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komoriya\Desktop\"/>
    </mc:Choice>
  </mc:AlternateContent>
  <bookViews>
    <workbookView xWindow="0" yWindow="0" windowWidth="23040" windowHeight="9240" tabRatio="803" firstSheet="3" activeTab="3"/>
  </bookViews>
  <sheets>
    <sheet name="マニュアル" sheetId="6" state="hidden" r:id="rId1"/>
    <sheet name="FY20 Member List_控え" sheetId="14" state="hidden" r:id="rId2"/>
    <sheet name="Sheet2" sheetId="22" state="hidden" r:id="rId3"/>
    <sheet name="FY20 New Org_Ver.4.3" sheetId="12" r:id="rId4"/>
    <sheet name="検証用" sheetId="20" state="hidden" r:id="rId5"/>
    <sheet name="Jobcodemaster" sheetId="8" r:id="rId6"/>
    <sheet name="コピーCC" sheetId="10" state="hidden" r:id="rId7"/>
    <sheet name="PLカテゴリ" sheetId="15" r:id="rId8"/>
    <sheet name="コピー20190401" sheetId="7" state="hidden" r:id="rId9"/>
  </sheets>
  <externalReferences>
    <externalReference r:id="rId10"/>
    <externalReference r:id="rId11"/>
    <externalReference r:id="rId12"/>
    <externalReference r:id="rId13"/>
    <externalReference r:id="rId14"/>
    <externalReference r:id="rId15"/>
    <externalReference r:id="rId16"/>
  </externalReferences>
  <definedNames>
    <definedName name="_xlnm._FilterDatabase" localSheetId="1" hidden="1">'FY20 Member List_控え'!$AI$1:$CG$574</definedName>
    <definedName name="_xlnm._FilterDatabase" localSheetId="3" hidden="1">'FY20 New Org_Ver.4.3'!$A$1:$Q$79</definedName>
    <definedName name="_xlnm._FilterDatabase" localSheetId="8" hidden="1">コピー20190401!$A$1:$AJ$573</definedName>
    <definedName name="_xlnm._FilterDatabase" localSheetId="6" hidden="1">コピーCC!$A$1:$I$55</definedName>
    <definedName name="AppsL3" localSheetId="6">'[1]Org List'!$B$26:$B$37</definedName>
    <definedName name="AppsL3">'[1]Org List'!$B$26:$B$37</definedName>
    <definedName name="FY12ZOO">[2]FY12Zoo!$A:$IV</definedName>
    <definedName name="Ind1Apps">[2]Ind1Apps!$E$3:$AD$282</definedName>
    <definedName name="JobCOde" localSheetId="1">'[3]FY15-&gt;FY16'!#REF!</definedName>
    <definedName name="JobCOde" localSheetId="3">'[3]FY15-&gt;FY16'!#REF!</definedName>
    <definedName name="JobCOde" localSheetId="5">'[3]FY15-&gt;FY16'!#REF!</definedName>
    <definedName name="JobCOde" localSheetId="6">'[3]FY15-&gt;FY16'!#REF!</definedName>
    <definedName name="JobCOde">'[3]FY15-&gt;FY16'!#REF!</definedName>
    <definedName name="L4ORG">[4]List!$A$2:$A$14</definedName>
    <definedName name="MEISHI">[2]名刺ガイド!$A:$IV</definedName>
    <definedName name="_xlnm.Print_Area" localSheetId="3">'FY20 New Org_Ver.4.3'!$A$1:$R$78</definedName>
    <definedName name="Solution">[5]LIST!$A$2:$A$6</definedName>
    <definedName name="TableName">"Dummy"</definedName>
    <definedName name="TechL3" localSheetId="6">'[1]Org List'!$B$4:$B$24</definedName>
    <definedName name="TechL3">'[1]Org List'!$B$4:$B$24</definedName>
    <definedName name="TITLE" localSheetId="1">#REF!</definedName>
    <definedName name="TITLE" localSheetId="3">#REF!</definedName>
    <definedName name="TITLE" localSheetId="5">#REF!</definedName>
    <definedName name="TITLE" localSheetId="6">#REF!</definedName>
    <definedName name="TITLE">#REF!</definedName>
    <definedName name="あ">'[6]Org List'!$B$4:$B$24</definedName>
    <definedName name="コピーCC" localSheetId="1">'[3]FY15-&gt;FY16'!#REF!</definedName>
    <definedName name="コピーCC" localSheetId="3">'[3]FY15-&gt;FY16'!#REF!</definedName>
    <definedName name="コピーCC">'[3]FY15-&gt;FY16'!#REF!</definedName>
    <definedName name="新卒メンバーリスト" localSheetId="1">'[7]Target Utilization'!#REF!:INDEX('[7]Target Utilization'!$M$1:$M$65536,COUNTA('[7]Target Utilization'!$L$1:$L$65536))</definedName>
    <definedName name="新卒メンバーリスト" localSheetId="3">'[7]Target Utilization'!#REF!:INDEX('[7]Target Utilization'!$M$1:$M$65536,COUNTA('[7]Target Utilization'!$L$1:$L$65536))</definedName>
    <definedName name="新卒メンバーリスト" localSheetId="5">'[7]Target Utilization'!#REF!:INDEX('[7]Target Utilization'!$M$1:$M$65536,COUNTA('[7]Target Utilization'!$L$1:$L$65536))</definedName>
    <definedName name="新卒メンバーリスト" localSheetId="6">'[7]Target Utilization'!#REF!:INDEX('[7]Target Utilization'!$M$1:$M$65536,COUNTA('[7]Target Utilization'!$L$1:$L$65536))</definedName>
    <definedName name="新卒メンバーリスト">'[7]Target Utilization'!#REF!:INDEX('[7]Target Utilization'!$M$1:$M$65536,COUNTA('[7]Target Utilization'!$L$1:$L$65536))</definedName>
  </definedNames>
  <calcPr calcId="162913"/>
  <pivotCaches>
    <pivotCache cacheId="0" r:id="rId1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6" i="12" l="1"/>
  <c r="K45" i="12"/>
  <c r="K44" i="12"/>
  <c r="K43" i="12"/>
  <c r="O79" i="12" l="1"/>
  <c r="K78" i="12"/>
  <c r="K77" i="12"/>
  <c r="K76" i="12"/>
  <c r="K75" i="12"/>
  <c r="K74" i="12"/>
  <c r="K73" i="12"/>
  <c r="K72" i="12"/>
  <c r="K71" i="12"/>
  <c r="K70" i="12"/>
  <c r="K69" i="12"/>
  <c r="K68" i="12"/>
  <c r="K67" i="12"/>
  <c r="K66" i="12"/>
  <c r="K65" i="12"/>
  <c r="K64" i="12"/>
  <c r="K63" i="12"/>
  <c r="K62" i="12"/>
  <c r="K61" i="12"/>
  <c r="K60" i="12"/>
  <c r="K59" i="12"/>
  <c r="K58" i="12"/>
  <c r="K57" i="12"/>
  <c r="K56" i="12"/>
  <c r="K55" i="12"/>
  <c r="K54" i="12"/>
  <c r="K53" i="12"/>
  <c r="K52" i="12"/>
  <c r="K51" i="12"/>
  <c r="K41" i="12"/>
  <c r="K40" i="12"/>
  <c r="K39" i="12"/>
  <c r="K38" i="12"/>
  <c r="K37" i="12"/>
  <c r="K36" i="12"/>
  <c r="K35" i="12"/>
  <c r="K34" i="12"/>
  <c r="K33" i="12"/>
  <c r="K32" i="12"/>
  <c r="K31" i="12"/>
  <c r="K30" i="12"/>
  <c r="K29" i="12"/>
  <c r="K28" i="12"/>
  <c r="K27" i="12"/>
  <c r="K26" i="12"/>
  <c r="K25" i="12"/>
  <c r="K24" i="12"/>
  <c r="K23" i="12"/>
  <c r="K22" i="12"/>
  <c r="K21" i="12"/>
  <c r="K20" i="12"/>
  <c r="K19" i="12"/>
  <c r="K18" i="12"/>
  <c r="K17" i="12"/>
  <c r="K16" i="12"/>
  <c r="K15" i="12"/>
  <c r="K14" i="12"/>
  <c r="K13" i="12"/>
  <c r="K12" i="12"/>
  <c r="K11" i="12"/>
  <c r="K10" i="12"/>
  <c r="K9" i="12"/>
  <c r="K8" i="12"/>
  <c r="K7" i="12"/>
  <c r="K6" i="12"/>
  <c r="K5" i="12"/>
  <c r="K4" i="12"/>
  <c r="K3" i="12"/>
  <c r="K2" i="12"/>
  <c r="BA12" i="14" l="1"/>
  <c r="BA11" i="14"/>
  <c r="BA3" i="14"/>
  <c r="AX3" i="14" s="1"/>
  <c r="BB11" i="14" l="1"/>
  <c r="BC11" i="14"/>
  <c r="BD11" i="14"/>
  <c r="BE11" i="14"/>
  <c r="BD3" i="14"/>
  <c r="BB12" i="14"/>
  <c r="BC12" i="14"/>
  <c r="BD12" i="14"/>
  <c r="BE12" i="14"/>
  <c r="BE3" i="14"/>
  <c r="BB3" i="14"/>
  <c r="BC3" i="14"/>
  <c r="AX11" i="14"/>
  <c r="AY11" i="14"/>
  <c r="AZ11" i="14" s="1"/>
  <c r="AY12" i="14"/>
  <c r="AZ12" i="14" s="1"/>
  <c r="AX12" i="14"/>
  <c r="AY3" i="14"/>
  <c r="AZ3" i="14" s="1"/>
  <c r="P48" i="14" l="1"/>
  <c r="BS124" i="14" l="1"/>
  <c r="CB124" i="14" s="1"/>
  <c r="P124" i="14"/>
  <c r="AJ124" i="14"/>
  <c r="AK124" i="14"/>
  <c r="AM124" i="14" s="1"/>
  <c r="AL124" i="14"/>
  <c r="AS124" i="14"/>
  <c r="BA124" i="14"/>
  <c r="BH124" i="14"/>
  <c r="BI124" i="14"/>
  <c r="BJ124" i="14"/>
  <c r="BK124" i="14"/>
  <c r="BL124" i="14"/>
  <c r="BM124" i="14"/>
  <c r="BN124" i="14"/>
  <c r="BO124" i="14"/>
  <c r="BP124" i="14"/>
  <c r="BB124" i="14" l="1"/>
  <c r="BC124" i="14"/>
  <c r="BD124" i="14"/>
  <c r="BE124" i="14"/>
  <c r="AY124" i="14"/>
  <c r="AZ124" i="14" s="1"/>
  <c r="AX124" i="14"/>
  <c r="BT124" i="14" s="1"/>
  <c r="AQ124" i="14"/>
  <c r="AU124" i="14"/>
  <c r="AR124" i="14"/>
  <c r="AV124" i="14"/>
  <c r="BQ124" i="14"/>
  <c r="BG124" i="14"/>
  <c r="BW124" i="14" s="1"/>
  <c r="BF124" i="14"/>
  <c r="AP124" i="14"/>
  <c r="AT124" i="14"/>
  <c r="BS4" i="14"/>
  <c r="BS5" i="14"/>
  <c r="BS6" i="14"/>
  <c r="BS7" i="14"/>
  <c r="BS8" i="14"/>
  <c r="BS9" i="14"/>
  <c r="BS10" i="14"/>
  <c r="BS11" i="14"/>
  <c r="BS12" i="14"/>
  <c r="BS13" i="14"/>
  <c r="BS14" i="14"/>
  <c r="BS15" i="14"/>
  <c r="BS16" i="14"/>
  <c r="BS17" i="14"/>
  <c r="BS18" i="14"/>
  <c r="BS19" i="14"/>
  <c r="BS20" i="14"/>
  <c r="BS21" i="14"/>
  <c r="BS22" i="14"/>
  <c r="BS23" i="14"/>
  <c r="BS25" i="14"/>
  <c r="BS26" i="14"/>
  <c r="BS27" i="14"/>
  <c r="BS28" i="14"/>
  <c r="BS29" i="14"/>
  <c r="BS30" i="14"/>
  <c r="BS31" i="14"/>
  <c r="BS33" i="14"/>
  <c r="BS34" i="14"/>
  <c r="BS35" i="14"/>
  <c r="BS36" i="14"/>
  <c r="BS37" i="14"/>
  <c r="BS38" i="14"/>
  <c r="BS39" i="14"/>
  <c r="BS40" i="14"/>
  <c r="BS41" i="14"/>
  <c r="BS42" i="14"/>
  <c r="BS43" i="14"/>
  <c r="BS44" i="14"/>
  <c r="BS45" i="14"/>
  <c r="BS46" i="14"/>
  <c r="BS47" i="14"/>
  <c r="BS48" i="14"/>
  <c r="BS49" i="14"/>
  <c r="BS50" i="14"/>
  <c r="BS51" i="14"/>
  <c r="BS52" i="14"/>
  <c r="BS53" i="14"/>
  <c r="BS54" i="14"/>
  <c r="BS55" i="14"/>
  <c r="BS56" i="14"/>
  <c r="BS57" i="14"/>
  <c r="BS58" i="14"/>
  <c r="BS59" i="14"/>
  <c r="BS60" i="14"/>
  <c r="BS61" i="14"/>
  <c r="BS62" i="14"/>
  <c r="BS63" i="14"/>
  <c r="BS64" i="14"/>
  <c r="BS65" i="14"/>
  <c r="BS67" i="14"/>
  <c r="BS68" i="14"/>
  <c r="BS69" i="14"/>
  <c r="BS70" i="14"/>
  <c r="BS71" i="14"/>
  <c r="BS72" i="14"/>
  <c r="BS73" i="14"/>
  <c r="BS74" i="14"/>
  <c r="BS75" i="14"/>
  <c r="BS76" i="14"/>
  <c r="BS77" i="14"/>
  <c r="BS78" i="14"/>
  <c r="BS79" i="14"/>
  <c r="BS80" i="14"/>
  <c r="BS81" i="14"/>
  <c r="BS82" i="14"/>
  <c r="BS83" i="14"/>
  <c r="BS84" i="14"/>
  <c r="BS85" i="14"/>
  <c r="BS86" i="14"/>
  <c r="BS87" i="14"/>
  <c r="BS88" i="14"/>
  <c r="BS89" i="14"/>
  <c r="BS90" i="14"/>
  <c r="BS91" i="14"/>
  <c r="BS92" i="14"/>
  <c r="BS93" i="14"/>
  <c r="BS94" i="14"/>
  <c r="BS95" i="14"/>
  <c r="BS97" i="14"/>
  <c r="BS98" i="14"/>
  <c r="BS99" i="14"/>
  <c r="BS100" i="14"/>
  <c r="BS101" i="14"/>
  <c r="BS103" i="14"/>
  <c r="BS104" i="14"/>
  <c r="BS105" i="14"/>
  <c r="BS106" i="14"/>
  <c r="BS107" i="14"/>
  <c r="BS108" i="14"/>
  <c r="BS109" i="14"/>
  <c r="BS110" i="14"/>
  <c r="BS111" i="14"/>
  <c r="BS112" i="14"/>
  <c r="BS113" i="14"/>
  <c r="BS114" i="14"/>
  <c r="BS115" i="14"/>
  <c r="BS116" i="14"/>
  <c r="BS117" i="14"/>
  <c r="BS118" i="14"/>
  <c r="BS119" i="14"/>
  <c r="BS120" i="14"/>
  <c r="BS121" i="14"/>
  <c r="BS122" i="14"/>
  <c r="BS123" i="14"/>
  <c r="BS125" i="14"/>
  <c r="BS126" i="14"/>
  <c r="BS127" i="14"/>
  <c r="BS130" i="14"/>
  <c r="BS131" i="14"/>
  <c r="BS133" i="14"/>
  <c r="BS134" i="14"/>
  <c r="BS135" i="14"/>
  <c r="BS138" i="14"/>
  <c r="BS139" i="14"/>
  <c r="BS141" i="14"/>
  <c r="BS142" i="14"/>
  <c r="BS143" i="14"/>
  <c r="BS145" i="14"/>
  <c r="BS146" i="14"/>
  <c r="BS147" i="14"/>
  <c r="BS149" i="14"/>
  <c r="BS150" i="14"/>
  <c r="BS151" i="14"/>
  <c r="BS152" i="14"/>
  <c r="BS153" i="14"/>
  <c r="BS154" i="14"/>
  <c r="BS155" i="14"/>
  <c r="BS157" i="14"/>
  <c r="BS158" i="14"/>
  <c r="BS159" i="14"/>
  <c r="BS161" i="14"/>
  <c r="BS162" i="14"/>
  <c r="BS163" i="14"/>
  <c r="BS165" i="14"/>
  <c r="BS166" i="14"/>
  <c r="BS167" i="14"/>
  <c r="BS169" i="14"/>
  <c r="BS170" i="14"/>
  <c r="BS171" i="14"/>
  <c r="BS173" i="14"/>
  <c r="BS174" i="14"/>
  <c r="BS175" i="14"/>
  <c r="BS177" i="14"/>
  <c r="BS178" i="14"/>
  <c r="BS179" i="14"/>
  <c r="BS181" i="14"/>
  <c r="BS182" i="14"/>
  <c r="BS183" i="14"/>
  <c r="BS185" i="14"/>
  <c r="BS186" i="14"/>
  <c r="BS187" i="14"/>
  <c r="BS188" i="14"/>
  <c r="BS189" i="14"/>
  <c r="BS190" i="14"/>
  <c r="BS191" i="14"/>
  <c r="BS194" i="14"/>
  <c r="BS195" i="14"/>
  <c r="BS196" i="14"/>
  <c r="BS197" i="14"/>
  <c r="BS198" i="14"/>
  <c r="BS199" i="14"/>
  <c r="BS201" i="14"/>
  <c r="BS202" i="14"/>
  <c r="BS203" i="14"/>
  <c r="BS206" i="14"/>
  <c r="BS207" i="14"/>
  <c r="BS208" i="14"/>
  <c r="BS209" i="14"/>
  <c r="BS210" i="14"/>
  <c r="BS211" i="14"/>
  <c r="BS213" i="14"/>
  <c r="BS214" i="14"/>
  <c r="BS215" i="14"/>
  <c r="BS217" i="14"/>
  <c r="BS218" i="14"/>
  <c r="BS219" i="14"/>
  <c r="BS220" i="14"/>
  <c r="BS221" i="14"/>
  <c r="BS222" i="14"/>
  <c r="BS223" i="14"/>
  <c r="BS225" i="14"/>
  <c r="BS226" i="14"/>
  <c r="BS227" i="14"/>
  <c r="BS229" i="14"/>
  <c r="BS231" i="14"/>
  <c r="BS232" i="14"/>
  <c r="BS233" i="14"/>
  <c r="BS234" i="14"/>
  <c r="BS235" i="14"/>
  <c r="BS237" i="14"/>
  <c r="BS238" i="14"/>
  <c r="BS239" i="14"/>
  <c r="BS240" i="14"/>
  <c r="BS241" i="14"/>
  <c r="BS242" i="14"/>
  <c r="BS243" i="14"/>
  <c r="BS245" i="14"/>
  <c r="BS246" i="14"/>
  <c r="BS247" i="14"/>
  <c r="BS249" i="14"/>
  <c r="BS250" i="14"/>
  <c r="BS251" i="14"/>
  <c r="BS253" i="14"/>
  <c r="BS254" i="14"/>
  <c r="BS255" i="14"/>
  <c r="BS256" i="14"/>
  <c r="BS257" i="14"/>
  <c r="BS258" i="14"/>
  <c r="BS259" i="14"/>
  <c r="BS261" i="14"/>
  <c r="BS262" i="14"/>
  <c r="BS263" i="14"/>
  <c r="BS265" i="14"/>
  <c r="BS266" i="14"/>
  <c r="BS267" i="14"/>
  <c r="BS268" i="14"/>
  <c r="BS269" i="14"/>
  <c r="BS270" i="14"/>
  <c r="BS271" i="14"/>
  <c r="BS273" i="14"/>
  <c r="BS274" i="14"/>
  <c r="BS275" i="14"/>
  <c r="BS277" i="14"/>
  <c r="BS278" i="14"/>
  <c r="BS279" i="14"/>
  <c r="BS281" i="14"/>
  <c r="BS282" i="14"/>
  <c r="BS283" i="14"/>
  <c r="BS285" i="14"/>
  <c r="BS286" i="14"/>
  <c r="BS287" i="14"/>
  <c r="BS289" i="14"/>
  <c r="BS290" i="14"/>
  <c r="BS291" i="14"/>
  <c r="BS293" i="14"/>
  <c r="BS294" i="14"/>
  <c r="BS295" i="14"/>
  <c r="BS296" i="14"/>
  <c r="BS297" i="14"/>
  <c r="BS298" i="14"/>
  <c r="BS299" i="14"/>
  <c r="BS301" i="14"/>
  <c r="BS302" i="14"/>
  <c r="BS303" i="14"/>
  <c r="BS305" i="14"/>
  <c r="BS306" i="14"/>
  <c r="BS307" i="14"/>
  <c r="BS309" i="14"/>
  <c r="BS310" i="14"/>
  <c r="BS311" i="14"/>
  <c r="BS312" i="14"/>
  <c r="BS313" i="14"/>
  <c r="BS314" i="14"/>
  <c r="BS315" i="14"/>
  <c r="BS317" i="14"/>
  <c r="BS318" i="14"/>
  <c r="BS319" i="14"/>
  <c r="BS321" i="14"/>
  <c r="BS322" i="14"/>
  <c r="BS323" i="14"/>
  <c r="BS325" i="14"/>
  <c r="BS326" i="14"/>
  <c r="BS327" i="14"/>
  <c r="BS328" i="14"/>
  <c r="BS329" i="14"/>
  <c r="BS330" i="14"/>
  <c r="BS331" i="14"/>
  <c r="BS333" i="14"/>
  <c r="BS334" i="14"/>
  <c r="BS335" i="14"/>
  <c r="BS337" i="14"/>
  <c r="BS338" i="14"/>
  <c r="BS339" i="14"/>
  <c r="BS341" i="14"/>
  <c r="BS342" i="14"/>
  <c r="BS343" i="14"/>
  <c r="BS345" i="14"/>
  <c r="BS346" i="14"/>
  <c r="BS347" i="14"/>
  <c r="BS348" i="14"/>
  <c r="BS349" i="14"/>
  <c r="BS350" i="14"/>
  <c r="BS351" i="14"/>
  <c r="BS353" i="14"/>
  <c r="BS354" i="14"/>
  <c r="BS355" i="14"/>
  <c r="BS357" i="14"/>
  <c r="BS358" i="14"/>
  <c r="BS359" i="14"/>
  <c r="BS361" i="14"/>
  <c r="BS362" i="14"/>
  <c r="BS363" i="14"/>
  <c r="BS364" i="14"/>
  <c r="BS365" i="14"/>
  <c r="BS366" i="14"/>
  <c r="BS367" i="14"/>
  <c r="BS369" i="14"/>
  <c r="BS370" i="14"/>
  <c r="BS371" i="14"/>
  <c r="BS373" i="14"/>
  <c r="BS374" i="14"/>
  <c r="BS375" i="14"/>
  <c r="BS376" i="14"/>
  <c r="BS377" i="14"/>
  <c r="BS378" i="14"/>
  <c r="BS379" i="14"/>
  <c r="BS381" i="14"/>
  <c r="BS382" i="14"/>
  <c r="BS383" i="14"/>
  <c r="BS385" i="14"/>
  <c r="BS386" i="14"/>
  <c r="BS387" i="14"/>
  <c r="BS388" i="14"/>
  <c r="BS389" i="14"/>
  <c r="BS390" i="14"/>
  <c r="BS391" i="14"/>
  <c r="BS394" i="14"/>
  <c r="BS395" i="14"/>
  <c r="BS397" i="14"/>
  <c r="BS398" i="14"/>
  <c r="BS399" i="14"/>
  <c r="BS400" i="14"/>
  <c r="BS401" i="14"/>
  <c r="BS402" i="14"/>
  <c r="BS403" i="14"/>
  <c r="BS405" i="14"/>
  <c r="BS406" i="14"/>
  <c r="BS407" i="14"/>
  <c r="BS409" i="14"/>
  <c r="BS410" i="14"/>
  <c r="BS411" i="14"/>
  <c r="BS413" i="14"/>
  <c r="BS414" i="14"/>
  <c r="BS415" i="14"/>
  <c r="BS417" i="14"/>
  <c r="BS418" i="14"/>
  <c r="BS419" i="14"/>
  <c r="BS421" i="14"/>
  <c r="BS422" i="14"/>
  <c r="BS423" i="14"/>
  <c r="BS424" i="14"/>
  <c r="BS425" i="14"/>
  <c r="BS426" i="14"/>
  <c r="BS427" i="14"/>
  <c r="BS429" i="14"/>
  <c r="BS430" i="14"/>
  <c r="BS431" i="14"/>
  <c r="BS433" i="14"/>
  <c r="BS434" i="14"/>
  <c r="BS435" i="14"/>
  <c r="BS437" i="14"/>
  <c r="BS438" i="14"/>
  <c r="BS439" i="14"/>
  <c r="BS440" i="14"/>
  <c r="BS441" i="14"/>
  <c r="BS442" i="14"/>
  <c r="BS443" i="14"/>
  <c r="BS445" i="14"/>
  <c r="BS446" i="14"/>
  <c r="BS447" i="14"/>
  <c r="BS449" i="14"/>
  <c r="BS450" i="14"/>
  <c r="BS451" i="14"/>
  <c r="BS452" i="14"/>
  <c r="BS453" i="14"/>
  <c r="BS454" i="14"/>
  <c r="BS455" i="14"/>
  <c r="BS457" i="14"/>
  <c r="BS458" i="14"/>
  <c r="BS459" i="14"/>
  <c r="BS461" i="14"/>
  <c r="BS462" i="14"/>
  <c r="BS463" i="14"/>
  <c r="BS465" i="14"/>
  <c r="BS466" i="14"/>
  <c r="BS467" i="14"/>
  <c r="BS468" i="14"/>
  <c r="BS469" i="14"/>
  <c r="BS470" i="14"/>
  <c r="BS471" i="14"/>
  <c r="BS474" i="14"/>
  <c r="BS475" i="14"/>
  <c r="BS477" i="14"/>
  <c r="BS478" i="14"/>
  <c r="BS479" i="14"/>
  <c r="BS480" i="14"/>
  <c r="BS481" i="14"/>
  <c r="BS482" i="14"/>
  <c r="BS483" i="14"/>
  <c r="BS485" i="14"/>
  <c r="BS486" i="14"/>
  <c r="BS487" i="14"/>
  <c r="BS489" i="14"/>
  <c r="BS490" i="14"/>
  <c r="BS491" i="14"/>
  <c r="BS493" i="14"/>
  <c r="BS494" i="14"/>
  <c r="BS495" i="14"/>
  <c r="BS497" i="14"/>
  <c r="BS498" i="14"/>
  <c r="BS499" i="14"/>
  <c r="BS501" i="14"/>
  <c r="BS502" i="14"/>
  <c r="BS503" i="14"/>
  <c r="BS505" i="14"/>
  <c r="BS506" i="14"/>
  <c r="BS507" i="14"/>
  <c r="BS508" i="14"/>
  <c r="BS509" i="14"/>
  <c r="BS510" i="14"/>
  <c r="BS511" i="14"/>
  <c r="BS513" i="14"/>
  <c r="BS514" i="14"/>
  <c r="BS515" i="14"/>
  <c r="BS517" i="14"/>
  <c r="BS518" i="14"/>
  <c r="BS519" i="14"/>
  <c r="BS521" i="14"/>
  <c r="BS522" i="14"/>
  <c r="BS523" i="14"/>
  <c r="BS525" i="14"/>
  <c r="BS526" i="14"/>
  <c r="BS527" i="14"/>
  <c r="BS529" i="14"/>
  <c r="BS530" i="14"/>
  <c r="BS531" i="14"/>
  <c r="BS532" i="14"/>
  <c r="BS533" i="14"/>
  <c r="BS534" i="14"/>
  <c r="BS535" i="14"/>
  <c r="BS537" i="14"/>
  <c r="BS538" i="14"/>
  <c r="BS539" i="14"/>
  <c r="BS541" i="14"/>
  <c r="BS542" i="14"/>
  <c r="BS543" i="14"/>
  <c r="BS544" i="14"/>
  <c r="BS545" i="14"/>
  <c r="BS546" i="14"/>
  <c r="BS547" i="14"/>
  <c r="BS549" i="14"/>
  <c r="BS550" i="14"/>
  <c r="BS551" i="14"/>
  <c r="BS553" i="14"/>
  <c r="BS554" i="14"/>
  <c r="BS555" i="14"/>
  <c r="BS557" i="14"/>
  <c r="BS558" i="14"/>
  <c r="BS559" i="14"/>
  <c r="BS560" i="14"/>
  <c r="BS561" i="14"/>
  <c r="BS562" i="14"/>
  <c r="BS563" i="14"/>
  <c r="BS565" i="14"/>
  <c r="BS566" i="14"/>
  <c r="BS567" i="14"/>
  <c r="BS569" i="14"/>
  <c r="BS570" i="14"/>
  <c r="BS571" i="14"/>
  <c r="BS573" i="14"/>
  <c r="BS574" i="14"/>
  <c r="BS24" i="14"/>
  <c r="BS32" i="14"/>
  <c r="BS66" i="14"/>
  <c r="BS96" i="14"/>
  <c r="BS102" i="14"/>
  <c r="BS128" i="14"/>
  <c r="BS129" i="14"/>
  <c r="BS132" i="14"/>
  <c r="BS136" i="14"/>
  <c r="BS137" i="14"/>
  <c r="BS140" i="14"/>
  <c r="BS144" i="14"/>
  <c r="BS148" i="14"/>
  <c r="BS156" i="14"/>
  <c r="BS160" i="14"/>
  <c r="BS164" i="14"/>
  <c r="BS168" i="14"/>
  <c r="BS172" i="14"/>
  <c r="BS176" i="14"/>
  <c r="BS180" i="14"/>
  <c r="BS184" i="14"/>
  <c r="BS192" i="14"/>
  <c r="BS193" i="14"/>
  <c r="BS200" i="14"/>
  <c r="BS204" i="14"/>
  <c r="BS205" i="14"/>
  <c r="BS212" i="14"/>
  <c r="BS216" i="14"/>
  <c r="BS224" i="14"/>
  <c r="BS228" i="14"/>
  <c r="BS230" i="14"/>
  <c r="BS236" i="14"/>
  <c r="BS244" i="14"/>
  <c r="BS248" i="14"/>
  <c r="BS252" i="14"/>
  <c r="BS260" i="14"/>
  <c r="BS264" i="14"/>
  <c r="BS272" i="14"/>
  <c r="BS276" i="14"/>
  <c r="BS280" i="14"/>
  <c r="BS284" i="14"/>
  <c r="BS288" i="14"/>
  <c r="BS292" i="14"/>
  <c r="BS300" i="14"/>
  <c r="BS304" i="14"/>
  <c r="BS308" i="14"/>
  <c r="BS316" i="14"/>
  <c r="BS320" i="14"/>
  <c r="BS324" i="14"/>
  <c r="BS332" i="14"/>
  <c r="BS336" i="14"/>
  <c r="BS340" i="14"/>
  <c r="BS344" i="14"/>
  <c r="BS352" i="14"/>
  <c r="BS356" i="14"/>
  <c r="BS360" i="14"/>
  <c r="BS368" i="14"/>
  <c r="BS372" i="14"/>
  <c r="BS380" i="14"/>
  <c r="BS384" i="14"/>
  <c r="BS392" i="14"/>
  <c r="BS393" i="14"/>
  <c r="BS396" i="14"/>
  <c r="BS404" i="14"/>
  <c r="BS408" i="14"/>
  <c r="BS412" i="14"/>
  <c r="BS416" i="14"/>
  <c r="BS420" i="14"/>
  <c r="BS428" i="14"/>
  <c r="BS432" i="14"/>
  <c r="BS436" i="14"/>
  <c r="BS444" i="14"/>
  <c r="BS448" i="14"/>
  <c r="BS456" i="14"/>
  <c r="BS460" i="14"/>
  <c r="BS464" i="14"/>
  <c r="BS472" i="14"/>
  <c r="BS473" i="14"/>
  <c r="BS476" i="14"/>
  <c r="BS484" i="14"/>
  <c r="BS488" i="14"/>
  <c r="BS492" i="14"/>
  <c r="BS496" i="14"/>
  <c r="BS500" i="14"/>
  <c r="BS504" i="14"/>
  <c r="BS512" i="14"/>
  <c r="BS516" i="14"/>
  <c r="BS520" i="14"/>
  <c r="BS524" i="14"/>
  <c r="BS528" i="14"/>
  <c r="BS536" i="14"/>
  <c r="BS540" i="14"/>
  <c r="BS548" i="14"/>
  <c r="BS552" i="14"/>
  <c r="BS556" i="14"/>
  <c r="BS564" i="14"/>
  <c r="BS568" i="14"/>
  <c r="BS572" i="14"/>
  <c r="K20" i="10"/>
  <c r="K19" i="10"/>
  <c r="K18" i="10"/>
  <c r="K17" i="10"/>
  <c r="K16" i="10"/>
  <c r="K15" i="10"/>
  <c r="K14" i="10"/>
  <c r="K13" i="10"/>
  <c r="K12" i="10"/>
  <c r="K11" i="10"/>
  <c r="K10" i="10"/>
  <c r="K9" i="10"/>
  <c r="K8" i="10"/>
  <c r="K7" i="10"/>
  <c r="K6" i="10"/>
  <c r="K5" i="10"/>
  <c r="K4" i="10"/>
  <c r="K3" i="10"/>
  <c r="K2" i="10"/>
  <c r="BV124" i="14" l="1"/>
  <c r="BU124" i="14"/>
  <c r="CC124" i="14"/>
  <c r="CD124" i="14"/>
  <c r="AN124" i="14"/>
  <c r="CB11" i="14"/>
  <c r="CB15" i="14"/>
  <c r="CB19" i="14"/>
  <c r="CB23" i="14"/>
  <c r="CB27" i="14"/>
  <c r="CB31" i="14"/>
  <c r="CB35" i="14"/>
  <c r="CB39" i="14"/>
  <c r="CB43" i="14"/>
  <c r="CB47" i="14"/>
  <c r="CB55" i="14"/>
  <c r="CB59" i="14"/>
  <c r="CB63" i="14"/>
  <c r="CB67" i="14"/>
  <c r="CB71" i="14"/>
  <c r="CB75" i="14"/>
  <c r="CB79" i="14"/>
  <c r="CB99" i="14"/>
  <c r="CB103" i="14"/>
  <c r="CB107" i="14"/>
  <c r="CB115" i="14"/>
  <c r="CB119" i="14"/>
  <c r="CB131" i="14"/>
  <c r="CB135" i="14"/>
  <c r="CB139" i="14"/>
  <c r="CB151" i="14"/>
  <c r="CB155" i="14"/>
  <c r="CB159" i="14"/>
  <c r="CB163" i="14"/>
  <c r="CB167" i="14"/>
  <c r="CB171" i="14"/>
  <c r="CB175" i="14"/>
  <c r="CB331" i="14"/>
  <c r="CB339" i="14"/>
  <c r="CB343" i="14"/>
  <c r="CB347" i="14"/>
  <c r="CB355" i="14"/>
  <c r="CB359" i="14"/>
  <c r="CB367" i="14"/>
  <c r="CB375" i="14"/>
  <c r="CB379" i="14"/>
  <c r="CB387" i="14"/>
  <c r="CB395" i="14"/>
  <c r="CB403" i="14"/>
  <c r="CB411" i="14"/>
  <c r="CB419" i="14"/>
  <c r="CB427" i="14"/>
  <c r="CB435" i="14"/>
  <c r="CB439" i="14"/>
  <c r="CB451" i="14"/>
  <c r="CB455" i="14"/>
  <c r="CB471" i="14"/>
  <c r="CB515" i="14"/>
  <c r="CB519" i="14"/>
  <c r="CB527" i="14"/>
  <c r="CB531" i="14"/>
  <c r="CB535" i="14"/>
  <c r="CB572" i="14"/>
  <c r="CB574" i="14"/>
  <c r="CB573" i="14"/>
  <c r="CB570" i="14"/>
  <c r="CB569" i="14"/>
  <c r="CB568" i="14"/>
  <c r="CB566" i="14"/>
  <c r="CB565" i="14"/>
  <c r="CB564" i="14"/>
  <c r="CB562" i="14"/>
  <c r="CB561" i="14"/>
  <c r="CB560" i="14"/>
  <c r="CB558" i="14"/>
  <c r="CB557" i="14"/>
  <c r="CB556" i="14"/>
  <c r="CB554" i="14"/>
  <c r="CB553" i="14"/>
  <c r="CB552" i="14"/>
  <c r="CB550" i="14"/>
  <c r="CB549" i="14"/>
  <c r="CB548" i="14"/>
  <c r="CB546" i="14"/>
  <c r="CB545" i="14"/>
  <c r="CB544" i="14"/>
  <c r="CB542" i="14"/>
  <c r="CB541" i="14"/>
  <c r="CB540" i="14"/>
  <c r="CB539" i="14"/>
  <c r="CB538" i="14"/>
  <c r="CB536" i="14"/>
  <c r="CB534" i="14"/>
  <c r="CB532" i="14"/>
  <c r="CB530" i="14"/>
  <c r="CB528" i="14"/>
  <c r="CB526" i="14"/>
  <c r="CB524" i="14"/>
  <c r="CB523" i="14"/>
  <c r="CB522" i="14"/>
  <c r="CB520" i="14"/>
  <c r="CB516" i="14"/>
  <c r="CB514" i="14"/>
  <c r="CB512" i="14"/>
  <c r="CB511" i="14"/>
  <c r="CB508" i="14"/>
  <c r="CB504" i="14"/>
  <c r="CB502" i="14"/>
  <c r="CB500" i="14"/>
  <c r="CB498" i="14"/>
  <c r="CB496" i="14"/>
  <c r="CB494" i="14"/>
  <c r="CB492" i="14"/>
  <c r="CB490" i="14"/>
  <c r="CB488" i="14"/>
  <c r="CB486" i="14"/>
  <c r="CB484" i="14"/>
  <c r="CB482" i="14"/>
  <c r="CB480" i="14"/>
  <c r="CB478" i="14"/>
  <c r="CB476" i="14"/>
  <c r="CB472" i="14"/>
  <c r="CB470" i="14"/>
  <c r="CB468" i="14"/>
  <c r="CB464" i="14"/>
  <c r="CB463" i="14"/>
  <c r="CB462" i="14"/>
  <c r="CB460" i="14"/>
  <c r="CB456" i="14"/>
  <c r="CB453" i="14"/>
  <c r="CB452" i="14"/>
  <c r="CB449" i="14"/>
  <c r="CB448" i="14"/>
  <c r="CB447" i="14"/>
  <c r="CB445" i="14"/>
  <c r="CB444" i="14"/>
  <c r="CB441" i="14"/>
  <c r="CB440" i="14"/>
  <c r="CB436" i="14"/>
  <c r="CB434" i="14"/>
  <c r="CB432" i="14"/>
  <c r="CB428" i="14"/>
  <c r="CB426" i="14"/>
  <c r="CB424" i="14"/>
  <c r="CB420" i="14"/>
  <c r="CB418" i="14"/>
  <c r="CB416" i="14"/>
  <c r="CB412" i="14"/>
  <c r="CB410" i="14"/>
  <c r="CB408" i="14"/>
  <c r="CB404" i="14"/>
  <c r="CB402" i="14"/>
  <c r="CB400" i="14"/>
  <c r="CB396" i="14"/>
  <c r="CB394" i="14"/>
  <c r="CB392" i="14"/>
  <c r="CB388" i="14"/>
  <c r="CB386" i="14"/>
  <c r="CB384" i="14"/>
  <c r="CB382" i="14"/>
  <c r="CB380" i="14"/>
  <c r="CB378" i="14"/>
  <c r="CB376" i="14"/>
  <c r="CB372" i="14"/>
  <c r="CB371" i="14"/>
  <c r="CB370" i="14"/>
  <c r="CB368" i="14"/>
  <c r="CB364" i="14"/>
  <c r="CB363" i="14"/>
  <c r="CB362" i="14"/>
  <c r="CB360" i="14"/>
  <c r="CB356" i="14"/>
  <c r="CB354" i="14"/>
  <c r="CB352" i="14"/>
  <c r="CB351" i="14"/>
  <c r="CB350" i="14"/>
  <c r="CB348" i="14"/>
  <c r="CB346" i="14"/>
  <c r="CB344" i="14"/>
  <c r="CB342" i="14"/>
  <c r="CB340" i="14"/>
  <c r="CB338" i="14"/>
  <c r="CB336" i="14"/>
  <c r="CB335" i="14"/>
  <c r="CB334" i="14"/>
  <c r="CB332" i="14"/>
  <c r="CB330" i="14"/>
  <c r="CB328" i="14"/>
  <c r="CB326" i="14"/>
  <c r="CB324" i="14"/>
  <c r="CB322" i="14"/>
  <c r="CB320" i="14"/>
  <c r="CB318" i="14"/>
  <c r="CB316" i="14"/>
  <c r="CB314" i="14"/>
  <c r="CB312" i="14"/>
  <c r="CB310" i="14"/>
  <c r="CB308" i="14"/>
  <c r="CB306" i="14"/>
  <c r="CB304" i="14"/>
  <c r="CB302" i="14"/>
  <c r="CB300" i="14"/>
  <c r="CB298" i="14"/>
  <c r="CB296" i="14"/>
  <c r="CB294" i="14"/>
  <c r="CB290" i="14"/>
  <c r="CB289" i="14"/>
  <c r="CB288" i="14"/>
  <c r="CB286" i="14"/>
  <c r="CB285" i="14"/>
  <c r="CB284" i="14"/>
  <c r="CB282" i="14"/>
  <c r="CB281" i="14"/>
  <c r="CB280" i="14"/>
  <c r="CB278" i="14"/>
  <c r="CB277" i="14"/>
  <c r="CB276" i="14"/>
  <c r="CB274" i="14"/>
  <c r="CB273" i="14"/>
  <c r="CB272" i="14"/>
  <c r="CB270" i="14"/>
  <c r="CB269" i="14"/>
  <c r="CB268" i="14"/>
  <c r="CB266" i="14"/>
  <c r="CB265" i="14"/>
  <c r="CB264" i="14"/>
  <c r="CB262" i="14"/>
  <c r="CB261" i="14"/>
  <c r="CB260" i="14"/>
  <c r="CB258" i="14"/>
  <c r="CB257" i="14"/>
  <c r="CB256" i="14"/>
  <c r="CB254" i="14"/>
  <c r="CB253" i="14"/>
  <c r="CB252" i="14"/>
  <c r="CB250" i="14"/>
  <c r="CB249" i="14"/>
  <c r="CB248" i="14"/>
  <c r="CB246" i="14"/>
  <c r="CB245" i="14"/>
  <c r="CB244" i="14"/>
  <c r="CB242" i="14"/>
  <c r="CB241" i="14"/>
  <c r="CB240" i="14"/>
  <c r="CB238" i="14"/>
  <c r="CB237" i="14"/>
  <c r="CB236" i="14"/>
  <c r="CB234" i="14"/>
  <c r="CB233" i="14"/>
  <c r="CB232" i="14"/>
  <c r="CB230" i="14"/>
  <c r="CB229" i="14"/>
  <c r="CB228" i="14"/>
  <c r="CB226" i="14"/>
  <c r="CB225" i="14"/>
  <c r="CB224" i="14"/>
  <c r="CB222" i="14"/>
  <c r="CB221" i="14"/>
  <c r="CB220" i="14"/>
  <c r="CB218" i="14"/>
  <c r="CB217" i="14"/>
  <c r="CB216" i="14"/>
  <c r="CB214" i="14"/>
  <c r="CB212" i="14"/>
  <c r="CB210" i="14"/>
  <c r="CB208" i="14"/>
  <c r="CB206" i="14"/>
  <c r="CB204" i="14"/>
  <c r="CB202" i="14"/>
  <c r="CB200" i="14"/>
  <c r="CB198" i="14"/>
  <c r="CB194" i="14"/>
  <c r="CB193" i="14"/>
  <c r="CB192" i="14"/>
  <c r="CB190" i="14"/>
  <c r="CB186" i="14"/>
  <c r="CB185" i="14"/>
  <c r="CB184" i="14"/>
  <c r="CB182" i="14"/>
  <c r="CB178" i="14"/>
  <c r="CB177" i="14"/>
  <c r="CB176" i="14"/>
  <c r="CB174" i="14"/>
  <c r="CB173" i="14"/>
  <c r="CB172" i="14"/>
  <c r="CB170" i="14"/>
  <c r="CB169" i="14"/>
  <c r="CB168" i="14"/>
  <c r="CB166" i="14"/>
  <c r="CB165" i="14"/>
  <c r="CB164" i="14"/>
  <c r="CB162" i="14"/>
  <c r="CB161" i="14"/>
  <c r="CB160" i="14"/>
  <c r="CB158" i="14"/>
  <c r="CB157" i="14"/>
  <c r="CB156" i="14"/>
  <c r="CB154" i="14"/>
  <c r="CB153" i="14"/>
  <c r="CB152" i="14"/>
  <c r="CB150" i="14"/>
  <c r="CB149" i="14"/>
  <c r="CB148" i="14"/>
  <c r="CB147" i="14"/>
  <c r="CB146" i="14"/>
  <c r="CB145" i="14"/>
  <c r="CB144" i="14"/>
  <c r="CB143" i="14"/>
  <c r="CB142" i="14"/>
  <c r="CB141" i="14"/>
  <c r="CB140" i="14"/>
  <c r="CB138" i="14"/>
  <c r="CB137" i="14"/>
  <c r="CB136" i="14"/>
  <c r="CB134" i="14"/>
  <c r="CB133" i="14"/>
  <c r="CB132" i="14"/>
  <c r="CB130" i="14"/>
  <c r="CB129" i="14"/>
  <c r="CB128" i="14"/>
  <c r="CB127" i="14"/>
  <c r="CB126" i="14"/>
  <c r="CB125" i="14"/>
  <c r="CB123" i="14"/>
  <c r="CB122" i="14"/>
  <c r="CB121" i="14"/>
  <c r="CB118" i="14"/>
  <c r="CB117" i="14"/>
  <c r="CB114" i="14"/>
  <c r="CB113" i="14"/>
  <c r="CB111" i="14"/>
  <c r="CB110" i="14"/>
  <c r="CB109" i="14"/>
  <c r="CB106" i="14"/>
  <c r="CB105" i="14"/>
  <c r="CB102" i="14"/>
  <c r="CB101" i="14"/>
  <c r="CB98" i="14"/>
  <c r="CB97" i="14"/>
  <c r="CB95" i="14"/>
  <c r="CB94" i="14"/>
  <c r="CB93" i="14"/>
  <c r="CB91" i="14"/>
  <c r="CB90" i="14"/>
  <c r="CB89" i="14"/>
  <c r="CB86" i="14"/>
  <c r="CB85" i="14"/>
  <c r="CB84" i="14"/>
  <c r="CB82" i="14"/>
  <c r="CB81" i="14"/>
  <c r="CB80" i="14"/>
  <c r="CB78" i="14"/>
  <c r="CB77" i="14"/>
  <c r="CB76" i="14"/>
  <c r="CB74" i="14"/>
  <c r="CB73" i="14"/>
  <c r="CB72" i="14"/>
  <c r="CB70" i="14"/>
  <c r="CB69" i="14"/>
  <c r="CB68" i="14"/>
  <c r="CB66" i="14"/>
  <c r="CB65" i="14"/>
  <c r="CB64" i="14"/>
  <c r="CB62" i="14"/>
  <c r="CB61" i="14"/>
  <c r="CB60" i="14"/>
  <c r="CB58" i="14"/>
  <c r="CB57" i="14"/>
  <c r="CB56" i="14"/>
  <c r="CB54" i="14"/>
  <c r="CB53" i="14"/>
  <c r="CB52" i="14"/>
  <c r="CB51" i="14"/>
  <c r="CB50" i="14"/>
  <c r="CB49" i="14"/>
  <c r="CB48" i="14"/>
  <c r="CB46" i="14"/>
  <c r="CB45" i="14"/>
  <c r="CB44" i="14"/>
  <c r="CB42" i="14"/>
  <c r="CB41" i="14"/>
  <c r="CB40" i="14"/>
  <c r="CB38" i="14"/>
  <c r="CB37" i="14"/>
  <c r="CB36" i="14"/>
  <c r="CB34" i="14"/>
  <c r="CB33" i="14"/>
  <c r="CB32" i="14"/>
  <c r="CB30" i="14"/>
  <c r="CB29" i="14"/>
  <c r="CB28" i="14"/>
  <c r="CB26" i="14"/>
  <c r="CB25" i="14"/>
  <c r="CB24" i="14"/>
  <c r="CB22" i="14"/>
  <c r="CB21" i="14"/>
  <c r="CB20" i="14"/>
  <c r="CB18" i="14"/>
  <c r="CB17" i="14"/>
  <c r="CB16" i="14"/>
  <c r="CB14" i="14"/>
  <c r="CB13" i="14"/>
  <c r="CB12" i="14"/>
  <c r="CB10" i="14"/>
  <c r="CB9" i="14"/>
  <c r="CB8" i="14"/>
  <c r="CB7" i="14"/>
  <c r="CB6" i="14"/>
  <c r="CB5" i="14"/>
  <c r="BS3" i="14"/>
  <c r="CB3" i="14" s="1"/>
  <c r="AR3" i="14"/>
  <c r="AR202" i="14"/>
  <c r="BX124" i="14" l="1"/>
  <c r="CE124" i="14" s="1"/>
  <c r="CG124" i="14"/>
  <c r="CF124" i="14"/>
  <c r="CB4" i="14"/>
  <c r="CB390" i="14"/>
  <c r="CB383" i="14"/>
  <c r="CB443" i="14"/>
  <c r="CB391" i="14"/>
  <c r="CB96" i="14"/>
  <c r="CB83" i="14"/>
  <c r="CB92" i="14"/>
  <c r="CB104" i="14"/>
  <c r="CB120" i="14"/>
  <c r="CB116" i="14"/>
  <c r="CB87" i="14"/>
  <c r="CB88" i="14"/>
  <c r="CB100" i="14"/>
  <c r="CB108" i="14"/>
  <c r="CB112" i="14"/>
  <c r="CB219" i="14"/>
  <c r="CB235" i="14"/>
  <c r="CB251" i="14"/>
  <c r="CB267" i="14"/>
  <c r="CB279" i="14"/>
  <c r="CB315" i="14"/>
  <c r="CB317" i="14"/>
  <c r="CB179" i="14"/>
  <c r="CB180" i="14"/>
  <c r="CB181" i="14"/>
  <c r="CB187" i="14"/>
  <c r="CB188" i="14"/>
  <c r="CB189" i="14"/>
  <c r="CB195" i="14"/>
  <c r="CB196" i="14"/>
  <c r="CB197" i="14"/>
  <c r="CB203" i="14"/>
  <c r="CB205" i="14"/>
  <c r="CB211" i="14"/>
  <c r="CB213" i="14"/>
  <c r="CB215" i="14"/>
  <c r="CB231" i="14"/>
  <c r="CB247" i="14"/>
  <c r="CB263" i="14"/>
  <c r="CB287" i="14"/>
  <c r="CB307" i="14"/>
  <c r="CB309" i="14"/>
  <c r="CB361" i="14"/>
  <c r="CB227" i="14"/>
  <c r="CB243" i="14"/>
  <c r="CB259" i="14"/>
  <c r="CB275" i="14"/>
  <c r="CB299" i="14"/>
  <c r="CB301" i="14"/>
  <c r="CB183" i="14"/>
  <c r="CB191" i="14"/>
  <c r="CB199" i="14"/>
  <c r="CB201" i="14"/>
  <c r="CB207" i="14"/>
  <c r="CB209" i="14"/>
  <c r="CB223" i="14"/>
  <c r="CB239" i="14"/>
  <c r="CB255" i="14"/>
  <c r="CB271" i="14"/>
  <c r="CB283" i="14"/>
  <c r="CB323" i="14"/>
  <c r="CB325" i="14"/>
  <c r="CB345" i="14"/>
  <c r="CB377" i="14"/>
  <c r="CB341" i="14"/>
  <c r="CB291" i="14"/>
  <c r="CB292" i="14"/>
  <c r="CB293" i="14"/>
  <c r="CB295" i="14"/>
  <c r="CB297" i="14"/>
  <c r="CB303" i="14"/>
  <c r="CB305" i="14"/>
  <c r="CB311" i="14"/>
  <c r="CB313" i="14"/>
  <c r="CB319" i="14"/>
  <c r="CB321" i="14"/>
  <c r="CB327" i="14"/>
  <c r="CB329" i="14"/>
  <c r="CB337" i="14"/>
  <c r="CB333" i="14"/>
  <c r="CB349" i="14"/>
  <c r="CB358" i="14"/>
  <c r="CB374" i="14"/>
  <c r="CB365" i="14"/>
  <c r="CB366" i="14"/>
  <c r="CB353" i="14"/>
  <c r="CB369" i="14"/>
  <c r="CB389" i="14"/>
  <c r="CB357" i="14"/>
  <c r="CB373" i="14"/>
  <c r="CB381" i="14"/>
  <c r="CB397" i="14"/>
  <c r="CB398" i="14"/>
  <c r="CB399" i="14"/>
  <c r="CB405" i="14"/>
  <c r="CB406" i="14"/>
  <c r="CB407" i="14"/>
  <c r="CB413" i="14"/>
  <c r="CB414" i="14"/>
  <c r="CB415" i="14"/>
  <c r="CB421" i="14"/>
  <c r="CB422" i="14"/>
  <c r="CB423" i="14"/>
  <c r="CB429" i="14"/>
  <c r="CB431" i="14"/>
  <c r="CB433" i="14"/>
  <c r="CB430" i="14"/>
  <c r="CB483" i="14"/>
  <c r="CB499" i="14"/>
  <c r="CB385" i="14"/>
  <c r="CB393" i="14"/>
  <c r="CB401" i="14"/>
  <c r="CB409" i="14"/>
  <c r="CB417" i="14"/>
  <c r="CB425" i="14"/>
  <c r="CB442" i="14"/>
  <c r="CB454" i="14"/>
  <c r="CB481" i="14"/>
  <c r="CB497" i="14"/>
  <c r="CB503" i="14"/>
  <c r="CB437" i="14"/>
  <c r="CB438" i="14"/>
  <c r="CB446" i="14"/>
  <c r="CB450" i="14"/>
  <c r="CB491" i="14"/>
  <c r="CB489" i="14"/>
  <c r="CB518" i="14"/>
  <c r="CB457" i="14"/>
  <c r="CB458" i="14"/>
  <c r="CB459" i="14"/>
  <c r="CB465" i="14"/>
  <c r="CB466" i="14"/>
  <c r="CB467" i="14"/>
  <c r="CB473" i="14"/>
  <c r="CB474" i="14"/>
  <c r="CB475" i="14"/>
  <c r="CB521" i="14"/>
  <c r="CB537" i="14"/>
  <c r="CB477" i="14"/>
  <c r="CB479" i="14"/>
  <c r="CB485" i="14"/>
  <c r="CB487" i="14"/>
  <c r="CB493" i="14"/>
  <c r="CB495" i="14"/>
  <c r="CB501" i="14"/>
  <c r="CB510" i="14"/>
  <c r="CB461" i="14"/>
  <c r="CB469" i="14"/>
  <c r="CB509" i="14"/>
  <c r="CB529" i="14"/>
  <c r="CB563" i="14"/>
  <c r="CB505" i="14"/>
  <c r="CB506" i="14"/>
  <c r="CB507" i="14"/>
  <c r="CB513" i="14"/>
  <c r="CB525" i="14"/>
  <c r="CB533" i="14"/>
  <c r="CB517" i="14"/>
  <c r="CB567" i="14"/>
  <c r="CB543" i="14"/>
  <c r="CB547" i="14"/>
  <c r="CB571" i="14"/>
  <c r="CB551" i="14"/>
  <c r="CB555" i="14"/>
  <c r="CB559" i="14"/>
  <c r="BY124" i="14" l="1"/>
  <c r="BZ124" i="14"/>
  <c r="CA124" i="14"/>
  <c r="P4" i="14"/>
  <c r="P5" i="14"/>
  <c r="P6" i="14"/>
  <c r="P7" i="14"/>
  <c r="P8" i="14"/>
  <c r="P9" i="14"/>
  <c r="P10" i="14"/>
  <c r="P11" i="14"/>
  <c r="P12" i="14"/>
  <c r="P13"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46" i="14"/>
  <c r="P47" i="14"/>
  <c r="P49" i="14"/>
  <c r="P50" i="14"/>
  <c r="P51" i="14"/>
  <c r="P52" i="14"/>
  <c r="P53" i="14"/>
  <c r="P54" i="14"/>
  <c r="P55" i="14"/>
  <c r="P56" i="14"/>
  <c r="P57" i="14"/>
  <c r="P58" i="14"/>
  <c r="P59" i="14"/>
  <c r="P60" i="14"/>
  <c r="P61" i="14"/>
  <c r="P62" i="14"/>
  <c r="P63" i="14"/>
  <c r="P64" i="14"/>
  <c r="P65" i="14"/>
  <c r="P66" i="14"/>
  <c r="P67" i="14"/>
  <c r="P68" i="14"/>
  <c r="P69" i="14"/>
  <c r="P70" i="14"/>
  <c r="P71" i="14"/>
  <c r="P72" i="14"/>
  <c r="P73" i="14"/>
  <c r="P74" i="14"/>
  <c r="P75" i="14"/>
  <c r="P76" i="14"/>
  <c r="P77" i="14"/>
  <c r="P78" i="14"/>
  <c r="P79" i="14"/>
  <c r="P80" i="14"/>
  <c r="P81" i="14"/>
  <c r="P82" i="14"/>
  <c r="P83" i="14"/>
  <c r="P84" i="14"/>
  <c r="P85" i="14"/>
  <c r="P86" i="14"/>
  <c r="P87" i="14"/>
  <c r="P88" i="14"/>
  <c r="P89" i="14"/>
  <c r="P90" i="14"/>
  <c r="P91" i="14"/>
  <c r="P92" i="14"/>
  <c r="P93" i="14"/>
  <c r="P94" i="14"/>
  <c r="P95" i="14"/>
  <c r="P96" i="14"/>
  <c r="P97" i="14"/>
  <c r="P98" i="14"/>
  <c r="P99" i="14"/>
  <c r="P100" i="14"/>
  <c r="P101" i="14"/>
  <c r="P102" i="14"/>
  <c r="P103" i="14"/>
  <c r="P104" i="14"/>
  <c r="P105" i="14"/>
  <c r="P106" i="14"/>
  <c r="P107" i="14"/>
  <c r="P108" i="14"/>
  <c r="P109" i="14"/>
  <c r="P110" i="14"/>
  <c r="P111" i="14"/>
  <c r="P112" i="14"/>
  <c r="P113" i="14"/>
  <c r="P114" i="14"/>
  <c r="P115" i="14"/>
  <c r="P116" i="14"/>
  <c r="P117" i="14"/>
  <c r="P118" i="14"/>
  <c r="P119" i="14"/>
  <c r="P120" i="14"/>
  <c r="P121" i="14"/>
  <c r="P122" i="14"/>
  <c r="P123" i="14"/>
  <c r="P125" i="14"/>
  <c r="P126" i="14"/>
  <c r="P127" i="14"/>
  <c r="P128" i="14"/>
  <c r="P129" i="14"/>
  <c r="P130" i="14"/>
  <c r="P131" i="14"/>
  <c r="P132" i="14"/>
  <c r="P133" i="14"/>
  <c r="P134" i="14"/>
  <c r="P135" i="14"/>
  <c r="P136" i="14"/>
  <c r="P137" i="14"/>
  <c r="P138" i="14"/>
  <c r="P139" i="14"/>
  <c r="P140" i="14"/>
  <c r="P141" i="14"/>
  <c r="P142" i="14"/>
  <c r="P143" i="14"/>
  <c r="P144" i="14"/>
  <c r="P145" i="14"/>
  <c r="P146" i="14"/>
  <c r="P147" i="14"/>
  <c r="P148" i="14"/>
  <c r="P149" i="14"/>
  <c r="P150" i="14"/>
  <c r="P151" i="14"/>
  <c r="P152" i="14"/>
  <c r="P153" i="14"/>
  <c r="P154" i="14"/>
  <c r="P155" i="14"/>
  <c r="P156" i="14"/>
  <c r="P157" i="14"/>
  <c r="P158" i="14"/>
  <c r="P159" i="14"/>
  <c r="P160" i="14"/>
  <c r="P161" i="14"/>
  <c r="P162" i="14"/>
  <c r="P163" i="14"/>
  <c r="P164" i="14"/>
  <c r="P165" i="14"/>
  <c r="P166" i="14"/>
  <c r="P167" i="14"/>
  <c r="P168" i="14"/>
  <c r="P169" i="14"/>
  <c r="P170" i="14"/>
  <c r="P171" i="14"/>
  <c r="P172" i="14"/>
  <c r="P173" i="14"/>
  <c r="P174" i="14"/>
  <c r="P175" i="14"/>
  <c r="P176" i="14"/>
  <c r="P177" i="14"/>
  <c r="P178" i="14"/>
  <c r="P179" i="14"/>
  <c r="P180" i="14"/>
  <c r="P181" i="14"/>
  <c r="P182" i="14"/>
  <c r="P183" i="14"/>
  <c r="P184" i="14"/>
  <c r="P185" i="14"/>
  <c r="P186" i="14"/>
  <c r="P187" i="14"/>
  <c r="P188" i="14"/>
  <c r="P189" i="14"/>
  <c r="P190" i="14"/>
  <c r="P191" i="14"/>
  <c r="P192" i="14"/>
  <c r="P193" i="14"/>
  <c r="P194" i="14"/>
  <c r="P195" i="14"/>
  <c r="P196" i="14"/>
  <c r="P197" i="14"/>
  <c r="P198" i="14"/>
  <c r="P199" i="14"/>
  <c r="P200" i="14"/>
  <c r="P201" i="14"/>
  <c r="P202" i="14"/>
  <c r="P203" i="14"/>
  <c r="P204" i="14"/>
  <c r="P205" i="14"/>
  <c r="P206" i="14"/>
  <c r="P207" i="14"/>
  <c r="P208" i="14"/>
  <c r="P209" i="14"/>
  <c r="P210" i="14"/>
  <c r="P211" i="14"/>
  <c r="P212" i="14"/>
  <c r="P213" i="14"/>
  <c r="P214" i="14"/>
  <c r="P215" i="14"/>
  <c r="P216" i="14"/>
  <c r="P217" i="14"/>
  <c r="P218" i="14"/>
  <c r="P219" i="14"/>
  <c r="P220" i="14"/>
  <c r="P221" i="14"/>
  <c r="P222" i="14"/>
  <c r="P223" i="14"/>
  <c r="P224" i="14"/>
  <c r="P225" i="14"/>
  <c r="P226" i="14"/>
  <c r="P227" i="14"/>
  <c r="P228" i="14"/>
  <c r="P229" i="14"/>
  <c r="P230" i="14"/>
  <c r="P231" i="14"/>
  <c r="P232" i="14"/>
  <c r="P233" i="14"/>
  <c r="P234" i="14"/>
  <c r="P235" i="14"/>
  <c r="P236" i="14"/>
  <c r="P237" i="14"/>
  <c r="P238" i="14"/>
  <c r="P239" i="14"/>
  <c r="P240" i="14"/>
  <c r="P241" i="14"/>
  <c r="P242" i="14"/>
  <c r="P243" i="14"/>
  <c r="P244" i="14"/>
  <c r="P245" i="14"/>
  <c r="P246" i="14"/>
  <c r="P247" i="14"/>
  <c r="P248" i="14"/>
  <c r="P249" i="14"/>
  <c r="P250" i="14"/>
  <c r="P251" i="14"/>
  <c r="P252" i="14"/>
  <c r="P253" i="14"/>
  <c r="P254" i="14"/>
  <c r="P255" i="14"/>
  <c r="P256" i="14"/>
  <c r="P257" i="14"/>
  <c r="P258" i="14"/>
  <c r="P259" i="14"/>
  <c r="P260" i="14"/>
  <c r="P261" i="14"/>
  <c r="P262" i="14"/>
  <c r="P263" i="14"/>
  <c r="P264" i="14"/>
  <c r="P265" i="14"/>
  <c r="P266" i="14"/>
  <c r="P267" i="14"/>
  <c r="P268" i="14"/>
  <c r="P269" i="14"/>
  <c r="P270" i="14"/>
  <c r="P271" i="14"/>
  <c r="P272" i="14"/>
  <c r="P273" i="14"/>
  <c r="P274" i="14"/>
  <c r="P275" i="14"/>
  <c r="P276" i="14"/>
  <c r="P277" i="14"/>
  <c r="P278" i="14"/>
  <c r="P279" i="14"/>
  <c r="P280" i="14"/>
  <c r="P281" i="14"/>
  <c r="P282" i="14"/>
  <c r="P283" i="14"/>
  <c r="P284" i="14"/>
  <c r="P285" i="14"/>
  <c r="P286" i="14"/>
  <c r="P287" i="14"/>
  <c r="P288" i="14"/>
  <c r="P289" i="14"/>
  <c r="P290" i="14"/>
  <c r="P291" i="14"/>
  <c r="P292" i="14"/>
  <c r="P293" i="14"/>
  <c r="P294" i="14"/>
  <c r="P295" i="14"/>
  <c r="P296" i="14"/>
  <c r="P297" i="14"/>
  <c r="P298" i="14"/>
  <c r="P299" i="14"/>
  <c r="P300" i="14"/>
  <c r="P301" i="14"/>
  <c r="P302" i="14"/>
  <c r="P303" i="14"/>
  <c r="P304" i="14"/>
  <c r="P305" i="14"/>
  <c r="P306" i="14"/>
  <c r="P307" i="14"/>
  <c r="P308" i="14"/>
  <c r="P309" i="14"/>
  <c r="P310" i="14"/>
  <c r="P311" i="14"/>
  <c r="P312" i="14"/>
  <c r="P313" i="14"/>
  <c r="P314" i="14"/>
  <c r="P315" i="14"/>
  <c r="P316" i="14"/>
  <c r="P317" i="14"/>
  <c r="P318" i="14"/>
  <c r="P319" i="14"/>
  <c r="P320" i="14"/>
  <c r="P321" i="14"/>
  <c r="P322" i="14"/>
  <c r="P323" i="14"/>
  <c r="P324" i="14"/>
  <c r="P325" i="14"/>
  <c r="P326" i="14"/>
  <c r="P327" i="14"/>
  <c r="P328" i="14"/>
  <c r="P329" i="14"/>
  <c r="P330" i="14"/>
  <c r="P331" i="14"/>
  <c r="P332" i="14"/>
  <c r="P333" i="14"/>
  <c r="P334" i="14"/>
  <c r="P335" i="14"/>
  <c r="P336" i="14"/>
  <c r="P337" i="14"/>
  <c r="P338" i="14"/>
  <c r="P339" i="14"/>
  <c r="P340" i="14"/>
  <c r="P341" i="14"/>
  <c r="P342" i="14"/>
  <c r="P343" i="14"/>
  <c r="P344" i="14"/>
  <c r="P345" i="14"/>
  <c r="P346" i="14"/>
  <c r="P347" i="14"/>
  <c r="P348" i="14"/>
  <c r="P349" i="14"/>
  <c r="P350" i="14"/>
  <c r="P351" i="14"/>
  <c r="P352" i="14"/>
  <c r="P353" i="14"/>
  <c r="P354" i="14"/>
  <c r="P355" i="14"/>
  <c r="P356" i="14"/>
  <c r="P357" i="14"/>
  <c r="P358" i="14"/>
  <c r="P359" i="14"/>
  <c r="P360" i="14"/>
  <c r="P361" i="14"/>
  <c r="P362" i="14"/>
  <c r="P363" i="14"/>
  <c r="P364" i="14"/>
  <c r="P365" i="14"/>
  <c r="P366" i="14"/>
  <c r="P367" i="14"/>
  <c r="P368" i="14"/>
  <c r="P369" i="14"/>
  <c r="P370" i="14"/>
  <c r="P371" i="14"/>
  <c r="P372" i="14"/>
  <c r="P373" i="14"/>
  <c r="P374" i="14"/>
  <c r="P375" i="14"/>
  <c r="P376" i="14"/>
  <c r="P377" i="14"/>
  <c r="P378" i="14"/>
  <c r="P379" i="14"/>
  <c r="P380" i="14"/>
  <c r="P381" i="14"/>
  <c r="P382" i="14"/>
  <c r="P383" i="14"/>
  <c r="P384" i="14"/>
  <c r="P385" i="14"/>
  <c r="P386" i="14"/>
  <c r="P387" i="14"/>
  <c r="P388" i="14"/>
  <c r="P389" i="14"/>
  <c r="P390" i="14"/>
  <c r="P391" i="14"/>
  <c r="P392" i="14"/>
  <c r="P393" i="14"/>
  <c r="P394" i="14"/>
  <c r="P395" i="14"/>
  <c r="P396" i="14"/>
  <c r="P397" i="14"/>
  <c r="P398" i="14"/>
  <c r="P399" i="14"/>
  <c r="P400" i="14"/>
  <c r="P401" i="14"/>
  <c r="P402" i="14"/>
  <c r="P403" i="14"/>
  <c r="P404" i="14"/>
  <c r="P405" i="14"/>
  <c r="P406" i="14"/>
  <c r="P407" i="14"/>
  <c r="P408" i="14"/>
  <c r="P409" i="14"/>
  <c r="P410" i="14"/>
  <c r="P411" i="14"/>
  <c r="P412" i="14"/>
  <c r="P413" i="14"/>
  <c r="P414" i="14"/>
  <c r="P415" i="14"/>
  <c r="P416" i="14"/>
  <c r="P417" i="14"/>
  <c r="P418" i="14"/>
  <c r="P419" i="14"/>
  <c r="P420" i="14"/>
  <c r="P421" i="14"/>
  <c r="P422" i="14"/>
  <c r="P423" i="14"/>
  <c r="P424" i="14"/>
  <c r="P425" i="14"/>
  <c r="P426" i="14"/>
  <c r="P427" i="14"/>
  <c r="P428" i="14"/>
  <c r="P429" i="14"/>
  <c r="P430" i="14"/>
  <c r="P431" i="14"/>
  <c r="P432" i="14"/>
  <c r="P433" i="14"/>
  <c r="P434" i="14"/>
  <c r="P435" i="14"/>
  <c r="P436" i="14"/>
  <c r="P437" i="14"/>
  <c r="P438" i="14"/>
  <c r="P439" i="14"/>
  <c r="P440" i="14"/>
  <c r="P441" i="14"/>
  <c r="P442" i="14"/>
  <c r="P443" i="14"/>
  <c r="P444" i="14"/>
  <c r="P445" i="14"/>
  <c r="P446" i="14"/>
  <c r="P447" i="14"/>
  <c r="P448" i="14"/>
  <c r="P449" i="14"/>
  <c r="P450" i="14"/>
  <c r="P451" i="14"/>
  <c r="P452" i="14"/>
  <c r="P453" i="14"/>
  <c r="P454" i="14"/>
  <c r="P455" i="14"/>
  <c r="P456" i="14"/>
  <c r="P457" i="14"/>
  <c r="P458" i="14"/>
  <c r="P459" i="14"/>
  <c r="P460" i="14"/>
  <c r="P461" i="14"/>
  <c r="P462" i="14"/>
  <c r="P463" i="14"/>
  <c r="P464" i="14"/>
  <c r="P465" i="14"/>
  <c r="P466" i="14"/>
  <c r="P467" i="14"/>
  <c r="P468" i="14"/>
  <c r="P469" i="14"/>
  <c r="P470" i="14"/>
  <c r="P471" i="14"/>
  <c r="P472" i="14"/>
  <c r="P473" i="14"/>
  <c r="P474" i="14"/>
  <c r="P475" i="14"/>
  <c r="P476" i="14"/>
  <c r="P477" i="14"/>
  <c r="P478" i="14"/>
  <c r="P479" i="14"/>
  <c r="P480" i="14"/>
  <c r="P481" i="14"/>
  <c r="P482" i="14"/>
  <c r="P483" i="14"/>
  <c r="P484" i="14"/>
  <c r="P485" i="14"/>
  <c r="P486" i="14"/>
  <c r="P487" i="14"/>
  <c r="P488" i="14"/>
  <c r="P489" i="14"/>
  <c r="P490" i="14"/>
  <c r="P491" i="14"/>
  <c r="P492" i="14"/>
  <c r="P493" i="14"/>
  <c r="P494" i="14"/>
  <c r="P495" i="14"/>
  <c r="P496" i="14"/>
  <c r="P497" i="14"/>
  <c r="P498" i="14"/>
  <c r="P499" i="14"/>
  <c r="P500" i="14"/>
  <c r="P501" i="14"/>
  <c r="P502" i="14"/>
  <c r="P503" i="14"/>
  <c r="P504" i="14"/>
  <c r="P505" i="14"/>
  <c r="P506" i="14"/>
  <c r="P507" i="14"/>
  <c r="P508" i="14"/>
  <c r="P509" i="14"/>
  <c r="P510" i="14"/>
  <c r="P511" i="14"/>
  <c r="P512" i="14"/>
  <c r="P513" i="14"/>
  <c r="P514" i="14"/>
  <c r="P515" i="14"/>
  <c r="P516" i="14"/>
  <c r="P517" i="14"/>
  <c r="P518" i="14"/>
  <c r="P519" i="14"/>
  <c r="P520" i="14"/>
  <c r="P521" i="14"/>
  <c r="P522" i="14"/>
  <c r="P523" i="14"/>
  <c r="P524" i="14"/>
  <c r="P525" i="14"/>
  <c r="P526" i="14"/>
  <c r="P527" i="14"/>
  <c r="P528" i="14"/>
  <c r="P529" i="14"/>
  <c r="P530" i="14"/>
  <c r="P531" i="14"/>
  <c r="P532" i="14"/>
  <c r="P533" i="14"/>
  <c r="P534" i="14"/>
  <c r="P535" i="14"/>
  <c r="P536" i="14"/>
  <c r="P537" i="14"/>
  <c r="P538" i="14"/>
  <c r="P539" i="14"/>
  <c r="P540" i="14"/>
  <c r="P541" i="14"/>
  <c r="P542" i="14"/>
  <c r="P543" i="14"/>
  <c r="P544" i="14"/>
  <c r="P545" i="14"/>
  <c r="P546" i="14"/>
  <c r="P547" i="14"/>
  <c r="P548" i="14"/>
  <c r="P549" i="14"/>
  <c r="P550" i="14"/>
  <c r="P551" i="14"/>
  <c r="P552" i="14"/>
  <c r="P553" i="14"/>
  <c r="P554" i="14"/>
  <c r="P555" i="14"/>
  <c r="P556" i="14"/>
  <c r="P557" i="14"/>
  <c r="P558" i="14"/>
  <c r="P559" i="14"/>
  <c r="P560" i="14"/>
  <c r="P561" i="14"/>
  <c r="P562" i="14"/>
  <c r="P563" i="14"/>
  <c r="P564" i="14"/>
  <c r="P565" i="14"/>
  <c r="P566" i="14"/>
  <c r="P567" i="14"/>
  <c r="P568" i="14"/>
  <c r="P569" i="14"/>
  <c r="P570" i="14"/>
  <c r="P571" i="14"/>
  <c r="P572" i="14"/>
  <c r="P573" i="14"/>
  <c r="P574" i="14"/>
  <c r="P3" i="14"/>
  <c r="H4" i="15" l="1"/>
  <c r="H5" i="15"/>
  <c r="H6" i="15"/>
  <c r="H7" i="15"/>
  <c r="H8" i="15"/>
  <c r="H9" i="15"/>
  <c r="H10" i="15"/>
  <c r="H11" i="15"/>
  <c r="H12" i="15"/>
  <c r="H13" i="15"/>
  <c r="H14" i="15"/>
  <c r="H15" i="15"/>
  <c r="H16" i="15"/>
  <c r="H3" i="15"/>
  <c r="AP202" i="14"/>
  <c r="AQ202" i="14"/>
  <c r="AT202" i="14"/>
  <c r="AL4" i="14"/>
  <c r="AL5" i="14"/>
  <c r="AL6" i="14"/>
  <c r="AL7" i="14"/>
  <c r="AL8" i="14"/>
  <c r="AL9" i="14"/>
  <c r="AL10" i="14"/>
  <c r="AL11" i="14"/>
  <c r="AL12" i="14"/>
  <c r="AL13" i="14"/>
  <c r="AL14" i="14"/>
  <c r="AL15" i="14"/>
  <c r="AL16" i="14"/>
  <c r="AL17" i="14"/>
  <c r="AL18" i="14"/>
  <c r="AL19" i="14"/>
  <c r="AL20" i="14"/>
  <c r="AL21" i="14"/>
  <c r="AL22" i="14"/>
  <c r="AL23" i="14"/>
  <c r="AL24" i="14"/>
  <c r="AL25" i="14"/>
  <c r="AL26" i="14"/>
  <c r="AL27" i="14"/>
  <c r="AL28" i="14"/>
  <c r="AL29" i="14"/>
  <c r="AL30" i="14"/>
  <c r="AL31" i="14"/>
  <c r="AL32" i="14"/>
  <c r="AL33" i="14"/>
  <c r="AL34" i="14"/>
  <c r="AL35" i="14"/>
  <c r="AL36" i="14"/>
  <c r="AL37" i="14"/>
  <c r="AL38" i="14"/>
  <c r="AL39" i="14"/>
  <c r="AL40" i="14"/>
  <c r="AL41" i="14"/>
  <c r="AL42" i="14"/>
  <c r="AL43" i="14"/>
  <c r="AL44" i="14"/>
  <c r="AL45" i="14"/>
  <c r="AL46" i="14"/>
  <c r="AL47" i="14"/>
  <c r="AL48" i="14"/>
  <c r="AL49" i="14"/>
  <c r="AL50" i="14"/>
  <c r="AL51" i="14"/>
  <c r="AL52" i="14"/>
  <c r="AL53" i="14"/>
  <c r="AL54" i="14"/>
  <c r="AL55" i="14"/>
  <c r="AL56" i="14"/>
  <c r="AL57" i="14"/>
  <c r="AL58" i="14"/>
  <c r="AL59" i="14"/>
  <c r="AL60" i="14"/>
  <c r="AL61" i="14"/>
  <c r="AL62" i="14"/>
  <c r="AL63" i="14"/>
  <c r="AL64" i="14"/>
  <c r="AL65" i="14"/>
  <c r="AL66" i="14"/>
  <c r="AL67" i="14"/>
  <c r="AL68" i="14"/>
  <c r="AL69" i="14"/>
  <c r="AL70" i="14"/>
  <c r="AL71" i="14"/>
  <c r="AL72" i="14"/>
  <c r="AL73" i="14"/>
  <c r="AL74" i="14"/>
  <c r="AL75" i="14"/>
  <c r="AL76" i="14"/>
  <c r="AL77" i="14"/>
  <c r="AL78" i="14"/>
  <c r="AL79" i="14"/>
  <c r="AL80" i="14"/>
  <c r="AL81" i="14"/>
  <c r="AL82" i="14"/>
  <c r="AL83" i="14"/>
  <c r="AL84" i="14"/>
  <c r="AL85" i="14"/>
  <c r="AL86" i="14"/>
  <c r="AL87" i="14"/>
  <c r="AL88" i="14"/>
  <c r="AL89" i="14"/>
  <c r="AL90" i="14"/>
  <c r="AL91" i="14"/>
  <c r="AL92" i="14"/>
  <c r="AL93" i="14"/>
  <c r="AL94" i="14"/>
  <c r="AL95" i="14"/>
  <c r="AL96" i="14"/>
  <c r="AL97" i="14"/>
  <c r="AL98" i="14"/>
  <c r="AL99" i="14"/>
  <c r="AL100" i="14"/>
  <c r="AL101" i="14"/>
  <c r="AL102" i="14"/>
  <c r="AL103" i="14"/>
  <c r="AL104" i="14"/>
  <c r="AL105" i="14"/>
  <c r="AL106" i="14"/>
  <c r="AL107" i="14"/>
  <c r="AL108" i="14"/>
  <c r="AL109" i="14"/>
  <c r="AL110" i="14"/>
  <c r="AL111" i="14"/>
  <c r="AL112" i="14"/>
  <c r="AL113" i="14"/>
  <c r="AL114" i="14"/>
  <c r="AL115" i="14"/>
  <c r="AL116" i="14"/>
  <c r="AL117" i="14"/>
  <c r="AL118" i="14"/>
  <c r="AL119" i="14"/>
  <c r="AL120" i="14"/>
  <c r="AL121" i="14"/>
  <c r="AL122" i="14"/>
  <c r="AL123" i="14"/>
  <c r="AL125" i="14"/>
  <c r="AL126" i="14"/>
  <c r="AL127" i="14"/>
  <c r="AL128" i="14"/>
  <c r="AL129" i="14"/>
  <c r="AL130" i="14"/>
  <c r="AL131" i="14"/>
  <c r="AL132" i="14"/>
  <c r="AL133" i="14"/>
  <c r="AL134" i="14"/>
  <c r="AL135" i="14"/>
  <c r="AL136" i="14"/>
  <c r="AL137" i="14"/>
  <c r="AL138" i="14"/>
  <c r="AL139" i="14"/>
  <c r="AL140" i="14"/>
  <c r="AL141" i="14"/>
  <c r="AL142" i="14"/>
  <c r="AL143" i="14"/>
  <c r="AL144" i="14"/>
  <c r="AL145" i="14"/>
  <c r="AL146" i="14"/>
  <c r="AL147" i="14"/>
  <c r="AL148" i="14"/>
  <c r="AL149" i="14"/>
  <c r="AL150" i="14"/>
  <c r="AL151" i="14"/>
  <c r="AL152" i="14"/>
  <c r="AL153" i="14"/>
  <c r="AL154" i="14"/>
  <c r="AL155" i="14"/>
  <c r="AL156" i="14"/>
  <c r="AL157" i="14"/>
  <c r="AL158" i="14"/>
  <c r="AL159" i="14"/>
  <c r="AL160" i="14"/>
  <c r="AL161" i="14"/>
  <c r="AL162" i="14"/>
  <c r="AL163" i="14"/>
  <c r="AL164" i="14"/>
  <c r="AL165" i="14"/>
  <c r="AL166" i="14"/>
  <c r="AL167" i="14"/>
  <c r="AL168" i="14"/>
  <c r="AL169" i="14"/>
  <c r="AL170" i="14"/>
  <c r="AL171" i="14"/>
  <c r="AL172" i="14"/>
  <c r="AL173" i="14"/>
  <c r="AL174" i="14"/>
  <c r="AL175" i="14"/>
  <c r="AL176" i="14"/>
  <c r="AL177" i="14"/>
  <c r="AL178" i="14"/>
  <c r="AL179" i="14"/>
  <c r="AL180" i="14"/>
  <c r="AL181" i="14"/>
  <c r="AL182" i="14"/>
  <c r="AL183" i="14"/>
  <c r="AL184" i="14"/>
  <c r="AL185" i="14"/>
  <c r="AL186" i="14"/>
  <c r="AL187" i="14"/>
  <c r="AL188" i="14"/>
  <c r="AL189" i="14"/>
  <c r="AL190" i="14"/>
  <c r="AL191" i="14"/>
  <c r="AL192" i="14"/>
  <c r="AL193" i="14"/>
  <c r="AL194" i="14"/>
  <c r="AL195" i="14"/>
  <c r="AL196" i="14"/>
  <c r="AL197" i="14"/>
  <c r="AL198" i="14"/>
  <c r="AL199" i="14"/>
  <c r="AL200" i="14"/>
  <c r="AL201" i="14"/>
  <c r="AL202" i="14"/>
  <c r="AL203" i="14"/>
  <c r="AL204" i="14"/>
  <c r="AL205" i="14"/>
  <c r="AL206" i="14"/>
  <c r="AL207" i="14"/>
  <c r="AL208" i="14"/>
  <c r="AL209" i="14"/>
  <c r="AL210" i="14"/>
  <c r="AL211" i="14"/>
  <c r="AL212" i="14"/>
  <c r="AL213" i="14"/>
  <c r="AL214" i="14"/>
  <c r="AL215" i="14"/>
  <c r="AL216" i="14"/>
  <c r="AL217" i="14"/>
  <c r="AL218" i="14"/>
  <c r="AL219" i="14"/>
  <c r="AL220" i="14"/>
  <c r="AL221" i="14"/>
  <c r="AL222" i="14"/>
  <c r="AL223" i="14"/>
  <c r="AL224" i="14"/>
  <c r="AL225" i="14"/>
  <c r="AL226" i="14"/>
  <c r="AL227" i="14"/>
  <c r="AL228" i="14"/>
  <c r="AL229" i="14"/>
  <c r="AL230" i="14"/>
  <c r="AL231" i="14"/>
  <c r="AL232" i="14"/>
  <c r="AL233" i="14"/>
  <c r="AL234" i="14"/>
  <c r="AL235" i="14"/>
  <c r="AL236" i="14"/>
  <c r="AL237" i="14"/>
  <c r="AL238" i="14"/>
  <c r="AL239" i="14"/>
  <c r="AL240" i="14"/>
  <c r="AL241" i="14"/>
  <c r="AL242" i="14"/>
  <c r="AL243" i="14"/>
  <c r="AL244" i="14"/>
  <c r="AL245" i="14"/>
  <c r="AL246" i="14"/>
  <c r="AL247" i="14"/>
  <c r="AL248" i="14"/>
  <c r="AL249" i="14"/>
  <c r="AL250" i="14"/>
  <c r="AL251" i="14"/>
  <c r="AL252" i="14"/>
  <c r="AL253" i="14"/>
  <c r="AL254" i="14"/>
  <c r="AL255" i="14"/>
  <c r="AL256" i="14"/>
  <c r="AL257" i="14"/>
  <c r="AL258" i="14"/>
  <c r="AL259" i="14"/>
  <c r="AL260" i="14"/>
  <c r="AL261" i="14"/>
  <c r="AL262" i="14"/>
  <c r="AL263" i="14"/>
  <c r="AL264" i="14"/>
  <c r="AL265" i="14"/>
  <c r="AL266" i="14"/>
  <c r="AL267" i="14"/>
  <c r="AL268" i="14"/>
  <c r="AL269" i="14"/>
  <c r="AL270" i="14"/>
  <c r="AL271" i="14"/>
  <c r="AL272" i="14"/>
  <c r="AL273" i="14"/>
  <c r="AL274" i="14"/>
  <c r="AL275" i="14"/>
  <c r="AL276" i="14"/>
  <c r="AL277" i="14"/>
  <c r="AL278" i="14"/>
  <c r="AL279" i="14"/>
  <c r="AL280" i="14"/>
  <c r="AL281" i="14"/>
  <c r="AL282" i="14"/>
  <c r="AL283" i="14"/>
  <c r="AL284" i="14"/>
  <c r="AL285" i="14"/>
  <c r="AL286" i="14"/>
  <c r="AL287" i="14"/>
  <c r="AL288" i="14"/>
  <c r="AL289" i="14"/>
  <c r="AL290" i="14"/>
  <c r="AL291" i="14"/>
  <c r="AL292" i="14"/>
  <c r="AL293" i="14"/>
  <c r="AL294" i="14"/>
  <c r="AL295" i="14"/>
  <c r="AL296" i="14"/>
  <c r="AL297" i="14"/>
  <c r="AL298" i="14"/>
  <c r="AL299" i="14"/>
  <c r="AL300" i="14"/>
  <c r="AL301" i="14"/>
  <c r="AL302" i="14"/>
  <c r="AL303" i="14"/>
  <c r="AL304" i="14"/>
  <c r="AL305" i="14"/>
  <c r="AL306" i="14"/>
  <c r="AL307" i="14"/>
  <c r="AL308" i="14"/>
  <c r="AL309" i="14"/>
  <c r="AL310" i="14"/>
  <c r="AL311" i="14"/>
  <c r="AL312" i="14"/>
  <c r="AL313" i="14"/>
  <c r="AL314" i="14"/>
  <c r="AL315" i="14"/>
  <c r="AL316" i="14"/>
  <c r="AL317" i="14"/>
  <c r="AL318" i="14"/>
  <c r="AL319" i="14"/>
  <c r="AL320" i="14"/>
  <c r="AL321" i="14"/>
  <c r="AL322" i="14"/>
  <c r="AL323" i="14"/>
  <c r="AL324" i="14"/>
  <c r="AL325" i="14"/>
  <c r="AL326" i="14"/>
  <c r="AL327" i="14"/>
  <c r="AL328" i="14"/>
  <c r="AL329" i="14"/>
  <c r="AL330" i="14"/>
  <c r="AL331" i="14"/>
  <c r="AL332" i="14"/>
  <c r="AL333" i="14"/>
  <c r="AL334" i="14"/>
  <c r="AL335" i="14"/>
  <c r="AL336" i="14"/>
  <c r="AL337" i="14"/>
  <c r="AL338" i="14"/>
  <c r="AL339" i="14"/>
  <c r="AL340" i="14"/>
  <c r="AL341" i="14"/>
  <c r="AL342" i="14"/>
  <c r="AL343" i="14"/>
  <c r="AL344" i="14"/>
  <c r="AL345" i="14"/>
  <c r="AL346" i="14"/>
  <c r="AL347" i="14"/>
  <c r="AL348" i="14"/>
  <c r="AL349" i="14"/>
  <c r="AL350" i="14"/>
  <c r="AL351" i="14"/>
  <c r="AL352" i="14"/>
  <c r="AL353" i="14"/>
  <c r="AL354" i="14"/>
  <c r="AL355" i="14"/>
  <c r="AL356" i="14"/>
  <c r="AL357" i="14"/>
  <c r="AL358" i="14"/>
  <c r="AL359" i="14"/>
  <c r="AL360" i="14"/>
  <c r="AL361" i="14"/>
  <c r="AL362" i="14"/>
  <c r="AL363" i="14"/>
  <c r="AL364" i="14"/>
  <c r="AL365" i="14"/>
  <c r="AL366" i="14"/>
  <c r="AL367" i="14"/>
  <c r="AL368" i="14"/>
  <c r="AL369" i="14"/>
  <c r="AL370" i="14"/>
  <c r="AL371" i="14"/>
  <c r="AL372" i="14"/>
  <c r="AL373" i="14"/>
  <c r="AL374" i="14"/>
  <c r="AL375" i="14"/>
  <c r="AL376" i="14"/>
  <c r="AL377" i="14"/>
  <c r="AL378" i="14"/>
  <c r="AL379" i="14"/>
  <c r="AL380" i="14"/>
  <c r="AL381" i="14"/>
  <c r="AL382" i="14"/>
  <c r="AL383" i="14"/>
  <c r="AL384" i="14"/>
  <c r="AL385" i="14"/>
  <c r="AL386" i="14"/>
  <c r="AL387" i="14"/>
  <c r="AL388" i="14"/>
  <c r="AL389" i="14"/>
  <c r="AL390" i="14"/>
  <c r="AL391" i="14"/>
  <c r="AL392" i="14"/>
  <c r="AL393" i="14"/>
  <c r="AL394" i="14"/>
  <c r="AL395" i="14"/>
  <c r="AL396" i="14"/>
  <c r="AL397" i="14"/>
  <c r="AL398" i="14"/>
  <c r="AL399" i="14"/>
  <c r="AL400" i="14"/>
  <c r="AL401" i="14"/>
  <c r="AL402" i="14"/>
  <c r="AL403" i="14"/>
  <c r="AL404" i="14"/>
  <c r="AL405" i="14"/>
  <c r="AL406" i="14"/>
  <c r="AL407" i="14"/>
  <c r="AL408" i="14"/>
  <c r="AL409" i="14"/>
  <c r="AL410" i="14"/>
  <c r="AL411" i="14"/>
  <c r="AL412" i="14"/>
  <c r="AL413" i="14"/>
  <c r="AL414" i="14"/>
  <c r="AL415" i="14"/>
  <c r="AL416" i="14"/>
  <c r="AL417" i="14"/>
  <c r="AL418" i="14"/>
  <c r="AL419" i="14"/>
  <c r="AL420" i="14"/>
  <c r="AL421" i="14"/>
  <c r="AL422" i="14"/>
  <c r="AL423" i="14"/>
  <c r="AL424" i="14"/>
  <c r="AL425" i="14"/>
  <c r="AL426" i="14"/>
  <c r="AL427" i="14"/>
  <c r="AL428" i="14"/>
  <c r="AL429" i="14"/>
  <c r="AL430" i="14"/>
  <c r="AL431" i="14"/>
  <c r="AL432" i="14"/>
  <c r="AL433" i="14"/>
  <c r="AL434" i="14"/>
  <c r="AL435" i="14"/>
  <c r="AL436" i="14"/>
  <c r="AL437" i="14"/>
  <c r="AL438" i="14"/>
  <c r="AL439" i="14"/>
  <c r="AL440" i="14"/>
  <c r="AL441" i="14"/>
  <c r="AL442" i="14"/>
  <c r="AL443" i="14"/>
  <c r="AL444" i="14"/>
  <c r="AL445" i="14"/>
  <c r="AL446" i="14"/>
  <c r="AL447" i="14"/>
  <c r="AL448" i="14"/>
  <c r="AL449" i="14"/>
  <c r="AL450" i="14"/>
  <c r="AL451" i="14"/>
  <c r="AL452" i="14"/>
  <c r="AL453" i="14"/>
  <c r="AL454" i="14"/>
  <c r="AL455" i="14"/>
  <c r="AL456" i="14"/>
  <c r="AL457" i="14"/>
  <c r="AL458" i="14"/>
  <c r="AL459" i="14"/>
  <c r="AL460" i="14"/>
  <c r="AL461" i="14"/>
  <c r="AL462" i="14"/>
  <c r="AL463" i="14"/>
  <c r="AL464" i="14"/>
  <c r="AL465" i="14"/>
  <c r="AL466" i="14"/>
  <c r="AL467" i="14"/>
  <c r="AL468" i="14"/>
  <c r="AL469" i="14"/>
  <c r="AL470" i="14"/>
  <c r="AL471" i="14"/>
  <c r="AL472" i="14"/>
  <c r="AL473" i="14"/>
  <c r="AL474" i="14"/>
  <c r="AL475" i="14"/>
  <c r="AL476" i="14"/>
  <c r="AL477" i="14"/>
  <c r="AL478" i="14"/>
  <c r="AL479" i="14"/>
  <c r="AL480" i="14"/>
  <c r="AL481" i="14"/>
  <c r="AL482" i="14"/>
  <c r="AL483" i="14"/>
  <c r="AL484" i="14"/>
  <c r="AL485" i="14"/>
  <c r="AL486" i="14"/>
  <c r="AL487" i="14"/>
  <c r="AL488" i="14"/>
  <c r="AL489" i="14"/>
  <c r="AL490" i="14"/>
  <c r="AL491" i="14"/>
  <c r="AL492" i="14"/>
  <c r="AL493" i="14"/>
  <c r="AL494" i="14"/>
  <c r="AL495" i="14"/>
  <c r="AL496" i="14"/>
  <c r="AL497" i="14"/>
  <c r="AL498" i="14"/>
  <c r="AL499" i="14"/>
  <c r="AL500" i="14"/>
  <c r="AL501" i="14"/>
  <c r="AL502" i="14"/>
  <c r="AL503" i="14"/>
  <c r="AL504" i="14"/>
  <c r="AL505" i="14"/>
  <c r="AL506" i="14"/>
  <c r="AL507" i="14"/>
  <c r="AL508" i="14"/>
  <c r="AL509" i="14"/>
  <c r="AL510" i="14"/>
  <c r="AL511" i="14"/>
  <c r="AL512" i="14"/>
  <c r="AL513" i="14"/>
  <c r="AL514" i="14"/>
  <c r="AL515" i="14"/>
  <c r="AL516" i="14"/>
  <c r="AL517" i="14"/>
  <c r="AL518" i="14"/>
  <c r="AL519" i="14"/>
  <c r="AL520" i="14"/>
  <c r="AL521" i="14"/>
  <c r="AL522" i="14"/>
  <c r="AL523" i="14"/>
  <c r="AL524" i="14"/>
  <c r="AL525" i="14"/>
  <c r="AL526" i="14"/>
  <c r="AL527" i="14"/>
  <c r="AL528" i="14"/>
  <c r="AL529" i="14"/>
  <c r="AL530" i="14"/>
  <c r="AL531" i="14"/>
  <c r="AL532" i="14"/>
  <c r="AL533" i="14"/>
  <c r="AL534" i="14"/>
  <c r="AL535" i="14"/>
  <c r="AL536" i="14"/>
  <c r="AL537" i="14"/>
  <c r="AL538" i="14"/>
  <c r="AL539" i="14"/>
  <c r="AL540" i="14"/>
  <c r="AL541" i="14"/>
  <c r="AL542" i="14"/>
  <c r="AL543" i="14"/>
  <c r="AL544" i="14"/>
  <c r="AL545" i="14"/>
  <c r="AL546" i="14"/>
  <c r="AL547" i="14"/>
  <c r="AL548" i="14"/>
  <c r="AL549" i="14"/>
  <c r="AL550" i="14"/>
  <c r="AL551" i="14"/>
  <c r="AL552" i="14"/>
  <c r="AL553" i="14"/>
  <c r="AL554" i="14"/>
  <c r="AL555" i="14"/>
  <c r="AL556" i="14"/>
  <c r="AL557" i="14"/>
  <c r="AL558" i="14"/>
  <c r="AL559" i="14"/>
  <c r="AL560" i="14"/>
  <c r="AL561" i="14"/>
  <c r="AL562" i="14"/>
  <c r="AL563" i="14"/>
  <c r="AL564" i="14"/>
  <c r="AL565" i="14"/>
  <c r="AL566" i="14"/>
  <c r="AL567" i="14"/>
  <c r="AL568" i="14"/>
  <c r="AL569" i="14"/>
  <c r="AL570" i="14"/>
  <c r="AL571" i="14"/>
  <c r="AL572" i="14"/>
  <c r="AL573" i="14"/>
  <c r="AL574" i="14"/>
  <c r="AL3" i="14"/>
  <c r="AK4" i="14"/>
  <c r="AM4" i="14" s="1"/>
  <c r="AR4" i="14" s="1"/>
  <c r="AK5" i="14"/>
  <c r="AK6" i="14"/>
  <c r="AK7" i="14"/>
  <c r="AK8" i="14"/>
  <c r="AK9" i="14"/>
  <c r="AK10" i="14"/>
  <c r="AK11" i="14"/>
  <c r="AK12" i="14"/>
  <c r="AK13" i="14"/>
  <c r="AK14" i="14"/>
  <c r="AK15" i="14"/>
  <c r="AK16" i="14"/>
  <c r="AK17" i="14"/>
  <c r="AK18" i="14"/>
  <c r="AK19" i="14"/>
  <c r="AK20" i="14"/>
  <c r="AK21" i="14"/>
  <c r="AK22" i="14"/>
  <c r="AK23" i="14"/>
  <c r="AK24" i="14"/>
  <c r="AK25" i="14"/>
  <c r="AK26" i="14"/>
  <c r="AK27" i="14"/>
  <c r="AK28" i="14"/>
  <c r="AK29" i="14"/>
  <c r="AK30" i="14"/>
  <c r="AK31" i="14"/>
  <c r="AK32" i="14"/>
  <c r="AK33" i="14"/>
  <c r="AK34" i="14"/>
  <c r="AK35" i="14"/>
  <c r="AK36" i="14"/>
  <c r="AK37" i="14"/>
  <c r="AK38" i="14"/>
  <c r="AK39" i="14"/>
  <c r="AK40" i="14"/>
  <c r="AK41" i="14"/>
  <c r="AK42" i="14"/>
  <c r="AK43" i="14"/>
  <c r="AK44" i="14"/>
  <c r="AK45" i="14"/>
  <c r="AK46" i="14"/>
  <c r="AK47" i="14"/>
  <c r="AK48" i="14"/>
  <c r="AK49" i="14"/>
  <c r="AK50" i="14"/>
  <c r="AK51" i="14"/>
  <c r="AK52" i="14"/>
  <c r="AK53" i="14"/>
  <c r="AK54" i="14"/>
  <c r="AK55" i="14"/>
  <c r="AK56" i="14"/>
  <c r="AK57" i="14"/>
  <c r="AK58" i="14"/>
  <c r="AK59" i="14"/>
  <c r="AK60" i="14"/>
  <c r="AK61" i="14"/>
  <c r="AK62" i="14"/>
  <c r="AK63" i="14"/>
  <c r="AK64" i="14"/>
  <c r="AK65" i="14"/>
  <c r="AK66" i="14"/>
  <c r="AK67" i="14"/>
  <c r="AK68" i="14"/>
  <c r="AK69" i="14"/>
  <c r="AK70" i="14"/>
  <c r="AK71" i="14"/>
  <c r="AK72" i="14"/>
  <c r="AK73" i="14"/>
  <c r="AK74" i="14"/>
  <c r="AK75" i="14"/>
  <c r="AK76" i="14"/>
  <c r="AK77" i="14"/>
  <c r="AK78" i="14"/>
  <c r="AK79" i="14"/>
  <c r="AK80" i="14"/>
  <c r="AK81" i="14"/>
  <c r="AK82" i="14"/>
  <c r="AK83" i="14"/>
  <c r="AK84" i="14"/>
  <c r="AK85" i="14"/>
  <c r="AK86" i="14"/>
  <c r="AK87" i="14"/>
  <c r="AK88" i="14"/>
  <c r="AK89" i="14"/>
  <c r="AK90" i="14"/>
  <c r="AK91" i="14"/>
  <c r="AK92" i="14"/>
  <c r="AK93" i="14"/>
  <c r="AK94" i="14"/>
  <c r="AK95" i="14"/>
  <c r="AK96" i="14"/>
  <c r="AK97" i="14"/>
  <c r="AK98" i="14"/>
  <c r="AK99" i="14"/>
  <c r="AK100" i="14"/>
  <c r="AK101" i="14"/>
  <c r="AK102" i="14"/>
  <c r="AK103" i="14"/>
  <c r="AK104" i="14"/>
  <c r="AK105" i="14"/>
  <c r="AK106" i="14"/>
  <c r="AK107" i="14"/>
  <c r="AK108" i="14"/>
  <c r="AK109" i="14"/>
  <c r="AK110" i="14"/>
  <c r="AK111" i="14"/>
  <c r="AK112" i="14"/>
  <c r="AK113" i="14"/>
  <c r="AK114" i="14"/>
  <c r="AK115" i="14"/>
  <c r="AK116" i="14"/>
  <c r="AK117" i="14"/>
  <c r="AK118" i="14"/>
  <c r="AK119" i="14"/>
  <c r="AK120" i="14"/>
  <c r="AK121" i="14"/>
  <c r="AK122" i="14"/>
  <c r="AK123" i="14"/>
  <c r="AK125" i="14"/>
  <c r="AK126" i="14"/>
  <c r="AK127" i="14"/>
  <c r="AK128" i="14"/>
  <c r="AK129" i="14"/>
  <c r="AK130" i="14"/>
  <c r="AK131" i="14"/>
  <c r="AK132" i="14"/>
  <c r="AK133" i="14"/>
  <c r="AK134" i="14"/>
  <c r="AK135" i="14"/>
  <c r="AK136" i="14"/>
  <c r="AK137" i="14"/>
  <c r="AK138" i="14"/>
  <c r="AK139" i="14"/>
  <c r="AK140" i="14"/>
  <c r="AK141" i="14"/>
  <c r="AK142" i="14"/>
  <c r="AK143" i="14"/>
  <c r="AK144" i="14"/>
  <c r="AK145" i="14"/>
  <c r="AK146" i="14"/>
  <c r="AK147" i="14"/>
  <c r="AK148" i="14"/>
  <c r="AK149" i="14"/>
  <c r="AK150" i="14"/>
  <c r="AK151" i="14"/>
  <c r="AK152" i="14"/>
  <c r="AK153" i="14"/>
  <c r="AK154" i="14"/>
  <c r="AK155" i="14"/>
  <c r="AK156" i="14"/>
  <c r="AK157" i="14"/>
  <c r="AK158" i="14"/>
  <c r="AK159" i="14"/>
  <c r="AK160" i="14"/>
  <c r="AK161" i="14"/>
  <c r="AK162" i="14"/>
  <c r="AK163" i="14"/>
  <c r="AK164" i="14"/>
  <c r="AK165" i="14"/>
  <c r="AK166" i="14"/>
  <c r="AK167" i="14"/>
  <c r="AK168" i="14"/>
  <c r="AK169" i="14"/>
  <c r="AK170" i="14"/>
  <c r="AK171" i="14"/>
  <c r="AK172" i="14"/>
  <c r="AK173" i="14"/>
  <c r="AK174" i="14"/>
  <c r="AK175" i="14"/>
  <c r="AK176" i="14"/>
  <c r="AK177" i="14"/>
  <c r="AK178" i="14"/>
  <c r="AK179" i="14"/>
  <c r="AK180" i="14"/>
  <c r="AK181" i="14"/>
  <c r="AK182" i="14"/>
  <c r="AK183" i="14"/>
  <c r="AK184" i="14"/>
  <c r="AK185" i="14"/>
  <c r="AK186" i="14"/>
  <c r="AK187" i="14"/>
  <c r="AK188" i="14"/>
  <c r="AK189" i="14"/>
  <c r="AK190" i="14"/>
  <c r="AK191" i="14"/>
  <c r="AK192" i="14"/>
  <c r="AK193" i="14"/>
  <c r="AK194" i="14"/>
  <c r="AK195" i="14"/>
  <c r="AK196" i="14"/>
  <c r="AK197" i="14"/>
  <c r="AK198" i="14"/>
  <c r="AK199" i="14"/>
  <c r="AK200" i="14"/>
  <c r="AK201" i="14"/>
  <c r="AK202" i="14"/>
  <c r="AK203" i="14"/>
  <c r="AK204" i="14"/>
  <c r="AK205" i="14"/>
  <c r="AK206" i="14"/>
  <c r="AK207" i="14"/>
  <c r="AK208" i="14"/>
  <c r="AK209" i="14"/>
  <c r="AK210" i="14"/>
  <c r="AK211" i="14"/>
  <c r="AK212" i="14"/>
  <c r="AK213" i="14"/>
  <c r="AK214" i="14"/>
  <c r="AK215" i="14"/>
  <c r="AK216" i="14"/>
  <c r="AK217" i="14"/>
  <c r="AK218" i="14"/>
  <c r="AK219" i="14"/>
  <c r="AK220" i="14"/>
  <c r="AK221" i="14"/>
  <c r="AK222" i="14"/>
  <c r="AK223" i="14"/>
  <c r="AK224" i="14"/>
  <c r="AK225" i="14"/>
  <c r="AK226" i="14"/>
  <c r="AK227" i="14"/>
  <c r="AK228" i="14"/>
  <c r="AK229" i="14"/>
  <c r="AK230" i="14"/>
  <c r="AK231" i="14"/>
  <c r="AK232" i="14"/>
  <c r="AK233" i="14"/>
  <c r="AK234" i="14"/>
  <c r="AK235" i="14"/>
  <c r="AK236" i="14"/>
  <c r="AK237" i="14"/>
  <c r="AK238" i="14"/>
  <c r="AK239" i="14"/>
  <c r="AK240" i="14"/>
  <c r="AK241" i="14"/>
  <c r="AK242" i="14"/>
  <c r="AK243" i="14"/>
  <c r="AK244" i="14"/>
  <c r="AK245" i="14"/>
  <c r="AK246" i="14"/>
  <c r="AK247" i="14"/>
  <c r="AK248" i="14"/>
  <c r="AK249" i="14"/>
  <c r="AK250" i="14"/>
  <c r="AK251" i="14"/>
  <c r="AK252" i="14"/>
  <c r="AK253" i="14"/>
  <c r="AK254" i="14"/>
  <c r="AK255" i="14"/>
  <c r="AK256" i="14"/>
  <c r="AK257" i="14"/>
  <c r="AK258" i="14"/>
  <c r="AK259" i="14"/>
  <c r="AK260" i="14"/>
  <c r="AK261" i="14"/>
  <c r="AK262" i="14"/>
  <c r="AK263" i="14"/>
  <c r="AK264" i="14"/>
  <c r="AK265" i="14"/>
  <c r="AK266" i="14"/>
  <c r="AK267" i="14"/>
  <c r="AK268" i="14"/>
  <c r="AK269" i="14"/>
  <c r="AK270" i="14"/>
  <c r="AK271" i="14"/>
  <c r="AK272" i="14"/>
  <c r="AK273" i="14"/>
  <c r="AK274" i="14"/>
  <c r="AK275" i="14"/>
  <c r="AK276" i="14"/>
  <c r="AK277" i="14"/>
  <c r="AK278" i="14"/>
  <c r="AK279" i="14"/>
  <c r="AK280" i="14"/>
  <c r="AK281" i="14"/>
  <c r="AK282" i="14"/>
  <c r="AK283" i="14"/>
  <c r="AK284" i="14"/>
  <c r="AK285" i="14"/>
  <c r="AK286" i="14"/>
  <c r="AK287" i="14"/>
  <c r="AK288" i="14"/>
  <c r="AK289" i="14"/>
  <c r="AK290" i="14"/>
  <c r="AK291" i="14"/>
  <c r="AK292" i="14"/>
  <c r="AK293" i="14"/>
  <c r="AK294" i="14"/>
  <c r="AK295" i="14"/>
  <c r="AK296" i="14"/>
  <c r="AK297" i="14"/>
  <c r="AK298" i="14"/>
  <c r="AK299" i="14"/>
  <c r="AK300" i="14"/>
  <c r="AK301" i="14"/>
  <c r="AK302" i="14"/>
  <c r="AK303" i="14"/>
  <c r="AK304" i="14"/>
  <c r="AK305" i="14"/>
  <c r="AK306" i="14"/>
  <c r="AK307" i="14"/>
  <c r="AK308" i="14"/>
  <c r="AK309" i="14"/>
  <c r="AK310" i="14"/>
  <c r="AK311" i="14"/>
  <c r="AK312" i="14"/>
  <c r="AK313" i="14"/>
  <c r="AK314" i="14"/>
  <c r="AK315" i="14"/>
  <c r="AK316" i="14"/>
  <c r="AK317" i="14"/>
  <c r="AK318" i="14"/>
  <c r="AK319" i="14"/>
  <c r="AK320" i="14"/>
  <c r="AK321" i="14"/>
  <c r="AK322" i="14"/>
  <c r="AK323" i="14"/>
  <c r="AK324" i="14"/>
  <c r="AK325" i="14"/>
  <c r="AK326" i="14"/>
  <c r="AK327" i="14"/>
  <c r="AK328" i="14"/>
  <c r="AK329" i="14"/>
  <c r="AK330" i="14"/>
  <c r="AK331" i="14"/>
  <c r="AK332" i="14"/>
  <c r="AK333" i="14"/>
  <c r="AK334" i="14"/>
  <c r="AK335" i="14"/>
  <c r="AK336" i="14"/>
  <c r="AK337" i="14"/>
  <c r="AK338" i="14"/>
  <c r="AK339" i="14"/>
  <c r="AK340" i="14"/>
  <c r="AK341" i="14"/>
  <c r="AK342" i="14"/>
  <c r="AK343" i="14"/>
  <c r="AK344" i="14"/>
  <c r="AK345" i="14"/>
  <c r="AK346" i="14"/>
  <c r="AK347" i="14"/>
  <c r="AK348" i="14"/>
  <c r="AK349" i="14"/>
  <c r="AK350" i="14"/>
  <c r="AK351" i="14"/>
  <c r="AK352" i="14"/>
  <c r="AK353" i="14"/>
  <c r="AK354" i="14"/>
  <c r="AK355" i="14"/>
  <c r="AK356" i="14"/>
  <c r="AK357" i="14"/>
  <c r="AK358" i="14"/>
  <c r="AK359" i="14"/>
  <c r="AK360" i="14"/>
  <c r="AK361" i="14"/>
  <c r="AK362" i="14"/>
  <c r="AK363" i="14"/>
  <c r="AK364" i="14"/>
  <c r="AK365" i="14"/>
  <c r="AK366" i="14"/>
  <c r="AK367" i="14"/>
  <c r="AK368" i="14"/>
  <c r="AK369" i="14"/>
  <c r="AK370" i="14"/>
  <c r="AK371" i="14"/>
  <c r="AK372" i="14"/>
  <c r="AK373" i="14"/>
  <c r="AK374" i="14"/>
  <c r="AK375" i="14"/>
  <c r="AK376" i="14"/>
  <c r="AK377" i="14"/>
  <c r="AK378" i="14"/>
  <c r="AK379" i="14"/>
  <c r="AK380" i="14"/>
  <c r="AK381" i="14"/>
  <c r="AK382" i="14"/>
  <c r="AK383" i="14"/>
  <c r="AK384" i="14"/>
  <c r="AK385" i="14"/>
  <c r="AK386" i="14"/>
  <c r="AK387" i="14"/>
  <c r="AK388" i="14"/>
  <c r="AK389" i="14"/>
  <c r="AK390" i="14"/>
  <c r="AK391" i="14"/>
  <c r="AK392" i="14"/>
  <c r="AK393" i="14"/>
  <c r="AK394" i="14"/>
  <c r="AK395" i="14"/>
  <c r="AK396" i="14"/>
  <c r="AK397" i="14"/>
  <c r="AK398" i="14"/>
  <c r="AK399" i="14"/>
  <c r="AK400" i="14"/>
  <c r="AK401" i="14"/>
  <c r="AK402" i="14"/>
  <c r="AK403" i="14"/>
  <c r="AK404" i="14"/>
  <c r="AK405" i="14"/>
  <c r="AK406" i="14"/>
  <c r="AK407" i="14"/>
  <c r="AK408" i="14"/>
  <c r="AK409" i="14"/>
  <c r="AK410" i="14"/>
  <c r="AK411" i="14"/>
  <c r="AK412" i="14"/>
  <c r="AK413" i="14"/>
  <c r="AK414" i="14"/>
  <c r="AK415" i="14"/>
  <c r="AK416" i="14"/>
  <c r="AK417" i="14"/>
  <c r="AK418" i="14"/>
  <c r="AK419" i="14"/>
  <c r="AK420" i="14"/>
  <c r="AK421" i="14"/>
  <c r="AK422" i="14"/>
  <c r="AK423" i="14"/>
  <c r="AK424" i="14"/>
  <c r="AK425" i="14"/>
  <c r="AK426" i="14"/>
  <c r="AK427" i="14"/>
  <c r="AK428" i="14"/>
  <c r="AK429" i="14"/>
  <c r="AK430" i="14"/>
  <c r="AK431" i="14"/>
  <c r="AK432" i="14"/>
  <c r="AK433" i="14"/>
  <c r="AK434" i="14"/>
  <c r="AK435" i="14"/>
  <c r="AK436" i="14"/>
  <c r="AK437" i="14"/>
  <c r="AK438" i="14"/>
  <c r="AK439" i="14"/>
  <c r="AK440" i="14"/>
  <c r="AK441" i="14"/>
  <c r="AK442" i="14"/>
  <c r="AK443" i="14"/>
  <c r="AK444" i="14"/>
  <c r="AK445" i="14"/>
  <c r="AK446" i="14"/>
  <c r="AK447" i="14"/>
  <c r="AK448" i="14"/>
  <c r="AK449" i="14"/>
  <c r="AK450" i="14"/>
  <c r="AK451" i="14"/>
  <c r="AK452" i="14"/>
  <c r="AK453" i="14"/>
  <c r="AK454" i="14"/>
  <c r="AK455" i="14"/>
  <c r="AK456" i="14"/>
  <c r="AK457" i="14"/>
  <c r="AK458" i="14"/>
  <c r="AK459" i="14"/>
  <c r="AK460" i="14"/>
  <c r="AK461" i="14"/>
  <c r="AK462" i="14"/>
  <c r="AK463" i="14"/>
  <c r="AK464" i="14"/>
  <c r="AK465" i="14"/>
  <c r="AK466" i="14"/>
  <c r="AK467" i="14"/>
  <c r="AK468" i="14"/>
  <c r="AK469" i="14"/>
  <c r="AK470" i="14"/>
  <c r="AK471" i="14"/>
  <c r="AK472" i="14"/>
  <c r="AK473" i="14"/>
  <c r="AK474" i="14"/>
  <c r="AK475" i="14"/>
  <c r="AK476" i="14"/>
  <c r="AK477" i="14"/>
  <c r="AK478" i="14"/>
  <c r="AK479" i="14"/>
  <c r="AK480" i="14"/>
  <c r="AK481" i="14"/>
  <c r="AK482" i="14"/>
  <c r="AK483" i="14"/>
  <c r="AK484" i="14"/>
  <c r="AK485" i="14"/>
  <c r="AK486" i="14"/>
  <c r="AK487" i="14"/>
  <c r="AK488" i="14"/>
  <c r="AK489" i="14"/>
  <c r="AK490" i="14"/>
  <c r="AK491" i="14"/>
  <c r="AK492" i="14"/>
  <c r="AK493" i="14"/>
  <c r="AK494" i="14"/>
  <c r="AK495" i="14"/>
  <c r="AK496" i="14"/>
  <c r="AK497" i="14"/>
  <c r="AK498" i="14"/>
  <c r="AK499" i="14"/>
  <c r="AK500" i="14"/>
  <c r="AK501" i="14"/>
  <c r="AK502" i="14"/>
  <c r="AK503" i="14"/>
  <c r="AK504" i="14"/>
  <c r="AK505" i="14"/>
  <c r="AK506" i="14"/>
  <c r="AK507" i="14"/>
  <c r="AK508" i="14"/>
  <c r="AK509" i="14"/>
  <c r="AK510" i="14"/>
  <c r="AK511" i="14"/>
  <c r="AK512" i="14"/>
  <c r="AK513" i="14"/>
  <c r="AK514" i="14"/>
  <c r="AK515" i="14"/>
  <c r="AK516" i="14"/>
  <c r="AK517" i="14"/>
  <c r="AK518" i="14"/>
  <c r="AK519" i="14"/>
  <c r="AK520" i="14"/>
  <c r="AK521" i="14"/>
  <c r="AK522" i="14"/>
  <c r="AK523" i="14"/>
  <c r="AK524" i="14"/>
  <c r="AK525" i="14"/>
  <c r="AK526" i="14"/>
  <c r="AK527" i="14"/>
  <c r="AK528" i="14"/>
  <c r="AK529" i="14"/>
  <c r="AK530" i="14"/>
  <c r="AK531" i="14"/>
  <c r="AK532" i="14"/>
  <c r="AK533" i="14"/>
  <c r="AK534" i="14"/>
  <c r="AK535" i="14"/>
  <c r="AK536" i="14"/>
  <c r="AK537" i="14"/>
  <c r="AK538" i="14"/>
  <c r="AK539" i="14"/>
  <c r="AK540" i="14"/>
  <c r="AK541" i="14"/>
  <c r="AK542" i="14"/>
  <c r="AK543" i="14"/>
  <c r="AK544" i="14"/>
  <c r="AK545" i="14"/>
  <c r="AK546" i="14"/>
  <c r="AK547" i="14"/>
  <c r="AK548" i="14"/>
  <c r="AK549" i="14"/>
  <c r="AK550" i="14"/>
  <c r="AK551" i="14"/>
  <c r="AK552" i="14"/>
  <c r="AK553" i="14"/>
  <c r="AK554" i="14"/>
  <c r="AK555" i="14"/>
  <c r="AK556" i="14"/>
  <c r="AK557" i="14"/>
  <c r="AK558" i="14"/>
  <c r="AK559" i="14"/>
  <c r="AK560" i="14"/>
  <c r="AK561" i="14"/>
  <c r="AK562" i="14"/>
  <c r="AK563" i="14"/>
  <c r="AK564" i="14"/>
  <c r="AK565" i="14"/>
  <c r="AK566" i="14"/>
  <c r="AK567" i="14"/>
  <c r="AK568" i="14"/>
  <c r="AK569" i="14"/>
  <c r="AK570" i="14"/>
  <c r="AK571" i="14"/>
  <c r="AK572" i="14"/>
  <c r="AK573" i="14"/>
  <c r="AK574" i="14"/>
  <c r="AJ4" i="14"/>
  <c r="AJ5" i="14"/>
  <c r="AJ6" i="14"/>
  <c r="AJ7" i="14"/>
  <c r="AJ8" i="14"/>
  <c r="AJ9" i="14"/>
  <c r="AJ10" i="14"/>
  <c r="AJ11" i="14"/>
  <c r="AJ12" i="14"/>
  <c r="AJ13" i="14"/>
  <c r="AJ14" i="14"/>
  <c r="AJ15" i="14"/>
  <c r="AJ16" i="14"/>
  <c r="AJ17" i="14"/>
  <c r="AJ18" i="14"/>
  <c r="AJ19" i="14"/>
  <c r="AJ20" i="14"/>
  <c r="AJ21" i="14"/>
  <c r="AJ22" i="14"/>
  <c r="AJ23" i="14"/>
  <c r="AJ24" i="14"/>
  <c r="AJ25" i="14"/>
  <c r="AJ26" i="14"/>
  <c r="AJ27" i="14"/>
  <c r="AJ28" i="14"/>
  <c r="AJ29" i="14"/>
  <c r="AJ30" i="14"/>
  <c r="AJ31" i="14"/>
  <c r="AJ32" i="14"/>
  <c r="AJ33" i="14"/>
  <c r="AJ34" i="14"/>
  <c r="AJ35" i="14"/>
  <c r="AJ36" i="14"/>
  <c r="AJ37" i="14"/>
  <c r="AJ38" i="14"/>
  <c r="AJ39" i="14"/>
  <c r="AJ40" i="14"/>
  <c r="AJ41" i="14"/>
  <c r="AJ42" i="14"/>
  <c r="AJ43" i="14"/>
  <c r="AJ44" i="14"/>
  <c r="AJ45" i="14"/>
  <c r="AJ46" i="14"/>
  <c r="AJ47" i="14"/>
  <c r="AJ48" i="14"/>
  <c r="AJ49" i="14"/>
  <c r="AJ50" i="14"/>
  <c r="AJ51" i="14"/>
  <c r="AJ52" i="14"/>
  <c r="AJ53" i="14"/>
  <c r="AJ54" i="14"/>
  <c r="AJ55" i="14"/>
  <c r="AJ56" i="14"/>
  <c r="AJ57" i="14"/>
  <c r="AJ58" i="14"/>
  <c r="AJ59" i="14"/>
  <c r="AJ60" i="14"/>
  <c r="AJ61" i="14"/>
  <c r="AJ62" i="14"/>
  <c r="AJ63" i="14"/>
  <c r="AJ64" i="14"/>
  <c r="AJ65" i="14"/>
  <c r="AJ66" i="14"/>
  <c r="AJ67" i="14"/>
  <c r="AJ68" i="14"/>
  <c r="AJ69" i="14"/>
  <c r="AJ70" i="14"/>
  <c r="AJ71" i="14"/>
  <c r="AJ72" i="14"/>
  <c r="AJ73" i="14"/>
  <c r="AJ74" i="14"/>
  <c r="AJ75" i="14"/>
  <c r="AJ76" i="14"/>
  <c r="AJ77" i="14"/>
  <c r="AJ78" i="14"/>
  <c r="AJ79" i="14"/>
  <c r="AJ80" i="14"/>
  <c r="AJ81" i="14"/>
  <c r="AJ82" i="14"/>
  <c r="AJ83" i="14"/>
  <c r="AJ84" i="14"/>
  <c r="AJ85" i="14"/>
  <c r="AJ86" i="14"/>
  <c r="AJ87" i="14"/>
  <c r="AJ88" i="14"/>
  <c r="AJ89" i="14"/>
  <c r="AJ90" i="14"/>
  <c r="AJ91" i="14"/>
  <c r="AJ92" i="14"/>
  <c r="AJ93" i="14"/>
  <c r="AJ94" i="14"/>
  <c r="AJ95" i="14"/>
  <c r="AJ96" i="14"/>
  <c r="AJ97" i="14"/>
  <c r="AJ98" i="14"/>
  <c r="AJ99" i="14"/>
  <c r="AJ100" i="14"/>
  <c r="AJ101" i="14"/>
  <c r="AJ102" i="14"/>
  <c r="AJ103" i="14"/>
  <c r="AJ104" i="14"/>
  <c r="AJ105" i="14"/>
  <c r="AJ106" i="14"/>
  <c r="AJ107" i="14"/>
  <c r="AJ108" i="14"/>
  <c r="AJ109" i="14"/>
  <c r="AJ110" i="14"/>
  <c r="AJ111" i="14"/>
  <c r="AJ112" i="14"/>
  <c r="AJ113" i="14"/>
  <c r="AJ114" i="14"/>
  <c r="AJ115" i="14"/>
  <c r="AJ116" i="14"/>
  <c r="AJ117" i="14"/>
  <c r="AJ118" i="14"/>
  <c r="AJ119" i="14"/>
  <c r="AJ120" i="14"/>
  <c r="AJ121" i="14"/>
  <c r="AJ122" i="14"/>
  <c r="AJ123" i="14"/>
  <c r="AJ125" i="14"/>
  <c r="AJ126" i="14"/>
  <c r="AJ127" i="14"/>
  <c r="AJ128" i="14"/>
  <c r="AJ129" i="14"/>
  <c r="AJ130" i="14"/>
  <c r="AJ131" i="14"/>
  <c r="AJ132" i="14"/>
  <c r="AJ133" i="14"/>
  <c r="AJ134" i="14"/>
  <c r="AJ135" i="14"/>
  <c r="AJ136" i="14"/>
  <c r="AJ137" i="14"/>
  <c r="AJ138" i="14"/>
  <c r="AJ139" i="14"/>
  <c r="AJ140" i="14"/>
  <c r="AJ141" i="14"/>
  <c r="AJ142" i="14"/>
  <c r="AJ143" i="14"/>
  <c r="AJ144" i="14"/>
  <c r="AJ145" i="14"/>
  <c r="AJ146" i="14"/>
  <c r="AJ147" i="14"/>
  <c r="AJ148" i="14"/>
  <c r="AJ149" i="14"/>
  <c r="AJ150" i="14"/>
  <c r="AJ151" i="14"/>
  <c r="AJ152" i="14"/>
  <c r="AJ153" i="14"/>
  <c r="AJ154" i="14"/>
  <c r="AJ155" i="14"/>
  <c r="AJ156" i="14"/>
  <c r="AJ157" i="14"/>
  <c r="AJ158" i="14"/>
  <c r="AJ159" i="14"/>
  <c r="AJ160" i="14"/>
  <c r="AJ161" i="14"/>
  <c r="AJ162" i="14"/>
  <c r="AJ163" i="14"/>
  <c r="AJ164" i="14"/>
  <c r="AJ165" i="14"/>
  <c r="AJ166" i="14"/>
  <c r="AJ167" i="14"/>
  <c r="AJ168" i="14"/>
  <c r="AJ169" i="14"/>
  <c r="AJ170" i="14"/>
  <c r="AJ171" i="14"/>
  <c r="AJ172" i="14"/>
  <c r="AJ173" i="14"/>
  <c r="AJ174" i="14"/>
  <c r="AJ175" i="14"/>
  <c r="AJ176" i="14"/>
  <c r="AJ177" i="14"/>
  <c r="AJ178" i="14"/>
  <c r="AJ179" i="14"/>
  <c r="AJ180" i="14"/>
  <c r="AJ181" i="14"/>
  <c r="AJ182" i="14"/>
  <c r="AJ183" i="14"/>
  <c r="AJ184" i="14"/>
  <c r="AJ185" i="14"/>
  <c r="AJ186" i="14"/>
  <c r="AJ187" i="14"/>
  <c r="AJ188" i="14"/>
  <c r="AJ189" i="14"/>
  <c r="AJ190" i="14"/>
  <c r="AJ191" i="14"/>
  <c r="AJ192" i="14"/>
  <c r="AJ193" i="14"/>
  <c r="AJ194" i="14"/>
  <c r="AJ195" i="14"/>
  <c r="AJ196" i="14"/>
  <c r="AJ197" i="14"/>
  <c r="AJ198" i="14"/>
  <c r="AJ199" i="14"/>
  <c r="AJ200" i="14"/>
  <c r="AJ201" i="14"/>
  <c r="AJ202" i="14"/>
  <c r="AJ203" i="14"/>
  <c r="AJ204" i="14"/>
  <c r="AJ205" i="14"/>
  <c r="AJ206" i="14"/>
  <c r="AJ207" i="14"/>
  <c r="AJ208" i="14"/>
  <c r="AJ209" i="14"/>
  <c r="AJ210" i="14"/>
  <c r="AJ211" i="14"/>
  <c r="AJ212" i="14"/>
  <c r="AJ213" i="14"/>
  <c r="AJ214" i="14"/>
  <c r="AJ215" i="14"/>
  <c r="AJ216" i="14"/>
  <c r="AJ217" i="14"/>
  <c r="AJ218" i="14"/>
  <c r="AJ219" i="14"/>
  <c r="AJ220" i="14"/>
  <c r="AJ221" i="14"/>
  <c r="AJ222" i="14"/>
  <c r="AJ223" i="14"/>
  <c r="AJ224" i="14"/>
  <c r="AJ225" i="14"/>
  <c r="AJ226" i="14"/>
  <c r="AJ227" i="14"/>
  <c r="AJ228" i="14"/>
  <c r="AJ229" i="14"/>
  <c r="AJ230" i="14"/>
  <c r="AJ231" i="14"/>
  <c r="AJ232" i="14"/>
  <c r="AJ233" i="14"/>
  <c r="AJ234" i="14"/>
  <c r="AJ235" i="14"/>
  <c r="AJ236" i="14"/>
  <c r="AJ237" i="14"/>
  <c r="AJ238" i="14"/>
  <c r="AJ239" i="14"/>
  <c r="AJ240" i="14"/>
  <c r="AJ241" i="14"/>
  <c r="AJ242" i="14"/>
  <c r="AJ243" i="14"/>
  <c r="AJ244" i="14"/>
  <c r="AJ245" i="14"/>
  <c r="AJ246" i="14"/>
  <c r="AJ247" i="14"/>
  <c r="AJ248" i="14"/>
  <c r="AJ249" i="14"/>
  <c r="AJ250" i="14"/>
  <c r="AJ251" i="14"/>
  <c r="AJ252" i="14"/>
  <c r="AJ253" i="14"/>
  <c r="AJ254" i="14"/>
  <c r="AJ255" i="14"/>
  <c r="AJ256" i="14"/>
  <c r="AJ257" i="14"/>
  <c r="AJ258" i="14"/>
  <c r="AJ259" i="14"/>
  <c r="AJ260" i="14"/>
  <c r="AJ261" i="14"/>
  <c r="AJ262" i="14"/>
  <c r="AJ263" i="14"/>
  <c r="AJ264" i="14"/>
  <c r="AJ265" i="14"/>
  <c r="AJ266" i="14"/>
  <c r="AJ267" i="14"/>
  <c r="AJ268" i="14"/>
  <c r="AJ269" i="14"/>
  <c r="AJ270" i="14"/>
  <c r="AJ271" i="14"/>
  <c r="AJ272" i="14"/>
  <c r="AJ273" i="14"/>
  <c r="AJ274" i="14"/>
  <c r="AJ275" i="14"/>
  <c r="AJ276" i="14"/>
  <c r="AJ277" i="14"/>
  <c r="AJ278" i="14"/>
  <c r="AJ279" i="14"/>
  <c r="AJ280" i="14"/>
  <c r="AJ281" i="14"/>
  <c r="AJ282" i="14"/>
  <c r="AJ283" i="14"/>
  <c r="AJ284" i="14"/>
  <c r="AJ285" i="14"/>
  <c r="AJ286" i="14"/>
  <c r="AJ287" i="14"/>
  <c r="AJ288" i="14"/>
  <c r="AJ289" i="14"/>
  <c r="AJ290" i="14"/>
  <c r="AJ291" i="14"/>
  <c r="AJ292" i="14"/>
  <c r="AJ293" i="14"/>
  <c r="AJ294" i="14"/>
  <c r="AJ295" i="14"/>
  <c r="AJ296" i="14"/>
  <c r="AJ297" i="14"/>
  <c r="AJ298" i="14"/>
  <c r="AJ299" i="14"/>
  <c r="AJ300" i="14"/>
  <c r="AJ301" i="14"/>
  <c r="AJ302" i="14"/>
  <c r="AJ303" i="14"/>
  <c r="AJ304" i="14"/>
  <c r="AJ305" i="14"/>
  <c r="AJ306" i="14"/>
  <c r="AJ307" i="14"/>
  <c r="AJ308" i="14"/>
  <c r="AJ309" i="14"/>
  <c r="AJ310" i="14"/>
  <c r="AJ311" i="14"/>
  <c r="AJ312" i="14"/>
  <c r="AJ313" i="14"/>
  <c r="AJ314" i="14"/>
  <c r="AJ315" i="14"/>
  <c r="AJ316" i="14"/>
  <c r="AJ317" i="14"/>
  <c r="AJ318" i="14"/>
  <c r="AJ319" i="14"/>
  <c r="AJ320" i="14"/>
  <c r="AJ321" i="14"/>
  <c r="AJ322" i="14"/>
  <c r="AJ323" i="14"/>
  <c r="AJ324" i="14"/>
  <c r="AJ325" i="14"/>
  <c r="AJ326" i="14"/>
  <c r="AJ327" i="14"/>
  <c r="AJ328" i="14"/>
  <c r="AJ329" i="14"/>
  <c r="AJ330" i="14"/>
  <c r="AJ331" i="14"/>
  <c r="AJ332" i="14"/>
  <c r="AJ333" i="14"/>
  <c r="AJ334" i="14"/>
  <c r="AJ335" i="14"/>
  <c r="AJ336" i="14"/>
  <c r="AJ337" i="14"/>
  <c r="AJ338" i="14"/>
  <c r="AJ339" i="14"/>
  <c r="AJ340" i="14"/>
  <c r="AJ341" i="14"/>
  <c r="AJ342" i="14"/>
  <c r="AJ343" i="14"/>
  <c r="AJ344" i="14"/>
  <c r="AJ345" i="14"/>
  <c r="AJ346" i="14"/>
  <c r="AJ347" i="14"/>
  <c r="AJ348" i="14"/>
  <c r="AJ349" i="14"/>
  <c r="AJ350" i="14"/>
  <c r="AJ351" i="14"/>
  <c r="AJ352" i="14"/>
  <c r="AJ353" i="14"/>
  <c r="AJ354" i="14"/>
  <c r="AJ355" i="14"/>
  <c r="AJ356" i="14"/>
  <c r="AJ357" i="14"/>
  <c r="AJ358" i="14"/>
  <c r="AJ359" i="14"/>
  <c r="AJ360" i="14"/>
  <c r="AJ361" i="14"/>
  <c r="AJ362" i="14"/>
  <c r="AJ363" i="14"/>
  <c r="AJ364" i="14"/>
  <c r="AJ365" i="14"/>
  <c r="AJ366" i="14"/>
  <c r="AJ367" i="14"/>
  <c r="AJ368" i="14"/>
  <c r="AJ369" i="14"/>
  <c r="AJ370" i="14"/>
  <c r="AJ371" i="14"/>
  <c r="AJ372" i="14"/>
  <c r="AJ373" i="14"/>
  <c r="AJ374" i="14"/>
  <c r="AJ375" i="14"/>
  <c r="AJ376" i="14"/>
  <c r="AJ377" i="14"/>
  <c r="AJ378" i="14"/>
  <c r="AJ379" i="14"/>
  <c r="AJ380" i="14"/>
  <c r="AJ381" i="14"/>
  <c r="AJ382" i="14"/>
  <c r="AJ383" i="14"/>
  <c r="AJ384" i="14"/>
  <c r="AJ385" i="14"/>
  <c r="AJ386" i="14"/>
  <c r="AJ387" i="14"/>
  <c r="AJ388" i="14"/>
  <c r="AJ389" i="14"/>
  <c r="AJ390" i="14"/>
  <c r="AJ391" i="14"/>
  <c r="AJ392" i="14"/>
  <c r="AJ393" i="14"/>
  <c r="AJ394" i="14"/>
  <c r="AJ395" i="14"/>
  <c r="AJ396" i="14"/>
  <c r="AJ397" i="14"/>
  <c r="AJ398" i="14"/>
  <c r="AJ399" i="14"/>
  <c r="AJ400" i="14"/>
  <c r="AJ401" i="14"/>
  <c r="AJ402" i="14"/>
  <c r="AJ403" i="14"/>
  <c r="AJ404" i="14"/>
  <c r="AJ405" i="14"/>
  <c r="AJ406" i="14"/>
  <c r="AJ407" i="14"/>
  <c r="AJ408" i="14"/>
  <c r="AJ409" i="14"/>
  <c r="AJ410" i="14"/>
  <c r="AJ411" i="14"/>
  <c r="AJ412" i="14"/>
  <c r="AJ413" i="14"/>
  <c r="AJ414" i="14"/>
  <c r="AJ415" i="14"/>
  <c r="AJ416" i="14"/>
  <c r="AJ417" i="14"/>
  <c r="AJ418" i="14"/>
  <c r="AJ419" i="14"/>
  <c r="AJ420" i="14"/>
  <c r="AJ421" i="14"/>
  <c r="AJ422" i="14"/>
  <c r="AJ423" i="14"/>
  <c r="AJ424" i="14"/>
  <c r="AJ425" i="14"/>
  <c r="AJ426" i="14"/>
  <c r="AJ427" i="14"/>
  <c r="AJ428" i="14"/>
  <c r="AJ429" i="14"/>
  <c r="AJ430" i="14"/>
  <c r="AJ431" i="14"/>
  <c r="AJ432" i="14"/>
  <c r="AJ433" i="14"/>
  <c r="AJ434" i="14"/>
  <c r="AJ435" i="14"/>
  <c r="AJ436" i="14"/>
  <c r="AJ437" i="14"/>
  <c r="AJ438" i="14"/>
  <c r="AJ439" i="14"/>
  <c r="AJ440" i="14"/>
  <c r="AJ441" i="14"/>
  <c r="AJ442" i="14"/>
  <c r="AJ443" i="14"/>
  <c r="AJ444" i="14"/>
  <c r="AJ445" i="14"/>
  <c r="AJ446" i="14"/>
  <c r="AJ447" i="14"/>
  <c r="AJ448" i="14"/>
  <c r="AJ449" i="14"/>
  <c r="AJ450" i="14"/>
  <c r="AJ451" i="14"/>
  <c r="AJ452" i="14"/>
  <c r="AJ453" i="14"/>
  <c r="AJ454" i="14"/>
  <c r="AJ455" i="14"/>
  <c r="AJ456" i="14"/>
  <c r="AJ457" i="14"/>
  <c r="AJ458" i="14"/>
  <c r="AJ459" i="14"/>
  <c r="AJ460" i="14"/>
  <c r="AJ461" i="14"/>
  <c r="AJ462" i="14"/>
  <c r="AJ463" i="14"/>
  <c r="AJ464" i="14"/>
  <c r="AJ465" i="14"/>
  <c r="AJ466" i="14"/>
  <c r="AJ467" i="14"/>
  <c r="AJ468" i="14"/>
  <c r="AJ469" i="14"/>
  <c r="AJ470" i="14"/>
  <c r="AJ471" i="14"/>
  <c r="AJ472" i="14"/>
  <c r="AJ473" i="14"/>
  <c r="AJ474" i="14"/>
  <c r="AJ475" i="14"/>
  <c r="AJ476" i="14"/>
  <c r="AJ477" i="14"/>
  <c r="AJ478" i="14"/>
  <c r="AJ479" i="14"/>
  <c r="AJ480" i="14"/>
  <c r="AJ481" i="14"/>
  <c r="AJ482" i="14"/>
  <c r="AJ483" i="14"/>
  <c r="AJ484" i="14"/>
  <c r="AJ485" i="14"/>
  <c r="AJ486" i="14"/>
  <c r="AJ487" i="14"/>
  <c r="AJ488" i="14"/>
  <c r="AJ489" i="14"/>
  <c r="AJ490" i="14"/>
  <c r="AJ491" i="14"/>
  <c r="AJ492" i="14"/>
  <c r="AJ493" i="14"/>
  <c r="AJ494" i="14"/>
  <c r="AJ495" i="14"/>
  <c r="AJ496" i="14"/>
  <c r="AJ497" i="14"/>
  <c r="AJ498" i="14"/>
  <c r="AJ499" i="14"/>
  <c r="AJ500" i="14"/>
  <c r="AJ501" i="14"/>
  <c r="AJ502" i="14"/>
  <c r="AJ503" i="14"/>
  <c r="AJ504" i="14"/>
  <c r="AJ505" i="14"/>
  <c r="AJ506" i="14"/>
  <c r="AJ507" i="14"/>
  <c r="AJ508" i="14"/>
  <c r="AJ509" i="14"/>
  <c r="AJ510" i="14"/>
  <c r="AJ511" i="14"/>
  <c r="AJ512" i="14"/>
  <c r="AJ513" i="14"/>
  <c r="AJ514" i="14"/>
  <c r="AJ515" i="14"/>
  <c r="AJ516" i="14"/>
  <c r="AJ517" i="14"/>
  <c r="AJ518" i="14"/>
  <c r="AJ519" i="14"/>
  <c r="AJ520" i="14"/>
  <c r="AJ521" i="14"/>
  <c r="AJ522" i="14"/>
  <c r="AJ523" i="14"/>
  <c r="AJ524" i="14"/>
  <c r="AJ525" i="14"/>
  <c r="AJ526" i="14"/>
  <c r="AJ527" i="14"/>
  <c r="AJ528" i="14"/>
  <c r="AJ529" i="14"/>
  <c r="AJ530" i="14"/>
  <c r="AJ531" i="14"/>
  <c r="AJ532" i="14"/>
  <c r="AJ533" i="14"/>
  <c r="AJ534" i="14"/>
  <c r="AJ535" i="14"/>
  <c r="AJ536" i="14"/>
  <c r="AJ537" i="14"/>
  <c r="AJ538" i="14"/>
  <c r="AJ539" i="14"/>
  <c r="AJ540" i="14"/>
  <c r="AJ541" i="14"/>
  <c r="AJ542" i="14"/>
  <c r="AJ543" i="14"/>
  <c r="AJ544" i="14"/>
  <c r="AJ545" i="14"/>
  <c r="AJ546" i="14"/>
  <c r="AJ547" i="14"/>
  <c r="AJ548" i="14"/>
  <c r="AJ549" i="14"/>
  <c r="AJ550" i="14"/>
  <c r="AJ551" i="14"/>
  <c r="AJ552" i="14"/>
  <c r="AJ553" i="14"/>
  <c r="AJ554" i="14"/>
  <c r="AJ555" i="14"/>
  <c r="AJ556" i="14"/>
  <c r="AJ557" i="14"/>
  <c r="AJ558" i="14"/>
  <c r="AJ559" i="14"/>
  <c r="AJ560" i="14"/>
  <c r="AJ561" i="14"/>
  <c r="AJ562" i="14"/>
  <c r="AJ563" i="14"/>
  <c r="AJ564" i="14"/>
  <c r="AJ565" i="14"/>
  <c r="AJ566" i="14"/>
  <c r="AJ567" i="14"/>
  <c r="AJ568" i="14"/>
  <c r="AJ569" i="14"/>
  <c r="AJ570" i="14"/>
  <c r="AJ571" i="14"/>
  <c r="AJ572" i="14"/>
  <c r="AJ573" i="14"/>
  <c r="AJ574" i="14"/>
  <c r="AU202" i="14" l="1"/>
  <c r="BH4" i="14" l="1"/>
  <c r="BI4" i="14"/>
  <c r="BJ4" i="14"/>
  <c r="BK4" i="14"/>
  <c r="BL4" i="14"/>
  <c r="BM4" i="14"/>
  <c r="BN4" i="14"/>
  <c r="BO4" i="14"/>
  <c r="BP4" i="14"/>
  <c r="BH5" i="14"/>
  <c r="BI5" i="14"/>
  <c r="BJ5" i="14"/>
  <c r="BK5" i="14"/>
  <c r="BL5" i="14"/>
  <c r="BM5" i="14"/>
  <c r="BN5" i="14"/>
  <c r="BO5" i="14"/>
  <c r="BP5" i="14"/>
  <c r="BH6" i="14"/>
  <c r="BI6" i="14"/>
  <c r="BJ6" i="14"/>
  <c r="BK6" i="14"/>
  <c r="BL6" i="14"/>
  <c r="BM6" i="14"/>
  <c r="BN6" i="14"/>
  <c r="BO6" i="14"/>
  <c r="BP6" i="14"/>
  <c r="BH7" i="14"/>
  <c r="BI7" i="14"/>
  <c r="BJ7" i="14"/>
  <c r="BK7" i="14"/>
  <c r="BL7" i="14"/>
  <c r="BM7" i="14"/>
  <c r="BN7" i="14"/>
  <c r="BO7" i="14"/>
  <c r="BP7" i="14"/>
  <c r="BH8" i="14"/>
  <c r="BI8" i="14"/>
  <c r="BJ8" i="14"/>
  <c r="BK8" i="14"/>
  <c r="BL8" i="14"/>
  <c r="BM8" i="14"/>
  <c r="BN8" i="14"/>
  <c r="BO8" i="14"/>
  <c r="BP8" i="14"/>
  <c r="BH9" i="14"/>
  <c r="BI9" i="14"/>
  <c r="BJ9" i="14"/>
  <c r="BK9" i="14"/>
  <c r="BL9" i="14"/>
  <c r="BM9" i="14"/>
  <c r="BN9" i="14"/>
  <c r="BO9" i="14"/>
  <c r="BP9" i="14"/>
  <c r="BH10" i="14"/>
  <c r="BI10" i="14"/>
  <c r="BJ10" i="14"/>
  <c r="BK10" i="14"/>
  <c r="BL10" i="14"/>
  <c r="BM10" i="14"/>
  <c r="BN10" i="14"/>
  <c r="BO10" i="14"/>
  <c r="BP10" i="14"/>
  <c r="BH11" i="14"/>
  <c r="BI11" i="14"/>
  <c r="BJ11" i="14"/>
  <c r="BK11" i="14"/>
  <c r="BL11" i="14"/>
  <c r="BM11" i="14"/>
  <c r="BN11" i="14"/>
  <c r="BO11" i="14"/>
  <c r="BP11" i="14"/>
  <c r="BH12" i="14"/>
  <c r="BI12" i="14"/>
  <c r="BJ12" i="14"/>
  <c r="BK12" i="14"/>
  <c r="BL12" i="14"/>
  <c r="BM12" i="14"/>
  <c r="BN12" i="14"/>
  <c r="BO12" i="14"/>
  <c r="BP12" i="14"/>
  <c r="BH13" i="14"/>
  <c r="BI13" i="14"/>
  <c r="BJ13" i="14"/>
  <c r="BK13" i="14"/>
  <c r="BL13" i="14"/>
  <c r="BM13" i="14"/>
  <c r="BN13" i="14"/>
  <c r="BO13" i="14"/>
  <c r="BP13" i="14"/>
  <c r="BH14" i="14"/>
  <c r="BI14" i="14"/>
  <c r="BJ14" i="14"/>
  <c r="BK14" i="14"/>
  <c r="BL14" i="14"/>
  <c r="BM14" i="14"/>
  <c r="BN14" i="14"/>
  <c r="BO14" i="14"/>
  <c r="BP14" i="14"/>
  <c r="BH15" i="14"/>
  <c r="BI15" i="14"/>
  <c r="BJ15" i="14"/>
  <c r="BK15" i="14"/>
  <c r="BL15" i="14"/>
  <c r="BM15" i="14"/>
  <c r="BN15" i="14"/>
  <c r="BO15" i="14"/>
  <c r="BP15" i="14"/>
  <c r="BH16" i="14"/>
  <c r="BI16" i="14"/>
  <c r="BJ16" i="14"/>
  <c r="BK16" i="14"/>
  <c r="BL16" i="14"/>
  <c r="BM16" i="14"/>
  <c r="BN16" i="14"/>
  <c r="BO16" i="14"/>
  <c r="BP16" i="14"/>
  <c r="BH17" i="14"/>
  <c r="BI17" i="14"/>
  <c r="BJ17" i="14"/>
  <c r="BK17" i="14"/>
  <c r="BL17" i="14"/>
  <c r="BM17" i="14"/>
  <c r="BN17" i="14"/>
  <c r="BO17" i="14"/>
  <c r="BP17" i="14"/>
  <c r="BH18" i="14"/>
  <c r="BI18" i="14"/>
  <c r="BJ18" i="14"/>
  <c r="BK18" i="14"/>
  <c r="BL18" i="14"/>
  <c r="BM18" i="14"/>
  <c r="BN18" i="14"/>
  <c r="BO18" i="14"/>
  <c r="BP18" i="14"/>
  <c r="BH19" i="14"/>
  <c r="BI19" i="14"/>
  <c r="BJ19" i="14"/>
  <c r="BK19" i="14"/>
  <c r="BL19" i="14"/>
  <c r="BM19" i="14"/>
  <c r="BN19" i="14"/>
  <c r="BO19" i="14"/>
  <c r="BP19" i="14"/>
  <c r="BH20" i="14"/>
  <c r="BI20" i="14"/>
  <c r="BJ20" i="14"/>
  <c r="BK20" i="14"/>
  <c r="BL20" i="14"/>
  <c r="BM20" i="14"/>
  <c r="BN20" i="14"/>
  <c r="BO20" i="14"/>
  <c r="BP20" i="14"/>
  <c r="BH21" i="14"/>
  <c r="BI21" i="14"/>
  <c r="BJ21" i="14"/>
  <c r="BK21" i="14"/>
  <c r="BL21" i="14"/>
  <c r="BM21" i="14"/>
  <c r="BN21" i="14"/>
  <c r="BO21" i="14"/>
  <c r="BP21" i="14"/>
  <c r="BH22" i="14"/>
  <c r="BI22" i="14"/>
  <c r="BJ22" i="14"/>
  <c r="BK22" i="14"/>
  <c r="BL22" i="14"/>
  <c r="BM22" i="14"/>
  <c r="BN22" i="14"/>
  <c r="BO22" i="14"/>
  <c r="BP22" i="14"/>
  <c r="BH23" i="14"/>
  <c r="BI23" i="14"/>
  <c r="BJ23" i="14"/>
  <c r="BK23" i="14"/>
  <c r="BL23" i="14"/>
  <c r="BM23" i="14"/>
  <c r="BN23" i="14"/>
  <c r="BO23" i="14"/>
  <c r="BP23" i="14"/>
  <c r="BH24" i="14"/>
  <c r="BI24" i="14"/>
  <c r="BJ24" i="14"/>
  <c r="BK24" i="14"/>
  <c r="BL24" i="14"/>
  <c r="BM24" i="14"/>
  <c r="BN24" i="14"/>
  <c r="BO24" i="14"/>
  <c r="BP24" i="14"/>
  <c r="BH25" i="14"/>
  <c r="BI25" i="14"/>
  <c r="BJ25" i="14"/>
  <c r="BK25" i="14"/>
  <c r="BL25" i="14"/>
  <c r="BM25" i="14"/>
  <c r="BN25" i="14"/>
  <c r="BO25" i="14"/>
  <c r="BP25" i="14"/>
  <c r="BH26" i="14"/>
  <c r="BI26" i="14"/>
  <c r="BJ26" i="14"/>
  <c r="BK26" i="14"/>
  <c r="BL26" i="14"/>
  <c r="BM26" i="14"/>
  <c r="BN26" i="14"/>
  <c r="BO26" i="14"/>
  <c r="BP26" i="14"/>
  <c r="BH27" i="14"/>
  <c r="BI27" i="14"/>
  <c r="BJ27" i="14"/>
  <c r="BK27" i="14"/>
  <c r="BL27" i="14"/>
  <c r="BM27" i="14"/>
  <c r="BN27" i="14"/>
  <c r="BO27" i="14"/>
  <c r="BP27" i="14"/>
  <c r="BH28" i="14"/>
  <c r="BI28" i="14"/>
  <c r="BJ28" i="14"/>
  <c r="BK28" i="14"/>
  <c r="BL28" i="14"/>
  <c r="BM28" i="14"/>
  <c r="BN28" i="14"/>
  <c r="BO28" i="14"/>
  <c r="BP28" i="14"/>
  <c r="BH29" i="14"/>
  <c r="BI29" i="14"/>
  <c r="BJ29" i="14"/>
  <c r="BK29" i="14"/>
  <c r="BL29" i="14"/>
  <c r="BM29" i="14"/>
  <c r="BN29" i="14"/>
  <c r="BO29" i="14"/>
  <c r="BP29" i="14"/>
  <c r="BH30" i="14"/>
  <c r="BI30" i="14"/>
  <c r="BJ30" i="14"/>
  <c r="BK30" i="14"/>
  <c r="BL30" i="14"/>
  <c r="BM30" i="14"/>
  <c r="BN30" i="14"/>
  <c r="BO30" i="14"/>
  <c r="BP30" i="14"/>
  <c r="BH31" i="14"/>
  <c r="BI31" i="14"/>
  <c r="BJ31" i="14"/>
  <c r="BK31" i="14"/>
  <c r="BL31" i="14"/>
  <c r="BM31" i="14"/>
  <c r="BN31" i="14"/>
  <c r="BO31" i="14"/>
  <c r="BP31" i="14"/>
  <c r="BH32" i="14"/>
  <c r="BI32" i="14"/>
  <c r="BJ32" i="14"/>
  <c r="BK32" i="14"/>
  <c r="BL32" i="14"/>
  <c r="BM32" i="14"/>
  <c r="BN32" i="14"/>
  <c r="BO32" i="14"/>
  <c r="BP32" i="14"/>
  <c r="BH33" i="14"/>
  <c r="BI33" i="14"/>
  <c r="BJ33" i="14"/>
  <c r="BK33" i="14"/>
  <c r="BL33" i="14"/>
  <c r="BM33" i="14"/>
  <c r="BN33" i="14"/>
  <c r="BO33" i="14"/>
  <c r="BP33" i="14"/>
  <c r="BH34" i="14"/>
  <c r="BI34" i="14"/>
  <c r="BJ34" i="14"/>
  <c r="BK34" i="14"/>
  <c r="BL34" i="14"/>
  <c r="BM34" i="14"/>
  <c r="BN34" i="14"/>
  <c r="BO34" i="14"/>
  <c r="BP34" i="14"/>
  <c r="BH35" i="14"/>
  <c r="BI35" i="14"/>
  <c r="BJ35" i="14"/>
  <c r="BK35" i="14"/>
  <c r="BL35" i="14"/>
  <c r="BM35" i="14"/>
  <c r="BN35" i="14"/>
  <c r="BO35" i="14"/>
  <c r="BP35" i="14"/>
  <c r="BH36" i="14"/>
  <c r="BI36" i="14"/>
  <c r="BJ36" i="14"/>
  <c r="BK36" i="14"/>
  <c r="BL36" i="14"/>
  <c r="BM36" i="14"/>
  <c r="BN36" i="14"/>
  <c r="BO36" i="14"/>
  <c r="BP36" i="14"/>
  <c r="BH37" i="14"/>
  <c r="BI37" i="14"/>
  <c r="BJ37" i="14"/>
  <c r="BK37" i="14"/>
  <c r="BL37" i="14"/>
  <c r="BM37" i="14"/>
  <c r="BN37" i="14"/>
  <c r="BO37" i="14"/>
  <c r="BP37" i="14"/>
  <c r="BH38" i="14"/>
  <c r="BI38" i="14"/>
  <c r="BJ38" i="14"/>
  <c r="BK38" i="14"/>
  <c r="BL38" i="14"/>
  <c r="BM38" i="14"/>
  <c r="BN38" i="14"/>
  <c r="BO38" i="14"/>
  <c r="BP38" i="14"/>
  <c r="BH39" i="14"/>
  <c r="BI39" i="14"/>
  <c r="BJ39" i="14"/>
  <c r="BK39" i="14"/>
  <c r="BL39" i="14"/>
  <c r="BM39" i="14"/>
  <c r="BN39" i="14"/>
  <c r="BO39" i="14"/>
  <c r="BP39" i="14"/>
  <c r="BH40" i="14"/>
  <c r="BI40" i="14"/>
  <c r="BJ40" i="14"/>
  <c r="BK40" i="14"/>
  <c r="BL40" i="14"/>
  <c r="BM40" i="14"/>
  <c r="BN40" i="14"/>
  <c r="BO40" i="14"/>
  <c r="BP40" i="14"/>
  <c r="BH41" i="14"/>
  <c r="BI41" i="14"/>
  <c r="BJ41" i="14"/>
  <c r="BK41" i="14"/>
  <c r="BL41" i="14"/>
  <c r="BM41" i="14"/>
  <c r="BN41" i="14"/>
  <c r="BO41" i="14"/>
  <c r="BP41" i="14"/>
  <c r="BH42" i="14"/>
  <c r="BI42" i="14"/>
  <c r="BJ42" i="14"/>
  <c r="BK42" i="14"/>
  <c r="BL42" i="14"/>
  <c r="BM42" i="14"/>
  <c r="BN42" i="14"/>
  <c r="BO42" i="14"/>
  <c r="BP42" i="14"/>
  <c r="BH43" i="14"/>
  <c r="BI43" i="14"/>
  <c r="BJ43" i="14"/>
  <c r="BK43" i="14"/>
  <c r="BL43" i="14"/>
  <c r="BM43" i="14"/>
  <c r="BN43" i="14"/>
  <c r="BO43" i="14"/>
  <c r="BP43" i="14"/>
  <c r="BH44" i="14"/>
  <c r="BI44" i="14"/>
  <c r="BJ44" i="14"/>
  <c r="BK44" i="14"/>
  <c r="BL44" i="14"/>
  <c r="BM44" i="14"/>
  <c r="BN44" i="14"/>
  <c r="BO44" i="14"/>
  <c r="BP44" i="14"/>
  <c r="BH45" i="14"/>
  <c r="BI45" i="14"/>
  <c r="BJ45" i="14"/>
  <c r="BK45" i="14"/>
  <c r="BL45" i="14"/>
  <c r="BM45" i="14"/>
  <c r="BN45" i="14"/>
  <c r="BO45" i="14"/>
  <c r="BP45" i="14"/>
  <c r="BH46" i="14"/>
  <c r="BI46" i="14"/>
  <c r="BJ46" i="14"/>
  <c r="BK46" i="14"/>
  <c r="BL46" i="14"/>
  <c r="BM46" i="14"/>
  <c r="BN46" i="14"/>
  <c r="BO46" i="14"/>
  <c r="BP46" i="14"/>
  <c r="BH47" i="14"/>
  <c r="BI47" i="14"/>
  <c r="BJ47" i="14"/>
  <c r="BK47" i="14"/>
  <c r="BL47" i="14"/>
  <c r="BM47" i="14"/>
  <c r="BN47" i="14"/>
  <c r="BO47" i="14"/>
  <c r="BP47" i="14"/>
  <c r="BH48" i="14"/>
  <c r="BI48" i="14"/>
  <c r="BJ48" i="14"/>
  <c r="BK48" i="14"/>
  <c r="BL48" i="14"/>
  <c r="BM48" i="14"/>
  <c r="BN48" i="14"/>
  <c r="BO48" i="14"/>
  <c r="BP48" i="14"/>
  <c r="BH49" i="14"/>
  <c r="BI49" i="14"/>
  <c r="BJ49" i="14"/>
  <c r="BK49" i="14"/>
  <c r="BL49" i="14"/>
  <c r="BM49" i="14"/>
  <c r="BN49" i="14"/>
  <c r="BO49" i="14"/>
  <c r="BP49" i="14"/>
  <c r="BH50" i="14"/>
  <c r="BI50" i="14"/>
  <c r="BJ50" i="14"/>
  <c r="BK50" i="14"/>
  <c r="BL50" i="14"/>
  <c r="BM50" i="14"/>
  <c r="BN50" i="14"/>
  <c r="BO50" i="14"/>
  <c r="BP50" i="14"/>
  <c r="BH51" i="14"/>
  <c r="BI51" i="14"/>
  <c r="BJ51" i="14"/>
  <c r="BK51" i="14"/>
  <c r="BL51" i="14"/>
  <c r="BM51" i="14"/>
  <c r="BN51" i="14"/>
  <c r="BO51" i="14"/>
  <c r="BP51" i="14"/>
  <c r="BH52" i="14"/>
  <c r="BI52" i="14"/>
  <c r="BJ52" i="14"/>
  <c r="BK52" i="14"/>
  <c r="BL52" i="14"/>
  <c r="BM52" i="14"/>
  <c r="BN52" i="14"/>
  <c r="BO52" i="14"/>
  <c r="BP52" i="14"/>
  <c r="BH53" i="14"/>
  <c r="BI53" i="14"/>
  <c r="BJ53" i="14"/>
  <c r="BK53" i="14"/>
  <c r="BL53" i="14"/>
  <c r="BM53" i="14"/>
  <c r="BN53" i="14"/>
  <c r="BO53" i="14"/>
  <c r="BP53" i="14"/>
  <c r="BH54" i="14"/>
  <c r="BI54" i="14"/>
  <c r="BJ54" i="14"/>
  <c r="BK54" i="14"/>
  <c r="BL54" i="14"/>
  <c r="BM54" i="14"/>
  <c r="BN54" i="14"/>
  <c r="BO54" i="14"/>
  <c r="BP54" i="14"/>
  <c r="BH55" i="14"/>
  <c r="BI55" i="14"/>
  <c r="BJ55" i="14"/>
  <c r="BK55" i="14"/>
  <c r="BL55" i="14"/>
  <c r="BM55" i="14"/>
  <c r="BN55" i="14"/>
  <c r="BO55" i="14"/>
  <c r="BP55" i="14"/>
  <c r="BH56" i="14"/>
  <c r="BI56" i="14"/>
  <c r="BJ56" i="14"/>
  <c r="BK56" i="14"/>
  <c r="BL56" i="14"/>
  <c r="BM56" i="14"/>
  <c r="BN56" i="14"/>
  <c r="BO56" i="14"/>
  <c r="BP56" i="14"/>
  <c r="BH57" i="14"/>
  <c r="BI57" i="14"/>
  <c r="BJ57" i="14"/>
  <c r="BK57" i="14"/>
  <c r="BL57" i="14"/>
  <c r="BM57" i="14"/>
  <c r="BN57" i="14"/>
  <c r="BO57" i="14"/>
  <c r="BP57" i="14"/>
  <c r="BH58" i="14"/>
  <c r="BI58" i="14"/>
  <c r="BJ58" i="14"/>
  <c r="BK58" i="14"/>
  <c r="BL58" i="14"/>
  <c r="BM58" i="14"/>
  <c r="BN58" i="14"/>
  <c r="BO58" i="14"/>
  <c r="BP58" i="14"/>
  <c r="BH59" i="14"/>
  <c r="BI59" i="14"/>
  <c r="BJ59" i="14"/>
  <c r="BK59" i="14"/>
  <c r="BL59" i="14"/>
  <c r="BM59" i="14"/>
  <c r="BN59" i="14"/>
  <c r="BO59" i="14"/>
  <c r="BP59" i="14"/>
  <c r="BH60" i="14"/>
  <c r="BI60" i="14"/>
  <c r="BJ60" i="14"/>
  <c r="BK60" i="14"/>
  <c r="BL60" i="14"/>
  <c r="BM60" i="14"/>
  <c r="BN60" i="14"/>
  <c r="BO60" i="14"/>
  <c r="BP60" i="14"/>
  <c r="BH61" i="14"/>
  <c r="BI61" i="14"/>
  <c r="BJ61" i="14"/>
  <c r="BK61" i="14"/>
  <c r="BL61" i="14"/>
  <c r="BM61" i="14"/>
  <c r="BN61" i="14"/>
  <c r="BO61" i="14"/>
  <c r="BP61" i="14"/>
  <c r="BH62" i="14"/>
  <c r="BI62" i="14"/>
  <c r="BJ62" i="14"/>
  <c r="BK62" i="14"/>
  <c r="BL62" i="14"/>
  <c r="BM62" i="14"/>
  <c r="BN62" i="14"/>
  <c r="BO62" i="14"/>
  <c r="BP62" i="14"/>
  <c r="BH63" i="14"/>
  <c r="BI63" i="14"/>
  <c r="BJ63" i="14"/>
  <c r="BK63" i="14"/>
  <c r="BL63" i="14"/>
  <c r="BM63" i="14"/>
  <c r="BN63" i="14"/>
  <c r="BO63" i="14"/>
  <c r="BP63" i="14"/>
  <c r="BH64" i="14"/>
  <c r="BI64" i="14"/>
  <c r="BJ64" i="14"/>
  <c r="BK64" i="14"/>
  <c r="BL64" i="14"/>
  <c r="BM64" i="14"/>
  <c r="BN64" i="14"/>
  <c r="BO64" i="14"/>
  <c r="BP64" i="14"/>
  <c r="BH65" i="14"/>
  <c r="BI65" i="14"/>
  <c r="BJ65" i="14"/>
  <c r="BK65" i="14"/>
  <c r="BL65" i="14"/>
  <c r="BM65" i="14"/>
  <c r="BN65" i="14"/>
  <c r="BO65" i="14"/>
  <c r="BP65" i="14"/>
  <c r="BH66" i="14"/>
  <c r="BI66" i="14"/>
  <c r="BJ66" i="14"/>
  <c r="BK66" i="14"/>
  <c r="BL66" i="14"/>
  <c r="BM66" i="14"/>
  <c r="BN66" i="14"/>
  <c r="BO66" i="14"/>
  <c r="BP66" i="14"/>
  <c r="BH67" i="14"/>
  <c r="BI67" i="14"/>
  <c r="BJ67" i="14"/>
  <c r="BK67" i="14"/>
  <c r="BL67" i="14"/>
  <c r="BM67" i="14"/>
  <c r="BN67" i="14"/>
  <c r="BO67" i="14"/>
  <c r="BP67" i="14"/>
  <c r="BH68" i="14"/>
  <c r="BI68" i="14"/>
  <c r="BJ68" i="14"/>
  <c r="BK68" i="14"/>
  <c r="BL68" i="14"/>
  <c r="BM68" i="14"/>
  <c r="BN68" i="14"/>
  <c r="BO68" i="14"/>
  <c r="BP68" i="14"/>
  <c r="BH69" i="14"/>
  <c r="BI69" i="14"/>
  <c r="BJ69" i="14"/>
  <c r="BK69" i="14"/>
  <c r="BL69" i="14"/>
  <c r="BM69" i="14"/>
  <c r="BN69" i="14"/>
  <c r="BO69" i="14"/>
  <c r="BP69" i="14"/>
  <c r="BH70" i="14"/>
  <c r="BI70" i="14"/>
  <c r="BJ70" i="14"/>
  <c r="BK70" i="14"/>
  <c r="BL70" i="14"/>
  <c r="BM70" i="14"/>
  <c r="BN70" i="14"/>
  <c r="BO70" i="14"/>
  <c r="BP70" i="14"/>
  <c r="BH71" i="14"/>
  <c r="BI71" i="14"/>
  <c r="BJ71" i="14"/>
  <c r="BK71" i="14"/>
  <c r="BL71" i="14"/>
  <c r="BM71" i="14"/>
  <c r="BN71" i="14"/>
  <c r="BO71" i="14"/>
  <c r="BP71" i="14"/>
  <c r="BH72" i="14"/>
  <c r="BI72" i="14"/>
  <c r="BJ72" i="14"/>
  <c r="BK72" i="14"/>
  <c r="BL72" i="14"/>
  <c r="BM72" i="14"/>
  <c r="BN72" i="14"/>
  <c r="BO72" i="14"/>
  <c r="BP72" i="14"/>
  <c r="BH73" i="14"/>
  <c r="BI73" i="14"/>
  <c r="BJ73" i="14"/>
  <c r="BK73" i="14"/>
  <c r="BL73" i="14"/>
  <c r="BM73" i="14"/>
  <c r="BN73" i="14"/>
  <c r="BO73" i="14"/>
  <c r="BP73" i="14"/>
  <c r="BH74" i="14"/>
  <c r="BI74" i="14"/>
  <c r="BJ74" i="14"/>
  <c r="BK74" i="14"/>
  <c r="BL74" i="14"/>
  <c r="BM74" i="14"/>
  <c r="BN74" i="14"/>
  <c r="BO74" i="14"/>
  <c r="BP74" i="14"/>
  <c r="BH75" i="14"/>
  <c r="BI75" i="14"/>
  <c r="BJ75" i="14"/>
  <c r="BK75" i="14"/>
  <c r="BL75" i="14"/>
  <c r="BM75" i="14"/>
  <c r="BN75" i="14"/>
  <c r="BO75" i="14"/>
  <c r="BP75" i="14"/>
  <c r="BH76" i="14"/>
  <c r="BI76" i="14"/>
  <c r="BJ76" i="14"/>
  <c r="BK76" i="14"/>
  <c r="BL76" i="14"/>
  <c r="BM76" i="14"/>
  <c r="BN76" i="14"/>
  <c r="BO76" i="14"/>
  <c r="BP76" i="14"/>
  <c r="BH77" i="14"/>
  <c r="BI77" i="14"/>
  <c r="BJ77" i="14"/>
  <c r="BK77" i="14"/>
  <c r="BL77" i="14"/>
  <c r="BM77" i="14"/>
  <c r="BN77" i="14"/>
  <c r="BO77" i="14"/>
  <c r="BP77" i="14"/>
  <c r="BH78" i="14"/>
  <c r="BI78" i="14"/>
  <c r="BJ78" i="14"/>
  <c r="BK78" i="14"/>
  <c r="BL78" i="14"/>
  <c r="BM78" i="14"/>
  <c r="BN78" i="14"/>
  <c r="BO78" i="14"/>
  <c r="BP78" i="14"/>
  <c r="BH79" i="14"/>
  <c r="BI79" i="14"/>
  <c r="BJ79" i="14"/>
  <c r="BK79" i="14"/>
  <c r="BL79" i="14"/>
  <c r="BM79" i="14"/>
  <c r="BN79" i="14"/>
  <c r="BO79" i="14"/>
  <c r="BP79" i="14"/>
  <c r="BH80" i="14"/>
  <c r="BI80" i="14"/>
  <c r="BJ80" i="14"/>
  <c r="BK80" i="14"/>
  <c r="BL80" i="14"/>
  <c r="BM80" i="14"/>
  <c r="BN80" i="14"/>
  <c r="BO80" i="14"/>
  <c r="BP80" i="14"/>
  <c r="BH81" i="14"/>
  <c r="BI81" i="14"/>
  <c r="BJ81" i="14"/>
  <c r="BK81" i="14"/>
  <c r="BL81" i="14"/>
  <c r="BM81" i="14"/>
  <c r="BN81" i="14"/>
  <c r="BO81" i="14"/>
  <c r="BP81" i="14"/>
  <c r="BH82" i="14"/>
  <c r="BI82" i="14"/>
  <c r="BJ82" i="14"/>
  <c r="BK82" i="14"/>
  <c r="BL82" i="14"/>
  <c r="BM82" i="14"/>
  <c r="BN82" i="14"/>
  <c r="BO82" i="14"/>
  <c r="BP82" i="14"/>
  <c r="BH83" i="14"/>
  <c r="BI83" i="14"/>
  <c r="BJ83" i="14"/>
  <c r="BK83" i="14"/>
  <c r="BL83" i="14"/>
  <c r="BM83" i="14"/>
  <c r="BN83" i="14"/>
  <c r="BO83" i="14"/>
  <c r="BP83" i="14"/>
  <c r="BH84" i="14"/>
  <c r="BI84" i="14"/>
  <c r="BJ84" i="14"/>
  <c r="BK84" i="14"/>
  <c r="BL84" i="14"/>
  <c r="BM84" i="14"/>
  <c r="BN84" i="14"/>
  <c r="BO84" i="14"/>
  <c r="BP84" i="14"/>
  <c r="BH85" i="14"/>
  <c r="BI85" i="14"/>
  <c r="BJ85" i="14"/>
  <c r="BK85" i="14"/>
  <c r="BL85" i="14"/>
  <c r="BM85" i="14"/>
  <c r="BN85" i="14"/>
  <c r="BO85" i="14"/>
  <c r="BP85" i="14"/>
  <c r="BH86" i="14"/>
  <c r="BI86" i="14"/>
  <c r="BJ86" i="14"/>
  <c r="BK86" i="14"/>
  <c r="BL86" i="14"/>
  <c r="BM86" i="14"/>
  <c r="BN86" i="14"/>
  <c r="BO86" i="14"/>
  <c r="BP86" i="14"/>
  <c r="BH87" i="14"/>
  <c r="BI87" i="14"/>
  <c r="BJ87" i="14"/>
  <c r="BK87" i="14"/>
  <c r="BL87" i="14"/>
  <c r="BM87" i="14"/>
  <c r="BN87" i="14"/>
  <c r="BO87" i="14"/>
  <c r="BP87" i="14"/>
  <c r="BH88" i="14"/>
  <c r="BI88" i="14"/>
  <c r="BJ88" i="14"/>
  <c r="BK88" i="14"/>
  <c r="BL88" i="14"/>
  <c r="BM88" i="14"/>
  <c r="BN88" i="14"/>
  <c r="BO88" i="14"/>
  <c r="BP88" i="14"/>
  <c r="BH89" i="14"/>
  <c r="BI89" i="14"/>
  <c r="BJ89" i="14"/>
  <c r="BK89" i="14"/>
  <c r="BL89" i="14"/>
  <c r="BM89" i="14"/>
  <c r="BN89" i="14"/>
  <c r="BO89" i="14"/>
  <c r="BP89" i="14"/>
  <c r="BH90" i="14"/>
  <c r="BI90" i="14"/>
  <c r="BJ90" i="14"/>
  <c r="BK90" i="14"/>
  <c r="BL90" i="14"/>
  <c r="BM90" i="14"/>
  <c r="BN90" i="14"/>
  <c r="BO90" i="14"/>
  <c r="BP90" i="14"/>
  <c r="BH91" i="14"/>
  <c r="BI91" i="14"/>
  <c r="BJ91" i="14"/>
  <c r="BK91" i="14"/>
  <c r="BL91" i="14"/>
  <c r="BM91" i="14"/>
  <c r="BN91" i="14"/>
  <c r="BO91" i="14"/>
  <c r="BP91" i="14"/>
  <c r="BH92" i="14"/>
  <c r="BI92" i="14"/>
  <c r="BJ92" i="14"/>
  <c r="BK92" i="14"/>
  <c r="BL92" i="14"/>
  <c r="BM92" i="14"/>
  <c r="BN92" i="14"/>
  <c r="BO92" i="14"/>
  <c r="BP92" i="14"/>
  <c r="BH93" i="14"/>
  <c r="BI93" i="14"/>
  <c r="BJ93" i="14"/>
  <c r="BK93" i="14"/>
  <c r="BL93" i="14"/>
  <c r="BM93" i="14"/>
  <c r="BN93" i="14"/>
  <c r="BO93" i="14"/>
  <c r="BP93" i="14"/>
  <c r="BH94" i="14"/>
  <c r="BI94" i="14"/>
  <c r="BJ94" i="14"/>
  <c r="BK94" i="14"/>
  <c r="BL94" i="14"/>
  <c r="BM94" i="14"/>
  <c r="BN94" i="14"/>
  <c r="BO94" i="14"/>
  <c r="BP94" i="14"/>
  <c r="BH95" i="14"/>
  <c r="BI95" i="14"/>
  <c r="BJ95" i="14"/>
  <c r="BK95" i="14"/>
  <c r="BL95" i="14"/>
  <c r="BM95" i="14"/>
  <c r="BN95" i="14"/>
  <c r="BO95" i="14"/>
  <c r="BP95" i="14"/>
  <c r="BH96" i="14"/>
  <c r="BI96" i="14"/>
  <c r="BJ96" i="14"/>
  <c r="BK96" i="14"/>
  <c r="BL96" i="14"/>
  <c r="BM96" i="14"/>
  <c r="BN96" i="14"/>
  <c r="BO96" i="14"/>
  <c r="BP96" i="14"/>
  <c r="BH97" i="14"/>
  <c r="BI97" i="14"/>
  <c r="BJ97" i="14"/>
  <c r="BK97" i="14"/>
  <c r="BL97" i="14"/>
  <c r="BM97" i="14"/>
  <c r="BN97" i="14"/>
  <c r="BO97" i="14"/>
  <c r="BP97" i="14"/>
  <c r="BH98" i="14"/>
  <c r="BI98" i="14"/>
  <c r="BJ98" i="14"/>
  <c r="BK98" i="14"/>
  <c r="BL98" i="14"/>
  <c r="BM98" i="14"/>
  <c r="BN98" i="14"/>
  <c r="BO98" i="14"/>
  <c r="BP98" i="14"/>
  <c r="BH99" i="14"/>
  <c r="BI99" i="14"/>
  <c r="BJ99" i="14"/>
  <c r="BK99" i="14"/>
  <c r="BL99" i="14"/>
  <c r="BM99" i="14"/>
  <c r="BN99" i="14"/>
  <c r="BO99" i="14"/>
  <c r="BP99" i="14"/>
  <c r="BH100" i="14"/>
  <c r="BI100" i="14"/>
  <c r="BJ100" i="14"/>
  <c r="BK100" i="14"/>
  <c r="BL100" i="14"/>
  <c r="BM100" i="14"/>
  <c r="BN100" i="14"/>
  <c r="BO100" i="14"/>
  <c r="BP100" i="14"/>
  <c r="BH101" i="14"/>
  <c r="BI101" i="14"/>
  <c r="BJ101" i="14"/>
  <c r="BK101" i="14"/>
  <c r="BL101" i="14"/>
  <c r="BM101" i="14"/>
  <c r="BN101" i="14"/>
  <c r="BO101" i="14"/>
  <c r="BP101" i="14"/>
  <c r="BH102" i="14"/>
  <c r="BI102" i="14"/>
  <c r="BJ102" i="14"/>
  <c r="BK102" i="14"/>
  <c r="BL102" i="14"/>
  <c r="BM102" i="14"/>
  <c r="BN102" i="14"/>
  <c r="BO102" i="14"/>
  <c r="BP102" i="14"/>
  <c r="BH103" i="14"/>
  <c r="BI103" i="14"/>
  <c r="BJ103" i="14"/>
  <c r="BK103" i="14"/>
  <c r="BL103" i="14"/>
  <c r="BM103" i="14"/>
  <c r="BN103" i="14"/>
  <c r="BO103" i="14"/>
  <c r="BP103" i="14"/>
  <c r="BH104" i="14"/>
  <c r="BI104" i="14"/>
  <c r="BJ104" i="14"/>
  <c r="BK104" i="14"/>
  <c r="BL104" i="14"/>
  <c r="BM104" i="14"/>
  <c r="BN104" i="14"/>
  <c r="BO104" i="14"/>
  <c r="BP104" i="14"/>
  <c r="BH105" i="14"/>
  <c r="BI105" i="14"/>
  <c r="BJ105" i="14"/>
  <c r="BK105" i="14"/>
  <c r="BL105" i="14"/>
  <c r="BM105" i="14"/>
  <c r="BN105" i="14"/>
  <c r="BO105" i="14"/>
  <c r="BP105" i="14"/>
  <c r="BH106" i="14"/>
  <c r="BI106" i="14"/>
  <c r="BJ106" i="14"/>
  <c r="BK106" i="14"/>
  <c r="BL106" i="14"/>
  <c r="BM106" i="14"/>
  <c r="BN106" i="14"/>
  <c r="BO106" i="14"/>
  <c r="BP106" i="14"/>
  <c r="BH107" i="14"/>
  <c r="BI107" i="14"/>
  <c r="BJ107" i="14"/>
  <c r="BK107" i="14"/>
  <c r="BL107" i="14"/>
  <c r="BM107" i="14"/>
  <c r="BN107" i="14"/>
  <c r="BO107" i="14"/>
  <c r="BP107" i="14"/>
  <c r="BH108" i="14"/>
  <c r="BI108" i="14"/>
  <c r="BJ108" i="14"/>
  <c r="BK108" i="14"/>
  <c r="BL108" i="14"/>
  <c r="BM108" i="14"/>
  <c r="BN108" i="14"/>
  <c r="BO108" i="14"/>
  <c r="BP108" i="14"/>
  <c r="BH109" i="14"/>
  <c r="BI109" i="14"/>
  <c r="BJ109" i="14"/>
  <c r="BK109" i="14"/>
  <c r="BL109" i="14"/>
  <c r="BM109" i="14"/>
  <c r="BN109" i="14"/>
  <c r="BO109" i="14"/>
  <c r="BP109" i="14"/>
  <c r="BH110" i="14"/>
  <c r="BI110" i="14"/>
  <c r="BJ110" i="14"/>
  <c r="BK110" i="14"/>
  <c r="BL110" i="14"/>
  <c r="BM110" i="14"/>
  <c r="BN110" i="14"/>
  <c r="BO110" i="14"/>
  <c r="BP110" i="14"/>
  <c r="BH111" i="14"/>
  <c r="BI111" i="14"/>
  <c r="BJ111" i="14"/>
  <c r="BK111" i="14"/>
  <c r="BL111" i="14"/>
  <c r="BM111" i="14"/>
  <c r="BN111" i="14"/>
  <c r="BO111" i="14"/>
  <c r="BP111" i="14"/>
  <c r="BH112" i="14"/>
  <c r="BI112" i="14"/>
  <c r="BJ112" i="14"/>
  <c r="BK112" i="14"/>
  <c r="BL112" i="14"/>
  <c r="BM112" i="14"/>
  <c r="BN112" i="14"/>
  <c r="BO112" i="14"/>
  <c r="BP112" i="14"/>
  <c r="BH113" i="14"/>
  <c r="BI113" i="14"/>
  <c r="BJ113" i="14"/>
  <c r="BK113" i="14"/>
  <c r="BL113" i="14"/>
  <c r="BM113" i="14"/>
  <c r="BN113" i="14"/>
  <c r="BO113" i="14"/>
  <c r="BP113" i="14"/>
  <c r="BH114" i="14"/>
  <c r="BI114" i="14"/>
  <c r="BJ114" i="14"/>
  <c r="BK114" i="14"/>
  <c r="BL114" i="14"/>
  <c r="BM114" i="14"/>
  <c r="BN114" i="14"/>
  <c r="BO114" i="14"/>
  <c r="BP114" i="14"/>
  <c r="BH115" i="14"/>
  <c r="BI115" i="14"/>
  <c r="BJ115" i="14"/>
  <c r="BK115" i="14"/>
  <c r="BL115" i="14"/>
  <c r="BM115" i="14"/>
  <c r="BN115" i="14"/>
  <c r="BO115" i="14"/>
  <c r="BP115" i="14"/>
  <c r="BH116" i="14"/>
  <c r="BI116" i="14"/>
  <c r="BJ116" i="14"/>
  <c r="BK116" i="14"/>
  <c r="BL116" i="14"/>
  <c r="BM116" i="14"/>
  <c r="BN116" i="14"/>
  <c r="BO116" i="14"/>
  <c r="BP116" i="14"/>
  <c r="BH117" i="14"/>
  <c r="BI117" i="14"/>
  <c r="BJ117" i="14"/>
  <c r="BK117" i="14"/>
  <c r="BL117" i="14"/>
  <c r="BM117" i="14"/>
  <c r="BN117" i="14"/>
  <c r="BO117" i="14"/>
  <c r="BP117" i="14"/>
  <c r="BH118" i="14"/>
  <c r="BI118" i="14"/>
  <c r="BJ118" i="14"/>
  <c r="BK118" i="14"/>
  <c r="BL118" i="14"/>
  <c r="BM118" i="14"/>
  <c r="BN118" i="14"/>
  <c r="BO118" i="14"/>
  <c r="BP118" i="14"/>
  <c r="BH119" i="14"/>
  <c r="BI119" i="14"/>
  <c r="BJ119" i="14"/>
  <c r="BK119" i="14"/>
  <c r="BL119" i="14"/>
  <c r="BM119" i="14"/>
  <c r="BN119" i="14"/>
  <c r="BO119" i="14"/>
  <c r="BP119" i="14"/>
  <c r="BH120" i="14"/>
  <c r="BI120" i="14"/>
  <c r="BJ120" i="14"/>
  <c r="BK120" i="14"/>
  <c r="BL120" i="14"/>
  <c r="BM120" i="14"/>
  <c r="BN120" i="14"/>
  <c r="BO120" i="14"/>
  <c r="BP120" i="14"/>
  <c r="BH121" i="14"/>
  <c r="BI121" i="14"/>
  <c r="BJ121" i="14"/>
  <c r="BK121" i="14"/>
  <c r="BL121" i="14"/>
  <c r="BM121" i="14"/>
  <c r="BN121" i="14"/>
  <c r="BO121" i="14"/>
  <c r="BP121" i="14"/>
  <c r="BH122" i="14"/>
  <c r="BI122" i="14"/>
  <c r="BJ122" i="14"/>
  <c r="BK122" i="14"/>
  <c r="BL122" i="14"/>
  <c r="BM122" i="14"/>
  <c r="BN122" i="14"/>
  <c r="BO122" i="14"/>
  <c r="BP122" i="14"/>
  <c r="BH123" i="14"/>
  <c r="BI123" i="14"/>
  <c r="BJ123" i="14"/>
  <c r="BK123" i="14"/>
  <c r="BL123" i="14"/>
  <c r="BM123" i="14"/>
  <c r="BN123" i="14"/>
  <c r="BO123" i="14"/>
  <c r="BP123" i="14"/>
  <c r="BH125" i="14"/>
  <c r="BI125" i="14"/>
  <c r="BJ125" i="14"/>
  <c r="BK125" i="14"/>
  <c r="BL125" i="14"/>
  <c r="BM125" i="14"/>
  <c r="BN125" i="14"/>
  <c r="BO125" i="14"/>
  <c r="BP125" i="14"/>
  <c r="BH126" i="14"/>
  <c r="BI126" i="14"/>
  <c r="BJ126" i="14"/>
  <c r="BK126" i="14"/>
  <c r="BL126" i="14"/>
  <c r="BM126" i="14"/>
  <c r="BN126" i="14"/>
  <c r="BO126" i="14"/>
  <c r="BP126" i="14"/>
  <c r="BH127" i="14"/>
  <c r="BI127" i="14"/>
  <c r="BJ127" i="14"/>
  <c r="BK127" i="14"/>
  <c r="BL127" i="14"/>
  <c r="BM127" i="14"/>
  <c r="BN127" i="14"/>
  <c r="BO127" i="14"/>
  <c r="BP127" i="14"/>
  <c r="BH128" i="14"/>
  <c r="BI128" i="14"/>
  <c r="BJ128" i="14"/>
  <c r="BK128" i="14"/>
  <c r="BL128" i="14"/>
  <c r="BM128" i="14"/>
  <c r="BN128" i="14"/>
  <c r="BO128" i="14"/>
  <c r="BP128" i="14"/>
  <c r="BH129" i="14"/>
  <c r="BI129" i="14"/>
  <c r="BJ129" i="14"/>
  <c r="BK129" i="14"/>
  <c r="BL129" i="14"/>
  <c r="BM129" i="14"/>
  <c r="BN129" i="14"/>
  <c r="BO129" i="14"/>
  <c r="BP129" i="14"/>
  <c r="BH130" i="14"/>
  <c r="BI130" i="14"/>
  <c r="BJ130" i="14"/>
  <c r="BK130" i="14"/>
  <c r="BL130" i="14"/>
  <c r="BM130" i="14"/>
  <c r="BN130" i="14"/>
  <c r="BO130" i="14"/>
  <c r="BP130" i="14"/>
  <c r="BH131" i="14"/>
  <c r="BI131" i="14"/>
  <c r="BJ131" i="14"/>
  <c r="BK131" i="14"/>
  <c r="BL131" i="14"/>
  <c r="BM131" i="14"/>
  <c r="BN131" i="14"/>
  <c r="BO131" i="14"/>
  <c r="BP131" i="14"/>
  <c r="BH132" i="14"/>
  <c r="BI132" i="14"/>
  <c r="BJ132" i="14"/>
  <c r="BK132" i="14"/>
  <c r="BL132" i="14"/>
  <c r="BM132" i="14"/>
  <c r="BN132" i="14"/>
  <c r="BO132" i="14"/>
  <c r="BP132" i="14"/>
  <c r="BH133" i="14"/>
  <c r="BI133" i="14"/>
  <c r="BJ133" i="14"/>
  <c r="BK133" i="14"/>
  <c r="BL133" i="14"/>
  <c r="BM133" i="14"/>
  <c r="BN133" i="14"/>
  <c r="BO133" i="14"/>
  <c r="BP133" i="14"/>
  <c r="BH134" i="14"/>
  <c r="BI134" i="14"/>
  <c r="BJ134" i="14"/>
  <c r="BK134" i="14"/>
  <c r="BL134" i="14"/>
  <c r="BM134" i="14"/>
  <c r="BN134" i="14"/>
  <c r="BO134" i="14"/>
  <c r="BP134" i="14"/>
  <c r="BH135" i="14"/>
  <c r="BI135" i="14"/>
  <c r="BJ135" i="14"/>
  <c r="BK135" i="14"/>
  <c r="BL135" i="14"/>
  <c r="BM135" i="14"/>
  <c r="BN135" i="14"/>
  <c r="BO135" i="14"/>
  <c r="BP135" i="14"/>
  <c r="BH136" i="14"/>
  <c r="BI136" i="14"/>
  <c r="BJ136" i="14"/>
  <c r="BK136" i="14"/>
  <c r="BL136" i="14"/>
  <c r="BM136" i="14"/>
  <c r="BN136" i="14"/>
  <c r="BO136" i="14"/>
  <c r="BP136" i="14"/>
  <c r="BH137" i="14"/>
  <c r="BI137" i="14"/>
  <c r="BJ137" i="14"/>
  <c r="BK137" i="14"/>
  <c r="BL137" i="14"/>
  <c r="BM137" i="14"/>
  <c r="BN137" i="14"/>
  <c r="BO137" i="14"/>
  <c r="BP137" i="14"/>
  <c r="BH138" i="14"/>
  <c r="BI138" i="14"/>
  <c r="BJ138" i="14"/>
  <c r="BK138" i="14"/>
  <c r="BL138" i="14"/>
  <c r="BM138" i="14"/>
  <c r="BN138" i="14"/>
  <c r="BO138" i="14"/>
  <c r="BP138" i="14"/>
  <c r="BH139" i="14"/>
  <c r="BI139" i="14"/>
  <c r="BJ139" i="14"/>
  <c r="BK139" i="14"/>
  <c r="BL139" i="14"/>
  <c r="BM139" i="14"/>
  <c r="BN139" i="14"/>
  <c r="BO139" i="14"/>
  <c r="BP139" i="14"/>
  <c r="BH140" i="14"/>
  <c r="BI140" i="14"/>
  <c r="BJ140" i="14"/>
  <c r="BK140" i="14"/>
  <c r="BL140" i="14"/>
  <c r="BM140" i="14"/>
  <c r="BN140" i="14"/>
  <c r="BO140" i="14"/>
  <c r="BP140" i="14"/>
  <c r="BH141" i="14"/>
  <c r="BI141" i="14"/>
  <c r="BJ141" i="14"/>
  <c r="BK141" i="14"/>
  <c r="BL141" i="14"/>
  <c r="BM141" i="14"/>
  <c r="BN141" i="14"/>
  <c r="BO141" i="14"/>
  <c r="BP141" i="14"/>
  <c r="BH142" i="14"/>
  <c r="BI142" i="14"/>
  <c r="BJ142" i="14"/>
  <c r="BK142" i="14"/>
  <c r="BL142" i="14"/>
  <c r="BM142" i="14"/>
  <c r="BN142" i="14"/>
  <c r="BO142" i="14"/>
  <c r="BP142" i="14"/>
  <c r="BH143" i="14"/>
  <c r="BI143" i="14"/>
  <c r="BJ143" i="14"/>
  <c r="BK143" i="14"/>
  <c r="BL143" i="14"/>
  <c r="BM143" i="14"/>
  <c r="BN143" i="14"/>
  <c r="BO143" i="14"/>
  <c r="BP143" i="14"/>
  <c r="BH144" i="14"/>
  <c r="BI144" i="14"/>
  <c r="BJ144" i="14"/>
  <c r="BK144" i="14"/>
  <c r="BL144" i="14"/>
  <c r="BM144" i="14"/>
  <c r="BN144" i="14"/>
  <c r="BO144" i="14"/>
  <c r="BP144" i="14"/>
  <c r="BH145" i="14"/>
  <c r="BI145" i="14"/>
  <c r="BJ145" i="14"/>
  <c r="BK145" i="14"/>
  <c r="BL145" i="14"/>
  <c r="BM145" i="14"/>
  <c r="BN145" i="14"/>
  <c r="BO145" i="14"/>
  <c r="BP145" i="14"/>
  <c r="BH146" i="14"/>
  <c r="BI146" i="14"/>
  <c r="BJ146" i="14"/>
  <c r="BK146" i="14"/>
  <c r="BL146" i="14"/>
  <c r="BM146" i="14"/>
  <c r="BN146" i="14"/>
  <c r="BO146" i="14"/>
  <c r="BP146" i="14"/>
  <c r="BH147" i="14"/>
  <c r="BI147" i="14"/>
  <c r="BJ147" i="14"/>
  <c r="BK147" i="14"/>
  <c r="BL147" i="14"/>
  <c r="BM147" i="14"/>
  <c r="BN147" i="14"/>
  <c r="BO147" i="14"/>
  <c r="BP147" i="14"/>
  <c r="BH148" i="14"/>
  <c r="BI148" i="14"/>
  <c r="BJ148" i="14"/>
  <c r="BK148" i="14"/>
  <c r="BL148" i="14"/>
  <c r="BM148" i="14"/>
  <c r="BN148" i="14"/>
  <c r="BO148" i="14"/>
  <c r="BP148" i="14"/>
  <c r="BH149" i="14"/>
  <c r="BI149" i="14"/>
  <c r="BJ149" i="14"/>
  <c r="BK149" i="14"/>
  <c r="BL149" i="14"/>
  <c r="BM149" i="14"/>
  <c r="BN149" i="14"/>
  <c r="BO149" i="14"/>
  <c r="BP149" i="14"/>
  <c r="BH150" i="14"/>
  <c r="BI150" i="14"/>
  <c r="BJ150" i="14"/>
  <c r="BK150" i="14"/>
  <c r="BL150" i="14"/>
  <c r="BM150" i="14"/>
  <c r="BN150" i="14"/>
  <c r="BO150" i="14"/>
  <c r="BP150" i="14"/>
  <c r="BH151" i="14"/>
  <c r="BI151" i="14"/>
  <c r="BJ151" i="14"/>
  <c r="BK151" i="14"/>
  <c r="BL151" i="14"/>
  <c r="BM151" i="14"/>
  <c r="BN151" i="14"/>
  <c r="BO151" i="14"/>
  <c r="BP151" i="14"/>
  <c r="BH152" i="14"/>
  <c r="BI152" i="14"/>
  <c r="BJ152" i="14"/>
  <c r="BK152" i="14"/>
  <c r="BL152" i="14"/>
  <c r="BM152" i="14"/>
  <c r="BN152" i="14"/>
  <c r="BO152" i="14"/>
  <c r="BP152" i="14"/>
  <c r="BH153" i="14"/>
  <c r="BI153" i="14"/>
  <c r="BJ153" i="14"/>
  <c r="BK153" i="14"/>
  <c r="BL153" i="14"/>
  <c r="BM153" i="14"/>
  <c r="BN153" i="14"/>
  <c r="BO153" i="14"/>
  <c r="BP153" i="14"/>
  <c r="BH154" i="14"/>
  <c r="BI154" i="14"/>
  <c r="BJ154" i="14"/>
  <c r="BK154" i="14"/>
  <c r="BL154" i="14"/>
  <c r="BM154" i="14"/>
  <c r="BN154" i="14"/>
  <c r="BO154" i="14"/>
  <c r="BP154" i="14"/>
  <c r="BH155" i="14"/>
  <c r="BI155" i="14"/>
  <c r="BJ155" i="14"/>
  <c r="BK155" i="14"/>
  <c r="BL155" i="14"/>
  <c r="BM155" i="14"/>
  <c r="BN155" i="14"/>
  <c r="BO155" i="14"/>
  <c r="BP155" i="14"/>
  <c r="BH156" i="14"/>
  <c r="BI156" i="14"/>
  <c r="BJ156" i="14"/>
  <c r="BK156" i="14"/>
  <c r="BL156" i="14"/>
  <c r="BM156" i="14"/>
  <c r="BN156" i="14"/>
  <c r="BO156" i="14"/>
  <c r="BP156" i="14"/>
  <c r="BH157" i="14"/>
  <c r="BI157" i="14"/>
  <c r="BJ157" i="14"/>
  <c r="BK157" i="14"/>
  <c r="BL157" i="14"/>
  <c r="BM157" i="14"/>
  <c r="BN157" i="14"/>
  <c r="BO157" i="14"/>
  <c r="BP157" i="14"/>
  <c r="BH158" i="14"/>
  <c r="BI158" i="14"/>
  <c r="BJ158" i="14"/>
  <c r="BK158" i="14"/>
  <c r="BL158" i="14"/>
  <c r="BM158" i="14"/>
  <c r="BN158" i="14"/>
  <c r="BO158" i="14"/>
  <c r="BP158" i="14"/>
  <c r="BH159" i="14"/>
  <c r="BI159" i="14"/>
  <c r="BJ159" i="14"/>
  <c r="BK159" i="14"/>
  <c r="BL159" i="14"/>
  <c r="BM159" i="14"/>
  <c r="BN159" i="14"/>
  <c r="BO159" i="14"/>
  <c r="BP159" i="14"/>
  <c r="BH160" i="14"/>
  <c r="BI160" i="14"/>
  <c r="BJ160" i="14"/>
  <c r="BK160" i="14"/>
  <c r="BL160" i="14"/>
  <c r="BM160" i="14"/>
  <c r="BN160" i="14"/>
  <c r="BO160" i="14"/>
  <c r="BP160" i="14"/>
  <c r="BH161" i="14"/>
  <c r="BI161" i="14"/>
  <c r="BJ161" i="14"/>
  <c r="BK161" i="14"/>
  <c r="BL161" i="14"/>
  <c r="BM161" i="14"/>
  <c r="BN161" i="14"/>
  <c r="BO161" i="14"/>
  <c r="BP161" i="14"/>
  <c r="BH162" i="14"/>
  <c r="BI162" i="14"/>
  <c r="BJ162" i="14"/>
  <c r="BK162" i="14"/>
  <c r="BL162" i="14"/>
  <c r="BM162" i="14"/>
  <c r="BN162" i="14"/>
  <c r="BO162" i="14"/>
  <c r="BP162" i="14"/>
  <c r="BH163" i="14"/>
  <c r="BI163" i="14"/>
  <c r="BJ163" i="14"/>
  <c r="BK163" i="14"/>
  <c r="BL163" i="14"/>
  <c r="BM163" i="14"/>
  <c r="BN163" i="14"/>
  <c r="BO163" i="14"/>
  <c r="BP163" i="14"/>
  <c r="BH164" i="14"/>
  <c r="BI164" i="14"/>
  <c r="BJ164" i="14"/>
  <c r="BK164" i="14"/>
  <c r="BL164" i="14"/>
  <c r="BM164" i="14"/>
  <c r="BN164" i="14"/>
  <c r="BO164" i="14"/>
  <c r="BP164" i="14"/>
  <c r="BH165" i="14"/>
  <c r="BI165" i="14"/>
  <c r="BJ165" i="14"/>
  <c r="BK165" i="14"/>
  <c r="BL165" i="14"/>
  <c r="BM165" i="14"/>
  <c r="BN165" i="14"/>
  <c r="BO165" i="14"/>
  <c r="BP165" i="14"/>
  <c r="BH166" i="14"/>
  <c r="BI166" i="14"/>
  <c r="BJ166" i="14"/>
  <c r="BK166" i="14"/>
  <c r="BL166" i="14"/>
  <c r="BM166" i="14"/>
  <c r="BN166" i="14"/>
  <c r="BO166" i="14"/>
  <c r="BP166" i="14"/>
  <c r="BH167" i="14"/>
  <c r="BI167" i="14"/>
  <c r="BJ167" i="14"/>
  <c r="BK167" i="14"/>
  <c r="BL167" i="14"/>
  <c r="BM167" i="14"/>
  <c r="BN167" i="14"/>
  <c r="BO167" i="14"/>
  <c r="BP167" i="14"/>
  <c r="BH168" i="14"/>
  <c r="BI168" i="14"/>
  <c r="BJ168" i="14"/>
  <c r="BK168" i="14"/>
  <c r="BL168" i="14"/>
  <c r="BM168" i="14"/>
  <c r="BN168" i="14"/>
  <c r="BO168" i="14"/>
  <c r="BP168" i="14"/>
  <c r="BH169" i="14"/>
  <c r="BI169" i="14"/>
  <c r="BJ169" i="14"/>
  <c r="BK169" i="14"/>
  <c r="BL169" i="14"/>
  <c r="BM169" i="14"/>
  <c r="BN169" i="14"/>
  <c r="BO169" i="14"/>
  <c r="BP169" i="14"/>
  <c r="BH170" i="14"/>
  <c r="BI170" i="14"/>
  <c r="BJ170" i="14"/>
  <c r="BK170" i="14"/>
  <c r="BL170" i="14"/>
  <c r="BM170" i="14"/>
  <c r="BN170" i="14"/>
  <c r="BO170" i="14"/>
  <c r="BP170" i="14"/>
  <c r="BH171" i="14"/>
  <c r="BI171" i="14"/>
  <c r="BJ171" i="14"/>
  <c r="BK171" i="14"/>
  <c r="BL171" i="14"/>
  <c r="BM171" i="14"/>
  <c r="BN171" i="14"/>
  <c r="BO171" i="14"/>
  <c r="BP171" i="14"/>
  <c r="BH172" i="14"/>
  <c r="BI172" i="14"/>
  <c r="BJ172" i="14"/>
  <c r="BK172" i="14"/>
  <c r="BL172" i="14"/>
  <c r="BM172" i="14"/>
  <c r="BN172" i="14"/>
  <c r="BO172" i="14"/>
  <c r="BP172" i="14"/>
  <c r="BH173" i="14"/>
  <c r="BI173" i="14"/>
  <c r="BJ173" i="14"/>
  <c r="BK173" i="14"/>
  <c r="BL173" i="14"/>
  <c r="BM173" i="14"/>
  <c r="BN173" i="14"/>
  <c r="BO173" i="14"/>
  <c r="BP173" i="14"/>
  <c r="BH174" i="14"/>
  <c r="BI174" i="14"/>
  <c r="BJ174" i="14"/>
  <c r="BK174" i="14"/>
  <c r="BL174" i="14"/>
  <c r="BM174" i="14"/>
  <c r="BN174" i="14"/>
  <c r="BO174" i="14"/>
  <c r="BP174" i="14"/>
  <c r="BH175" i="14"/>
  <c r="BI175" i="14"/>
  <c r="BJ175" i="14"/>
  <c r="BK175" i="14"/>
  <c r="BL175" i="14"/>
  <c r="BM175" i="14"/>
  <c r="BN175" i="14"/>
  <c r="BO175" i="14"/>
  <c r="BP175" i="14"/>
  <c r="BH176" i="14"/>
  <c r="BI176" i="14"/>
  <c r="BJ176" i="14"/>
  <c r="BK176" i="14"/>
  <c r="BL176" i="14"/>
  <c r="BM176" i="14"/>
  <c r="BN176" i="14"/>
  <c r="BO176" i="14"/>
  <c r="BP176" i="14"/>
  <c r="BH177" i="14"/>
  <c r="BI177" i="14"/>
  <c r="BJ177" i="14"/>
  <c r="BK177" i="14"/>
  <c r="BL177" i="14"/>
  <c r="BM177" i="14"/>
  <c r="BN177" i="14"/>
  <c r="BO177" i="14"/>
  <c r="BP177" i="14"/>
  <c r="BH178" i="14"/>
  <c r="BI178" i="14"/>
  <c r="BJ178" i="14"/>
  <c r="BK178" i="14"/>
  <c r="BL178" i="14"/>
  <c r="BM178" i="14"/>
  <c r="BN178" i="14"/>
  <c r="BO178" i="14"/>
  <c r="BP178" i="14"/>
  <c r="BH179" i="14"/>
  <c r="BI179" i="14"/>
  <c r="BJ179" i="14"/>
  <c r="BK179" i="14"/>
  <c r="BL179" i="14"/>
  <c r="BM179" i="14"/>
  <c r="BN179" i="14"/>
  <c r="BO179" i="14"/>
  <c r="BP179" i="14"/>
  <c r="BH180" i="14"/>
  <c r="BI180" i="14"/>
  <c r="BJ180" i="14"/>
  <c r="BK180" i="14"/>
  <c r="BL180" i="14"/>
  <c r="BM180" i="14"/>
  <c r="BN180" i="14"/>
  <c r="BO180" i="14"/>
  <c r="BP180" i="14"/>
  <c r="BH181" i="14"/>
  <c r="BI181" i="14"/>
  <c r="BJ181" i="14"/>
  <c r="BK181" i="14"/>
  <c r="BL181" i="14"/>
  <c r="BM181" i="14"/>
  <c r="BN181" i="14"/>
  <c r="BO181" i="14"/>
  <c r="BP181" i="14"/>
  <c r="BH182" i="14"/>
  <c r="BI182" i="14"/>
  <c r="BJ182" i="14"/>
  <c r="BK182" i="14"/>
  <c r="BL182" i="14"/>
  <c r="BM182" i="14"/>
  <c r="BN182" i="14"/>
  <c r="BO182" i="14"/>
  <c r="BP182" i="14"/>
  <c r="BH183" i="14"/>
  <c r="BI183" i="14"/>
  <c r="BJ183" i="14"/>
  <c r="BK183" i="14"/>
  <c r="BL183" i="14"/>
  <c r="BM183" i="14"/>
  <c r="BN183" i="14"/>
  <c r="BO183" i="14"/>
  <c r="BP183" i="14"/>
  <c r="BH184" i="14"/>
  <c r="BI184" i="14"/>
  <c r="BJ184" i="14"/>
  <c r="BK184" i="14"/>
  <c r="BL184" i="14"/>
  <c r="BM184" i="14"/>
  <c r="BN184" i="14"/>
  <c r="BO184" i="14"/>
  <c r="BP184" i="14"/>
  <c r="BH185" i="14"/>
  <c r="BI185" i="14"/>
  <c r="BJ185" i="14"/>
  <c r="BK185" i="14"/>
  <c r="BL185" i="14"/>
  <c r="BM185" i="14"/>
  <c r="BN185" i="14"/>
  <c r="BO185" i="14"/>
  <c r="BP185" i="14"/>
  <c r="BH186" i="14"/>
  <c r="BI186" i="14"/>
  <c r="BJ186" i="14"/>
  <c r="BK186" i="14"/>
  <c r="BL186" i="14"/>
  <c r="BM186" i="14"/>
  <c r="BN186" i="14"/>
  <c r="BO186" i="14"/>
  <c r="BP186" i="14"/>
  <c r="BH187" i="14"/>
  <c r="BI187" i="14"/>
  <c r="BJ187" i="14"/>
  <c r="BK187" i="14"/>
  <c r="BL187" i="14"/>
  <c r="BM187" i="14"/>
  <c r="BN187" i="14"/>
  <c r="BO187" i="14"/>
  <c r="BP187" i="14"/>
  <c r="BH188" i="14"/>
  <c r="BI188" i="14"/>
  <c r="BJ188" i="14"/>
  <c r="BK188" i="14"/>
  <c r="BL188" i="14"/>
  <c r="BM188" i="14"/>
  <c r="BN188" i="14"/>
  <c r="BO188" i="14"/>
  <c r="BP188" i="14"/>
  <c r="BH189" i="14"/>
  <c r="BI189" i="14"/>
  <c r="BJ189" i="14"/>
  <c r="BK189" i="14"/>
  <c r="BL189" i="14"/>
  <c r="BM189" i="14"/>
  <c r="BN189" i="14"/>
  <c r="BO189" i="14"/>
  <c r="BP189" i="14"/>
  <c r="BH190" i="14"/>
  <c r="BI190" i="14"/>
  <c r="BJ190" i="14"/>
  <c r="BK190" i="14"/>
  <c r="BL190" i="14"/>
  <c r="BM190" i="14"/>
  <c r="BN190" i="14"/>
  <c r="BO190" i="14"/>
  <c r="BP190" i="14"/>
  <c r="BH191" i="14"/>
  <c r="BI191" i="14"/>
  <c r="BJ191" i="14"/>
  <c r="BK191" i="14"/>
  <c r="BL191" i="14"/>
  <c r="BM191" i="14"/>
  <c r="BN191" i="14"/>
  <c r="BO191" i="14"/>
  <c r="BP191" i="14"/>
  <c r="BH192" i="14"/>
  <c r="BI192" i="14"/>
  <c r="BJ192" i="14"/>
  <c r="BK192" i="14"/>
  <c r="BL192" i="14"/>
  <c r="BM192" i="14"/>
  <c r="BN192" i="14"/>
  <c r="BO192" i="14"/>
  <c r="BP192" i="14"/>
  <c r="BH193" i="14"/>
  <c r="BI193" i="14"/>
  <c r="BJ193" i="14"/>
  <c r="BK193" i="14"/>
  <c r="BL193" i="14"/>
  <c r="BM193" i="14"/>
  <c r="BN193" i="14"/>
  <c r="BO193" i="14"/>
  <c r="BP193" i="14"/>
  <c r="BH194" i="14"/>
  <c r="BI194" i="14"/>
  <c r="BJ194" i="14"/>
  <c r="BK194" i="14"/>
  <c r="BL194" i="14"/>
  <c r="BM194" i="14"/>
  <c r="BN194" i="14"/>
  <c r="BO194" i="14"/>
  <c r="BP194" i="14"/>
  <c r="BH195" i="14"/>
  <c r="BI195" i="14"/>
  <c r="BJ195" i="14"/>
  <c r="BK195" i="14"/>
  <c r="BL195" i="14"/>
  <c r="BM195" i="14"/>
  <c r="BN195" i="14"/>
  <c r="BO195" i="14"/>
  <c r="BP195" i="14"/>
  <c r="BH196" i="14"/>
  <c r="BI196" i="14"/>
  <c r="BJ196" i="14"/>
  <c r="BK196" i="14"/>
  <c r="BL196" i="14"/>
  <c r="BM196" i="14"/>
  <c r="BN196" i="14"/>
  <c r="BO196" i="14"/>
  <c r="BP196" i="14"/>
  <c r="BH197" i="14"/>
  <c r="BI197" i="14"/>
  <c r="BJ197" i="14"/>
  <c r="BK197" i="14"/>
  <c r="BL197" i="14"/>
  <c r="BM197" i="14"/>
  <c r="BN197" i="14"/>
  <c r="BO197" i="14"/>
  <c r="BP197" i="14"/>
  <c r="BH198" i="14"/>
  <c r="BI198" i="14"/>
  <c r="BJ198" i="14"/>
  <c r="BK198" i="14"/>
  <c r="BL198" i="14"/>
  <c r="BM198" i="14"/>
  <c r="BN198" i="14"/>
  <c r="BO198" i="14"/>
  <c r="BP198" i="14"/>
  <c r="BH199" i="14"/>
  <c r="BI199" i="14"/>
  <c r="BJ199" i="14"/>
  <c r="BK199" i="14"/>
  <c r="BL199" i="14"/>
  <c r="BM199" i="14"/>
  <c r="BN199" i="14"/>
  <c r="BO199" i="14"/>
  <c r="BP199" i="14"/>
  <c r="BH200" i="14"/>
  <c r="BI200" i="14"/>
  <c r="BJ200" i="14"/>
  <c r="BK200" i="14"/>
  <c r="BL200" i="14"/>
  <c r="BM200" i="14"/>
  <c r="BN200" i="14"/>
  <c r="BO200" i="14"/>
  <c r="BP200" i="14"/>
  <c r="BH201" i="14"/>
  <c r="BI201" i="14"/>
  <c r="BJ201" i="14"/>
  <c r="BK201" i="14"/>
  <c r="BL201" i="14"/>
  <c r="BM201" i="14"/>
  <c r="BN201" i="14"/>
  <c r="BO201" i="14"/>
  <c r="BP201" i="14"/>
  <c r="BH202" i="14"/>
  <c r="BI202" i="14"/>
  <c r="BJ202" i="14"/>
  <c r="BK202" i="14"/>
  <c r="BL202" i="14"/>
  <c r="BM202" i="14"/>
  <c r="BN202" i="14"/>
  <c r="BO202" i="14"/>
  <c r="BP202" i="14"/>
  <c r="BH203" i="14"/>
  <c r="BI203" i="14"/>
  <c r="BJ203" i="14"/>
  <c r="BK203" i="14"/>
  <c r="BL203" i="14"/>
  <c r="BM203" i="14"/>
  <c r="BN203" i="14"/>
  <c r="BO203" i="14"/>
  <c r="BP203" i="14"/>
  <c r="BH204" i="14"/>
  <c r="BI204" i="14"/>
  <c r="BJ204" i="14"/>
  <c r="BK204" i="14"/>
  <c r="BL204" i="14"/>
  <c r="BM204" i="14"/>
  <c r="BN204" i="14"/>
  <c r="BO204" i="14"/>
  <c r="BP204" i="14"/>
  <c r="BH205" i="14"/>
  <c r="BI205" i="14"/>
  <c r="BJ205" i="14"/>
  <c r="BK205" i="14"/>
  <c r="BL205" i="14"/>
  <c r="BM205" i="14"/>
  <c r="BN205" i="14"/>
  <c r="BO205" i="14"/>
  <c r="BP205" i="14"/>
  <c r="BH206" i="14"/>
  <c r="BI206" i="14"/>
  <c r="BJ206" i="14"/>
  <c r="BK206" i="14"/>
  <c r="BL206" i="14"/>
  <c r="BM206" i="14"/>
  <c r="BN206" i="14"/>
  <c r="BO206" i="14"/>
  <c r="BP206" i="14"/>
  <c r="BH207" i="14"/>
  <c r="BI207" i="14"/>
  <c r="BJ207" i="14"/>
  <c r="BK207" i="14"/>
  <c r="BL207" i="14"/>
  <c r="BM207" i="14"/>
  <c r="BN207" i="14"/>
  <c r="BO207" i="14"/>
  <c r="BP207" i="14"/>
  <c r="BH208" i="14"/>
  <c r="BI208" i="14"/>
  <c r="BJ208" i="14"/>
  <c r="BK208" i="14"/>
  <c r="BL208" i="14"/>
  <c r="BM208" i="14"/>
  <c r="BN208" i="14"/>
  <c r="BO208" i="14"/>
  <c r="BP208" i="14"/>
  <c r="BH209" i="14"/>
  <c r="BI209" i="14"/>
  <c r="BJ209" i="14"/>
  <c r="BK209" i="14"/>
  <c r="BL209" i="14"/>
  <c r="BM209" i="14"/>
  <c r="BN209" i="14"/>
  <c r="BO209" i="14"/>
  <c r="BP209" i="14"/>
  <c r="BH210" i="14"/>
  <c r="BI210" i="14"/>
  <c r="BJ210" i="14"/>
  <c r="BK210" i="14"/>
  <c r="BL210" i="14"/>
  <c r="BM210" i="14"/>
  <c r="BN210" i="14"/>
  <c r="BO210" i="14"/>
  <c r="BP210" i="14"/>
  <c r="BH211" i="14"/>
  <c r="BI211" i="14"/>
  <c r="BJ211" i="14"/>
  <c r="BK211" i="14"/>
  <c r="BL211" i="14"/>
  <c r="BM211" i="14"/>
  <c r="BN211" i="14"/>
  <c r="BO211" i="14"/>
  <c r="BP211" i="14"/>
  <c r="BH212" i="14"/>
  <c r="BI212" i="14"/>
  <c r="BJ212" i="14"/>
  <c r="BK212" i="14"/>
  <c r="BL212" i="14"/>
  <c r="BM212" i="14"/>
  <c r="BN212" i="14"/>
  <c r="BO212" i="14"/>
  <c r="BP212" i="14"/>
  <c r="BH213" i="14"/>
  <c r="BI213" i="14"/>
  <c r="BJ213" i="14"/>
  <c r="BK213" i="14"/>
  <c r="BL213" i="14"/>
  <c r="BM213" i="14"/>
  <c r="BN213" i="14"/>
  <c r="BO213" i="14"/>
  <c r="BP213" i="14"/>
  <c r="BH214" i="14"/>
  <c r="BI214" i="14"/>
  <c r="BJ214" i="14"/>
  <c r="BK214" i="14"/>
  <c r="BL214" i="14"/>
  <c r="BM214" i="14"/>
  <c r="BN214" i="14"/>
  <c r="BO214" i="14"/>
  <c r="BP214" i="14"/>
  <c r="BH215" i="14"/>
  <c r="BI215" i="14"/>
  <c r="BJ215" i="14"/>
  <c r="BK215" i="14"/>
  <c r="BL215" i="14"/>
  <c r="BM215" i="14"/>
  <c r="BN215" i="14"/>
  <c r="BO215" i="14"/>
  <c r="BP215" i="14"/>
  <c r="BH216" i="14"/>
  <c r="BI216" i="14"/>
  <c r="BJ216" i="14"/>
  <c r="BK216" i="14"/>
  <c r="BL216" i="14"/>
  <c r="BM216" i="14"/>
  <c r="BN216" i="14"/>
  <c r="BO216" i="14"/>
  <c r="BP216" i="14"/>
  <c r="BH217" i="14"/>
  <c r="BI217" i="14"/>
  <c r="BJ217" i="14"/>
  <c r="BK217" i="14"/>
  <c r="BL217" i="14"/>
  <c r="BM217" i="14"/>
  <c r="BN217" i="14"/>
  <c r="BO217" i="14"/>
  <c r="BP217" i="14"/>
  <c r="BH218" i="14"/>
  <c r="BI218" i="14"/>
  <c r="BJ218" i="14"/>
  <c r="BK218" i="14"/>
  <c r="BL218" i="14"/>
  <c r="BM218" i="14"/>
  <c r="BN218" i="14"/>
  <c r="BO218" i="14"/>
  <c r="BP218" i="14"/>
  <c r="BH219" i="14"/>
  <c r="BI219" i="14"/>
  <c r="BJ219" i="14"/>
  <c r="BK219" i="14"/>
  <c r="BL219" i="14"/>
  <c r="BM219" i="14"/>
  <c r="BN219" i="14"/>
  <c r="BO219" i="14"/>
  <c r="BP219" i="14"/>
  <c r="BH220" i="14"/>
  <c r="BI220" i="14"/>
  <c r="BJ220" i="14"/>
  <c r="BK220" i="14"/>
  <c r="BL220" i="14"/>
  <c r="BM220" i="14"/>
  <c r="BN220" i="14"/>
  <c r="BO220" i="14"/>
  <c r="BP220" i="14"/>
  <c r="BH221" i="14"/>
  <c r="BI221" i="14"/>
  <c r="BJ221" i="14"/>
  <c r="BK221" i="14"/>
  <c r="BL221" i="14"/>
  <c r="BM221" i="14"/>
  <c r="BN221" i="14"/>
  <c r="BO221" i="14"/>
  <c r="BP221" i="14"/>
  <c r="BH222" i="14"/>
  <c r="BI222" i="14"/>
  <c r="BJ222" i="14"/>
  <c r="BK222" i="14"/>
  <c r="BL222" i="14"/>
  <c r="BM222" i="14"/>
  <c r="BN222" i="14"/>
  <c r="BO222" i="14"/>
  <c r="BP222" i="14"/>
  <c r="BH223" i="14"/>
  <c r="BI223" i="14"/>
  <c r="BJ223" i="14"/>
  <c r="BK223" i="14"/>
  <c r="BL223" i="14"/>
  <c r="BM223" i="14"/>
  <c r="BN223" i="14"/>
  <c r="BO223" i="14"/>
  <c r="BP223" i="14"/>
  <c r="BH224" i="14"/>
  <c r="BI224" i="14"/>
  <c r="BJ224" i="14"/>
  <c r="BK224" i="14"/>
  <c r="BL224" i="14"/>
  <c r="BM224" i="14"/>
  <c r="BN224" i="14"/>
  <c r="BO224" i="14"/>
  <c r="BP224" i="14"/>
  <c r="BH225" i="14"/>
  <c r="BI225" i="14"/>
  <c r="BJ225" i="14"/>
  <c r="BK225" i="14"/>
  <c r="BL225" i="14"/>
  <c r="BM225" i="14"/>
  <c r="BN225" i="14"/>
  <c r="BO225" i="14"/>
  <c r="BP225" i="14"/>
  <c r="BH226" i="14"/>
  <c r="BI226" i="14"/>
  <c r="BJ226" i="14"/>
  <c r="BK226" i="14"/>
  <c r="BL226" i="14"/>
  <c r="BM226" i="14"/>
  <c r="BN226" i="14"/>
  <c r="BO226" i="14"/>
  <c r="BP226" i="14"/>
  <c r="BH227" i="14"/>
  <c r="BI227" i="14"/>
  <c r="BJ227" i="14"/>
  <c r="BK227" i="14"/>
  <c r="BL227" i="14"/>
  <c r="BM227" i="14"/>
  <c r="BN227" i="14"/>
  <c r="BO227" i="14"/>
  <c r="BP227" i="14"/>
  <c r="BH228" i="14"/>
  <c r="BI228" i="14"/>
  <c r="BJ228" i="14"/>
  <c r="BK228" i="14"/>
  <c r="BL228" i="14"/>
  <c r="BM228" i="14"/>
  <c r="BN228" i="14"/>
  <c r="BO228" i="14"/>
  <c r="BP228" i="14"/>
  <c r="BH229" i="14"/>
  <c r="BI229" i="14"/>
  <c r="BJ229" i="14"/>
  <c r="BK229" i="14"/>
  <c r="BL229" i="14"/>
  <c r="BM229" i="14"/>
  <c r="BN229" i="14"/>
  <c r="BO229" i="14"/>
  <c r="BP229" i="14"/>
  <c r="BH230" i="14"/>
  <c r="BI230" i="14"/>
  <c r="BJ230" i="14"/>
  <c r="BK230" i="14"/>
  <c r="BL230" i="14"/>
  <c r="BM230" i="14"/>
  <c r="BN230" i="14"/>
  <c r="BO230" i="14"/>
  <c r="BP230" i="14"/>
  <c r="BH231" i="14"/>
  <c r="BI231" i="14"/>
  <c r="BJ231" i="14"/>
  <c r="BK231" i="14"/>
  <c r="BL231" i="14"/>
  <c r="BM231" i="14"/>
  <c r="BN231" i="14"/>
  <c r="BO231" i="14"/>
  <c r="BP231" i="14"/>
  <c r="BH232" i="14"/>
  <c r="BI232" i="14"/>
  <c r="BJ232" i="14"/>
  <c r="BK232" i="14"/>
  <c r="BL232" i="14"/>
  <c r="BM232" i="14"/>
  <c r="BN232" i="14"/>
  <c r="BO232" i="14"/>
  <c r="BP232" i="14"/>
  <c r="BH233" i="14"/>
  <c r="BI233" i="14"/>
  <c r="BJ233" i="14"/>
  <c r="BK233" i="14"/>
  <c r="BL233" i="14"/>
  <c r="BM233" i="14"/>
  <c r="BN233" i="14"/>
  <c r="BO233" i="14"/>
  <c r="BP233" i="14"/>
  <c r="BH234" i="14"/>
  <c r="BI234" i="14"/>
  <c r="BJ234" i="14"/>
  <c r="BK234" i="14"/>
  <c r="BL234" i="14"/>
  <c r="BM234" i="14"/>
  <c r="BN234" i="14"/>
  <c r="BO234" i="14"/>
  <c r="BP234" i="14"/>
  <c r="BH235" i="14"/>
  <c r="BI235" i="14"/>
  <c r="BJ235" i="14"/>
  <c r="BK235" i="14"/>
  <c r="BL235" i="14"/>
  <c r="BM235" i="14"/>
  <c r="BN235" i="14"/>
  <c r="BO235" i="14"/>
  <c r="BP235" i="14"/>
  <c r="BH236" i="14"/>
  <c r="BI236" i="14"/>
  <c r="BJ236" i="14"/>
  <c r="BK236" i="14"/>
  <c r="BL236" i="14"/>
  <c r="BM236" i="14"/>
  <c r="BN236" i="14"/>
  <c r="BO236" i="14"/>
  <c r="BP236" i="14"/>
  <c r="BH237" i="14"/>
  <c r="BI237" i="14"/>
  <c r="BJ237" i="14"/>
  <c r="BK237" i="14"/>
  <c r="BL237" i="14"/>
  <c r="BM237" i="14"/>
  <c r="BN237" i="14"/>
  <c r="BO237" i="14"/>
  <c r="BP237" i="14"/>
  <c r="BH238" i="14"/>
  <c r="BI238" i="14"/>
  <c r="BJ238" i="14"/>
  <c r="BK238" i="14"/>
  <c r="BL238" i="14"/>
  <c r="BM238" i="14"/>
  <c r="BN238" i="14"/>
  <c r="BO238" i="14"/>
  <c r="BP238" i="14"/>
  <c r="BH239" i="14"/>
  <c r="BI239" i="14"/>
  <c r="BJ239" i="14"/>
  <c r="BK239" i="14"/>
  <c r="BL239" i="14"/>
  <c r="BM239" i="14"/>
  <c r="BN239" i="14"/>
  <c r="BO239" i="14"/>
  <c r="BP239" i="14"/>
  <c r="BH240" i="14"/>
  <c r="BI240" i="14"/>
  <c r="BJ240" i="14"/>
  <c r="BK240" i="14"/>
  <c r="BL240" i="14"/>
  <c r="BM240" i="14"/>
  <c r="BN240" i="14"/>
  <c r="BO240" i="14"/>
  <c r="BP240" i="14"/>
  <c r="BH241" i="14"/>
  <c r="BI241" i="14"/>
  <c r="BJ241" i="14"/>
  <c r="BK241" i="14"/>
  <c r="BL241" i="14"/>
  <c r="BM241" i="14"/>
  <c r="BN241" i="14"/>
  <c r="BO241" i="14"/>
  <c r="BP241" i="14"/>
  <c r="BH242" i="14"/>
  <c r="BI242" i="14"/>
  <c r="BJ242" i="14"/>
  <c r="BK242" i="14"/>
  <c r="BL242" i="14"/>
  <c r="BM242" i="14"/>
  <c r="BN242" i="14"/>
  <c r="BO242" i="14"/>
  <c r="BP242" i="14"/>
  <c r="BH243" i="14"/>
  <c r="BI243" i="14"/>
  <c r="BJ243" i="14"/>
  <c r="BK243" i="14"/>
  <c r="BL243" i="14"/>
  <c r="BM243" i="14"/>
  <c r="BN243" i="14"/>
  <c r="BO243" i="14"/>
  <c r="BP243" i="14"/>
  <c r="BH244" i="14"/>
  <c r="BI244" i="14"/>
  <c r="BJ244" i="14"/>
  <c r="BK244" i="14"/>
  <c r="BL244" i="14"/>
  <c r="BM244" i="14"/>
  <c r="BN244" i="14"/>
  <c r="BO244" i="14"/>
  <c r="BP244" i="14"/>
  <c r="BH245" i="14"/>
  <c r="BI245" i="14"/>
  <c r="BJ245" i="14"/>
  <c r="BK245" i="14"/>
  <c r="BL245" i="14"/>
  <c r="BM245" i="14"/>
  <c r="BN245" i="14"/>
  <c r="BO245" i="14"/>
  <c r="BP245" i="14"/>
  <c r="BH246" i="14"/>
  <c r="BI246" i="14"/>
  <c r="BJ246" i="14"/>
  <c r="BK246" i="14"/>
  <c r="BL246" i="14"/>
  <c r="BM246" i="14"/>
  <c r="BN246" i="14"/>
  <c r="BO246" i="14"/>
  <c r="BP246" i="14"/>
  <c r="BH247" i="14"/>
  <c r="BI247" i="14"/>
  <c r="BJ247" i="14"/>
  <c r="BK247" i="14"/>
  <c r="BL247" i="14"/>
  <c r="BM247" i="14"/>
  <c r="BN247" i="14"/>
  <c r="BO247" i="14"/>
  <c r="BP247" i="14"/>
  <c r="BH248" i="14"/>
  <c r="BI248" i="14"/>
  <c r="BJ248" i="14"/>
  <c r="BK248" i="14"/>
  <c r="BL248" i="14"/>
  <c r="BM248" i="14"/>
  <c r="BN248" i="14"/>
  <c r="BO248" i="14"/>
  <c r="BP248" i="14"/>
  <c r="BH249" i="14"/>
  <c r="BI249" i="14"/>
  <c r="BJ249" i="14"/>
  <c r="BK249" i="14"/>
  <c r="BL249" i="14"/>
  <c r="BM249" i="14"/>
  <c r="BN249" i="14"/>
  <c r="BO249" i="14"/>
  <c r="BP249" i="14"/>
  <c r="BH250" i="14"/>
  <c r="BI250" i="14"/>
  <c r="BJ250" i="14"/>
  <c r="BK250" i="14"/>
  <c r="BL250" i="14"/>
  <c r="BM250" i="14"/>
  <c r="BN250" i="14"/>
  <c r="BO250" i="14"/>
  <c r="BP250" i="14"/>
  <c r="BH251" i="14"/>
  <c r="BI251" i="14"/>
  <c r="BJ251" i="14"/>
  <c r="BK251" i="14"/>
  <c r="BL251" i="14"/>
  <c r="BM251" i="14"/>
  <c r="BN251" i="14"/>
  <c r="BO251" i="14"/>
  <c r="BP251" i="14"/>
  <c r="BH252" i="14"/>
  <c r="BI252" i="14"/>
  <c r="BJ252" i="14"/>
  <c r="BK252" i="14"/>
  <c r="BL252" i="14"/>
  <c r="BM252" i="14"/>
  <c r="BN252" i="14"/>
  <c r="BO252" i="14"/>
  <c r="BP252" i="14"/>
  <c r="BH253" i="14"/>
  <c r="BI253" i="14"/>
  <c r="BJ253" i="14"/>
  <c r="BK253" i="14"/>
  <c r="BL253" i="14"/>
  <c r="BM253" i="14"/>
  <c r="BN253" i="14"/>
  <c r="BO253" i="14"/>
  <c r="BP253" i="14"/>
  <c r="BH254" i="14"/>
  <c r="BI254" i="14"/>
  <c r="BJ254" i="14"/>
  <c r="BK254" i="14"/>
  <c r="BL254" i="14"/>
  <c r="BM254" i="14"/>
  <c r="BN254" i="14"/>
  <c r="BO254" i="14"/>
  <c r="BP254" i="14"/>
  <c r="BH255" i="14"/>
  <c r="BI255" i="14"/>
  <c r="BJ255" i="14"/>
  <c r="BK255" i="14"/>
  <c r="BL255" i="14"/>
  <c r="BM255" i="14"/>
  <c r="BN255" i="14"/>
  <c r="BO255" i="14"/>
  <c r="BP255" i="14"/>
  <c r="BH256" i="14"/>
  <c r="BI256" i="14"/>
  <c r="BJ256" i="14"/>
  <c r="BK256" i="14"/>
  <c r="BL256" i="14"/>
  <c r="BM256" i="14"/>
  <c r="BN256" i="14"/>
  <c r="BO256" i="14"/>
  <c r="BP256" i="14"/>
  <c r="BH257" i="14"/>
  <c r="BI257" i="14"/>
  <c r="BJ257" i="14"/>
  <c r="BK257" i="14"/>
  <c r="BL257" i="14"/>
  <c r="BM257" i="14"/>
  <c r="BN257" i="14"/>
  <c r="BO257" i="14"/>
  <c r="BP257" i="14"/>
  <c r="BH258" i="14"/>
  <c r="BI258" i="14"/>
  <c r="BJ258" i="14"/>
  <c r="BK258" i="14"/>
  <c r="BL258" i="14"/>
  <c r="BM258" i="14"/>
  <c r="BN258" i="14"/>
  <c r="BO258" i="14"/>
  <c r="BP258" i="14"/>
  <c r="BH259" i="14"/>
  <c r="BI259" i="14"/>
  <c r="BJ259" i="14"/>
  <c r="BK259" i="14"/>
  <c r="BL259" i="14"/>
  <c r="BM259" i="14"/>
  <c r="BN259" i="14"/>
  <c r="BO259" i="14"/>
  <c r="BP259" i="14"/>
  <c r="BH260" i="14"/>
  <c r="BI260" i="14"/>
  <c r="BJ260" i="14"/>
  <c r="BK260" i="14"/>
  <c r="BL260" i="14"/>
  <c r="BM260" i="14"/>
  <c r="BN260" i="14"/>
  <c r="BO260" i="14"/>
  <c r="BP260" i="14"/>
  <c r="BH261" i="14"/>
  <c r="BI261" i="14"/>
  <c r="BJ261" i="14"/>
  <c r="BK261" i="14"/>
  <c r="BL261" i="14"/>
  <c r="BM261" i="14"/>
  <c r="BN261" i="14"/>
  <c r="BO261" i="14"/>
  <c r="BP261" i="14"/>
  <c r="BH262" i="14"/>
  <c r="BI262" i="14"/>
  <c r="BJ262" i="14"/>
  <c r="BK262" i="14"/>
  <c r="BL262" i="14"/>
  <c r="BM262" i="14"/>
  <c r="BN262" i="14"/>
  <c r="BO262" i="14"/>
  <c r="BP262" i="14"/>
  <c r="BH263" i="14"/>
  <c r="BI263" i="14"/>
  <c r="BJ263" i="14"/>
  <c r="BK263" i="14"/>
  <c r="BL263" i="14"/>
  <c r="BM263" i="14"/>
  <c r="BN263" i="14"/>
  <c r="BO263" i="14"/>
  <c r="BP263" i="14"/>
  <c r="BH264" i="14"/>
  <c r="BI264" i="14"/>
  <c r="BJ264" i="14"/>
  <c r="BK264" i="14"/>
  <c r="BL264" i="14"/>
  <c r="BM264" i="14"/>
  <c r="BN264" i="14"/>
  <c r="BO264" i="14"/>
  <c r="BP264" i="14"/>
  <c r="BH265" i="14"/>
  <c r="BI265" i="14"/>
  <c r="BJ265" i="14"/>
  <c r="BK265" i="14"/>
  <c r="BL265" i="14"/>
  <c r="BM265" i="14"/>
  <c r="BN265" i="14"/>
  <c r="BO265" i="14"/>
  <c r="BP265" i="14"/>
  <c r="BH266" i="14"/>
  <c r="BI266" i="14"/>
  <c r="BJ266" i="14"/>
  <c r="BK266" i="14"/>
  <c r="BL266" i="14"/>
  <c r="BM266" i="14"/>
  <c r="BN266" i="14"/>
  <c r="BO266" i="14"/>
  <c r="BP266" i="14"/>
  <c r="BH267" i="14"/>
  <c r="BI267" i="14"/>
  <c r="BJ267" i="14"/>
  <c r="BK267" i="14"/>
  <c r="BL267" i="14"/>
  <c r="BM267" i="14"/>
  <c r="BN267" i="14"/>
  <c r="BO267" i="14"/>
  <c r="BP267" i="14"/>
  <c r="BH268" i="14"/>
  <c r="BI268" i="14"/>
  <c r="BJ268" i="14"/>
  <c r="BK268" i="14"/>
  <c r="BL268" i="14"/>
  <c r="BM268" i="14"/>
  <c r="BN268" i="14"/>
  <c r="BO268" i="14"/>
  <c r="BP268" i="14"/>
  <c r="BH269" i="14"/>
  <c r="BI269" i="14"/>
  <c r="BJ269" i="14"/>
  <c r="BK269" i="14"/>
  <c r="BL269" i="14"/>
  <c r="BM269" i="14"/>
  <c r="BN269" i="14"/>
  <c r="BO269" i="14"/>
  <c r="BP269" i="14"/>
  <c r="BH270" i="14"/>
  <c r="BI270" i="14"/>
  <c r="BJ270" i="14"/>
  <c r="BK270" i="14"/>
  <c r="BL270" i="14"/>
  <c r="BM270" i="14"/>
  <c r="BN270" i="14"/>
  <c r="BO270" i="14"/>
  <c r="BP270" i="14"/>
  <c r="BH271" i="14"/>
  <c r="BI271" i="14"/>
  <c r="BJ271" i="14"/>
  <c r="BK271" i="14"/>
  <c r="BL271" i="14"/>
  <c r="BM271" i="14"/>
  <c r="BN271" i="14"/>
  <c r="BO271" i="14"/>
  <c r="BP271" i="14"/>
  <c r="BH272" i="14"/>
  <c r="BI272" i="14"/>
  <c r="BJ272" i="14"/>
  <c r="BK272" i="14"/>
  <c r="BL272" i="14"/>
  <c r="BM272" i="14"/>
  <c r="BN272" i="14"/>
  <c r="BO272" i="14"/>
  <c r="BP272" i="14"/>
  <c r="BH273" i="14"/>
  <c r="BI273" i="14"/>
  <c r="BJ273" i="14"/>
  <c r="BK273" i="14"/>
  <c r="BL273" i="14"/>
  <c r="BM273" i="14"/>
  <c r="BN273" i="14"/>
  <c r="BO273" i="14"/>
  <c r="BP273" i="14"/>
  <c r="BH274" i="14"/>
  <c r="BI274" i="14"/>
  <c r="BJ274" i="14"/>
  <c r="BK274" i="14"/>
  <c r="BL274" i="14"/>
  <c r="BM274" i="14"/>
  <c r="BN274" i="14"/>
  <c r="BO274" i="14"/>
  <c r="BP274" i="14"/>
  <c r="BH275" i="14"/>
  <c r="BI275" i="14"/>
  <c r="BJ275" i="14"/>
  <c r="BK275" i="14"/>
  <c r="BL275" i="14"/>
  <c r="BM275" i="14"/>
  <c r="BN275" i="14"/>
  <c r="BO275" i="14"/>
  <c r="BP275" i="14"/>
  <c r="BH276" i="14"/>
  <c r="BI276" i="14"/>
  <c r="BJ276" i="14"/>
  <c r="BK276" i="14"/>
  <c r="BL276" i="14"/>
  <c r="BM276" i="14"/>
  <c r="BN276" i="14"/>
  <c r="BO276" i="14"/>
  <c r="BP276" i="14"/>
  <c r="BH277" i="14"/>
  <c r="BI277" i="14"/>
  <c r="BJ277" i="14"/>
  <c r="BK277" i="14"/>
  <c r="BL277" i="14"/>
  <c r="BM277" i="14"/>
  <c r="BN277" i="14"/>
  <c r="BO277" i="14"/>
  <c r="BP277" i="14"/>
  <c r="BH278" i="14"/>
  <c r="BI278" i="14"/>
  <c r="BJ278" i="14"/>
  <c r="BK278" i="14"/>
  <c r="BL278" i="14"/>
  <c r="BM278" i="14"/>
  <c r="BN278" i="14"/>
  <c r="BO278" i="14"/>
  <c r="BP278" i="14"/>
  <c r="BH279" i="14"/>
  <c r="BI279" i="14"/>
  <c r="BJ279" i="14"/>
  <c r="BK279" i="14"/>
  <c r="BL279" i="14"/>
  <c r="BM279" i="14"/>
  <c r="BN279" i="14"/>
  <c r="BO279" i="14"/>
  <c r="BP279" i="14"/>
  <c r="BH280" i="14"/>
  <c r="BI280" i="14"/>
  <c r="BJ280" i="14"/>
  <c r="BK280" i="14"/>
  <c r="BL280" i="14"/>
  <c r="BM280" i="14"/>
  <c r="BN280" i="14"/>
  <c r="BO280" i="14"/>
  <c r="BP280" i="14"/>
  <c r="BH281" i="14"/>
  <c r="BI281" i="14"/>
  <c r="BJ281" i="14"/>
  <c r="BK281" i="14"/>
  <c r="BL281" i="14"/>
  <c r="BM281" i="14"/>
  <c r="BN281" i="14"/>
  <c r="BO281" i="14"/>
  <c r="BP281" i="14"/>
  <c r="BH282" i="14"/>
  <c r="BI282" i="14"/>
  <c r="BJ282" i="14"/>
  <c r="BK282" i="14"/>
  <c r="BL282" i="14"/>
  <c r="BM282" i="14"/>
  <c r="BN282" i="14"/>
  <c r="BO282" i="14"/>
  <c r="BP282" i="14"/>
  <c r="BH283" i="14"/>
  <c r="BI283" i="14"/>
  <c r="BJ283" i="14"/>
  <c r="BK283" i="14"/>
  <c r="BL283" i="14"/>
  <c r="BM283" i="14"/>
  <c r="BN283" i="14"/>
  <c r="BO283" i="14"/>
  <c r="BP283" i="14"/>
  <c r="BH284" i="14"/>
  <c r="BI284" i="14"/>
  <c r="BJ284" i="14"/>
  <c r="BK284" i="14"/>
  <c r="BL284" i="14"/>
  <c r="BM284" i="14"/>
  <c r="BN284" i="14"/>
  <c r="BO284" i="14"/>
  <c r="BP284" i="14"/>
  <c r="BH285" i="14"/>
  <c r="BI285" i="14"/>
  <c r="BJ285" i="14"/>
  <c r="BK285" i="14"/>
  <c r="BL285" i="14"/>
  <c r="BM285" i="14"/>
  <c r="BN285" i="14"/>
  <c r="BO285" i="14"/>
  <c r="BP285" i="14"/>
  <c r="BH286" i="14"/>
  <c r="BI286" i="14"/>
  <c r="BJ286" i="14"/>
  <c r="BK286" i="14"/>
  <c r="BL286" i="14"/>
  <c r="BM286" i="14"/>
  <c r="BN286" i="14"/>
  <c r="BO286" i="14"/>
  <c r="BP286" i="14"/>
  <c r="BH287" i="14"/>
  <c r="BI287" i="14"/>
  <c r="BJ287" i="14"/>
  <c r="BK287" i="14"/>
  <c r="BL287" i="14"/>
  <c r="BM287" i="14"/>
  <c r="BN287" i="14"/>
  <c r="BO287" i="14"/>
  <c r="BP287" i="14"/>
  <c r="BH288" i="14"/>
  <c r="BI288" i="14"/>
  <c r="BJ288" i="14"/>
  <c r="BK288" i="14"/>
  <c r="BL288" i="14"/>
  <c r="BM288" i="14"/>
  <c r="BN288" i="14"/>
  <c r="BO288" i="14"/>
  <c r="BP288" i="14"/>
  <c r="BH289" i="14"/>
  <c r="BI289" i="14"/>
  <c r="BJ289" i="14"/>
  <c r="BK289" i="14"/>
  <c r="BL289" i="14"/>
  <c r="BM289" i="14"/>
  <c r="BN289" i="14"/>
  <c r="BO289" i="14"/>
  <c r="BP289" i="14"/>
  <c r="BH290" i="14"/>
  <c r="BI290" i="14"/>
  <c r="BJ290" i="14"/>
  <c r="BK290" i="14"/>
  <c r="BL290" i="14"/>
  <c r="BM290" i="14"/>
  <c r="BN290" i="14"/>
  <c r="BO290" i="14"/>
  <c r="BP290" i="14"/>
  <c r="BH291" i="14"/>
  <c r="BI291" i="14"/>
  <c r="BJ291" i="14"/>
  <c r="BK291" i="14"/>
  <c r="BL291" i="14"/>
  <c r="BM291" i="14"/>
  <c r="BN291" i="14"/>
  <c r="BO291" i="14"/>
  <c r="BP291" i="14"/>
  <c r="BH292" i="14"/>
  <c r="BI292" i="14"/>
  <c r="BJ292" i="14"/>
  <c r="BK292" i="14"/>
  <c r="BL292" i="14"/>
  <c r="BM292" i="14"/>
  <c r="BN292" i="14"/>
  <c r="BO292" i="14"/>
  <c r="BP292" i="14"/>
  <c r="BH293" i="14"/>
  <c r="BI293" i="14"/>
  <c r="BJ293" i="14"/>
  <c r="BK293" i="14"/>
  <c r="BL293" i="14"/>
  <c r="BM293" i="14"/>
  <c r="BN293" i="14"/>
  <c r="BO293" i="14"/>
  <c r="BP293" i="14"/>
  <c r="BH294" i="14"/>
  <c r="BI294" i="14"/>
  <c r="BJ294" i="14"/>
  <c r="BK294" i="14"/>
  <c r="BL294" i="14"/>
  <c r="BM294" i="14"/>
  <c r="BN294" i="14"/>
  <c r="BO294" i="14"/>
  <c r="BP294" i="14"/>
  <c r="BH295" i="14"/>
  <c r="BI295" i="14"/>
  <c r="BJ295" i="14"/>
  <c r="BK295" i="14"/>
  <c r="BL295" i="14"/>
  <c r="BM295" i="14"/>
  <c r="BN295" i="14"/>
  <c r="BO295" i="14"/>
  <c r="BP295" i="14"/>
  <c r="BH296" i="14"/>
  <c r="BI296" i="14"/>
  <c r="BJ296" i="14"/>
  <c r="BK296" i="14"/>
  <c r="BL296" i="14"/>
  <c r="BM296" i="14"/>
  <c r="BN296" i="14"/>
  <c r="BO296" i="14"/>
  <c r="BP296" i="14"/>
  <c r="BH297" i="14"/>
  <c r="BI297" i="14"/>
  <c r="BJ297" i="14"/>
  <c r="BK297" i="14"/>
  <c r="BL297" i="14"/>
  <c r="BM297" i="14"/>
  <c r="BN297" i="14"/>
  <c r="BO297" i="14"/>
  <c r="BP297" i="14"/>
  <c r="BH298" i="14"/>
  <c r="BI298" i="14"/>
  <c r="BJ298" i="14"/>
  <c r="BK298" i="14"/>
  <c r="BL298" i="14"/>
  <c r="BM298" i="14"/>
  <c r="BN298" i="14"/>
  <c r="BO298" i="14"/>
  <c r="BP298" i="14"/>
  <c r="BH299" i="14"/>
  <c r="BI299" i="14"/>
  <c r="BJ299" i="14"/>
  <c r="BK299" i="14"/>
  <c r="BL299" i="14"/>
  <c r="BM299" i="14"/>
  <c r="BN299" i="14"/>
  <c r="BO299" i="14"/>
  <c r="BP299" i="14"/>
  <c r="BH300" i="14"/>
  <c r="BI300" i="14"/>
  <c r="BJ300" i="14"/>
  <c r="BK300" i="14"/>
  <c r="BL300" i="14"/>
  <c r="BM300" i="14"/>
  <c r="BN300" i="14"/>
  <c r="BO300" i="14"/>
  <c r="BP300" i="14"/>
  <c r="BH301" i="14"/>
  <c r="BI301" i="14"/>
  <c r="BJ301" i="14"/>
  <c r="BK301" i="14"/>
  <c r="BL301" i="14"/>
  <c r="BM301" i="14"/>
  <c r="BN301" i="14"/>
  <c r="BO301" i="14"/>
  <c r="BP301" i="14"/>
  <c r="BH302" i="14"/>
  <c r="BI302" i="14"/>
  <c r="BJ302" i="14"/>
  <c r="BK302" i="14"/>
  <c r="BL302" i="14"/>
  <c r="BM302" i="14"/>
  <c r="BN302" i="14"/>
  <c r="BO302" i="14"/>
  <c r="BP302" i="14"/>
  <c r="BH303" i="14"/>
  <c r="BI303" i="14"/>
  <c r="BJ303" i="14"/>
  <c r="BK303" i="14"/>
  <c r="BL303" i="14"/>
  <c r="BM303" i="14"/>
  <c r="BN303" i="14"/>
  <c r="BO303" i="14"/>
  <c r="BP303" i="14"/>
  <c r="BH304" i="14"/>
  <c r="BI304" i="14"/>
  <c r="BJ304" i="14"/>
  <c r="BK304" i="14"/>
  <c r="BL304" i="14"/>
  <c r="BM304" i="14"/>
  <c r="BN304" i="14"/>
  <c r="BO304" i="14"/>
  <c r="BP304" i="14"/>
  <c r="BH305" i="14"/>
  <c r="BI305" i="14"/>
  <c r="BJ305" i="14"/>
  <c r="BK305" i="14"/>
  <c r="BL305" i="14"/>
  <c r="BM305" i="14"/>
  <c r="BN305" i="14"/>
  <c r="BO305" i="14"/>
  <c r="BP305" i="14"/>
  <c r="BH306" i="14"/>
  <c r="BI306" i="14"/>
  <c r="BJ306" i="14"/>
  <c r="BK306" i="14"/>
  <c r="BL306" i="14"/>
  <c r="BM306" i="14"/>
  <c r="BN306" i="14"/>
  <c r="BO306" i="14"/>
  <c r="BP306" i="14"/>
  <c r="BH307" i="14"/>
  <c r="BI307" i="14"/>
  <c r="BJ307" i="14"/>
  <c r="BK307" i="14"/>
  <c r="BL307" i="14"/>
  <c r="BM307" i="14"/>
  <c r="BN307" i="14"/>
  <c r="BO307" i="14"/>
  <c r="BP307" i="14"/>
  <c r="BH308" i="14"/>
  <c r="BI308" i="14"/>
  <c r="BJ308" i="14"/>
  <c r="BK308" i="14"/>
  <c r="BL308" i="14"/>
  <c r="BM308" i="14"/>
  <c r="BN308" i="14"/>
  <c r="BO308" i="14"/>
  <c r="BP308" i="14"/>
  <c r="BH309" i="14"/>
  <c r="BI309" i="14"/>
  <c r="BJ309" i="14"/>
  <c r="BK309" i="14"/>
  <c r="BL309" i="14"/>
  <c r="BM309" i="14"/>
  <c r="BN309" i="14"/>
  <c r="BO309" i="14"/>
  <c r="BP309" i="14"/>
  <c r="BH310" i="14"/>
  <c r="BI310" i="14"/>
  <c r="BJ310" i="14"/>
  <c r="BK310" i="14"/>
  <c r="BL310" i="14"/>
  <c r="BM310" i="14"/>
  <c r="BN310" i="14"/>
  <c r="BO310" i="14"/>
  <c r="BP310" i="14"/>
  <c r="BH311" i="14"/>
  <c r="BI311" i="14"/>
  <c r="BJ311" i="14"/>
  <c r="BK311" i="14"/>
  <c r="BL311" i="14"/>
  <c r="BM311" i="14"/>
  <c r="BN311" i="14"/>
  <c r="BO311" i="14"/>
  <c r="BP311" i="14"/>
  <c r="BH312" i="14"/>
  <c r="BI312" i="14"/>
  <c r="BJ312" i="14"/>
  <c r="BK312" i="14"/>
  <c r="BL312" i="14"/>
  <c r="BM312" i="14"/>
  <c r="BN312" i="14"/>
  <c r="BO312" i="14"/>
  <c r="BP312" i="14"/>
  <c r="BH313" i="14"/>
  <c r="BI313" i="14"/>
  <c r="BJ313" i="14"/>
  <c r="BK313" i="14"/>
  <c r="BL313" i="14"/>
  <c r="BM313" i="14"/>
  <c r="BN313" i="14"/>
  <c r="BO313" i="14"/>
  <c r="BP313" i="14"/>
  <c r="BH314" i="14"/>
  <c r="BI314" i="14"/>
  <c r="BJ314" i="14"/>
  <c r="BK314" i="14"/>
  <c r="BL314" i="14"/>
  <c r="BM314" i="14"/>
  <c r="BN314" i="14"/>
  <c r="BO314" i="14"/>
  <c r="BP314" i="14"/>
  <c r="BH315" i="14"/>
  <c r="BI315" i="14"/>
  <c r="BJ315" i="14"/>
  <c r="BK315" i="14"/>
  <c r="BL315" i="14"/>
  <c r="BM315" i="14"/>
  <c r="BN315" i="14"/>
  <c r="BO315" i="14"/>
  <c r="BP315" i="14"/>
  <c r="BH316" i="14"/>
  <c r="BI316" i="14"/>
  <c r="BJ316" i="14"/>
  <c r="BK316" i="14"/>
  <c r="BL316" i="14"/>
  <c r="BM316" i="14"/>
  <c r="BN316" i="14"/>
  <c r="BO316" i="14"/>
  <c r="BP316" i="14"/>
  <c r="BH317" i="14"/>
  <c r="BI317" i="14"/>
  <c r="BJ317" i="14"/>
  <c r="BK317" i="14"/>
  <c r="BL317" i="14"/>
  <c r="BM317" i="14"/>
  <c r="BN317" i="14"/>
  <c r="BO317" i="14"/>
  <c r="BP317" i="14"/>
  <c r="BH318" i="14"/>
  <c r="BI318" i="14"/>
  <c r="BJ318" i="14"/>
  <c r="BK318" i="14"/>
  <c r="BL318" i="14"/>
  <c r="BM318" i="14"/>
  <c r="BN318" i="14"/>
  <c r="BO318" i="14"/>
  <c r="BP318" i="14"/>
  <c r="BH319" i="14"/>
  <c r="BI319" i="14"/>
  <c r="BJ319" i="14"/>
  <c r="BK319" i="14"/>
  <c r="BL319" i="14"/>
  <c r="BM319" i="14"/>
  <c r="BN319" i="14"/>
  <c r="BO319" i="14"/>
  <c r="BP319" i="14"/>
  <c r="BH320" i="14"/>
  <c r="BI320" i="14"/>
  <c r="BJ320" i="14"/>
  <c r="BK320" i="14"/>
  <c r="BL320" i="14"/>
  <c r="BM320" i="14"/>
  <c r="BN320" i="14"/>
  <c r="BO320" i="14"/>
  <c r="BP320" i="14"/>
  <c r="BH321" i="14"/>
  <c r="BI321" i="14"/>
  <c r="BJ321" i="14"/>
  <c r="BK321" i="14"/>
  <c r="BL321" i="14"/>
  <c r="BM321" i="14"/>
  <c r="BN321" i="14"/>
  <c r="BO321" i="14"/>
  <c r="BP321" i="14"/>
  <c r="BH322" i="14"/>
  <c r="BI322" i="14"/>
  <c r="BJ322" i="14"/>
  <c r="BK322" i="14"/>
  <c r="BL322" i="14"/>
  <c r="BM322" i="14"/>
  <c r="BN322" i="14"/>
  <c r="BO322" i="14"/>
  <c r="BP322" i="14"/>
  <c r="BH323" i="14"/>
  <c r="BI323" i="14"/>
  <c r="BJ323" i="14"/>
  <c r="BK323" i="14"/>
  <c r="BL323" i="14"/>
  <c r="BM323" i="14"/>
  <c r="BN323" i="14"/>
  <c r="BO323" i="14"/>
  <c r="BP323" i="14"/>
  <c r="BH324" i="14"/>
  <c r="BI324" i="14"/>
  <c r="BJ324" i="14"/>
  <c r="BK324" i="14"/>
  <c r="BL324" i="14"/>
  <c r="BM324" i="14"/>
  <c r="BN324" i="14"/>
  <c r="BO324" i="14"/>
  <c r="BP324" i="14"/>
  <c r="BH325" i="14"/>
  <c r="BI325" i="14"/>
  <c r="BJ325" i="14"/>
  <c r="BK325" i="14"/>
  <c r="BL325" i="14"/>
  <c r="BM325" i="14"/>
  <c r="BN325" i="14"/>
  <c r="BO325" i="14"/>
  <c r="BP325" i="14"/>
  <c r="BH326" i="14"/>
  <c r="BI326" i="14"/>
  <c r="BJ326" i="14"/>
  <c r="BK326" i="14"/>
  <c r="BL326" i="14"/>
  <c r="BM326" i="14"/>
  <c r="BN326" i="14"/>
  <c r="BO326" i="14"/>
  <c r="BP326" i="14"/>
  <c r="BH327" i="14"/>
  <c r="BI327" i="14"/>
  <c r="BJ327" i="14"/>
  <c r="BK327" i="14"/>
  <c r="BL327" i="14"/>
  <c r="BM327" i="14"/>
  <c r="BN327" i="14"/>
  <c r="BO327" i="14"/>
  <c r="BP327" i="14"/>
  <c r="BH328" i="14"/>
  <c r="BI328" i="14"/>
  <c r="BJ328" i="14"/>
  <c r="BK328" i="14"/>
  <c r="BL328" i="14"/>
  <c r="BM328" i="14"/>
  <c r="BN328" i="14"/>
  <c r="BO328" i="14"/>
  <c r="BP328" i="14"/>
  <c r="BH329" i="14"/>
  <c r="BI329" i="14"/>
  <c r="BJ329" i="14"/>
  <c r="BK329" i="14"/>
  <c r="BL329" i="14"/>
  <c r="BM329" i="14"/>
  <c r="BN329" i="14"/>
  <c r="BO329" i="14"/>
  <c r="BP329" i="14"/>
  <c r="BH330" i="14"/>
  <c r="BI330" i="14"/>
  <c r="BJ330" i="14"/>
  <c r="BK330" i="14"/>
  <c r="BL330" i="14"/>
  <c r="BM330" i="14"/>
  <c r="BN330" i="14"/>
  <c r="BO330" i="14"/>
  <c r="BP330" i="14"/>
  <c r="BH331" i="14"/>
  <c r="BI331" i="14"/>
  <c r="BJ331" i="14"/>
  <c r="BK331" i="14"/>
  <c r="BL331" i="14"/>
  <c r="BM331" i="14"/>
  <c r="BN331" i="14"/>
  <c r="BO331" i="14"/>
  <c r="BP331" i="14"/>
  <c r="BH332" i="14"/>
  <c r="BI332" i="14"/>
  <c r="BJ332" i="14"/>
  <c r="BK332" i="14"/>
  <c r="BL332" i="14"/>
  <c r="BM332" i="14"/>
  <c r="BN332" i="14"/>
  <c r="BO332" i="14"/>
  <c r="BP332" i="14"/>
  <c r="BH333" i="14"/>
  <c r="BI333" i="14"/>
  <c r="BJ333" i="14"/>
  <c r="BK333" i="14"/>
  <c r="BL333" i="14"/>
  <c r="BM333" i="14"/>
  <c r="BN333" i="14"/>
  <c r="BO333" i="14"/>
  <c r="BP333" i="14"/>
  <c r="BH334" i="14"/>
  <c r="BI334" i="14"/>
  <c r="BJ334" i="14"/>
  <c r="BK334" i="14"/>
  <c r="BL334" i="14"/>
  <c r="BM334" i="14"/>
  <c r="BN334" i="14"/>
  <c r="BO334" i="14"/>
  <c r="BP334" i="14"/>
  <c r="BH335" i="14"/>
  <c r="BI335" i="14"/>
  <c r="BJ335" i="14"/>
  <c r="BK335" i="14"/>
  <c r="BL335" i="14"/>
  <c r="BM335" i="14"/>
  <c r="BN335" i="14"/>
  <c r="BO335" i="14"/>
  <c r="BP335" i="14"/>
  <c r="BH336" i="14"/>
  <c r="BI336" i="14"/>
  <c r="BJ336" i="14"/>
  <c r="BK336" i="14"/>
  <c r="BL336" i="14"/>
  <c r="BM336" i="14"/>
  <c r="BN336" i="14"/>
  <c r="BO336" i="14"/>
  <c r="BP336" i="14"/>
  <c r="BH337" i="14"/>
  <c r="BI337" i="14"/>
  <c r="BJ337" i="14"/>
  <c r="BK337" i="14"/>
  <c r="BL337" i="14"/>
  <c r="BM337" i="14"/>
  <c r="BN337" i="14"/>
  <c r="BO337" i="14"/>
  <c r="BP337" i="14"/>
  <c r="BH338" i="14"/>
  <c r="BI338" i="14"/>
  <c r="BJ338" i="14"/>
  <c r="BK338" i="14"/>
  <c r="BL338" i="14"/>
  <c r="BM338" i="14"/>
  <c r="BN338" i="14"/>
  <c r="BO338" i="14"/>
  <c r="BP338" i="14"/>
  <c r="BH339" i="14"/>
  <c r="BI339" i="14"/>
  <c r="BJ339" i="14"/>
  <c r="BK339" i="14"/>
  <c r="BL339" i="14"/>
  <c r="BM339" i="14"/>
  <c r="BN339" i="14"/>
  <c r="BO339" i="14"/>
  <c r="BP339" i="14"/>
  <c r="BH340" i="14"/>
  <c r="BI340" i="14"/>
  <c r="BJ340" i="14"/>
  <c r="BK340" i="14"/>
  <c r="BL340" i="14"/>
  <c r="BM340" i="14"/>
  <c r="BN340" i="14"/>
  <c r="BO340" i="14"/>
  <c r="BP340" i="14"/>
  <c r="BH341" i="14"/>
  <c r="BI341" i="14"/>
  <c r="BJ341" i="14"/>
  <c r="BK341" i="14"/>
  <c r="BL341" i="14"/>
  <c r="BM341" i="14"/>
  <c r="BN341" i="14"/>
  <c r="BO341" i="14"/>
  <c r="BP341" i="14"/>
  <c r="BH342" i="14"/>
  <c r="BI342" i="14"/>
  <c r="BJ342" i="14"/>
  <c r="BK342" i="14"/>
  <c r="BL342" i="14"/>
  <c r="BM342" i="14"/>
  <c r="BN342" i="14"/>
  <c r="BO342" i="14"/>
  <c r="BP342" i="14"/>
  <c r="BH343" i="14"/>
  <c r="BI343" i="14"/>
  <c r="BJ343" i="14"/>
  <c r="BK343" i="14"/>
  <c r="BL343" i="14"/>
  <c r="BM343" i="14"/>
  <c r="BN343" i="14"/>
  <c r="BO343" i="14"/>
  <c r="BP343" i="14"/>
  <c r="BH344" i="14"/>
  <c r="BI344" i="14"/>
  <c r="BJ344" i="14"/>
  <c r="BK344" i="14"/>
  <c r="BL344" i="14"/>
  <c r="BM344" i="14"/>
  <c r="BN344" i="14"/>
  <c r="BO344" i="14"/>
  <c r="BP344" i="14"/>
  <c r="BH345" i="14"/>
  <c r="BI345" i="14"/>
  <c r="BJ345" i="14"/>
  <c r="BK345" i="14"/>
  <c r="BL345" i="14"/>
  <c r="BM345" i="14"/>
  <c r="BN345" i="14"/>
  <c r="BO345" i="14"/>
  <c r="BP345" i="14"/>
  <c r="BH346" i="14"/>
  <c r="BI346" i="14"/>
  <c r="BJ346" i="14"/>
  <c r="BK346" i="14"/>
  <c r="BL346" i="14"/>
  <c r="BM346" i="14"/>
  <c r="BN346" i="14"/>
  <c r="BO346" i="14"/>
  <c r="BP346" i="14"/>
  <c r="BH347" i="14"/>
  <c r="BI347" i="14"/>
  <c r="BJ347" i="14"/>
  <c r="BK347" i="14"/>
  <c r="BL347" i="14"/>
  <c r="BM347" i="14"/>
  <c r="BN347" i="14"/>
  <c r="BO347" i="14"/>
  <c r="BP347" i="14"/>
  <c r="BH348" i="14"/>
  <c r="BI348" i="14"/>
  <c r="BJ348" i="14"/>
  <c r="BK348" i="14"/>
  <c r="BL348" i="14"/>
  <c r="BM348" i="14"/>
  <c r="BN348" i="14"/>
  <c r="BO348" i="14"/>
  <c r="BP348" i="14"/>
  <c r="BH349" i="14"/>
  <c r="BI349" i="14"/>
  <c r="BJ349" i="14"/>
  <c r="BK349" i="14"/>
  <c r="BL349" i="14"/>
  <c r="BM349" i="14"/>
  <c r="BN349" i="14"/>
  <c r="BO349" i="14"/>
  <c r="BP349" i="14"/>
  <c r="BH350" i="14"/>
  <c r="BI350" i="14"/>
  <c r="BJ350" i="14"/>
  <c r="BK350" i="14"/>
  <c r="BL350" i="14"/>
  <c r="BM350" i="14"/>
  <c r="BN350" i="14"/>
  <c r="BO350" i="14"/>
  <c r="BP350" i="14"/>
  <c r="BH351" i="14"/>
  <c r="BI351" i="14"/>
  <c r="BJ351" i="14"/>
  <c r="BK351" i="14"/>
  <c r="BL351" i="14"/>
  <c r="BM351" i="14"/>
  <c r="BN351" i="14"/>
  <c r="BO351" i="14"/>
  <c r="BP351" i="14"/>
  <c r="BH352" i="14"/>
  <c r="BI352" i="14"/>
  <c r="BJ352" i="14"/>
  <c r="BK352" i="14"/>
  <c r="BL352" i="14"/>
  <c r="BM352" i="14"/>
  <c r="BN352" i="14"/>
  <c r="BO352" i="14"/>
  <c r="BP352" i="14"/>
  <c r="BH353" i="14"/>
  <c r="BI353" i="14"/>
  <c r="BJ353" i="14"/>
  <c r="BK353" i="14"/>
  <c r="BL353" i="14"/>
  <c r="BM353" i="14"/>
  <c r="BN353" i="14"/>
  <c r="BO353" i="14"/>
  <c r="BP353" i="14"/>
  <c r="BH354" i="14"/>
  <c r="BI354" i="14"/>
  <c r="BJ354" i="14"/>
  <c r="BK354" i="14"/>
  <c r="BL354" i="14"/>
  <c r="BM354" i="14"/>
  <c r="BN354" i="14"/>
  <c r="BO354" i="14"/>
  <c r="BP354" i="14"/>
  <c r="BH355" i="14"/>
  <c r="BI355" i="14"/>
  <c r="BJ355" i="14"/>
  <c r="BK355" i="14"/>
  <c r="BL355" i="14"/>
  <c r="BM355" i="14"/>
  <c r="BN355" i="14"/>
  <c r="BO355" i="14"/>
  <c r="BP355" i="14"/>
  <c r="BH356" i="14"/>
  <c r="BI356" i="14"/>
  <c r="BJ356" i="14"/>
  <c r="BK356" i="14"/>
  <c r="BL356" i="14"/>
  <c r="BM356" i="14"/>
  <c r="BN356" i="14"/>
  <c r="BO356" i="14"/>
  <c r="BP356" i="14"/>
  <c r="BH357" i="14"/>
  <c r="BI357" i="14"/>
  <c r="BJ357" i="14"/>
  <c r="BK357" i="14"/>
  <c r="BL357" i="14"/>
  <c r="BM357" i="14"/>
  <c r="BN357" i="14"/>
  <c r="BO357" i="14"/>
  <c r="BP357" i="14"/>
  <c r="BH358" i="14"/>
  <c r="BI358" i="14"/>
  <c r="BJ358" i="14"/>
  <c r="BK358" i="14"/>
  <c r="BL358" i="14"/>
  <c r="BM358" i="14"/>
  <c r="BN358" i="14"/>
  <c r="BO358" i="14"/>
  <c r="BP358" i="14"/>
  <c r="BH359" i="14"/>
  <c r="BI359" i="14"/>
  <c r="BJ359" i="14"/>
  <c r="BK359" i="14"/>
  <c r="BL359" i="14"/>
  <c r="BM359" i="14"/>
  <c r="BN359" i="14"/>
  <c r="BO359" i="14"/>
  <c r="BP359" i="14"/>
  <c r="BH360" i="14"/>
  <c r="BI360" i="14"/>
  <c r="BJ360" i="14"/>
  <c r="BK360" i="14"/>
  <c r="BL360" i="14"/>
  <c r="BM360" i="14"/>
  <c r="BN360" i="14"/>
  <c r="BO360" i="14"/>
  <c r="BP360" i="14"/>
  <c r="BH361" i="14"/>
  <c r="BI361" i="14"/>
  <c r="BJ361" i="14"/>
  <c r="BK361" i="14"/>
  <c r="BL361" i="14"/>
  <c r="BM361" i="14"/>
  <c r="BN361" i="14"/>
  <c r="BO361" i="14"/>
  <c r="BP361" i="14"/>
  <c r="BH362" i="14"/>
  <c r="BI362" i="14"/>
  <c r="BJ362" i="14"/>
  <c r="BK362" i="14"/>
  <c r="BL362" i="14"/>
  <c r="BM362" i="14"/>
  <c r="BN362" i="14"/>
  <c r="BO362" i="14"/>
  <c r="BP362" i="14"/>
  <c r="BH363" i="14"/>
  <c r="BI363" i="14"/>
  <c r="BJ363" i="14"/>
  <c r="BK363" i="14"/>
  <c r="BL363" i="14"/>
  <c r="BM363" i="14"/>
  <c r="BN363" i="14"/>
  <c r="BO363" i="14"/>
  <c r="BP363" i="14"/>
  <c r="BH364" i="14"/>
  <c r="BI364" i="14"/>
  <c r="BJ364" i="14"/>
  <c r="BK364" i="14"/>
  <c r="BL364" i="14"/>
  <c r="BM364" i="14"/>
  <c r="BN364" i="14"/>
  <c r="BO364" i="14"/>
  <c r="BP364" i="14"/>
  <c r="BH365" i="14"/>
  <c r="BI365" i="14"/>
  <c r="BJ365" i="14"/>
  <c r="BK365" i="14"/>
  <c r="BL365" i="14"/>
  <c r="BM365" i="14"/>
  <c r="BN365" i="14"/>
  <c r="BO365" i="14"/>
  <c r="BP365" i="14"/>
  <c r="BH366" i="14"/>
  <c r="BI366" i="14"/>
  <c r="BJ366" i="14"/>
  <c r="BK366" i="14"/>
  <c r="BL366" i="14"/>
  <c r="BM366" i="14"/>
  <c r="BN366" i="14"/>
  <c r="BO366" i="14"/>
  <c r="BP366" i="14"/>
  <c r="BH367" i="14"/>
  <c r="BI367" i="14"/>
  <c r="BJ367" i="14"/>
  <c r="BK367" i="14"/>
  <c r="BL367" i="14"/>
  <c r="BM367" i="14"/>
  <c r="BN367" i="14"/>
  <c r="BO367" i="14"/>
  <c r="BP367" i="14"/>
  <c r="BH368" i="14"/>
  <c r="BI368" i="14"/>
  <c r="BJ368" i="14"/>
  <c r="BK368" i="14"/>
  <c r="BL368" i="14"/>
  <c r="BM368" i="14"/>
  <c r="BN368" i="14"/>
  <c r="BO368" i="14"/>
  <c r="BP368" i="14"/>
  <c r="BH369" i="14"/>
  <c r="BI369" i="14"/>
  <c r="BJ369" i="14"/>
  <c r="BK369" i="14"/>
  <c r="BL369" i="14"/>
  <c r="BM369" i="14"/>
  <c r="BN369" i="14"/>
  <c r="BO369" i="14"/>
  <c r="BP369" i="14"/>
  <c r="BH370" i="14"/>
  <c r="BI370" i="14"/>
  <c r="BJ370" i="14"/>
  <c r="BK370" i="14"/>
  <c r="BL370" i="14"/>
  <c r="BM370" i="14"/>
  <c r="BN370" i="14"/>
  <c r="BO370" i="14"/>
  <c r="BP370" i="14"/>
  <c r="BH371" i="14"/>
  <c r="BI371" i="14"/>
  <c r="BJ371" i="14"/>
  <c r="BK371" i="14"/>
  <c r="BL371" i="14"/>
  <c r="BM371" i="14"/>
  <c r="BN371" i="14"/>
  <c r="BO371" i="14"/>
  <c r="BP371" i="14"/>
  <c r="BH372" i="14"/>
  <c r="BI372" i="14"/>
  <c r="BJ372" i="14"/>
  <c r="BK372" i="14"/>
  <c r="BL372" i="14"/>
  <c r="BM372" i="14"/>
  <c r="BN372" i="14"/>
  <c r="BO372" i="14"/>
  <c r="BP372" i="14"/>
  <c r="BH373" i="14"/>
  <c r="BI373" i="14"/>
  <c r="BJ373" i="14"/>
  <c r="BK373" i="14"/>
  <c r="BL373" i="14"/>
  <c r="BM373" i="14"/>
  <c r="BN373" i="14"/>
  <c r="BO373" i="14"/>
  <c r="BP373" i="14"/>
  <c r="BH374" i="14"/>
  <c r="BI374" i="14"/>
  <c r="BJ374" i="14"/>
  <c r="BK374" i="14"/>
  <c r="BL374" i="14"/>
  <c r="BM374" i="14"/>
  <c r="BN374" i="14"/>
  <c r="BO374" i="14"/>
  <c r="BP374" i="14"/>
  <c r="BH375" i="14"/>
  <c r="BI375" i="14"/>
  <c r="BJ375" i="14"/>
  <c r="BK375" i="14"/>
  <c r="BL375" i="14"/>
  <c r="BM375" i="14"/>
  <c r="BN375" i="14"/>
  <c r="BO375" i="14"/>
  <c r="BP375" i="14"/>
  <c r="BH376" i="14"/>
  <c r="BI376" i="14"/>
  <c r="BJ376" i="14"/>
  <c r="BK376" i="14"/>
  <c r="BL376" i="14"/>
  <c r="BM376" i="14"/>
  <c r="BN376" i="14"/>
  <c r="BO376" i="14"/>
  <c r="BP376" i="14"/>
  <c r="BH377" i="14"/>
  <c r="BI377" i="14"/>
  <c r="BJ377" i="14"/>
  <c r="BK377" i="14"/>
  <c r="BL377" i="14"/>
  <c r="BM377" i="14"/>
  <c r="BN377" i="14"/>
  <c r="BO377" i="14"/>
  <c r="BP377" i="14"/>
  <c r="BH378" i="14"/>
  <c r="BI378" i="14"/>
  <c r="BJ378" i="14"/>
  <c r="BK378" i="14"/>
  <c r="BL378" i="14"/>
  <c r="BM378" i="14"/>
  <c r="BN378" i="14"/>
  <c r="BO378" i="14"/>
  <c r="BP378" i="14"/>
  <c r="BH379" i="14"/>
  <c r="BI379" i="14"/>
  <c r="BJ379" i="14"/>
  <c r="BK379" i="14"/>
  <c r="BL379" i="14"/>
  <c r="BM379" i="14"/>
  <c r="BN379" i="14"/>
  <c r="BO379" i="14"/>
  <c r="BP379" i="14"/>
  <c r="BH380" i="14"/>
  <c r="BI380" i="14"/>
  <c r="BJ380" i="14"/>
  <c r="BK380" i="14"/>
  <c r="BL380" i="14"/>
  <c r="BM380" i="14"/>
  <c r="BN380" i="14"/>
  <c r="BO380" i="14"/>
  <c r="BP380" i="14"/>
  <c r="BH381" i="14"/>
  <c r="BI381" i="14"/>
  <c r="BJ381" i="14"/>
  <c r="BK381" i="14"/>
  <c r="BL381" i="14"/>
  <c r="BM381" i="14"/>
  <c r="BN381" i="14"/>
  <c r="BO381" i="14"/>
  <c r="BP381" i="14"/>
  <c r="BH382" i="14"/>
  <c r="BI382" i="14"/>
  <c r="BJ382" i="14"/>
  <c r="BK382" i="14"/>
  <c r="BL382" i="14"/>
  <c r="BM382" i="14"/>
  <c r="BN382" i="14"/>
  <c r="BO382" i="14"/>
  <c r="BP382" i="14"/>
  <c r="BH383" i="14"/>
  <c r="BI383" i="14"/>
  <c r="BJ383" i="14"/>
  <c r="BK383" i="14"/>
  <c r="BL383" i="14"/>
  <c r="BM383" i="14"/>
  <c r="BN383" i="14"/>
  <c r="BO383" i="14"/>
  <c r="BP383" i="14"/>
  <c r="BH384" i="14"/>
  <c r="BI384" i="14"/>
  <c r="BJ384" i="14"/>
  <c r="BK384" i="14"/>
  <c r="BL384" i="14"/>
  <c r="BM384" i="14"/>
  <c r="BN384" i="14"/>
  <c r="BO384" i="14"/>
  <c r="BP384" i="14"/>
  <c r="BH385" i="14"/>
  <c r="BI385" i="14"/>
  <c r="BJ385" i="14"/>
  <c r="BK385" i="14"/>
  <c r="BL385" i="14"/>
  <c r="BM385" i="14"/>
  <c r="BN385" i="14"/>
  <c r="BO385" i="14"/>
  <c r="BP385" i="14"/>
  <c r="BH386" i="14"/>
  <c r="BI386" i="14"/>
  <c r="BJ386" i="14"/>
  <c r="BK386" i="14"/>
  <c r="BL386" i="14"/>
  <c r="BM386" i="14"/>
  <c r="BN386" i="14"/>
  <c r="BO386" i="14"/>
  <c r="BP386" i="14"/>
  <c r="BH387" i="14"/>
  <c r="BI387" i="14"/>
  <c r="BJ387" i="14"/>
  <c r="BK387" i="14"/>
  <c r="BL387" i="14"/>
  <c r="BM387" i="14"/>
  <c r="BN387" i="14"/>
  <c r="BO387" i="14"/>
  <c r="BP387" i="14"/>
  <c r="BH388" i="14"/>
  <c r="BI388" i="14"/>
  <c r="BJ388" i="14"/>
  <c r="BK388" i="14"/>
  <c r="BL388" i="14"/>
  <c r="BM388" i="14"/>
  <c r="BN388" i="14"/>
  <c r="BO388" i="14"/>
  <c r="BP388" i="14"/>
  <c r="BH389" i="14"/>
  <c r="BI389" i="14"/>
  <c r="BJ389" i="14"/>
  <c r="BK389" i="14"/>
  <c r="BL389" i="14"/>
  <c r="BM389" i="14"/>
  <c r="BN389" i="14"/>
  <c r="BO389" i="14"/>
  <c r="BP389" i="14"/>
  <c r="BH390" i="14"/>
  <c r="BI390" i="14"/>
  <c r="BJ390" i="14"/>
  <c r="BK390" i="14"/>
  <c r="BL390" i="14"/>
  <c r="BM390" i="14"/>
  <c r="BN390" i="14"/>
  <c r="BO390" i="14"/>
  <c r="BP390" i="14"/>
  <c r="BH391" i="14"/>
  <c r="BI391" i="14"/>
  <c r="BJ391" i="14"/>
  <c r="BK391" i="14"/>
  <c r="BL391" i="14"/>
  <c r="BM391" i="14"/>
  <c r="BN391" i="14"/>
  <c r="BO391" i="14"/>
  <c r="BP391" i="14"/>
  <c r="BH392" i="14"/>
  <c r="BI392" i="14"/>
  <c r="BJ392" i="14"/>
  <c r="BK392" i="14"/>
  <c r="BL392" i="14"/>
  <c r="BM392" i="14"/>
  <c r="BN392" i="14"/>
  <c r="BO392" i="14"/>
  <c r="BP392" i="14"/>
  <c r="BH393" i="14"/>
  <c r="BI393" i="14"/>
  <c r="BJ393" i="14"/>
  <c r="BK393" i="14"/>
  <c r="BL393" i="14"/>
  <c r="BM393" i="14"/>
  <c r="BN393" i="14"/>
  <c r="BO393" i="14"/>
  <c r="BP393" i="14"/>
  <c r="BH394" i="14"/>
  <c r="BI394" i="14"/>
  <c r="BJ394" i="14"/>
  <c r="BK394" i="14"/>
  <c r="BL394" i="14"/>
  <c r="BM394" i="14"/>
  <c r="BN394" i="14"/>
  <c r="BO394" i="14"/>
  <c r="BP394" i="14"/>
  <c r="BH395" i="14"/>
  <c r="BI395" i="14"/>
  <c r="BJ395" i="14"/>
  <c r="BK395" i="14"/>
  <c r="BL395" i="14"/>
  <c r="BM395" i="14"/>
  <c r="BN395" i="14"/>
  <c r="BO395" i="14"/>
  <c r="BP395" i="14"/>
  <c r="BH396" i="14"/>
  <c r="BI396" i="14"/>
  <c r="BJ396" i="14"/>
  <c r="BK396" i="14"/>
  <c r="BL396" i="14"/>
  <c r="BM396" i="14"/>
  <c r="BN396" i="14"/>
  <c r="BO396" i="14"/>
  <c r="BP396" i="14"/>
  <c r="BH397" i="14"/>
  <c r="BI397" i="14"/>
  <c r="BJ397" i="14"/>
  <c r="BK397" i="14"/>
  <c r="BL397" i="14"/>
  <c r="BM397" i="14"/>
  <c r="BN397" i="14"/>
  <c r="BO397" i="14"/>
  <c r="BP397" i="14"/>
  <c r="BH398" i="14"/>
  <c r="BI398" i="14"/>
  <c r="BJ398" i="14"/>
  <c r="BK398" i="14"/>
  <c r="BL398" i="14"/>
  <c r="BM398" i="14"/>
  <c r="BN398" i="14"/>
  <c r="BO398" i="14"/>
  <c r="BP398" i="14"/>
  <c r="BH399" i="14"/>
  <c r="BI399" i="14"/>
  <c r="BJ399" i="14"/>
  <c r="BK399" i="14"/>
  <c r="BL399" i="14"/>
  <c r="BM399" i="14"/>
  <c r="BN399" i="14"/>
  <c r="BO399" i="14"/>
  <c r="BP399" i="14"/>
  <c r="BH400" i="14"/>
  <c r="BI400" i="14"/>
  <c r="BJ400" i="14"/>
  <c r="BK400" i="14"/>
  <c r="BL400" i="14"/>
  <c r="BM400" i="14"/>
  <c r="BN400" i="14"/>
  <c r="BO400" i="14"/>
  <c r="BP400" i="14"/>
  <c r="BH401" i="14"/>
  <c r="BI401" i="14"/>
  <c r="BJ401" i="14"/>
  <c r="BK401" i="14"/>
  <c r="BL401" i="14"/>
  <c r="BM401" i="14"/>
  <c r="BN401" i="14"/>
  <c r="BO401" i="14"/>
  <c r="BP401" i="14"/>
  <c r="BH402" i="14"/>
  <c r="BI402" i="14"/>
  <c r="BJ402" i="14"/>
  <c r="BK402" i="14"/>
  <c r="BL402" i="14"/>
  <c r="BM402" i="14"/>
  <c r="BN402" i="14"/>
  <c r="BO402" i="14"/>
  <c r="BP402" i="14"/>
  <c r="BH403" i="14"/>
  <c r="BI403" i="14"/>
  <c r="BJ403" i="14"/>
  <c r="BK403" i="14"/>
  <c r="BL403" i="14"/>
  <c r="BM403" i="14"/>
  <c r="BN403" i="14"/>
  <c r="BO403" i="14"/>
  <c r="BP403" i="14"/>
  <c r="BH404" i="14"/>
  <c r="BI404" i="14"/>
  <c r="BJ404" i="14"/>
  <c r="BK404" i="14"/>
  <c r="BL404" i="14"/>
  <c r="BM404" i="14"/>
  <c r="BN404" i="14"/>
  <c r="BO404" i="14"/>
  <c r="BP404" i="14"/>
  <c r="BH405" i="14"/>
  <c r="BI405" i="14"/>
  <c r="BJ405" i="14"/>
  <c r="BK405" i="14"/>
  <c r="BL405" i="14"/>
  <c r="BM405" i="14"/>
  <c r="BN405" i="14"/>
  <c r="BO405" i="14"/>
  <c r="BP405" i="14"/>
  <c r="BH406" i="14"/>
  <c r="BI406" i="14"/>
  <c r="BJ406" i="14"/>
  <c r="BK406" i="14"/>
  <c r="BL406" i="14"/>
  <c r="BM406" i="14"/>
  <c r="BN406" i="14"/>
  <c r="BO406" i="14"/>
  <c r="BP406" i="14"/>
  <c r="BH407" i="14"/>
  <c r="BI407" i="14"/>
  <c r="BJ407" i="14"/>
  <c r="BK407" i="14"/>
  <c r="BL407" i="14"/>
  <c r="BM407" i="14"/>
  <c r="BN407" i="14"/>
  <c r="BO407" i="14"/>
  <c r="BP407" i="14"/>
  <c r="BH408" i="14"/>
  <c r="BI408" i="14"/>
  <c r="BJ408" i="14"/>
  <c r="BK408" i="14"/>
  <c r="BL408" i="14"/>
  <c r="BM408" i="14"/>
  <c r="BN408" i="14"/>
  <c r="BO408" i="14"/>
  <c r="BP408" i="14"/>
  <c r="BH409" i="14"/>
  <c r="BI409" i="14"/>
  <c r="BJ409" i="14"/>
  <c r="BK409" i="14"/>
  <c r="BL409" i="14"/>
  <c r="BM409" i="14"/>
  <c r="BN409" i="14"/>
  <c r="BO409" i="14"/>
  <c r="BP409" i="14"/>
  <c r="BH410" i="14"/>
  <c r="BI410" i="14"/>
  <c r="BJ410" i="14"/>
  <c r="BK410" i="14"/>
  <c r="BL410" i="14"/>
  <c r="BM410" i="14"/>
  <c r="BN410" i="14"/>
  <c r="BO410" i="14"/>
  <c r="BP410" i="14"/>
  <c r="BH411" i="14"/>
  <c r="BI411" i="14"/>
  <c r="BJ411" i="14"/>
  <c r="BK411" i="14"/>
  <c r="BL411" i="14"/>
  <c r="BM411" i="14"/>
  <c r="BN411" i="14"/>
  <c r="BO411" i="14"/>
  <c r="BP411" i="14"/>
  <c r="BH412" i="14"/>
  <c r="BI412" i="14"/>
  <c r="BJ412" i="14"/>
  <c r="BK412" i="14"/>
  <c r="BL412" i="14"/>
  <c r="BM412" i="14"/>
  <c r="BN412" i="14"/>
  <c r="BO412" i="14"/>
  <c r="BP412" i="14"/>
  <c r="BH413" i="14"/>
  <c r="BI413" i="14"/>
  <c r="BJ413" i="14"/>
  <c r="BK413" i="14"/>
  <c r="BL413" i="14"/>
  <c r="BM413" i="14"/>
  <c r="BN413" i="14"/>
  <c r="BO413" i="14"/>
  <c r="BP413" i="14"/>
  <c r="BH414" i="14"/>
  <c r="BI414" i="14"/>
  <c r="BJ414" i="14"/>
  <c r="BK414" i="14"/>
  <c r="BL414" i="14"/>
  <c r="BM414" i="14"/>
  <c r="BN414" i="14"/>
  <c r="BO414" i="14"/>
  <c r="BP414" i="14"/>
  <c r="BH415" i="14"/>
  <c r="BI415" i="14"/>
  <c r="BJ415" i="14"/>
  <c r="BK415" i="14"/>
  <c r="BL415" i="14"/>
  <c r="BM415" i="14"/>
  <c r="BN415" i="14"/>
  <c r="BO415" i="14"/>
  <c r="BP415" i="14"/>
  <c r="BH416" i="14"/>
  <c r="BI416" i="14"/>
  <c r="BJ416" i="14"/>
  <c r="BK416" i="14"/>
  <c r="BL416" i="14"/>
  <c r="BM416" i="14"/>
  <c r="BN416" i="14"/>
  <c r="BO416" i="14"/>
  <c r="BP416" i="14"/>
  <c r="BH417" i="14"/>
  <c r="BI417" i="14"/>
  <c r="BJ417" i="14"/>
  <c r="BK417" i="14"/>
  <c r="BL417" i="14"/>
  <c r="BM417" i="14"/>
  <c r="BN417" i="14"/>
  <c r="BO417" i="14"/>
  <c r="BP417" i="14"/>
  <c r="BH418" i="14"/>
  <c r="BI418" i="14"/>
  <c r="BJ418" i="14"/>
  <c r="BK418" i="14"/>
  <c r="BL418" i="14"/>
  <c r="BM418" i="14"/>
  <c r="BN418" i="14"/>
  <c r="BO418" i="14"/>
  <c r="BP418" i="14"/>
  <c r="BH419" i="14"/>
  <c r="BI419" i="14"/>
  <c r="BJ419" i="14"/>
  <c r="BK419" i="14"/>
  <c r="BL419" i="14"/>
  <c r="BM419" i="14"/>
  <c r="BN419" i="14"/>
  <c r="BO419" i="14"/>
  <c r="BP419" i="14"/>
  <c r="BH420" i="14"/>
  <c r="BI420" i="14"/>
  <c r="BJ420" i="14"/>
  <c r="BK420" i="14"/>
  <c r="BL420" i="14"/>
  <c r="BM420" i="14"/>
  <c r="BN420" i="14"/>
  <c r="BO420" i="14"/>
  <c r="BP420" i="14"/>
  <c r="BH421" i="14"/>
  <c r="BI421" i="14"/>
  <c r="BJ421" i="14"/>
  <c r="BK421" i="14"/>
  <c r="BL421" i="14"/>
  <c r="BM421" i="14"/>
  <c r="BN421" i="14"/>
  <c r="BO421" i="14"/>
  <c r="BP421" i="14"/>
  <c r="BH422" i="14"/>
  <c r="BI422" i="14"/>
  <c r="BJ422" i="14"/>
  <c r="BK422" i="14"/>
  <c r="BL422" i="14"/>
  <c r="BM422" i="14"/>
  <c r="BN422" i="14"/>
  <c r="BO422" i="14"/>
  <c r="BP422" i="14"/>
  <c r="BH423" i="14"/>
  <c r="BI423" i="14"/>
  <c r="BJ423" i="14"/>
  <c r="BK423" i="14"/>
  <c r="BL423" i="14"/>
  <c r="BM423" i="14"/>
  <c r="BN423" i="14"/>
  <c r="BO423" i="14"/>
  <c r="BP423" i="14"/>
  <c r="BH424" i="14"/>
  <c r="BI424" i="14"/>
  <c r="BJ424" i="14"/>
  <c r="BK424" i="14"/>
  <c r="BL424" i="14"/>
  <c r="BM424" i="14"/>
  <c r="BN424" i="14"/>
  <c r="BO424" i="14"/>
  <c r="BP424" i="14"/>
  <c r="BH425" i="14"/>
  <c r="BI425" i="14"/>
  <c r="BJ425" i="14"/>
  <c r="BK425" i="14"/>
  <c r="BL425" i="14"/>
  <c r="BM425" i="14"/>
  <c r="BN425" i="14"/>
  <c r="BO425" i="14"/>
  <c r="BP425" i="14"/>
  <c r="BH426" i="14"/>
  <c r="BI426" i="14"/>
  <c r="BJ426" i="14"/>
  <c r="BK426" i="14"/>
  <c r="BL426" i="14"/>
  <c r="BM426" i="14"/>
  <c r="BN426" i="14"/>
  <c r="BO426" i="14"/>
  <c r="BP426" i="14"/>
  <c r="BH427" i="14"/>
  <c r="BI427" i="14"/>
  <c r="BJ427" i="14"/>
  <c r="BK427" i="14"/>
  <c r="BL427" i="14"/>
  <c r="BM427" i="14"/>
  <c r="BN427" i="14"/>
  <c r="BO427" i="14"/>
  <c r="BP427" i="14"/>
  <c r="BH428" i="14"/>
  <c r="BI428" i="14"/>
  <c r="BJ428" i="14"/>
  <c r="BK428" i="14"/>
  <c r="BL428" i="14"/>
  <c r="BM428" i="14"/>
  <c r="BN428" i="14"/>
  <c r="BO428" i="14"/>
  <c r="BP428" i="14"/>
  <c r="BH429" i="14"/>
  <c r="BI429" i="14"/>
  <c r="BJ429" i="14"/>
  <c r="BK429" i="14"/>
  <c r="BL429" i="14"/>
  <c r="BM429" i="14"/>
  <c r="BN429" i="14"/>
  <c r="BO429" i="14"/>
  <c r="BP429" i="14"/>
  <c r="BH430" i="14"/>
  <c r="BI430" i="14"/>
  <c r="BJ430" i="14"/>
  <c r="BK430" i="14"/>
  <c r="BL430" i="14"/>
  <c r="BM430" i="14"/>
  <c r="BN430" i="14"/>
  <c r="BO430" i="14"/>
  <c r="BP430" i="14"/>
  <c r="BH431" i="14"/>
  <c r="BI431" i="14"/>
  <c r="BJ431" i="14"/>
  <c r="BK431" i="14"/>
  <c r="BL431" i="14"/>
  <c r="BM431" i="14"/>
  <c r="BN431" i="14"/>
  <c r="BO431" i="14"/>
  <c r="BP431" i="14"/>
  <c r="BH432" i="14"/>
  <c r="BI432" i="14"/>
  <c r="BJ432" i="14"/>
  <c r="BK432" i="14"/>
  <c r="BL432" i="14"/>
  <c r="BM432" i="14"/>
  <c r="BN432" i="14"/>
  <c r="BO432" i="14"/>
  <c r="BP432" i="14"/>
  <c r="BH433" i="14"/>
  <c r="BI433" i="14"/>
  <c r="BJ433" i="14"/>
  <c r="BK433" i="14"/>
  <c r="BL433" i="14"/>
  <c r="BM433" i="14"/>
  <c r="BN433" i="14"/>
  <c r="BO433" i="14"/>
  <c r="BP433" i="14"/>
  <c r="BH434" i="14"/>
  <c r="BI434" i="14"/>
  <c r="BJ434" i="14"/>
  <c r="BK434" i="14"/>
  <c r="BL434" i="14"/>
  <c r="BM434" i="14"/>
  <c r="BN434" i="14"/>
  <c r="BO434" i="14"/>
  <c r="BP434" i="14"/>
  <c r="BH435" i="14"/>
  <c r="BI435" i="14"/>
  <c r="BJ435" i="14"/>
  <c r="BK435" i="14"/>
  <c r="BL435" i="14"/>
  <c r="BM435" i="14"/>
  <c r="BN435" i="14"/>
  <c r="BO435" i="14"/>
  <c r="BP435" i="14"/>
  <c r="BH436" i="14"/>
  <c r="BI436" i="14"/>
  <c r="BJ436" i="14"/>
  <c r="BK436" i="14"/>
  <c r="BL436" i="14"/>
  <c r="BM436" i="14"/>
  <c r="BN436" i="14"/>
  <c r="BO436" i="14"/>
  <c r="BP436" i="14"/>
  <c r="BH437" i="14"/>
  <c r="BI437" i="14"/>
  <c r="BJ437" i="14"/>
  <c r="BK437" i="14"/>
  <c r="BL437" i="14"/>
  <c r="BM437" i="14"/>
  <c r="BN437" i="14"/>
  <c r="BO437" i="14"/>
  <c r="BP437" i="14"/>
  <c r="BH438" i="14"/>
  <c r="BI438" i="14"/>
  <c r="BJ438" i="14"/>
  <c r="BK438" i="14"/>
  <c r="BL438" i="14"/>
  <c r="BM438" i="14"/>
  <c r="BN438" i="14"/>
  <c r="BO438" i="14"/>
  <c r="BP438" i="14"/>
  <c r="BH439" i="14"/>
  <c r="BI439" i="14"/>
  <c r="BJ439" i="14"/>
  <c r="BK439" i="14"/>
  <c r="BL439" i="14"/>
  <c r="BM439" i="14"/>
  <c r="BN439" i="14"/>
  <c r="BO439" i="14"/>
  <c r="BP439" i="14"/>
  <c r="BH440" i="14"/>
  <c r="BI440" i="14"/>
  <c r="BJ440" i="14"/>
  <c r="BK440" i="14"/>
  <c r="BL440" i="14"/>
  <c r="BM440" i="14"/>
  <c r="BN440" i="14"/>
  <c r="BO440" i="14"/>
  <c r="BP440" i="14"/>
  <c r="BH441" i="14"/>
  <c r="BI441" i="14"/>
  <c r="BJ441" i="14"/>
  <c r="BK441" i="14"/>
  <c r="BL441" i="14"/>
  <c r="BM441" i="14"/>
  <c r="BN441" i="14"/>
  <c r="BO441" i="14"/>
  <c r="BP441" i="14"/>
  <c r="BH442" i="14"/>
  <c r="BI442" i="14"/>
  <c r="BJ442" i="14"/>
  <c r="BK442" i="14"/>
  <c r="BL442" i="14"/>
  <c r="BM442" i="14"/>
  <c r="BN442" i="14"/>
  <c r="BO442" i="14"/>
  <c r="BP442" i="14"/>
  <c r="BH443" i="14"/>
  <c r="BI443" i="14"/>
  <c r="BJ443" i="14"/>
  <c r="BK443" i="14"/>
  <c r="BL443" i="14"/>
  <c r="BM443" i="14"/>
  <c r="BN443" i="14"/>
  <c r="BO443" i="14"/>
  <c r="BP443" i="14"/>
  <c r="BH444" i="14"/>
  <c r="BI444" i="14"/>
  <c r="BJ444" i="14"/>
  <c r="BK444" i="14"/>
  <c r="BL444" i="14"/>
  <c r="BM444" i="14"/>
  <c r="BN444" i="14"/>
  <c r="BO444" i="14"/>
  <c r="BP444" i="14"/>
  <c r="BH445" i="14"/>
  <c r="BI445" i="14"/>
  <c r="BJ445" i="14"/>
  <c r="BK445" i="14"/>
  <c r="BL445" i="14"/>
  <c r="BM445" i="14"/>
  <c r="BN445" i="14"/>
  <c r="BO445" i="14"/>
  <c r="BP445" i="14"/>
  <c r="BH446" i="14"/>
  <c r="BI446" i="14"/>
  <c r="BJ446" i="14"/>
  <c r="BK446" i="14"/>
  <c r="BL446" i="14"/>
  <c r="BM446" i="14"/>
  <c r="BN446" i="14"/>
  <c r="BO446" i="14"/>
  <c r="BP446" i="14"/>
  <c r="BH447" i="14"/>
  <c r="BI447" i="14"/>
  <c r="BJ447" i="14"/>
  <c r="BK447" i="14"/>
  <c r="BL447" i="14"/>
  <c r="BM447" i="14"/>
  <c r="BN447" i="14"/>
  <c r="BO447" i="14"/>
  <c r="BP447" i="14"/>
  <c r="BH448" i="14"/>
  <c r="BI448" i="14"/>
  <c r="BJ448" i="14"/>
  <c r="BK448" i="14"/>
  <c r="BL448" i="14"/>
  <c r="BM448" i="14"/>
  <c r="BN448" i="14"/>
  <c r="BO448" i="14"/>
  <c r="BP448" i="14"/>
  <c r="BH449" i="14"/>
  <c r="BI449" i="14"/>
  <c r="BJ449" i="14"/>
  <c r="BK449" i="14"/>
  <c r="BL449" i="14"/>
  <c r="BM449" i="14"/>
  <c r="BN449" i="14"/>
  <c r="BO449" i="14"/>
  <c r="BP449" i="14"/>
  <c r="BH450" i="14"/>
  <c r="BI450" i="14"/>
  <c r="BJ450" i="14"/>
  <c r="BK450" i="14"/>
  <c r="BL450" i="14"/>
  <c r="BM450" i="14"/>
  <c r="BN450" i="14"/>
  <c r="BO450" i="14"/>
  <c r="BP450" i="14"/>
  <c r="BH451" i="14"/>
  <c r="BI451" i="14"/>
  <c r="BJ451" i="14"/>
  <c r="BK451" i="14"/>
  <c r="BL451" i="14"/>
  <c r="BM451" i="14"/>
  <c r="BN451" i="14"/>
  <c r="BO451" i="14"/>
  <c r="BP451" i="14"/>
  <c r="BH452" i="14"/>
  <c r="BI452" i="14"/>
  <c r="BJ452" i="14"/>
  <c r="BK452" i="14"/>
  <c r="BL452" i="14"/>
  <c r="BM452" i="14"/>
  <c r="BN452" i="14"/>
  <c r="BO452" i="14"/>
  <c r="BP452" i="14"/>
  <c r="BH453" i="14"/>
  <c r="BI453" i="14"/>
  <c r="BJ453" i="14"/>
  <c r="BK453" i="14"/>
  <c r="BL453" i="14"/>
  <c r="BM453" i="14"/>
  <c r="BN453" i="14"/>
  <c r="BO453" i="14"/>
  <c r="BP453" i="14"/>
  <c r="BH454" i="14"/>
  <c r="BI454" i="14"/>
  <c r="BJ454" i="14"/>
  <c r="BK454" i="14"/>
  <c r="BL454" i="14"/>
  <c r="BM454" i="14"/>
  <c r="BN454" i="14"/>
  <c r="BO454" i="14"/>
  <c r="BP454" i="14"/>
  <c r="BH455" i="14"/>
  <c r="BI455" i="14"/>
  <c r="BJ455" i="14"/>
  <c r="BK455" i="14"/>
  <c r="BL455" i="14"/>
  <c r="BM455" i="14"/>
  <c r="BN455" i="14"/>
  <c r="BO455" i="14"/>
  <c r="BP455" i="14"/>
  <c r="BH456" i="14"/>
  <c r="BI456" i="14"/>
  <c r="BJ456" i="14"/>
  <c r="BK456" i="14"/>
  <c r="BL456" i="14"/>
  <c r="BM456" i="14"/>
  <c r="BN456" i="14"/>
  <c r="BO456" i="14"/>
  <c r="BP456" i="14"/>
  <c r="BH457" i="14"/>
  <c r="BI457" i="14"/>
  <c r="BJ457" i="14"/>
  <c r="BK457" i="14"/>
  <c r="BL457" i="14"/>
  <c r="BM457" i="14"/>
  <c r="BN457" i="14"/>
  <c r="BO457" i="14"/>
  <c r="BP457" i="14"/>
  <c r="BH458" i="14"/>
  <c r="BI458" i="14"/>
  <c r="BJ458" i="14"/>
  <c r="BK458" i="14"/>
  <c r="BL458" i="14"/>
  <c r="BM458" i="14"/>
  <c r="BN458" i="14"/>
  <c r="BO458" i="14"/>
  <c r="BP458" i="14"/>
  <c r="BH459" i="14"/>
  <c r="BI459" i="14"/>
  <c r="BJ459" i="14"/>
  <c r="BK459" i="14"/>
  <c r="BL459" i="14"/>
  <c r="BM459" i="14"/>
  <c r="BN459" i="14"/>
  <c r="BO459" i="14"/>
  <c r="BP459" i="14"/>
  <c r="BH460" i="14"/>
  <c r="BI460" i="14"/>
  <c r="BJ460" i="14"/>
  <c r="BK460" i="14"/>
  <c r="BL460" i="14"/>
  <c r="BM460" i="14"/>
  <c r="BN460" i="14"/>
  <c r="BO460" i="14"/>
  <c r="BP460" i="14"/>
  <c r="BH461" i="14"/>
  <c r="BI461" i="14"/>
  <c r="BJ461" i="14"/>
  <c r="BK461" i="14"/>
  <c r="BL461" i="14"/>
  <c r="BM461" i="14"/>
  <c r="BN461" i="14"/>
  <c r="BO461" i="14"/>
  <c r="BP461" i="14"/>
  <c r="BH462" i="14"/>
  <c r="BI462" i="14"/>
  <c r="BJ462" i="14"/>
  <c r="BK462" i="14"/>
  <c r="BL462" i="14"/>
  <c r="BM462" i="14"/>
  <c r="BN462" i="14"/>
  <c r="BO462" i="14"/>
  <c r="BP462" i="14"/>
  <c r="BH463" i="14"/>
  <c r="BI463" i="14"/>
  <c r="BJ463" i="14"/>
  <c r="BK463" i="14"/>
  <c r="BL463" i="14"/>
  <c r="BM463" i="14"/>
  <c r="BN463" i="14"/>
  <c r="BO463" i="14"/>
  <c r="BP463" i="14"/>
  <c r="BH464" i="14"/>
  <c r="BI464" i="14"/>
  <c r="BJ464" i="14"/>
  <c r="BK464" i="14"/>
  <c r="BL464" i="14"/>
  <c r="BM464" i="14"/>
  <c r="BN464" i="14"/>
  <c r="BO464" i="14"/>
  <c r="BP464" i="14"/>
  <c r="BH465" i="14"/>
  <c r="BI465" i="14"/>
  <c r="BJ465" i="14"/>
  <c r="BK465" i="14"/>
  <c r="BL465" i="14"/>
  <c r="BM465" i="14"/>
  <c r="BN465" i="14"/>
  <c r="BO465" i="14"/>
  <c r="BP465" i="14"/>
  <c r="BH466" i="14"/>
  <c r="BI466" i="14"/>
  <c r="BJ466" i="14"/>
  <c r="BK466" i="14"/>
  <c r="BL466" i="14"/>
  <c r="BM466" i="14"/>
  <c r="BN466" i="14"/>
  <c r="BO466" i="14"/>
  <c r="BP466" i="14"/>
  <c r="BH467" i="14"/>
  <c r="BI467" i="14"/>
  <c r="BJ467" i="14"/>
  <c r="BK467" i="14"/>
  <c r="BL467" i="14"/>
  <c r="BM467" i="14"/>
  <c r="BN467" i="14"/>
  <c r="BO467" i="14"/>
  <c r="BP467" i="14"/>
  <c r="BH468" i="14"/>
  <c r="BI468" i="14"/>
  <c r="BJ468" i="14"/>
  <c r="BK468" i="14"/>
  <c r="BL468" i="14"/>
  <c r="BM468" i="14"/>
  <c r="BN468" i="14"/>
  <c r="BO468" i="14"/>
  <c r="BP468" i="14"/>
  <c r="BH469" i="14"/>
  <c r="BI469" i="14"/>
  <c r="BJ469" i="14"/>
  <c r="BK469" i="14"/>
  <c r="BL469" i="14"/>
  <c r="BM469" i="14"/>
  <c r="BN469" i="14"/>
  <c r="BO469" i="14"/>
  <c r="BP469" i="14"/>
  <c r="BH470" i="14"/>
  <c r="BI470" i="14"/>
  <c r="BJ470" i="14"/>
  <c r="BK470" i="14"/>
  <c r="BL470" i="14"/>
  <c r="BM470" i="14"/>
  <c r="BN470" i="14"/>
  <c r="BO470" i="14"/>
  <c r="BP470" i="14"/>
  <c r="BH471" i="14"/>
  <c r="BI471" i="14"/>
  <c r="BJ471" i="14"/>
  <c r="BK471" i="14"/>
  <c r="BL471" i="14"/>
  <c r="BM471" i="14"/>
  <c r="BN471" i="14"/>
  <c r="BO471" i="14"/>
  <c r="BP471" i="14"/>
  <c r="BH472" i="14"/>
  <c r="BI472" i="14"/>
  <c r="BJ472" i="14"/>
  <c r="BK472" i="14"/>
  <c r="BL472" i="14"/>
  <c r="BM472" i="14"/>
  <c r="BN472" i="14"/>
  <c r="BO472" i="14"/>
  <c r="BP472" i="14"/>
  <c r="BH473" i="14"/>
  <c r="BI473" i="14"/>
  <c r="BJ473" i="14"/>
  <c r="BK473" i="14"/>
  <c r="BL473" i="14"/>
  <c r="BM473" i="14"/>
  <c r="BN473" i="14"/>
  <c r="BO473" i="14"/>
  <c r="BP473" i="14"/>
  <c r="BH474" i="14"/>
  <c r="BI474" i="14"/>
  <c r="BJ474" i="14"/>
  <c r="BK474" i="14"/>
  <c r="BL474" i="14"/>
  <c r="BM474" i="14"/>
  <c r="BN474" i="14"/>
  <c r="BO474" i="14"/>
  <c r="BP474" i="14"/>
  <c r="BH475" i="14"/>
  <c r="BI475" i="14"/>
  <c r="BJ475" i="14"/>
  <c r="BK475" i="14"/>
  <c r="BL475" i="14"/>
  <c r="BM475" i="14"/>
  <c r="BN475" i="14"/>
  <c r="BO475" i="14"/>
  <c r="BP475" i="14"/>
  <c r="BH476" i="14"/>
  <c r="BI476" i="14"/>
  <c r="BJ476" i="14"/>
  <c r="BK476" i="14"/>
  <c r="BL476" i="14"/>
  <c r="BM476" i="14"/>
  <c r="BN476" i="14"/>
  <c r="BO476" i="14"/>
  <c r="BP476" i="14"/>
  <c r="BH477" i="14"/>
  <c r="BI477" i="14"/>
  <c r="BJ477" i="14"/>
  <c r="BK477" i="14"/>
  <c r="BL477" i="14"/>
  <c r="BM477" i="14"/>
  <c r="BN477" i="14"/>
  <c r="BO477" i="14"/>
  <c r="BP477" i="14"/>
  <c r="BH478" i="14"/>
  <c r="BI478" i="14"/>
  <c r="BJ478" i="14"/>
  <c r="BK478" i="14"/>
  <c r="BL478" i="14"/>
  <c r="BM478" i="14"/>
  <c r="BN478" i="14"/>
  <c r="BO478" i="14"/>
  <c r="BP478" i="14"/>
  <c r="BH479" i="14"/>
  <c r="BI479" i="14"/>
  <c r="BJ479" i="14"/>
  <c r="BK479" i="14"/>
  <c r="BL479" i="14"/>
  <c r="BM479" i="14"/>
  <c r="BN479" i="14"/>
  <c r="BO479" i="14"/>
  <c r="BP479" i="14"/>
  <c r="BH480" i="14"/>
  <c r="BI480" i="14"/>
  <c r="BJ480" i="14"/>
  <c r="BK480" i="14"/>
  <c r="BL480" i="14"/>
  <c r="BM480" i="14"/>
  <c r="BN480" i="14"/>
  <c r="BO480" i="14"/>
  <c r="BP480" i="14"/>
  <c r="BH481" i="14"/>
  <c r="BI481" i="14"/>
  <c r="BJ481" i="14"/>
  <c r="BK481" i="14"/>
  <c r="BL481" i="14"/>
  <c r="BM481" i="14"/>
  <c r="BN481" i="14"/>
  <c r="BO481" i="14"/>
  <c r="BP481" i="14"/>
  <c r="BH482" i="14"/>
  <c r="BI482" i="14"/>
  <c r="BJ482" i="14"/>
  <c r="BK482" i="14"/>
  <c r="BL482" i="14"/>
  <c r="BM482" i="14"/>
  <c r="BN482" i="14"/>
  <c r="BO482" i="14"/>
  <c r="BP482" i="14"/>
  <c r="BH483" i="14"/>
  <c r="BI483" i="14"/>
  <c r="BJ483" i="14"/>
  <c r="BK483" i="14"/>
  <c r="BL483" i="14"/>
  <c r="BM483" i="14"/>
  <c r="BN483" i="14"/>
  <c r="BO483" i="14"/>
  <c r="BP483" i="14"/>
  <c r="BH484" i="14"/>
  <c r="BI484" i="14"/>
  <c r="BJ484" i="14"/>
  <c r="BK484" i="14"/>
  <c r="BL484" i="14"/>
  <c r="BM484" i="14"/>
  <c r="BN484" i="14"/>
  <c r="BO484" i="14"/>
  <c r="BP484" i="14"/>
  <c r="BH485" i="14"/>
  <c r="BI485" i="14"/>
  <c r="BJ485" i="14"/>
  <c r="BK485" i="14"/>
  <c r="BL485" i="14"/>
  <c r="BM485" i="14"/>
  <c r="BN485" i="14"/>
  <c r="BO485" i="14"/>
  <c r="BP485" i="14"/>
  <c r="BH486" i="14"/>
  <c r="BI486" i="14"/>
  <c r="BJ486" i="14"/>
  <c r="BK486" i="14"/>
  <c r="BL486" i="14"/>
  <c r="BM486" i="14"/>
  <c r="BN486" i="14"/>
  <c r="BO486" i="14"/>
  <c r="BP486" i="14"/>
  <c r="BH487" i="14"/>
  <c r="BI487" i="14"/>
  <c r="BJ487" i="14"/>
  <c r="BK487" i="14"/>
  <c r="BL487" i="14"/>
  <c r="BM487" i="14"/>
  <c r="BN487" i="14"/>
  <c r="BO487" i="14"/>
  <c r="BP487" i="14"/>
  <c r="BH488" i="14"/>
  <c r="BI488" i="14"/>
  <c r="BJ488" i="14"/>
  <c r="BK488" i="14"/>
  <c r="BL488" i="14"/>
  <c r="BM488" i="14"/>
  <c r="BN488" i="14"/>
  <c r="BO488" i="14"/>
  <c r="BP488" i="14"/>
  <c r="BH489" i="14"/>
  <c r="BI489" i="14"/>
  <c r="BJ489" i="14"/>
  <c r="BK489" i="14"/>
  <c r="BL489" i="14"/>
  <c r="BM489" i="14"/>
  <c r="BN489" i="14"/>
  <c r="BO489" i="14"/>
  <c r="BP489" i="14"/>
  <c r="BH490" i="14"/>
  <c r="BI490" i="14"/>
  <c r="BJ490" i="14"/>
  <c r="BK490" i="14"/>
  <c r="BL490" i="14"/>
  <c r="BM490" i="14"/>
  <c r="BN490" i="14"/>
  <c r="BO490" i="14"/>
  <c r="BP490" i="14"/>
  <c r="BH491" i="14"/>
  <c r="BI491" i="14"/>
  <c r="BJ491" i="14"/>
  <c r="BK491" i="14"/>
  <c r="BL491" i="14"/>
  <c r="BM491" i="14"/>
  <c r="BN491" i="14"/>
  <c r="BO491" i="14"/>
  <c r="BP491" i="14"/>
  <c r="BH492" i="14"/>
  <c r="BI492" i="14"/>
  <c r="BJ492" i="14"/>
  <c r="BK492" i="14"/>
  <c r="BL492" i="14"/>
  <c r="BM492" i="14"/>
  <c r="BN492" i="14"/>
  <c r="BO492" i="14"/>
  <c r="BP492" i="14"/>
  <c r="BH493" i="14"/>
  <c r="BI493" i="14"/>
  <c r="BJ493" i="14"/>
  <c r="BK493" i="14"/>
  <c r="BL493" i="14"/>
  <c r="BM493" i="14"/>
  <c r="BN493" i="14"/>
  <c r="BO493" i="14"/>
  <c r="BP493" i="14"/>
  <c r="BH494" i="14"/>
  <c r="BI494" i="14"/>
  <c r="BJ494" i="14"/>
  <c r="BK494" i="14"/>
  <c r="BL494" i="14"/>
  <c r="BM494" i="14"/>
  <c r="BN494" i="14"/>
  <c r="BO494" i="14"/>
  <c r="BP494" i="14"/>
  <c r="BH495" i="14"/>
  <c r="BI495" i="14"/>
  <c r="BJ495" i="14"/>
  <c r="BK495" i="14"/>
  <c r="BL495" i="14"/>
  <c r="BM495" i="14"/>
  <c r="BN495" i="14"/>
  <c r="BO495" i="14"/>
  <c r="BP495" i="14"/>
  <c r="BH496" i="14"/>
  <c r="BI496" i="14"/>
  <c r="BJ496" i="14"/>
  <c r="BK496" i="14"/>
  <c r="BL496" i="14"/>
  <c r="BM496" i="14"/>
  <c r="BN496" i="14"/>
  <c r="BO496" i="14"/>
  <c r="BP496" i="14"/>
  <c r="BH497" i="14"/>
  <c r="BI497" i="14"/>
  <c r="BJ497" i="14"/>
  <c r="BK497" i="14"/>
  <c r="BL497" i="14"/>
  <c r="BM497" i="14"/>
  <c r="BN497" i="14"/>
  <c r="BO497" i="14"/>
  <c r="BP497" i="14"/>
  <c r="BH498" i="14"/>
  <c r="BI498" i="14"/>
  <c r="BJ498" i="14"/>
  <c r="BK498" i="14"/>
  <c r="BL498" i="14"/>
  <c r="BM498" i="14"/>
  <c r="BN498" i="14"/>
  <c r="BO498" i="14"/>
  <c r="BP498" i="14"/>
  <c r="BH499" i="14"/>
  <c r="BI499" i="14"/>
  <c r="BJ499" i="14"/>
  <c r="BK499" i="14"/>
  <c r="BL499" i="14"/>
  <c r="BM499" i="14"/>
  <c r="BN499" i="14"/>
  <c r="BO499" i="14"/>
  <c r="BP499" i="14"/>
  <c r="BH500" i="14"/>
  <c r="BI500" i="14"/>
  <c r="BJ500" i="14"/>
  <c r="BK500" i="14"/>
  <c r="BL500" i="14"/>
  <c r="BM500" i="14"/>
  <c r="BN500" i="14"/>
  <c r="BO500" i="14"/>
  <c r="BP500" i="14"/>
  <c r="BH501" i="14"/>
  <c r="BI501" i="14"/>
  <c r="BJ501" i="14"/>
  <c r="BK501" i="14"/>
  <c r="BL501" i="14"/>
  <c r="BM501" i="14"/>
  <c r="BN501" i="14"/>
  <c r="BO501" i="14"/>
  <c r="BP501" i="14"/>
  <c r="BH502" i="14"/>
  <c r="BI502" i="14"/>
  <c r="BJ502" i="14"/>
  <c r="BK502" i="14"/>
  <c r="BL502" i="14"/>
  <c r="BM502" i="14"/>
  <c r="BN502" i="14"/>
  <c r="BO502" i="14"/>
  <c r="BP502" i="14"/>
  <c r="BH503" i="14"/>
  <c r="BI503" i="14"/>
  <c r="BJ503" i="14"/>
  <c r="BK503" i="14"/>
  <c r="BL503" i="14"/>
  <c r="BM503" i="14"/>
  <c r="BN503" i="14"/>
  <c r="BO503" i="14"/>
  <c r="BP503" i="14"/>
  <c r="BH504" i="14"/>
  <c r="BI504" i="14"/>
  <c r="BJ504" i="14"/>
  <c r="BK504" i="14"/>
  <c r="BL504" i="14"/>
  <c r="BM504" i="14"/>
  <c r="BN504" i="14"/>
  <c r="BO504" i="14"/>
  <c r="BP504" i="14"/>
  <c r="BH505" i="14"/>
  <c r="BI505" i="14"/>
  <c r="BJ505" i="14"/>
  <c r="BK505" i="14"/>
  <c r="BL505" i="14"/>
  <c r="BM505" i="14"/>
  <c r="BN505" i="14"/>
  <c r="BO505" i="14"/>
  <c r="BP505" i="14"/>
  <c r="BH506" i="14"/>
  <c r="BI506" i="14"/>
  <c r="BJ506" i="14"/>
  <c r="BK506" i="14"/>
  <c r="BL506" i="14"/>
  <c r="BM506" i="14"/>
  <c r="BN506" i="14"/>
  <c r="BO506" i="14"/>
  <c r="BP506" i="14"/>
  <c r="BH507" i="14"/>
  <c r="BI507" i="14"/>
  <c r="BJ507" i="14"/>
  <c r="BK507" i="14"/>
  <c r="BL507" i="14"/>
  <c r="BM507" i="14"/>
  <c r="BN507" i="14"/>
  <c r="BO507" i="14"/>
  <c r="BP507" i="14"/>
  <c r="BH508" i="14"/>
  <c r="BI508" i="14"/>
  <c r="BJ508" i="14"/>
  <c r="BK508" i="14"/>
  <c r="BL508" i="14"/>
  <c r="BM508" i="14"/>
  <c r="BN508" i="14"/>
  <c r="BO508" i="14"/>
  <c r="BP508" i="14"/>
  <c r="BH509" i="14"/>
  <c r="BI509" i="14"/>
  <c r="BJ509" i="14"/>
  <c r="BK509" i="14"/>
  <c r="BL509" i="14"/>
  <c r="BM509" i="14"/>
  <c r="BN509" i="14"/>
  <c r="BO509" i="14"/>
  <c r="BP509" i="14"/>
  <c r="BH510" i="14"/>
  <c r="BI510" i="14"/>
  <c r="BJ510" i="14"/>
  <c r="BK510" i="14"/>
  <c r="BL510" i="14"/>
  <c r="BM510" i="14"/>
  <c r="BN510" i="14"/>
  <c r="BO510" i="14"/>
  <c r="BP510" i="14"/>
  <c r="BH511" i="14"/>
  <c r="BI511" i="14"/>
  <c r="BJ511" i="14"/>
  <c r="BK511" i="14"/>
  <c r="BL511" i="14"/>
  <c r="BM511" i="14"/>
  <c r="BN511" i="14"/>
  <c r="BO511" i="14"/>
  <c r="BP511" i="14"/>
  <c r="BH512" i="14"/>
  <c r="BI512" i="14"/>
  <c r="BJ512" i="14"/>
  <c r="BK512" i="14"/>
  <c r="BL512" i="14"/>
  <c r="BM512" i="14"/>
  <c r="BN512" i="14"/>
  <c r="BO512" i="14"/>
  <c r="BP512" i="14"/>
  <c r="BH513" i="14"/>
  <c r="BI513" i="14"/>
  <c r="BJ513" i="14"/>
  <c r="BK513" i="14"/>
  <c r="BL513" i="14"/>
  <c r="BM513" i="14"/>
  <c r="BN513" i="14"/>
  <c r="BO513" i="14"/>
  <c r="BP513" i="14"/>
  <c r="BH514" i="14"/>
  <c r="BI514" i="14"/>
  <c r="BJ514" i="14"/>
  <c r="BK514" i="14"/>
  <c r="BL514" i="14"/>
  <c r="BM514" i="14"/>
  <c r="BN514" i="14"/>
  <c r="BO514" i="14"/>
  <c r="BP514" i="14"/>
  <c r="BH515" i="14"/>
  <c r="BI515" i="14"/>
  <c r="BJ515" i="14"/>
  <c r="BK515" i="14"/>
  <c r="BL515" i="14"/>
  <c r="BM515" i="14"/>
  <c r="BN515" i="14"/>
  <c r="BO515" i="14"/>
  <c r="BP515" i="14"/>
  <c r="BH516" i="14"/>
  <c r="BI516" i="14"/>
  <c r="BJ516" i="14"/>
  <c r="BK516" i="14"/>
  <c r="BL516" i="14"/>
  <c r="BM516" i="14"/>
  <c r="BN516" i="14"/>
  <c r="BO516" i="14"/>
  <c r="BP516" i="14"/>
  <c r="BH517" i="14"/>
  <c r="BI517" i="14"/>
  <c r="BJ517" i="14"/>
  <c r="BK517" i="14"/>
  <c r="BL517" i="14"/>
  <c r="BM517" i="14"/>
  <c r="BN517" i="14"/>
  <c r="BO517" i="14"/>
  <c r="BP517" i="14"/>
  <c r="BH518" i="14"/>
  <c r="BI518" i="14"/>
  <c r="BJ518" i="14"/>
  <c r="BK518" i="14"/>
  <c r="BL518" i="14"/>
  <c r="BM518" i="14"/>
  <c r="BN518" i="14"/>
  <c r="BO518" i="14"/>
  <c r="BP518" i="14"/>
  <c r="BH519" i="14"/>
  <c r="BI519" i="14"/>
  <c r="BJ519" i="14"/>
  <c r="BK519" i="14"/>
  <c r="BL519" i="14"/>
  <c r="BM519" i="14"/>
  <c r="BN519" i="14"/>
  <c r="BO519" i="14"/>
  <c r="BP519" i="14"/>
  <c r="BH520" i="14"/>
  <c r="BI520" i="14"/>
  <c r="BJ520" i="14"/>
  <c r="BK520" i="14"/>
  <c r="BL520" i="14"/>
  <c r="BM520" i="14"/>
  <c r="BN520" i="14"/>
  <c r="BO520" i="14"/>
  <c r="BP520" i="14"/>
  <c r="BH521" i="14"/>
  <c r="BI521" i="14"/>
  <c r="BJ521" i="14"/>
  <c r="BK521" i="14"/>
  <c r="BL521" i="14"/>
  <c r="BM521" i="14"/>
  <c r="BN521" i="14"/>
  <c r="BO521" i="14"/>
  <c r="BP521" i="14"/>
  <c r="BH522" i="14"/>
  <c r="BI522" i="14"/>
  <c r="BJ522" i="14"/>
  <c r="BK522" i="14"/>
  <c r="BL522" i="14"/>
  <c r="BM522" i="14"/>
  <c r="BN522" i="14"/>
  <c r="BO522" i="14"/>
  <c r="BP522" i="14"/>
  <c r="BH523" i="14"/>
  <c r="BI523" i="14"/>
  <c r="BJ523" i="14"/>
  <c r="BK523" i="14"/>
  <c r="BL523" i="14"/>
  <c r="BM523" i="14"/>
  <c r="BN523" i="14"/>
  <c r="BO523" i="14"/>
  <c r="BP523" i="14"/>
  <c r="BH524" i="14"/>
  <c r="BI524" i="14"/>
  <c r="BJ524" i="14"/>
  <c r="BK524" i="14"/>
  <c r="BL524" i="14"/>
  <c r="BM524" i="14"/>
  <c r="BN524" i="14"/>
  <c r="BO524" i="14"/>
  <c r="BP524" i="14"/>
  <c r="BH525" i="14"/>
  <c r="BI525" i="14"/>
  <c r="BJ525" i="14"/>
  <c r="BK525" i="14"/>
  <c r="BL525" i="14"/>
  <c r="BM525" i="14"/>
  <c r="BN525" i="14"/>
  <c r="BO525" i="14"/>
  <c r="BP525" i="14"/>
  <c r="BH526" i="14"/>
  <c r="BI526" i="14"/>
  <c r="BJ526" i="14"/>
  <c r="BK526" i="14"/>
  <c r="BL526" i="14"/>
  <c r="BM526" i="14"/>
  <c r="BN526" i="14"/>
  <c r="BO526" i="14"/>
  <c r="BP526" i="14"/>
  <c r="BH527" i="14"/>
  <c r="BI527" i="14"/>
  <c r="BJ527" i="14"/>
  <c r="BK527" i="14"/>
  <c r="BL527" i="14"/>
  <c r="BM527" i="14"/>
  <c r="BN527" i="14"/>
  <c r="BO527" i="14"/>
  <c r="BP527" i="14"/>
  <c r="BH528" i="14"/>
  <c r="BI528" i="14"/>
  <c r="BJ528" i="14"/>
  <c r="BK528" i="14"/>
  <c r="BL528" i="14"/>
  <c r="BM528" i="14"/>
  <c r="BN528" i="14"/>
  <c r="BO528" i="14"/>
  <c r="BP528" i="14"/>
  <c r="BH529" i="14"/>
  <c r="BI529" i="14"/>
  <c r="BJ529" i="14"/>
  <c r="BK529" i="14"/>
  <c r="BL529" i="14"/>
  <c r="BM529" i="14"/>
  <c r="BN529" i="14"/>
  <c r="BO529" i="14"/>
  <c r="BP529" i="14"/>
  <c r="BH530" i="14"/>
  <c r="BI530" i="14"/>
  <c r="BJ530" i="14"/>
  <c r="BK530" i="14"/>
  <c r="BL530" i="14"/>
  <c r="BM530" i="14"/>
  <c r="BN530" i="14"/>
  <c r="BO530" i="14"/>
  <c r="BP530" i="14"/>
  <c r="BH531" i="14"/>
  <c r="BI531" i="14"/>
  <c r="BJ531" i="14"/>
  <c r="BK531" i="14"/>
  <c r="BL531" i="14"/>
  <c r="BM531" i="14"/>
  <c r="BN531" i="14"/>
  <c r="BO531" i="14"/>
  <c r="BP531" i="14"/>
  <c r="BH532" i="14"/>
  <c r="BI532" i="14"/>
  <c r="BJ532" i="14"/>
  <c r="BK532" i="14"/>
  <c r="BL532" i="14"/>
  <c r="BM532" i="14"/>
  <c r="BN532" i="14"/>
  <c r="BO532" i="14"/>
  <c r="BP532" i="14"/>
  <c r="BH533" i="14"/>
  <c r="BI533" i="14"/>
  <c r="BJ533" i="14"/>
  <c r="BK533" i="14"/>
  <c r="BL533" i="14"/>
  <c r="BM533" i="14"/>
  <c r="BN533" i="14"/>
  <c r="BO533" i="14"/>
  <c r="BP533" i="14"/>
  <c r="BH534" i="14"/>
  <c r="BI534" i="14"/>
  <c r="BJ534" i="14"/>
  <c r="BK534" i="14"/>
  <c r="BL534" i="14"/>
  <c r="BM534" i="14"/>
  <c r="BN534" i="14"/>
  <c r="BO534" i="14"/>
  <c r="BP534" i="14"/>
  <c r="BH535" i="14"/>
  <c r="BI535" i="14"/>
  <c r="BJ535" i="14"/>
  <c r="BK535" i="14"/>
  <c r="BL535" i="14"/>
  <c r="BM535" i="14"/>
  <c r="BN535" i="14"/>
  <c r="BO535" i="14"/>
  <c r="BP535" i="14"/>
  <c r="BH536" i="14"/>
  <c r="BI536" i="14"/>
  <c r="BJ536" i="14"/>
  <c r="BK536" i="14"/>
  <c r="BL536" i="14"/>
  <c r="BM536" i="14"/>
  <c r="BN536" i="14"/>
  <c r="BO536" i="14"/>
  <c r="BP536" i="14"/>
  <c r="BH537" i="14"/>
  <c r="BI537" i="14"/>
  <c r="BJ537" i="14"/>
  <c r="BK537" i="14"/>
  <c r="BL537" i="14"/>
  <c r="BM537" i="14"/>
  <c r="BN537" i="14"/>
  <c r="BO537" i="14"/>
  <c r="BP537" i="14"/>
  <c r="BH538" i="14"/>
  <c r="BI538" i="14"/>
  <c r="BJ538" i="14"/>
  <c r="BK538" i="14"/>
  <c r="BL538" i="14"/>
  <c r="BM538" i="14"/>
  <c r="BN538" i="14"/>
  <c r="BO538" i="14"/>
  <c r="BP538" i="14"/>
  <c r="BH539" i="14"/>
  <c r="BI539" i="14"/>
  <c r="BJ539" i="14"/>
  <c r="BK539" i="14"/>
  <c r="BL539" i="14"/>
  <c r="BM539" i="14"/>
  <c r="BN539" i="14"/>
  <c r="BO539" i="14"/>
  <c r="BP539" i="14"/>
  <c r="BH540" i="14"/>
  <c r="BI540" i="14"/>
  <c r="BJ540" i="14"/>
  <c r="BK540" i="14"/>
  <c r="BL540" i="14"/>
  <c r="BM540" i="14"/>
  <c r="BN540" i="14"/>
  <c r="BO540" i="14"/>
  <c r="BP540" i="14"/>
  <c r="BH541" i="14"/>
  <c r="BI541" i="14"/>
  <c r="BJ541" i="14"/>
  <c r="BK541" i="14"/>
  <c r="BL541" i="14"/>
  <c r="BM541" i="14"/>
  <c r="BN541" i="14"/>
  <c r="BO541" i="14"/>
  <c r="BP541" i="14"/>
  <c r="BH542" i="14"/>
  <c r="BI542" i="14"/>
  <c r="BJ542" i="14"/>
  <c r="BK542" i="14"/>
  <c r="BL542" i="14"/>
  <c r="BM542" i="14"/>
  <c r="BN542" i="14"/>
  <c r="BO542" i="14"/>
  <c r="BP542" i="14"/>
  <c r="BH543" i="14"/>
  <c r="BI543" i="14"/>
  <c r="BJ543" i="14"/>
  <c r="BK543" i="14"/>
  <c r="BL543" i="14"/>
  <c r="BM543" i="14"/>
  <c r="BN543" i="14"/>
  <c r="BO543" i="14"/>
  <c r="BP543" i="14"/>
  <c r="BH544" i="14"/>
  <c r="BI544" i="14"/>
  <c r="BJ544" i="14"/>
  <c r="BK544" i="14"/>
  <c r="BL544" i="14"/>
  <c r="BM544" i="14"/>
  <c r="BN544" i="14"/>
  <c r="BO544" i="14"/>
  <c r="BP544" i="14"/>
  <c r="BH545" i="14"/>
  <c r="BI545" i="14"/>
  <c r="BJ545" i="14"/>
  <c r="BK545" i="14"/>
  <c r="BL545" i="14"/>
  <c r="BM545" i="14"/>
  <c r="BN545" i="14"/>
  <c r="BO545" i="14"/>
  <c r="BP545" i="14"/>
  <c r="BH546" i="14"/>
  <c r="BI546" i="14"/>
  <c r="BJ546" i="14"/>
  <c r="BK546" i="14"/>
  <c r="BL546" i="14"/>
  <c r="BM546" i="14"/>
  <c r="BN546" i="14"/>
  <c r="BO546" i="14"/>
  <c r="BP546" i="14"/>
  <c r="BH547" i="14"/>
  <c r="BI547" i="14"/>
  <c r="BJ547" i="14"/>
  <c r="BK547" i="14"/>
  <c r="BL547" i="14"/>
  <c r="BM547" i="14"/>
  <c r="BN547" i="14"/>
  <c r="BO547" i="14"/>
  <c r="BP547" i="14"/>
  <c r="BH548" i="14"/>
  <c r="BI548" i="14"/>
  <c r="BJ548" i="14"/>
  <c r="BK548" i="14"/>
  <c r="BL548" i="14"/>
  <c r="BM548" i="14"/>
  <c r="BN548" i="14"/>
  <c r="BO548" i="14"/>
  <c r="BP548" i="14"/>
  <c r="BH549" i="14"/>
  <c r="BI549" i="14"/>
  <c r="BJ549" i="14"/>
  <c r="BK549" i="14"/>
  <c r="BL549" i="14"/>
  <c r="BM549" i="14"/>
  <c r="BN549" i="14"/>
  <c r="BO549" i="14"/>
  <c r="BP549" i="14"/>
  <c r="BH550" i="14"/>
  <c r="BI550" i="14"/>
  <c r="BJ550" i="14"/>
  <c r="BK550" i="14"/>
  <c r="BL550" i="14"/>
  <c r="BM550" i="14"/>
  <c r="BN550" i="14"/>
  <c r="BO550" i="14"/>
  <c r="BP550" i="14"/>
  <c r="BH551" i="14"/>
  <c r="BI551" i="14"/>
  <c r="BJ551" i="14"/>
  <c r="BK551" i="14"/>
  <c r="BL551" i="14"/>
  <c r="BM551" i="14"/>
  <c r="BN551" i="14"/>
  <c r="BO551" i="14"/>
  <c r="BP551" i="14"/>
  <c r="BH552" i="14"/>
  <c r="BI552" i="14"/>
  <c r="BJ552" i="14"/>
  <c r="BK552" i="14"/>
  <c r="BL552" i="14"/>
  <c r="BM552" i="14"/>
  <c r="BN552" i="14"/>
  <c r="BO552" i="14"/>
  <c r="BP552" i="14"/>
  <c r="BH553" i="14"/>
  <c r="BI553" i="14"/>
  <c r="BJ553" i="14"/>
  <c r="BK553" i="14"/>
  <c r="BL553" i="14"/>
  <c r="BM553" i="14"/>
  <c r="BN553" i="14"/>
  <c r="BO553" i="14"/>
  <c r="BP553" i="14"/>
  <c r="BH554" i="14"/>
  <c r="BI554" i="14"/>
  <c r="BJ554" i="14"/>
  <c r="BK554" i="14"/>
  <c r="BL554" i="14"/>
  <c r="BM554" i="14"/>
  <c r="BN554" i="14"/>
  <c r="BO554" i="14"/>
  <c r="BP554" i="14"/>
  <c r="BH555" i="14"/>
  <c r="BI555" i="14"/>
  <c r="BJ555" i="14"/>
  <c r="BK555" i="14"/>
  <c r="BL555" i="14"/>
  <c r="BM555" i="14"/>
  <c r="BN555" i="14"/>
  <c r="BO555" i="14"/>
  <c r="BP555" i="14"/>
  <c r="BH556" i="14"/>
  <c r="BI556" i="14"/>
  <c r="BJ556" i="14"/>
  <c r="BK556" i="14"/>
  <c r="BL556" i="14"/>
  <c r="BM556" i="14"/>
  <c r="BN556" i="14"/>
  <c r="BO556" i="14"/>
  <c r="BP556" i="14"/>
  <c r="BH557" i="14"/>
  <c r="BI557" i="14"/>
  <c r="BJ557" i="14"/>
  <c r="BK557" i="14"/>
  <c r="BL557" i="14"/>
  <c r="BM557" i="14"/>
  <c r="BN557" i="14"/>
  <c r="BO557" i="14"/>
  <c r="BP557" i="14"/>
  <c r="BH558" i="14"/>
  <c r="BI558" i="14"/>
  <c r="BJ558" i="14"/>
  <c r="BK558" i="14"/>
  <c r="BL558" i="14"/>
  <c r="BM558" i="14"/>
  <c r="BN558" i="14"/>
  <c r="BO558" i="14"/>
  <c r="BP558" i="14"/>
  <c r="BH559" i="14"/>
  <c r="BI559" i="14"/>
  <c r="BJ559" i="14"/>
  <c r="BK559" i="14"/>
  <c r="BL559" i="14"/>
  <c r="BM559" i="14"/>
  <c r="BN559" i="14"/>
  <c r="BO559" i="14"/>
  <c r="BP559" i="14"/>
  <c r="BH560" i="14"/>
  <c r="BI560" i="14"/>
  <c r="BJ560" i="14"/>
  <c r="BK560" i="14"/>
  <c r="BL560" i="14"/>
  <c r="BM560" i="14"/>
  <c r="BN560" i="14"/>
  <c r="BO560" i="14"/>
  <c r="BP560" i="14"/>
  <c r="BH561" i="14"/>
  <c r="BI561" i="14"/>
  <c r="BJ561" i="14"/>
  <c r="BK561" i="14"/>
  <c r="BL561" i="14"/>
  <c r="BM561" i="14"/>
  <c r="BN561" i="14"/>
  <c r="BO561" i="14"/>
  <c r="BP561" i="14"/>
  <c r="BH562" i="14"/>
  <c r="BI562" i="14"/>
  <c r="BJ562" i="14"/>
  <c r="BK562" i="14"/>
  <c r="BL562" i="14"/>
  <c r="BM562" i="14"/>
  <c r="BN562" i="14"/>
  <c r="BO562" i="14"/>
  <c r="BP562" i="14"/>
  <c r="BH563" i="14"/>
  <c r="BI563" i="14"/>
  <c r="BJ563" i="14"/>
  <c r="BK563" i="14"/>
  <c r="BL563" i="14"/>
  <c r="BM563" i="14"/>
  <c r="BN563" i="14"/>
  <c r="BO563" i="14"/>
  <c r="BP563" i="14"/>
  <c r="BH564" i="14"/>
  <c r="BI564" i="14"/>
  <c r="BJ564" i="14"/>
  <c r="BK564" i="14"/>
  <c r="BL564" i="14"/>
  <c r="BM564" i="14"/>
  <c r="BN564" i="14"/>
  <c r="BO564" i="14"/>
  <c r="BP564" i="14"/>
  <c r="BH565" i="14"/>
  <c r="BI565" i="14"/>
  <c r="BJ565" i="14"/>
  <c r="BK565" i="14"/>
  <c r="BL565" i="14"/>
  <c r="BM565" i="14"/>
  <c r="BN565" i="14"/>
  <c r="BO565" i="14"/>
  <c r="BP565" i="14"/>
  <c r="BH566" i="14"/>
  <c r="BI566" i="14"/>
  <c r="BJ566" i="14"/>
  <c r="BK566" i="14"/>
  <c r="BL566" i="14"/>
  <c r="BM566" i="14"/>
  <c r="BN566" i="14"/>
  <c r="BO566" i="14"/>
  <c r="BP566" i="14"/>
  <c r="BH567" i="14"/>
  <c r="BI567" i="14"/>
  <c r="BJ567" i="14"/>
  <c r="BK567" i="14"/>
  <c r="BL567" i="14"/>
  <c r="BM567" i="14"/>
  <c r="BN567" i="14"/>
  <c r="BO567" i="14"/>
  <c r="BP567" i="14"/>
  <c r="BH568" i="14"/>
  <c r="BI568" i="14"/>
  <c r="BJ568" i="14"/>
  <c r="BK568" i="14"/>
  <c r="BL568" i="14"/>
  <c r="BM568" i="14"/>
  <c r="BN568" i="14"/>
  <c r="BO568" i="14"/>
  <c r="BP568" i="14"/>
  <c r="BH569" i="14"/>
  <c r="BI569" i="14"/>
  <c r="BJ569" i="14"/>
  <c r="BK569" i="14"/>
  <c r="BL569" i="14"/>
  <c r="BM569" i="14"/>
  <c r="BN569" i="14"/>
  <c r="BO569" i="14"/>
  <c r="BP569" i="14"/>
  <c r="BH570" i="14"/>
  <c r="BI570" i="14"/>
  <c r="BJ570" i="14"/>
  <c r="BK570" i="14"/>
  <c r="BL570" i="14"/>
  <c r="BM570" i="14"/>
  <c r="BN570" i="14"/>
  <c r="BO570" i="14"/>
  <c r="BP570" i="14"/>
  <c r="BH571" i="14"/>
  <c r="BI571" i="14"/>
  <c r="BJ571" i="14"/>
  <c r="BK571" i="14"/>
  <c r="BL571" i="14"/>
  <c r="BM571" i="14"/>
  <c r="BN571" i="14"/>
  <c r="BO571" i="14"/>
  <c r="BP571" i="14"/>
  <c r="BH572" i="14"/>
  <c r="BI572" i="14"/>
  <c r="BJ572" i="14"/>
  <c r="BK572" i="14"/>
  <c r="BL572" i="14"/>
  <c r="BM572" i="14"/>
  <c r="BN572" i="14"/>
  <c r="BO572" i="14"/>
  <c r="BP572" i="14"/>
  <c r="BH573" i="14"/>
  <c r="BI573" i="14"/>
  <c r="BJ573" i="14"/>
  <c r="BK573" i="14"/>
  <c r="BL573" i="14"/>
  <c r="BM573" i="14"/>
  <c r="BN573" i="14"/>
  <c r="BO573" i="14"/>
  <c r="BP573" i="14"/>
  <c r="BH574" i="14"/>
  <c r="BI574" i="14"/>
  <c r="BJ574" i="14"/>
  <c r="BK574" i="14"/>
  <c r="BL574" i="14"/>
  <c r="BM574" i="14"/>
  <c r="BN574" i="14"/>
  <c r="BO574" i="14"/>
  <c r="BP574" i="14"/>
  <c r="BP3" i="14"/>
  <c r="BN3" i="14"/>
  <c r="BM3" i="14"/>
  <c r="BL3" i="14"/>
  <c r="BK3" i="14"/>
  <c r="BJ3" i="14"/>
  <c r="BI3" i="14"/>
  <c r="BH3" i="14"/>
  <c r="BO3" i="14"/>
  <c r="BA4" i="14"/>
  <c r="BA5" i="14"/>
  <c r="BA6" i="14"/>
  <c r="BA7" i="14"/>
  <c r="BA8" i="14"/>
  <c r="BA9" i="14"/>
  <c r="BA10" i="14"/>
  <c r="BA13" i="14"/>
  <c r="BA14" i="14"/>
  <c r="BA15" i="14"/>
  <c r="BA16" i="14"/>
  <c r="BA17" i="14"/>
  <c r="BA18" i="14"/>
  <c r="BA19" i="14"/>
  <c r="BA20" i="14"/>
  <c r="BA21" i="14"/>
  <c r="BA22" i="14"/>
  <c r="BA23" i="14"/>
  <c r="BA24" i="14"/>
  <c r="BA25" i="14"/>
  <c r="BA26" i="14"/>
  <c r="BA27" i="14"/>
  <c r="BA28" i="14"/>
  <c r="BA29" i="14"/>
  <c r="BA30" i="14"/>
  <c r="BA31" i="14"/>
  <c r="BA32" i="14"/>
  <c r="BA33" i="14"/>
  <c r="BA34" i="14"/>
  <c r="BA35" i="14"/>
  <c r="BA36" i="14"/>
  <c r="BA37" i="14"/>
  <c r="BA38" i="14"/>
  <c r="BA39" i="14"/>
  <c r="BA40" i="14"/>
  <c r="BA41" i="14"/>
  <c r="BA42" i="14"/>
  <c r="BA43" i="14"/>
  <c r="BA44" i="14"/>
  <c r="BA45" i="14"/>
  <c r="BA46" i="14"/>
  <c r="BA47" i="14"/>
  <c r="BA48" i="14"/>
  <c r="BA49" i="14"/>
  <c r="BA50" i="14"/>
  <c r="BA51" i="14"/>
  <c r="BA52" i="14"/>
  <c r="BA53" i="14"/>
  <c r="BA54" i="14"/>
  <c r="BA55" i="14"/>
  <c r="BA56" i="14"/>
  <c r="BA57" i="14"/>
  <c r="BA58" i="14"/>
  <c r="BA59" i="14"/>
  <c r="BA60" i="14"/>
  <c r="BA61" i="14"/>
  <c r="BA62" i="14"/>
  <c r="BA63" i="14"/>
  <c r="BA64" i="14"/>
  <c r="BA65" i="14"/>
  <c r="BA66" i="14"/>
  <c r="BA67" i="14"/>
  <c r="BA68" i="14"/>
  <c r="BA69" i="14"/>
  <c r="BA70" i="14"/>
  <c r="BA71" i="14"/>
  <c r="BA72" i="14"/>
  <c r="BA73" i="14"/>
  <c r="BA74" i="14"/>
  <c r="BA75" i="14"/>
  <c r="BA76" i="14"/>
  <c r="BA77" i="14"/>
  <c r="BA78" i="14"/>
  <c r="BA79" i="14"/>
  <c r="BA80" i="14"/>
  <c r="BA81" i="14"/>
  <c r="BA82" i="14"/>
  <c r="BA83" i="14"/>
  <c r="BA84" i="14"/>
  <c r="BA85" i="14"/>
  <c r="BA86" i="14"/>
  <c r="BA87" i="14"/>
  <c r="BA88" i="14"/>
  <c r="BA89" i="14"/>
  <c r="BA90" i="14"/>
  <c r="BA91" i="14"/>
  <c r="BA92" i="14"/>
  <c r="BA93" i="14"/>
  <c r="BA94" i="14"/>
  <c r="BA95" i="14"/>
  <c r="BA96" i="14"/>
  <c r="BA97" i="14"/>
  <c r="BA98" i="14"/>
  <c r="BA99" i="14"/>
  <c r="BA100" i="14"/>
  <c r="BA101" i="14"/>
  <c r="BA102" i="14"/>
  <c r="BA103" i="14"/>
  <c r="BA104" i="14"/>
  <c r="BA105" i="14"/>
  <c r="BA106" i="14"/>
  <c r="BA107" i="14"/>
  <c r="BA108" i="14"/>
  <c r="BA109" i="14"/>
  <c r="BA110" i="14"/>
  <c r="BA111" i="14"/>
  <c r="BA112" i="14"/>
  <c r="BA113" i="14"/>
  <c r="BA114" i="14"/>
  <c r="BA115" i="14"/>
  <c r="BA116" i="14"/>
  <c r="BA117" i="14"/>
  <c r="BA118" i="14"/>
  <c r="BA119" i="14"/>
  <c r="BA120" i="14"/>
  <c r="BA121" i="14"/>
  <c r="BA122" i="14"/>
  <c r="BA123" i="14"/>
  <c r="BA125" i="14"/>
  <c r="BA126" i="14"/>
  <c r="BA127" i="14"/>
  <c r="BA128" i="14"/>
  <c r="BA129" i="14"/>
  <c r="BA130" i="14"/>
  <c r="BA131" i="14"/>
  <c r="BA132" i="14"/>
  <c r="BA133" i="14"/>
  <c r="BA134" i="14"/>
  <c r="BA135" i="14"/>
  <c r="BA136" i="14"/>
  <c r="BA137" i="14"/>
  <c r="BA138" i="14"/>
  <c r="BA139" i="14"/>
  <c r="BA140" i="14"/>
  <c r="BA141" i="14"/>
  <c r="BA142" i="14"/>
  <c r="BA143" i="14"/>
  <c r="BA144" i="14"/>
  <c r="BA145" i="14"/>
  <c r="BA146" i="14"/>
  <c r="BA147" i="14"/>
  <c r="BA148" i="14"/>
  <c r="BA149" i="14"/>
  <c r="BA150" i="14"/>
  <c r="BA151" i="14"/>
  <c r="BA152" i="14"/>
  <c r="BA153" i="14"/>
  <c r="BA154" i="14"/>
  <c r="BA155" i="14"/>
  <c r="BA156" i="14"/>
  <c r="BA157" i="14"/>
  <c r="BA158" i="14"/>
  <c r="BA159" i="14"/>
  <c r="BA160" i="14"/>
  <c r="BA161" i="14"/>
  <c r="BA162" i="14"/>
  <c r="BA163" i="14"/>
  <c r="BA164" i="14"/>
  <c r="BA165" i="14"/>
  <c r="BA166" i="14"/>
  <c r="BA167" i="14"/>
  <c r="BA168" i="14"/>
  <c r="BA169" i="14"/>
  <c r="BA170" i="14"/>
  <c r="BA171" i="14"/>
  <c r="BA172" i="14"/>
  <c r="BA173" i="14"/>
  <c r="BA174" i="14"/>
  <c r="BA175" i="14"/>
  <c r="BA176" i="14"/>
  <c r="BA177" i="14"/>
  <c r="BA178" i="14"/>
  <c r="BA179" i="14"/>
  <c r="BA180" i="14"/>
  <c r="BA181" i="14"/>
  <c r="BA182" i="14"/>
  <c r="BA183" i="14"/>
  <c r="BA184" i="14"/>
  <c r="BA185" i="14"/>
  <c r="BA186" i="14"/>
  <c r="BA187" i="14"/>
  <c r="BA188" i="14"/>
  <c r="BA189" i="14"/>
  <c r="BA190" i="14"/>
  <c r="BA191" i="14"/>
  <c r="BA192" i="14"/>
  <c r="BA193" i="14"/>
  <c r="BA194" i="14"/>
  <c r="BA195" i="14"/>
  <c r="BA196" i="14"/>
  <c r="BA197" i="14"/>
  <c r="BA198" i="14"/>
  <c r="BA199" i="14"/>
  <c r="BA200" i="14"/>
  <c r="BA201" i="14"/>
  <c r="BA202" i="14"/>
  <c r="BA203" i="14"/>
  <c r="BA204" i="14"/>
  <c r="BA205" i="14"/>
  <c r="BA206" i="14"/>
  <c r="BA207" i="14"/>
  <c r="BA208" i="14"/>
  <c r="BA209" i="14"/>
  <c r="BA210" i="14"/>
  <c r="BA211" i="14"/>
  <c r="BA212" i="14"/>
  <c r="BA213" i="14"/>
  <c r="BA214" i="14"/>
  <c r="BA215" i="14"/>
  <c r="BA216" i="14"/>
  <c r="BA217" i="14"/>
  <c r="BA218" i="14"/>
  <c r="BA219" i="14"/>
  <c r="BA220" i="14"/>
  <c r="BA221" i="14"/>
  <c r="BA222" i="14"/>
  <c r="BA223" i="14"/>
  <c r="BA224" i="14"/>
  <c r="BA225" i="14"/>
  <c r="BA226" i="14"/>
  <c r="BA227" i="14"/>
  <c r="BA228" i="14"/>
  <c r="BA229" i="14"/>
  <c r="BA230" i="14"/>
  <c r="BA231" i="14"/>
  <c r="BA232" i="14"/>
  <c r="BA233" i="14"/>
  <c r="BA234" i="14"/>
  <c r="BA235" i="14"/>
  <c r="BA236" i="14"/>
  <c r="BA237" i="14"/>
  <c r="BA238" i="14"/>
  <c r="BA239" i="14"/>
  <c r="BA240" i="14"/>
  <c r="BA241" i="14"/>
  <c r="BA242" i="14"/>
  <c r="BA243" i="14"/>
  <c r="BA244" i="14"/>
  <c r="BA245" i="14"/>
  <c r="BA246" i="14"/>
  <c r="BA247" i="14"/>
  <c r="BA248" i="14"/>
  <c r="BA249" i="14"/>
  <c r="BA250" i="14"/>
  <c r="BA251" i="14"/>
  <c r="BA252" i="14"/>
  <c r="BA253" i="14"/>
  <c r="BA254" i="14"/>
  <c r="BA255" i="14"/>
  <c r="BA256" i="14"/>
  <c r="BA257" i="14"/>
  <c r="BA258" i="14"/>
  <c r="BA259" i="14"/>
  <c r="BA260" i="14"/>
  <c r="BA261" i="14"/>
  <c r="BA262" i="14"/>
  <c r="BA263" i="14"/>
  <c r="BA264" i="14"/>
  <c r="BA265" i="14"/>
  <c r="BA266" i="14"/>
  <c r="BA267" i="14"/>
  <c r="BA268" i="14"/>
  <c r="BA269" i="14"/>
  <c r="BA270" i="14"/>
  <c r="BA271" i="14"/>
  <c r="BA272" i="14"/>
  <c r="BA273" i="14"/>
  <c r="BA274" i="14"/>
  <c r="BA275" i="14"/>
  <c r="BA276" i="14"/>
  <c r="BA277" i="14"/>
  <c r="BA278" i="14"/>
  <c r="BA279" i="14"/>
  <c r="BA280" i="14"/>
  <c r="BA281" i="14"/>
  <c r="BA282" i="14"/>
  <c r="BA283" i="14"/>
  <c r="BA284" i="14"/>
  <c r="BA285" i="14"/>
  <c r="BA286" i="14"/>
  <c r="BA287" i="14"/>
  <c r="BA288" i="14"/>
  <c r="BA289" i="14"/>
  <c r="BA290" i="14"/>
  <c r="BA291" i="14"/>
  <c r="BA292" i="14"/>
  <c r="BA293" i="14"/>
  <c r="BA294" i="14"/>
  <c r="BA295" i="14"/>
  <c r="BA296" i="14"/>
  <c r="BA297" i="14"/>
  <c r="BA298" i="14"/>
  <c r="BA299" i="14"/>
  <c r="BA300" i="14"/>
  <c r="BA301" i="14"/>
  <c r="BA302" i="14"/>
  <c r="BA303" i="14"/>
  <c r="BA304" i="14"/>
  <c r="BA305" i="14"/>
  <c r="BA306" i="14"/>
  <c r="BA307" i="14"/>
  <c r="BA308" i="14"/>
  <c r="BA309" i="14"/>
  <c r="BA310" i="14"/>
  <c r="BA311" i="14"/>
  <c r="BA312" i="14"/>
  <c r="BA313" i="14"/>
  <c r="BA314" i="14"/>
  <c r="BA315" i="14"/>
  <c r="BA316" i="14"/>
  <c r="BA317" i="14"/>
  <c r="BA318" i="14"/>
  <c r="BA319" i="14"/>
  <c r="BA320" i="14"/>
  <c r="BA321" i="14"/>
  <c r="BA322" i="14"/>
  <c r="BA323" i="14"/>
  <c r="BA324" i="14"/>
  <c r="BA325" i="14"/>
  <c r="BA326" i="14"/>
  <c r="BA327" i="14"/>
  <c r="BA328" i="14"/>
  <c r="BA329" i="14"/>
  <c r="BA330" i="14"/>
  <c r="BA331" i="14"/>
  <c r="BA332" i="14"/>
  <c r="BA333" i="14"/>
  <c r="BA334" i="14"/>
  <c r="BA335" i="14"/>
  <c r="BA336" i="14"/>
  <c r="BA337" i="14"/>
  <c r="BA338" i="14"/>
  <c r="BA339" i="14"/>
  <c r="BA340" i="14"/>
  <c r="BA341" i="14"/>
  <c r="BA342" i="14"/>
  <c r="BA343" i="14"/>
  <c r="BA344" i="14"/>
  <c r="BA345" i="14"/>
  <c r="BA346" i="14"/>
  <c r="BA347" i="14"/>
  <c r="BA348" i="14"/>
  <c r="BA349" i="14"/>
  <c r="BA350" i="14"/>
  <c r="BA351" i="14"/>
  <c r="BA352" i="14"/>
  <c r="BA353" i="14"/>
  <c r="BA354" i="14"/>
  <c r="BA355" i="14"/>
  <c r="BA356" i="14"/>
  <c r="BA357" i="14"/>
  <c r="BA358" i="14"/>
  <c r="BA359" i="14"/>
  <c r="BA360" i="14"/>
  <c r="BA361" i="14"/>
  <c r="BA362" i="14"/>
  <c r="BA363" i="14"/>
  <c r="BA364" i="14"/>
  <c r="BA365" i="14"/>
  <c r="BA366" i="14"/>
  <c r="BA367" i="14"/>
  <c r="BA368" i="14"/>
  <c r="BA369" i="14"/>
  <c r="BA370" i="14"/>
  <c r="BA371" i="14"/>
  <c r="BA372" i="14"/>
  <c r="BA373" i="14"/>
  <c r="BA374" i="14"/>
  <c r="BA375" i="14"/>
  <c r="BA376" i="14"/>
  <c r="BA377" i="14"/>
  <c r="BA378" i="14"/>
  <c r="BA379" i="14"/>
  <c r="BA380" i="14"/>
  <c r="BA381" i="14"/>
  <c r="BA382" i="14"/>
  <c r="BA383" i="14"/>
  <c r="BA384" i="14"/>
  <c r="BA385" i="14"/>
  <c r="BA386" i="14"/>
  <c r="BA387" i="14"/>
  <c r="BA388" i="14"/>
  <c r="BA389" i="14"/>
  <c r="BA390" i="14"/>
  <c r="BA391" i="14"/>
  <c r="BA392" i="14"/>
  <c r="BA393" i="14"/>
  <c r="BA394" i="14"/>
  <c r="BA395" i="14"/>
  <c r="BA396" i="14"/>
  <c r="BA397" i="14"/>
  <c r="BA398" i="14"/>
  <c r="BA399" i="14"/>
  <c r="BA400" i="14"/>
  <c r="BA401" i="14"/>
  <c r="BA402" i="14"/>
  <c r="BA403" i="14"/>
  <c r="BA404" i="14"/>
  <c r="BA405" i="14"/>
  <c r="BA406" i="14"/>
  <c r="BA407" i="14"/>
  <c r="BA408" i="14"/>
  <c r="BA409" i="14"/>
  <c r="BA410" i="14"/>
  <c r="BA411" i="14"/>
  <c r="BA412" i="14"/>
  <c r="BA413" i="14"/>
  <c r="BA414" i="14"/>
  <c r="BA415" i="14"/>
  <c r="BA416" i="14"/>
  <c r="BA417" i="14"/>
  <c r="BA418" i="14"/>
  <c r="BA419" i="14"/>
  <c r="BA420" i="14"/>
  <c r="BA421" i="14"/>
  <c r="BA422" i="14"/>
  <c r="BA423" i="14"/>
  <c r="BA424" i="14"/>
  <c r="BA425" i="14"/>
  <c r="BA426" i="14"/>
  <c r="BA427" i="14"/>
  <c r="BA428" i="14"/>
  <c r="BA429" i="14"/>
  <c r="BA430" i="14"/>
  <c r="BA431" i="14"/>
  <c r="BA432" i="14"/>
  <c r="BA433" i="14"/>
  <c r="BA434" i="14"/>
  <c r="BA435" i="14"/>
  <c r="BA436" i="14"/>
  <c r="BA437" i="14"/>
  <c r="BA438" i="14"/>
  <c r="BA439" i="14"/>
  <c r="BA440" i="14"/>
  <c r="BA441" i="14"/>
  <c r="BA442" i="14"/>
  <c r="BA443" i="14"/>
  <c r="BA444" i="14"/>
  <c r="BA445" i="14"/>
  <c r="BA446" i="14"/>
  <c r="BA447" i="14"/>
  <c r="BA448" i="14"/>
  <c r="BA449" i="14"/>
  <c r="BA450" i="14"/>
  <c r="BA451" i="14"/>
  <c r="BA452" i="14"/>
  <c r="BA453" i="14"/>
  <c r="BA454" i="14"/>
  <c r="BA455" i="14"/>
  <c r="BA456" i="14"/>
  <c r="BA457" i="14"/>
  <c r="BA458" i="14"/>
  <c r="BA459" i="14"/>
  <c r="BA460" i="14"/>
  <c r="BA461" i="14"/>
  <c r="BA462" i="14"/>
  <c r="BA463" i="14"/>
  <c r="BA464" i="14"/>
  <c r="BA465" i="14"/>
  <c r="BA466" i="14"/>
  <c r="BA467" i="14"/>
  <c r="BA468" i="14"/>
  <c r="BA469" i="14"/>
  <c r="BA470" i="14"/>
  <c r="BA471" i="14"/>
  <c r="BA472" i="14"/>
  <c r="BA473" i="14"/>
  <c r="BA474" i="14"/>
  <c r="BA475" i="14"/>
  <c r="BA476" i="14"/>
  <c r="BA477" i="14"/>
  <c r="BA478" i="14"/>
  <c r="BA479" i="14"/>
  <c r="BA480" i="14"/>
  <c r="BA481" i="14"/>
  <c r="BA482" i="14"/>
  <c r="BA483" i="14"/>
  <c r="BA484" i="14"/>
  <c r="BA485" i="14"/>
  <c r="BA486" i="14"/>
  <c r="BA487" i="14"/>
  <c r="BA488" i="14"/>
  <c r="BA489" i="14"/>
  <c r="BA490" i="14"/>
  <c r="BA491" i="14"/>
  <c r="BA492" i="14"/>
  <c r="BA493" i="14"/>
  <c r="BA494" i="14"/>
  <c r="BA495" i="14"/>
  <c r="BA496" i="14"/>
  <c r="BA497" i="14"/>
  <c r="BA498" i="14"/>
  <c r="BA499" i="14"/>
  <c r="BA500" i="14"/>
  <c r="BA501" i="14"/>
  <c r="BA502" i="14"/>
  <c r="BA503" i="14"/>
  <c r="BA504" i="14"/>
  <c r="BA505" i="14"/>
  <c r="BA506" i="14"/>
  <c r="BA507" i="14"/>
  <c r="BA508" i="14"/>
  <c r="BA509" i="14"/>
  <c r="BA510" i="14"/>
  <c r="BA511" i="14"/>
  <c r="BA512" i="14"/>
  <c r="BA513" i="14"/>
  <c r="BA514" i="14"/>
  <c r="BA515" i="14"/>
  <c r="BA516" i="14"/>
  <c r="BA517" i="14"/>
  <c r="BA518" i="14"/>
  <c r="BA519" i="14"/>
  <c r="BA520" i="14"/>
  <c r="BA521" i="14"/>
  <c r="BA522" i="14"/>
  <c r="BA523" i="14"/>
  <c r="BA524" i="14"/>
  <c r="BA525" i="14"/>
  <c r="BA526" i="14"/>
  <c r="BA527" i="14"/>
  <c r="BA528" i="14"/>
  <c r="BA529" i="14"/>
  <c r="BA530" i="14"/>
  <c r="BA531" i="14"/>
  <c r="BA532" i="14"/>
  <c r="BA533" i="14"/>
  <c r="BA534" i="14"/>
  <c r="BA535" i="14"/>
  <c r="BA536" i="14"/>
  <c r="BA537" i="14"/>
  <c r="BA538" i="14"/>
  <c r="BA539" i="14"/>
  <c r="BA540" i="14"/>
  <c r="BA541" i="14"/>
  <c r="BA542" i="14"/>
  <c r="BA543" i="14"/>
  <c r="BA544" i="14"/>
  <c r="BA545" i="14"/>
  <c r="BA546" i="14"/>
  <c r="BA547" i="14"/>
  <c r="BA548" i="14"/>
  <c r="BA549" i="14"/>
  <c r="BA550" i="14"/>
  <c r="BA551" i="14"/>
  <c r="BA552" i="14"/>
  <c r="BA553" i="14"/>
  <c r="BA554" i="14"/>
  <c r="BA555" i="14"/>
  <c r="BA556" i="14"/>
  <c r="BA557" i="14"/>
  <c r="BA558" i="14"/>
  <c r="BA559" i="14"/>
  <c r="BA560" i="14"/>
  <c r="BA561" i="14"/>
  <c r="BA562" i="14"/>
  <c r="BA563" i="14"/>
  <c r="BA564" i="14"/>
  <c r="BA565" i="14"/>
  <c r="BA566" i="14"/>
  <c r="BA567" i="14"/>
  <c r="BA568" i="14"/>
  <c r="BA569" i="14"/>
  <c r="BA570" i="14"/>
  <c r="BA571" i="14"/>
  <c r="BA572" i="14"/>
  <c r="BA573" i="14"/>
  <c r="BA574" i="14"/>
  <c r="BD572" i="14" l="1"/>
  <c r="BE572" i="14"/>
  <c r="BB572" i="14"/>
  <c r="BC572" i="14"/>
  <c r="BD564" i="14"/>
  <c r="BE564" i="14"/>
  <c r="BB564" i="14"/>
  <c r="BC564" i="14"/>
  <c r="BD560" i="14"/>
  <c r="BE560" i="14"/>
  <c r="BB560" i="14"/>
  <c r="BC560" i="14"/>
  <c r="BD556" i="14"/>
  <c r="BE556" i="14"/>
  <c r="BB556" i="14"/>
  <c r="BC556" i="14"/>
  <c r="BD548" i="14"/>
  <c r="BE548" i="14"/>
  <c r="BB548" i="14"/>
  <c r="BC548" i="14"/>
  <c r="BD540" i="14"/>
  <c r="BE540" i="14"/>
  <c r="BB540" i="14"/>
  <c r="BC540" i="14"/>
  <c r="BD528" i="14"/>
  <c r="BE528" i="14"/>
  <c r="BB528" i="14"/>
  <c r="BC528" i="14"/>
  <c r="BD520" i="14"/>
  <c r="BE520" i="14"/>
  <c r="BB520" i="14"/>
  <c r="BC520" i="14"/>
  <c r="BB512" i="14"/>
  <c r="BC512" i="14"/>
  <c r="BD512" i="14"/>
  <c r="BE512" i="14"/>
  <c r="BB508" i="14"/>
  <c r="BC508" i="14"/>
  <c r="BD508" i="14"/>
  <c r="BE508" i="14"/>
  <c r="BB500" i="14"/>
  <c r="BC500" i="14"/>
  <c r="BD500" i="14"/>
  <c r="BE500" i="14"/>
  <c r="BB492" i="14"/>
  <c r="BC492" i="14"/>
  <c r="BD492" i="14"/>
  <c r="BE492" i="14"/>
  <c r="BB480" i="14"/>
  <c r="BC480" i="14"/>
  <c r="BD480" i="14"/>
  <c r="BE480" i="14"/>
  <c r="BB476" i="14"/>
  <c r="BC476" i="14"/>
  <c r="BD476" i="14"/>
  <c r="BE476" i="14"/>
  <c r="BB472" i="14"/>
  <c r="BC472" i="14"/>
  <c r="BD472" i="14"/>
  <c r="BE472" i="14"/>
  <c r="BB464" i="14"/>
  <c r="BC464" i="14"/>
  <c r="BD464" i="14"/>
  <c r="BE464" i="14"/>
  <c r="BB460" i="14"/>
  <c r="BC460" i="14"/>
  <c r="BD460" i="14"/>
  <c r="BE460" i="14"/>
  <c r="BB452" i="14"/>
  <c r="BC452" i="14"/>
  <c r="BD452" i="14"/>
  <c r="BE452" i="14"/>
  <c r="BB444" i="14"/>
  <c r="BC444" i="14"/>
  <c r="BD444" i="14"/>
  <c r="BE444" i="14"/>
  <c r="BB440" i="14"/>
  <c r="BC440" i="14"/>
  <c r="BD440" i="14"/>
  <c r="BE440" i="14"/>
  <c r="BB432" i="14"/>
  <c r="BC432" i="14"/>
  <c r="BD432" i="14"/>
  <c r="BE432" i="14"/>
  <c r="BB428" i="14"/>
  <c r="BC428" i="14"/>
  <c r="BD428" i="14"/>
  <c r="BE428" i="14"/>
  <c r="BB424" i="14"/>
  <c r="BC424" i="14"/>
  <c r="BD424" i="14"/>
  <c r="BE424" i="14"/>
  <c r="BB420" i="14"/>
  <c r="BC420" i="14"/>
  <c r="BD420" i="14"/>
  <c r="BE420" i="14"/>
  <c r="BB416" i="14"/>
  <c r="BC416" i="14"/>
  <c r="BD416" i="14"/>
  <c r="BE416" i="14"/>
  <c r="BB412" i="14"/>
  <c r="BC412" i="14"/>
  <c r="BD412" i="14"/>
  <c r="BE412" i="14"/>
  <c r="BB408" i="14"/>
  <c r="BC408" i="14"/>
  <c r="BD408" i="14"/>
  <c r="BE408" i="14"/>
  <c r="BB404" i="14"/>
  <c r="BC404" i="14"/>
  <c r="BD404" i="14"/>
  <c r="BE404" i="14"/>
  <c r="BB400" i="14"/>
  <c r="BC400" i="14"/>
  <c r="BD400" i="14"/>
  <c r="BE400" i="14"/>
  <c r="BB396" i="14"/>
  <c r="BC396" i="14"/>
  <c r="BD396" i="14"/>
  <c r="BE396" i="14"/>
  <c r="BB392" i="14"/>
  <c r="BC392" i="14"/>
  <c r="BD392" i="14"/>
  <c r="BE392" i="14"/>
  <c r="BB388" i="14"/>
  <c r="BC388" i="14"/>
  <c r="BD388" i="14"/>
  <c r="BE388" i="14"/>
  <c r="BB384" i="14"/>
  <c r="BC384" i="14"/>
  <c r="BD384" i="14"/>
  <c r="BE384" i="14"/>
  <c r="BB380" i="14"/>
  <c r="BC380" i="14"/>
  <c r="BD380" i="14"/>
  <c r="BE380" i="14"/>
  <c r="BB376" i="14"/>
  <c r="BC376" i="14"/>
  <c r="BD376" i="14"/>
  <c r="BE376" i="14"/>
  <c r="BB372" i="14"/>
  <c r="BC372" i="14"/>
  <c r="BD372" i="14"/>
  <c r="BE372" i="14"/>
  <c r="BB368" i="14"/>
  <c r="BC368" i="14"/>
  <c r="BD368" i="14"/>
  <c r="BE368" i="14"/>
  <c r="BB364" i="14"/>
  <c r="BC364" i="14"/>
  <c r="BD364" i="14"/>
  <c r="BE364" i="14"/>
  <c r="BB360" i="14"/>
  <c r="BC360" i="14"/>
  <c r="BD360" i="14"/>
  <c r="BE360" i="14"/>
  <c r="BB356" i="14"/>
  <c r="BC356" i="14"/>
  <c r="BD356" i="14"/>
  <c r="BE356" i="14"/>
  <c r="BB352" i="14"/>
  <c r="BC352" i="14"/>
  <c r="BD352" i="14"/>
  <c r="BE352" i="14"/>
  <c r="BB348" i="14"/>
  <c r="BC348" i="14"/>
  <c r="BD348" i="14"/>
  <c r="BE348" i="14"/>
  <c r="BB344" i="14"/>
  <c r="BC344" i="14"/>
  <c r="BD344" i="14"/>
  <c r="BE344" i="14"/>
  <c r="BB340" i="14"/>
  <c r="BC340" i="14"/>
  <c r="BD340" i="14"/>
  <c r="BE340" i="14"/>
  <c r="BB336" i="14"/>
  <c r="BC336" i="14"/>
  <c r="BD336" i="14"/>
  <c r="BE336" i="14"/>
  <c r="BB332" i="14"/>
  <c r="BC332" i="14"/>
  <c r="BD332" i="14"/>
  <c r="BE332" i="14"/>
  <c r="BB328" i="14"/>
  <c r="BC328" i="14"/>
  <c r="BD328" i="14"/>
  <c r="BE328" i="14"/>
  <c r="BB324" i="14"/>
  <c r="BC324" i="14"/>
  <c r="BD324" i="14"/>
  <c r="BE324" i="14"/>
  <c r="BB320" i="14"/>
  <c r="BC320" i="14"/>
  <c r="BD320" i="14"/>
  <c r="BE320" i="14"/>
  <c r="BB316" i="14"/>
  <c r="BC316" i="14"/>
  <c r="BD316" i="14"/>
  <c r="BE316" i="14"/>
  <c r="BB312" i="14"/>
  <c r="BC312" i="14"/>
  <c r="BD312" i="14"/>
  <c r="BE312" i="14"/>
  <c r="BB308" i="14"/>
  <c r="BC308" i="14"/>
  <c r="BD308" i="14"/>
  <c r="BE308" i="14"/>
  <c r="BB304" i="14"/>
  <c r="BC304" i="14"/>
  <c r="BD304" i="14"/>
  <c r="BE304" i="14"/>
  <c r="BB300" i="14"/>
  <c r="BC300" i="14"/>
  <c r="BD300" i="14"/>
  <c r="BE300" i="14"/>
  <c r="BB296" i="14"/>
  <c r="BC296" i="14"/>
  <c r="BD296" i="14"/>
  <c r="BE296" i="14"/>
  <c r="BB292" i="14"/>
  <c r="BC292" i="14"/>
  <c r="BD292" i="14"/>
  <c r="BE292" i="14"/>
  <c r="BB288" i="14"/>
  <c r="BC288" i="14"/>
  <c r="BD288" i="14"/>
  <c r="BE288" i="14"/>
  <c r="BB284" i="14"/>
  <c r="BC284" i="14"/>
  <c r="BD284" i="14"/>
  <c r="BE284" i="14"/>
  <c r="BB280" i="14"/>
  <c r="BC280" i="14"/>
  <c r="BD280" i="14"/>
  <c r="BE280" i="14"/>
  <c r="BB276" i="14"/>
  <c r="BC276" i="14"/>
  <c r="BD276" i="14"/>
  <c r="BE276" i="14"/>
  <c r="BB272" i="14"/>
  <c r="BC272" i="14"/>
  <c r="BD272" i="14"/>
  <c r="BE272" i="14"/>
  <c r="BB268" i="14"/>
  <c r="BC268" i="14"/>
  <c r="BD268" i="14"/>
  <c r="BE268" i="14"/>
  <c r="BB264" i="14"/>
  <c r="BC264" i="14"/>
  <c r="BD264" i="14"/>
  <c r="BE264" i="14"/>
  <c r="BB260" i="14"/>
  <c r="BC260" i="14"/>
  <c r="BD260" i="14"/>
  <c r="BE260" i="14"/>
  <c r="BB256" i="14"/>
  <c r="BC256" i="14"/>
  <c r="BD256" i="14"/>
  <c r="BE256" i="14"/>
  <c r="BB252" i="14"/>
  <c r="BC252" i="14"/>
  <c r="BD252" i="14"/>
  <c r="BE252" i="14"/>
  <c r="BB248" i="14"/>
  <c r="BC248" i="14"/>
  <c r="BD248" i="14"/>
  <c r="BE248" i="14"/>
  <c r="BB244" i="14"/>
  <c r="BC244" i="14"/>
  <c r="BD244" i="14"/>
  <c r="BE244" i="14"/>
  <c r="BB240" i="14"/>
  <c r="BC240" i="14"/>
  <c r="BD240" i="14"/>
  <c r="BE240" i="14"/>
  <c r="BB236" i="14"/>
  <c r="BC236" i="14"/>
  <c r="BD236" i="14"/>
  <c r="BE236" i="14"/>
  <c r="BB232" i="14"/>
  <c r="BC232" i="14"/>
  <c r="BD232" i="14"/>
  <c r="BE232" i="14"/>
  <c r="BB228" i="14"/>
  <c r="BC228" i="14"/>
  <c r="BD228" i="14"/>
  <c r="BE228" i="14"/>
  <c r="BB224" i="14"/>
  <c r="BC224" i="14"/>
  <c r="BD224" i="14"/>
  <c r="BE224" i="14"/>
  <c r="BB220" i="14"/>
  <c r="BC220" i="14"/>
  <c r="BD220" i="14"/>
  <c r="BE220" i="14"/>
  <c r="BB216" i="14"/>
  <c r="BC216" i="14"/>
  <c r="BD216" i="14"/>
  <c r="BE216" i="14"/>
  <c r="BB212" i="14"/>
  <c r="BC212" i="14"/>
  <c r="BD212" i="14"/>
  <c r="BE212" i="14"/>
  <c r="BB208" i="14"/>
  <c r="BC208" i="14"/>
  <c r="BD208" i="14"/>
  <c r="BE208" i="14"/>
  <c r="BB204" i="14"/>
  <c r="BC204" i="14"/>
  <c r="BD204" i="14"/>
  <c r="BE204" i="14"/>
  <c r="BB200" i="14"/>
  <c r="BC200" i="14"/>
  <c r="BD200" i="14"/>
  <c r="BE200" i="14"/>
  <c r="BB196" i="14"/>
  <c r="BC196" i="14"/>
  <c r="BD196" i="14"/>
  <c r="BE196" i="14"/>
  <c r="BB192" i="14"/>
  <c r="BC192" i="14"/>
  <c r="BD192" i="14"/>
  <c r="BE192" i="14"/>
  <c r="BB188" i="14"/>
  <c r="BC188" i="14"/>
  <c r="BD188" i="14"/>
  <c r="BE188" i="14"/>
  <c r="BB184" i="14"/>
  <c r="BC184" i="14"/>
  <c r="BD184" i="14"/>
  <c r="BE184" i="14"/>
  <c r="BB180" i="14"/>
  <c r="BC180" i="14"/>
  <c r="BD180" i="14"/>
  <c r="BE180" i="14"/>
  <c r="BB176" i="14"/>
  <c r="BC176" i="14"/>
  <c r="BD176" i="14"/>
  <c r="BE176" i="14"/>
  <c r="BB172" i="14"/>
  <c r="BC172" i="14"/>
  <c r="BD172" i="14"/>
  <c r="BE172" i="14"/>
  <c r="BB168" i="14"/>
  <c r="BC168" i="14"/>
  <c r="BD168" i="14"/>
  <c r="BE168" i="14"/>
  <c r="BB164" i="14"/>
  <c r="BC164" i="14"/>
  <c r="BD164" i="14"/>
  <c r="BE164" i="14"/>
  <c r="BB160" i="14"/>
  <c r="BC160" i="14"/>
  <c r="BD160" i="14"/>
  <c r="BE160" i="14"/>
  <c r="BB156" i="14"/>
  <c r="BC156" i="14"/>
  <c r="BD156" i="14"/>
  <c r="BE156" i="14"/>
  <c r="BB152" i="14"/>
  <c r="BC152" i="14"/>
  <c r="BD152" i="14"/>
  <c r="BE152" i="14"/>
  <c r="BB148" i="14"/>
  <c r="BC148" i="14"/>
  <c r="BD148" i="14"/>
  <c r="BE148" i="14"/>
  <c r="BB144" i="14"/>
  <c r="BC144" i="14"/>
  <c r="BD144" i="14"/>
  <c r="BE144" i="14"/>
  <c r="BB140" i="14"/>
  <c r="BC140" i="14"/>
  <c r="BD140" i="14"/>
  <c r="BE140" i="14"/>
  <c r="BB136" i="14"/>
  <c r="BC136" i="14"/>
  <c r="BD136" i="14"/>
  <c r="BE136" i="14"/>
  <c r="BB132" i="14"/>
  <c r="BC132" i="14"/>
  <c r="BD132" i="14"/>
  <c r="BE132" i="14"/>
  <c r="BB128" i="14"/>
  <c r="BC128" i="14"/>
  <c r="BD128" i="14"/>
  <c r="BE128" i="14"/>
  <c r="BB123" i="14"/>
  <c r="BC123" i="14"/>
  <c r="BD123" i="14"/>
  <c r="BE123" i="14"/>
  <c r="BB119" i="14"/>
  <c r="BC119" i="14"/>
  <c r="BD119" i="14"/>
  <c r="BE119" i="14"/>
  <c r="BB115" i="14"/>
  <c r="BC115" i="14"/>
  <c r="BD115" i="14"/>
  <c r="BE115" i="14"/>
  <c r="BB111" i="14"/>
  <c r="BC111" i="14"/>
  <c r="BD111" i="14"/>
  <c r="BE111" i="14"/>
  <c r="BB107" i="14"/>
  <c r="BC107" i="14"/>
  <c r="BD107" i="14"/>
  <c r="BE107" i="14"/>
  <c r="BB103" i="14"/>
  <c r="BC103" i="14"/>
  <c r="BD103" i="14"/>
  <c r="BE103" i="14"/>
  <c r="BB99" i="14"/>
  <c r="BC99" i="14"/>
  <c r="BD99" i="14"/>
  <c r="BE99" i="14"/>
  <c r="BB95" i="14"/>
  <c r="BC95" i="14"/>
  <c r="BD95" i="14"/>
  <c r="BE95" i="14"/>
  <c r="BB91" i="14"/>
  <c r="BC91" i="14"/>
  <c r="BD91" i="14"/>
  <c r="BE91" i="14"/>
  <c r="BB87" i="14"/>
  <c r="BC87" i="14"/>
  <c r="BD87" i="14"/>
  <c r="BE87" i="14"/>
  <c r="BB83" i="14"/>
  <c r="BC83" i="14"/>
  <c r="BD83" i="14"/>
  <c r="BE83" i="14"/>
  <c r="BB79" i="14"/>
  <c r="BC79" i="14"/>
  <c r="BD79" i="14"/>
  <c r="BE79" i="14"/>
  <c r="BB75" i="14"/>
  <c r="BC75" i="14"/>
  <c r="BD75" i="14"/>
  <c r="BE75" i="14"/>
  <c r="BB71" i="14"/>
  <c r="BC71" i="14"/>
  <c r="BD71" i="14"/>
  <c r="BE71" i="14"/>
  <c r="BB67" i="14"/>
  <c r="BC67" i="14"/>
  <c r="BD67" i="14"/>
  <c r="BE67" i="14"/>
  <c r="BB63" i="14"/>
  <c r="BC63" i="14"/>
  <c r="BD63" i="14"/>
  <c r="BE63" i="14"/>
  <c r="BB59" i="14"/>
  <c r="BC59" i="14"/>
  <c r="BD59" i="14"/>
  <c r="BE59" i="14"/>
  <c r="BB55" i="14"/>
  <c r="BC55" i="14"/>
  <c r="BD55" i="14"/>
  <c r="BE55" i="14"/>
  <c r="BB51" i="14"/>
  <c r="BC51" i="14"/>
  <c r="BD51" i="14"/>
  <c r="BE51" i="14"/>
  <c r="BD571" i="14"/>
  <c r="BE571" i="14"/>
  <c r="BB571" i="14"/>
  <c r="BC571" i="14"/>
  <c r="BD567" i="14"/>
  <c r="BE567" i="14"/>
  <c r="BB567" i="14"/>
  <c r="BC567" i="14"/>
  <c r="BD563" i="14"/>
  <c r="BE563" i="14"/>
  <c r="BB563" i="14"/>
  <c r="BC563" i="14"/>
  <c r="BD559" i="14"/>
  <c r="BE559" i="14"/>
  <c r="BB559" i="14"/>
  <c r="BC559" i="14"/>
  <c r="BD555" i="14"/>
  <c r="BE555" i="14"/>
  <c r="BB555" i="14"/>
  <c r="BC555" i="14"/>
  <c r="BD551" i="14"/>
  <c r="BE551" i="14"/>
  <c r="BB551" i="14"/>
  <c r="BC551" i="14"/>
  <c r="BD547" i="14"/>
  <c r="BE547" i="14"/>
  <c r="BB547" i="14"/>
  <c r="BC547" i="14"/>
  <c r="BD543" i="14"/>
  <c r="BE543" i="14"/>
  <c r="BB543" i="14"/>
  <c r="BC543" i="14"/>
  <c r="BD539" i="14"/>
  <c r="BE539" i="14"/>
  <c r="BB539" i="14"/>
  <c r="BC539" i="14"/>
  <c r="BD535" i="14"/>
  <c r="BE535" i="14"/>
  <c r="BB535" i="14"/>
  <c r="BC535" i="14"/>
  <c r="BD531" i="14"/>
  <c r="BE531" i="14"/>
  <c r="BB531" i="14"/>
  <c r="BC531" i="14"/>
  <c r="BD527" i="14"/>
  <c r="BE527" i="14"/>
  <c r="BB527" i="14"/>
  <c r="BC527" i="14"/>
  <c r="BD523" i="14"/>
  <c r="BE523" i="14"/>
  <c r="BB523" i="14"/>
  <c r="BC523" i="14"/>
  <c r="BD519" i="14"/>
  <c r="BE519" i="14"/>
  <c r="BB519" i="14"/>
  <c r="BC519" i="14"/>
  <c r="BD515" i="14"/>
  <c r="BE515" i="14"/>
  <c r="BB515" i="14"/>
  <c r="BC515" i="14"/>
  <c r="BB511" i="14"/>
  <c r="BC511" i="14"/>
  <c r="BD511" i="14"/>
  <c r="BE511" i="14"/>
  <c r="BB507" i="14"/>
  <c r="BC507" i="14"/>
  <c r="BD507" i="14"/>
  <c r="BE507" i="14"/>
  <c r="BB503" i="14"/>
  <c r="BC503" i="14"/>
  <c r="BD503" i="14"/>
  <c r="BE503" i="14"/>
  <c r="BB499" i="14"/>
  <c r="BC499" i="14"/>
  <c r="BD499" i="14"/>
  <c r="BE499" i="14"/>
  <c r="BB495" i="14"/>
  <c r="BC495" i="14"/>
  <c r="BD495" i="14"/>
  <c r="BE495" i="14"/>
  <c r="BB491" i="14"/>
  <c r="BC491" i="14"/>
  <c r="BD491" i="14"/>
  <c r="BE491" i="14"/>
  <c r="BB487" i="14"/>
  <c r="BC487" i="14"/>
  <c r="BD487" i="14"/>
  <c r="BE487" i="14"/>
  <c r="BB483" i="14"/>
  <c r="BC483" i="14"/>
  <c r="BD483" i="14"/>
  <c r="BE483" i="14"/>
  <c r="BB479" i="14"/>
  <c r="BC479" i="14"/>
  <c r="BD479" i="14"/>
  <c r="BE479" i="14"/>
  <c r="BB475" i="14"/>
  <c r="BC475" i="14"/>
  <c r="BD475" i="14"/>
  <c r="BE475" i="14"/>
  <c r="BB471" i="14"/>
  <c r="BC471" i="14"/>
  <c r="BD471" i="14"/>
  <c r="BE471" i="14"/>
  <c r="BB467" i="14"/>
  <c r="BC467" i="14"/>
  <c r="BD467" i="14"/>
  <c r="BE467" i="14"/>
  <c r="BB463" i="14"/>
  <c r="BC463" i="14"/>
  <c r="BD463" i="14"/>
  <c r="BE463" i="14"/>
  <c r="BB459" i="14"/>
  <c r="BC459" i="14"/>
  <c r="BD459" i="14"/>
  <c r="BE459" i="14"/>
  <c r="BB455" i="14"/>
  <c r="BC455" i="14"/>
  <c r="BD455" i="14"/>
  <c r="BE455" i="14"/>
  <c r="BB451" i="14"/>
  <c r="BC451" i="14"/>
  <c r="BD451" i="14"/>
  <c r="BE451" i="14"/>
  <c r="BB447" i="14"/>
  <c r="BC447" i="14"/>
  <c r="BD447" i="14"/>
  <c r="BE447" i="14"/>
  <c r="BB443" i="14"/>
  <c r="BC443" i="14"/>
  <c r="BD443" i="14"/>
  <c r="BE443" i="14"/>
  <c r="BB439" i="14"/>
  <c r="BC439" i="14"/>
  <c r="BD439" i="14"/>
  <c r="BE439" i="14"/>
  <c r="BB435" i="14"/>
  <c r="BC435" i="14"/>
  <c r="BD435" i="14"/>
  <c r="BE435" i="14"/>
  <c r="BB431" i="14"/>
  <c r="BC431" i="14"/>
  <c r="BD431" i="14"/>
  <c r="BE431" i="14"/>
  <c r="BB427" i="14"/>
  <c r="BC427" i="14"/>
  <c r="BD427" i="14"/>
  <c r="BE427" i="14"/>
  <c r="BB423" i="14"/>
  <c r="BC423" i="14"/>
  <c r="BD423" i="14"/>
  <c r="BE423" i="14"/>
  <c r="BB419" i="14"/>
  <c r="BC419" i="14"/>
  <c r="BD419" i="14"/>
  <c r="BE419" i="14"/>
  <c r="BB415" i="14"/>
  <c r="BC415" i="14"/>
  <c r="BD415" i="14"/>
  <c r="BE415" i="14"/>
  <c r="BB411" i="14"/>
  <c r="BC411" i="14"/>
  <c r="BD411" i="14"/>
  <c r="BE411" i="14"/>
  <c r="BB407" i="14"/>
  <c r="BC407" i="14"/>
  <c r="BD407" i="14"/>
  <c r="BE407" i="14"/>
  <c r="BB403" i="14"/>
  <c r="BC403" i="14"/>
  <c r="BD403" i="14"/>
  <c r="BE403" i="14"/>
  <c r="BB399" i="14"/>
  <c r="BC399" i="14"/>
  <c r="BD399" i="14"/>
  <c r="BE399" i="14"/>
  <c r="BB395" i="14"/>
  <c r="BC395" i="14"/>
  <c r="BD395" i="14"/>
  <c r="BE395" i="14"/>
  <c r="BB391" i="14"/>
  <c r="BC391" i="14"/>
  <c r="BD391" i="14"/>
  <c r="BE391" i="14"/>
  <c r="BB387" i="14"/>
  <c r="BC387" i="14"/>
  <c r="BD387" i="14"/>
  <c r="BE387" i="14"/>
  <c r="BB383" i="14"/>
  <c r="BC383" i="14"/>
  <c r="BD383" i="14"/>
  <c r="BE383" i="14"/>
  <c r="BB379" i="14"/>
  <c r="BC379" i="14"/>
  <c r="BD379" i="14"/>
  <c r="BE379" i="14"/>
  <c r="BB375" i="14"/>
  <c r="BC375" i="14"/>
  <c r="BD375" i="14"/>
  <c r="BE375" i="14"/>
  <c r="BB371" i="14"/>
  <c r="BC371" i="14"/>
  <c r="BD371" i="14"/>
  <c r="BE371" i="14"/>
  <c r="BB367" i="14"/>
  <c r="BC367" i="14"/>
  <c r="BD367" i="14"/>
  <c r="BE367" i="14"/>
  <c r="BB363" i="14"/>
  <c r="BC363" i="14"/>
  <c r="BD363" i="14"/>
  <c r="BE363" i="14"/>
  <c r="BB359" i="14"/>
  <c r="BC359" i="14"/>
  <c r="BD359" i="14"/>
  <c r="BE359" i="14"/>
  <c r="BB355" i="14"/>
  <c r="BC355" i="14"/>
  <c r="BD355" i="14"/>
  <c r="BE355" i="14"/>
  <c r="BB351" i="14"/>
  <c r="BC351" i="14"/>
  <c r="BD351" i="14"/>
  <c r="BE351" i="14"/>
  <c r="BB347" i="14"/>
  <c r="BC347" i="14"/>
  <c r="BD347" i="14"/>
  <c r="BE347" i="14"/>
  <c r="BB343" i="14"/>
  <c r="BC343" i="14"/>
  <c r="BD343" i="14"/>
  <c r="BE343" i="14"/>
  <c r="BB339" i="14"/>
  <c r="BC339" i="14"/>
  <c r="BD339" i="14"/>
  <c r="BE339" i="14"/>
  <c r="BB335" i="14"/>
  <c r="BC335" i="14"/>
  <c r="BD335" i="14"/>
  <c r="BE335" i="14"/>
  <c r="BB331" i="14"/>
  <c r="BC331" i="14"/>
  <c r="BD331" i="14"/>
  <c r="BE331" i="14"/>
  <c r="BB327" i="14"/>
  <c r="BC327" i="14"/>
  <c r="BD327" i="14"/>
  <c r="BE327" i="14"/>
  <c r="BB323" i="14"/>
  <c r="BC323" i="14"/>
  <c r="BD323" i="14"/>
  <c r="BE323" i="14"/>
  <c r="BB319" i="14"/>
  <c r="BC319" i="14"/>
  <c r="BD319" i="14"/>
  <c r="BE319" i="14"/>
  <c r="BB315" i="14"/>
  <c r="BC315" i="14"/>
  <c r="BD315" i="14"/>
  <c r="BE315" i="14"/>
  <c r="BB311" i="14"/>
  <c r="BC311" i="14"/>
  <c r="BD311" i="14"/>
  <c r="BE311" i="14"/>
  <c r="BB307" i="14"/>
  <c r="BC307" i="14"/>
  <c r="BD307" i="14"/>
  <c r="BE307" i="14"/>
  <c r="BB303" i="14"/>
  <c r="BC303" i="14"/>
  <c r="BD303" i="14"/>
  <c r="BE303" i="14"/>
  <c r="BB299" i="14"/>
  <c r="BC299" i="14"/>
  <c r="BD299" i="14"/>
  <c r="BE299" i="14"/>
  <c r="BB295" i="14"/>
  <c r="BC295" i="14"/>
  <c r="BD295" i="14"/>
  <c r="BE295" i="14"/>
  <c r="BB291" i="14"/>
  <c r="BC291" i="14"/>
  <c r="BD291" i="14"/>
  <c r="BE291" i="14"/>
  <c r="BB287" i="14"/>
  <c r="BC287" i="14"/>
  <c r="BD287" i="14"/>
  <c r="BE287" i="14"/>
  <c r="BB283" i="14"/>
  <c r="BC283" i="14"/>
  <c r="BD283" i="14"/>
  <c r="BE283" i="14"/>
  <c r="BB279" i="14"/>
  <c r="BC279" i="14"/>
  <c r="BD279" i="14"/>
  <c r="BE279" i="14"/>
  <c r="BB275" i="14"/>
  <c r="BC275" i="14"/>
  <c r="BD275" i="14"/>
  <c r="BE275" i="14"/>
  <c r="BB271" i="14"/>
  <c r="BC271" i="14"/>
  <c r="BD271" i="14"/>
  <c r="BE271" i="14"/>
  <c r="BB267" i="14"/>
  <c r="BC267" i="14"/>
  <c r="BD267" i="14"/>
  <c r="BE267" i="14"/>
  <c r="BB263" i="14"/>
  <c r="BC263" i="14"/>
  <c r="BD263" i="14"/>
  <c r="BE263" i="14"/>
  <c r="BB259" i="14"/>
  <c r="BC259" i="14"/>
  <c r="BD259" i="14"/>
  <c r="BE259" i="14"/>
  <c r="BB255" i="14"/>
  <c r="BC255" i="14"/>
  <c r="BD255" i="14"/>
  <c r="BE255" i="14"/>
  <c r="BB251" i="14"/>
  <c r="BC251" i="14"/>
  <c r="BD251" i="14"/>
  <c r="BE251" i="14"/>
  <c r="BB247" i="14"/>
  <c r="BC247" i="14"/>
  <c r="BD247" i="14"/>
  <c r="BE247" i="14"/>
  <c r="BB243" i="14"/>
  <c r="BC243" i="14"/>
  <c r="BD243" i="14"/>
  <c r="BE243" i="14"/>
  <c r="BB239" i="14"/>
  <c r="BC239" i="14"/>
  <c r="BD239" i="14"/>
  <c r="BE239" i="14"/>
  <c r="BB235" i="14"/>
  <c r="BC235" i="14"/>
  <c r="BD235" i="14"/>
  <c r="BE235" i="14"/>
  <c r="BB231" i="14"/>
  <c r="BC231" i="14"/>
  <c r="BD231" i="14"/>
  <c r="BE231" i="14"/>
  <c r="BB227" i="14"/>
  <c r="BC227" i="14"/>
  <c r="BD227" i="14"/>
  <c r="BE227" i="14"/>
  <c r="BB223" i="14"/>
  <c r="BC223" i="14"/>
  <c r="BD223" i="14"/>
  <c r="BE223" i="14"/>
  <c r="BB219" i="14"/>
  <c r="BC219" i="14"/>
  <c r="BD219" i="14"/>
  <c r="BE219" i="14"/>
  <c r="BB215" i="14"/>
  <c r="BC215" i="14"/>
  <c r="BD215" i="14"/>
  <c r="BE215" i="14"/>
  <c r="BB211" i="14"/>
  <c r="BC211" i="14"/>
  <c r="BD211" i="14"/>
  <c r="BE211" i="14"/>
  <c r="BB207" i="14"/>
  <c r="BC207" i="14"/>
  <c r="BD207" i="14"/>
  <c r="BE207" i="14"/>
  <c r="BB203" i="14"/>
  <c r="BC203" i="14"/>
  <c r="BD203" i="14"/>
  <c r="BE203" i="14"/>
  <c r="BB199" i="14"/>
  <c r="BC199" i="14"/>
  <c r="BD199" i="14"/>
  <c r="BE199" i="14"/>
  <c r="BB195" i="14"/>
  <c r="BC195" i="14"/>
  <c r="BD195" i="14"/>
  <c r="BE195" i="14"/>
  <c r="BB191" i="14"/>
  <c r="BC191" i="14"/>
  <c r="BD191" i="14"/>
  <c r="BE191" i="14"/>
  <c r="BB187" i="14"/>
  <c r="BC187" i="14"/>
  <c r="BD187" i="14"/>
  <c r="BE187" i="14"/>
  <c r="BB183" i="14"/>
  <c r="BC183" i="14"/>
  <c r="BD183" i="14"/>
  <c r="BE183" i="14"/>
  <c r="BB179" i="14"/>
  <c r="BC179" i="14"/>
  <c r="BD179" i="14"/>
  <c r="BE179" i="14"/>
  <c r="BB175" i="14"/>
  <c r="BC175" i="14"/>
  <c r="BD175" i="14"/>
  <c r="BE175" i="14"/>
  <c r="BB171" i="14"/>
  <c r="BC171" i="14"/>
  <c r="BD171" i="14"/>
  <c r="BE171" i="14"/>
  <c r="BB167" i="14"/>
  <c r="BC167" i="14"/>
  <c r="BD167" i="14"/>
  <c r="BE167" i="14"/>
  <c r="BB163" i="14"/>
  <c r="BC163" i="14"/>
  <c r="BD163" i="14"/>
  <c r="BE163" i="14"/>
  <c r="BB159" i="14"/>
  <c r="BC159" i="14"/>
  <c r="BD159" i="14"/>
  <c r="BE159" i="14"/>
  <c r="BB155" i="14"/>
  <c r="BC155" i="14"/>
  <c r="BD155" i="14"/>
  <c r="BE155" i="14"/>
  <c r="BB151" i="14"/>
  <c r="BC151" i="14"/>
  <c r="BD151" i="14"/>
  <c r="BE151" i="14"/>
  <c r="BB147" i="14"/>
  <c r="BC147" i="14"/>
  <c r="BD147" i="14"/>
  <c r="BE147" i="14"/>
  <c r="BB143" i="14"/>
  <c r="BC143" i="14"/>
  <c r="BD143" i="14"/>
  <c r="BE143" i="14"/>
  <c r="BB139" i="14"/>
  <c r="BC139" i="14"/>
  <c r="BD139" i="14"/>
  <c r="BE139" i="14"/>
  <c r="BB135" i="14"/>
  <c r="BC135" i="14"/>
  <c r="BD135" i="14"/>
  <c r="BE135" i="14"/>
  <c r="BB131" i="14"/>
  <c r="BC131" i="14"/>
  <c r="BD131" i="14"/>
  <c r="BE131" i="14"/>
  <c r="BB127" i="14"/>
  <c r="BC127" i="14"/>
  <c r="BD127" i="14"/>
  <c r="BE127" i="14"/>
  <c r="BB122" i="14"/>
  <c r="BC122" i="14"/>
  <c r="BD122" i="14"/>
  <c r="BE122" i="14"/>
  <c r="BB118" i="14"/>
  <c r="BC118" i="14"/>
  <c r="BD118" i="14"/>
  <c r="BE118" i="14"/>
  <c r="BB114" i="14"/>
  <c r="BC114" i="14"/>
  <c r="BD114" i="14"/>
  <c r="BE114" i="14"/>
  <c r="BB110" i="14"/>
  <c r="BC110" i="14"/>
  <c r="BD110" i="14"/>
  <c r="BE110" i="14"/>
  <c r="BB106" i="14"/>
  <c r="BC106" i="14"/>
  <c r="BD106" i="14"/>
  <c r="BE106" i="14"/>
  <c r="BB102" i="14"/>
  <c r="BC102" i="14"/>
  <c r="BD102" i="14"/>
  <c r="BE102" i="14"/>
  <c r="BB98" i="14"/>
  <c r="BC98" i="14"/>
  <c r="BD98" i="14"/>
  <c r="BE98" i="14"/>
  <c r="BB94" i="14"/>
  <c r="BC94" i="14"/>
  <c r="BD94" i="14"/>
  <c r="BE94" i="14"/>
  <c r="BB90" i="14"/>
  <c r="BC90" i="14"/>
  <c r="BD90" i="14"/>
  <c r="BE90" i="14"/>
  <c r="BB86" i="14"/>
  <c r="BC86" i="14"/>
  <c r="BD86" i="14"/>
  <c r="BE86" i="14"/>
  <c r="BB82" i="14"/>
  <c r="BC82" i="14"/>
  <c r="BD82" i="14"/>
  <c r="BE82" i="14"/>
  <c r="BB78" i="14"/>
  <c r="BC78" i="14"/>
  <c r="BD78" i="14"/>
  <c r="BE78" i="14"/>
  <c r="BB74" i="14"/>
  <c r="BC74" i="14"/>
  <c r="BD74" i="14"/>
  <c r="BE74" i="14"/>
  <c r="BB70" i="14"/>
  <c r="BC70" i="14"/>
  <c r="BD70" i="14"/>
  <c r="BE70" i="14"/>
  <c r="BB66" i="14"/>
  <c r="BC66" i="14"/>
  <c r="BD66" i="14"/>
  <c r="BE66" i="14"/>
  <c r="BB62" i="14"/>
  <c r="BC62" i="14"/>
  <c r="BD62" i="14"/>
  <c r="BE62" i="14"/>
  <c r="BB58" i="14"/>
  <c r="BC58" i="14"/>
  <c r="BD58" i="14"/>
  <c r="BE58" i="14"/>
  <c r="BB54" i="14"/>
  <c r="BC54" i="14"/>
  <c r="BD54" i="14"/>
  <c r="BE54" i="14"/>
  <c r="BB50" i="14"/>
  <c r="BC50" i="14"/>
  <c r="BD50" i="14"/>
  <c r="BE50" i="14"/>
  <c r="BB46" i="14"/>
  <c r="BC46" i="14"/>
  <c r="BD46" i="14"/>
  <c r="BE46" i="14"/>
  <c r="BB42" i="14"/>
  <c r="BC42" i="14"/>
  <c r="BD42" i="14"/>
  <c r="BE42" i="14"/>
  <c r="BB38" i="14"/>
  <c r="BC38" i="14"/>
  <c r="BD38" i="14"/>
  <c r="BE38" i="14"/>
  <c r="BB34" i="14"/>
  <c r="BC34" i="14"/>
  <c r="BD34" i="14"/>
  <c r="BE34" i="14"/>
  <c r="BB30" i="14"/>
  <c r="BC30" i="14"/>
  <c r="BD30" i="14"/>
  <c r="BE30" i="14"/>
  <c r="BB26" i="14"/>
  <c r="BC26" i="14"/>
  <c r="BD26" i="14"/>
  <c r="BE26" i="14"/>
  <c r="BB22" i="14"/>
  <c r="BC22" i="14"/>
  <c r="BD22" i="14"/>
  <c r="BE22" i="14"/>
  <c r="BB18" i="14"/>
  <c r="BC18" i="14"/>
  <c r="BD18" i="14"/>
  <c r="BE18" i="14"/>
  <c r="BB14" i="14"/>
  <c r="BC14" i="14"/>
  <c r="BD14" i="14"/>
  <c r="BE14" i="14"/>
  <c r="BB8" i="14"/>
  <c r="BC8" i="14"/>
  <c r="BD8" i="14"/>
  <c r="BE8" i="14"/>
  <c r="BB4" i="14"/>
  <c r="BC4" i="14"/>
  <c r="BD4" i="14"/>
  <c r="BE4" i="14"/>
  <c r="BB270" i="14"/>
  <c r="BC270" i="14"/>
  <c r="BD270" i="14"/>
  <c r="BE270" i="14"/>
  <c r="BB246" i="14"/>
  <c r="BC246" i="14"/>
  <c r="BD246" i="14"/>
  <c r="BE246" i="14"/>
  <c r="BB230" i="14"/>
  <c r="BC230" i="14"/>
  <c r="BD230" i="14"/>
  <c r="BE230" i="14"/>
  <c r="BB214" i="14"/>
  <c r="BC214" i="14"/>
  <c r="BD214" i="14"/>
  <c r="BE214" i="14"/>
  <c r="BB198" i="14"/>
  <c r="BC198" i="14"/>
  <c r="BD198" i="14"/>
  <c r="BE198" i="14"/>
  <c r="BB178" i="14"/>
  <c r="BC178" i="14"/>
  <c r="BD178" i="14"/>
  <c r="BE178" i="14"/>
  <c r="BB166" i="14"/>
  <c r="BC166" i="14"/>
  <c r="BD166" i="14"/>
  <c r="BE166" i="14"/>
  <c r="BB158" i="14"/>
  <c r="BC158" i="14"/>
  <c r="BD158" i="14"/>
  <c r="BE158" i="14"/>
  <c r="BB150" i="14"/>
  <c r="BC150" i="14"/>
  <c r="BD150" i="14"/>
  <c r="BE150" i="14"/>
  <c r="BB146" i="14"/>
  <c r="BC146" i="14"/>
  <c r="BD146" i="14"/>
  <c r="BE146" i="14"/>
  <c r="BB142" i="14"/>
  <c r="BC142" i="14"/>
  <c r="BD142" i="14"/>
  <c r="BE142" i="14"/>
  <c r="BB138" i="14"/>
  <c r="BC138" i="14"/>
  <c r="BD138" i="14"/>
  <c r="BE138" i="14"/>
  <c r="BB134" i="14"/>
  <c r="BC134" i="14"/>
  <c r="BD134" i="14"/>
  <c r="BE134" i="14"/>
  <c r="BB130" i="14"/>
  <c r="BC130" i="14"/>
  <c r="BD130" i="14"/>
  <c r="BE130" i="14"/>
  <c r="BB126" i="14"/>
  <c r="BC126" i="14"/>
  <c r="BD126" i="14"/>
  <c r="BE126" i="14"/>
  <c r="BB121" i="14"/>
  <c r="BC121" i="14"/>
  <c r="BD121" i="14"/>
  <c r="BE121" i="14"/>
  <c r="BB117" i="14"/>
  <c r="BC117" i="14"/>
  <c r="BD117" i="14"/>
  <c r="BE117" i="14"/>
  <c r="BB113" i="14"/>
  <c r="BC113" i="14"/>
  <c r="BD113" i="14"/>
  <c r="BE113" i="14"/>
  <c r="BB109" i="14"/>
  <c r="BC109" i="14"/>
  <c r="BD109" i="14"/>
  <c r="BE109" i="14"/>
  <c r="BB105" i="14"/>
  <c r="BC105" i="14"/>
  <c r="BD105" i="14"/>
  <c r="BE105" i="14"/>
  <c r="BB101" i="14"/>
  <c r="BC101" i="14"/>
  <c r="BD101" i="14"/>
  <c r="BE101" i="14"/>
  <c r="BB93" i="14"/>
  <c r="BC93" i="14"/>
  <c r="BD93" i="14"/>
  <c r="BE93" i="14"/>
  <c r="BB89" i="14"/>
  <c r="BC89" i="14"/>
  <c r="BD89" i="14"/>
  <c r="BE89" i="14"/>
  <c r="BB85" i="14"/>
  <c r="BC85" i="14"/>
  <c r="BD85" i="14"/>
  <c r="BE85" i="14"/>
  <c r="BB81" i="14"/>
  <c r="BC81" i="14"/>
  <c r="BD81" i="14"/>
  <c r="BE81" i="14"/>
  <c r="BB77" i="14"/>
  <c r="BC77" i="14"/>
  <c r="BD77" i="14"/>
  <c r="BE77" i="14"/>
  <c r="BB73" i="14"/>
  <c r="BC73" i="14"/>
  <c r="BD73" i="14"/>
  <c r="BE73" i="14"/>
  <c r="BB69" i="14"/>
  <c r="BC69" i="14"/>
  <c r="BD69" i="14"/>
  <c r="BE69" i="14"/>
  <c r="BB65" i="14"/>
  <c r="BC65" i="14"/>
  <c r="BD65" i="14"/>
  <c r="BE65" i="14"/>
  <c r="BB61" i="14"/>
  <c r="BC61" i="14"/>
  <c r="BD61" i="14"/>
  <c r="BE61" i="14"/>
  <c r="BB57" i="14"/>
  <c r="BC57" i="14"/>
  <c r="BD57" i="14"/>
  <c r="BE57" i="14"/>
  <c r="BB53" i="14"/>
  <c r="BC53" i="14"/>
  <c r="BD53" i="14"/>
  <c r="BE53" i="14"/>
  <c r="BB49" i="14"/>
  <c r="BC49" i="14"/>
  <c r="BD49" i="14"/>
  <c r="BE49" i="14"/>
  <c r="BB45" i="14"/>
  <c r="BC45" i="14"/>
  <c r="BD45" i="14"/>
  <c r="BE45" i="14"/>
  <c r="BB41" i="14"/>
  <c r="BC41" i="14"/>
  <c r="BD41" i="14"/>
  <c r="BE41" i="14"/>
  <c r="BB37" i="14"/>
  <c r="BC37" i="14"/>
  <c r="BD37" i="14"/>
  <c r="BE37" i="14"/>
  <c r="BB33" i="14"/>
  <c r="BC33" i="14"/>
  <c r="BD33" i="14"/>
  <c r="BE33" i="14"/>
  <c r="BB29" i="14"/>
  <c r="BC29" i="14"/>
  <c r="BD29" i="14"/>
  <c r="BE29" i="14"/>
  <c r="BB25" i="14"/>
  <c r="BC25" i="14"/>
  <c r="BD25" i="14"/>
  <c r="BE25" i="14"/>
  <c r="BB21" i="14"/>
  <c r="BC21" i="14"/>
  <c r="BD21" i="14"/>
  <c r="BE21" i="14"/>
  <c r="BB17" i="14"/>
  <c r="BC17" i="14"/>
  <c r="BD17" i="14"/>
  <c r="BE17" i="14"/>
  <c r="BB13" i="14"/>
  <c r="BC13" i="14"/>
  <c r="BD13" i="14"/>
  <c r="BE13" i="14"/>
  <c r="BB7" i="14"/>
  <c r="BC7" i="14"/>
  <c r="BD7" i="14"/>
  <c r="BE7" i="14"/>
  <c r="BD568" i="14"/>
  <c r="BE568" i="14"/>
  <c r="BB568" i="14"/>
  <c r="BC568" i="14"/>
  <c r="BD552" i="14"/>
  <c r="BE552" i="14"/>
  <c r="BB552" i="14"/>
  <c r="BC552" i="14"/>
  <c r="BD544" i="14"/>
  <c r="BE544" i="14"/>
  <c r="BB544" i="14"/>
  <c r="BC544" i="14"/>
  <c r="BD536" i="14"/>
  <c r="BE536" i="14"/>
  <c r="BB536" i="14"/>
  <c r="BC536" i="14"/>
  <c r="BD532" i="14"/>
  <c r="BE532" i="14"/>
  <c r="BB532" i="14"/>
  <c r="BC532" i="14"/>
  <c r="BD524" i="14"/>
  <c r="BE524" i="14"/>
  <c r="BB524" i="14"/>
  <c r="BC524" i="14"/>
  <c r="BD516" i="14"/>
  <c r="BE516" i="14"/>
  <c r="BB516" i="14"/>
  <c r="BC516" i="14"/>
  <c r="BB504" i="14"/>
  <c r="BC504" i="14"/>
  <c r="BD504" i="14"/>
  <c r="BE504" i="14"/>
  <c r="BB496" i="14"/>
  <c r="BC496" i="14"/>
  <c r="BD496" i="14"/>
  <c r="BE496" i="14"/>
  <c r="BB488" i="14"/>
  <c r="BC488" i="14"/>
  <c r="BD488" i="14"/>
  <c r="BE488" i="14"/>
  <c r="BB484" i="14"/>
  <c r="BC484" i="14"/>
  <c r="BD484" i="14"/>
  <c r="BE484" i="14"/>
  <c r="BB468" i="14"/>
  <c r="BC468" i="14"/>
  <c r="BD468" i="14"/>
  <c r="BE468" i="14"/>
  <c r="BB456" i="14"/>
  <c r="BC456" i="14"/>
  <c r="BD456" i="14"/>
  <c r="BE456" i="14"/>
  <c r="BB448" i="14"/>
  <c r="BC448" i="14"/>
  <c r="BD448" i="14"/>
  <c r="BE448" i="14"/>
  <c r="BB436" i="14"/>
  <c r="BC436" i="14"/>
  <c r="BD436" i="14"/>
  <c r="BE436" i="14"/>
  <c r="BD574" i="14"/>
  <c r="BE574" i="14"/>
  <c r="BB574" i="14"/>
  <c r="BC574" i="14"/>
  <c r="BD570" i="14"/>
  <c r="BE570" i="14"/>
  <c r="BB570" i="14"/>
  <c r="BC570" i="14"/>
  <c r="BD566" i="14"/>
  <c r="BE566" i="14"/>
  <c r="BB566" i="14"/>
  <c r="BC566" i="14"/>
  <c r="BD562" i="14"/>
  <c r="BE562" i="14"/>
  <c r="BB562" i="14"/>
  <c r="BC562" i="14"/>
  <c r="BD558" i="14"/>
  <c r="BE558" i="14"/>
  <c r="BB558" i="14"/>
  <c r="BC558" i="14"/>
  <c r="BD554" i="14"/>
  <c r="BE554" i="14"/>
  <c r="BB554" i="14"/>
  <c r="BC554" i="14"/>
  <c r="BD550" i="14"/>
  <c r="BE550" i="14"/>
  <c r="BB550" i="14"/>
  <c r="BC550" i="14"/>
  <c r="BD546" i="14"/>
  <c r="BE546" i="14"/>
  <c r="BB546" i="14"/>
  <c r="BC546" i="14"/>
  <c r="BD542" i="14"/>
  <c r="BE542" i="14"/>
  <c r="BB542" i="14"/>
  <c r="BC542" i="14"/>
  <c r="BD538" i="14"/>
  <c r="BE538" i="14"/>
  <c r="BB538" i="14"/>
  <c r="BC538" i="14"/>
  <c r="BD534" i="14"/>
  <c r="BE534" i="14"/>
  <c r="BB534" i="14"/>
  <c r="BC534" i="14"/>
  <c r="BD530" i="14"/>
  <c r="BE530" i="14"/>
  <c r="BB530" i="14"/>
  <c r="BC530" i="14"/>
  <c r="BD526" i="14"/>
  <c r="BE526" i="14"/>
  <c r="BB526" i="14"/>
  <c r="BC526" i="14"/>
  <c r="BD522" i="14"/>
  <c r="BE522" i="14"/>
  <c r="BB522" i="14"/>
  <c r="BC522" i="14"/>
  <c r="BD518" i="14"/>
  <c r="BE518" i="14"/>
  <c r="BB518" i="14"/>
  <c r="BC518" i="14"/>
  <c r="BB514" i="14"/>
  <c r="BC514" i="14"/>
  <c r="BD514" i="14"/>
  <c r="BE514" i="14"/>
  <c r="BB510" i="14"/>
  <c r="BC510" i="14"/>
  <c r="BD510" i="14"/>
  <c r="BE510" i="14"/>
  <c r="BB506" i="14"/>
  <c r="BC506" i="14"/>
  <c r="BD506" i="14"/>
  <c r="BE506" i="14"/>
  <c r="BB502" i="14"/>
  <c r="BC502" i="14"/>
  <c r="BD502" i="14"/>
  <c r="BE502" i="14"/>
  <c r="BB498" i="14"/>
  <c r="BC498" i="14"/>
  <c r="BD498" i="14"/>
  <c r="BE498" i="14"/>
  <c r="BB494" i="14"/>
  <c r="BC494" i="14"/>
  <c r="BD494" i="14"/>
  <c r="BE494" i="14"/>
  <c r="BB490" i="14"/>
  <c r="BC490" i="14"/>
  <c r="BD490" i="14"/>
  <c r="BE490" i="14"/>
  <c r="BB486" i="14"/>
  <c r="BC486" i="14"/>
  <c r="BD486" i="14"/>
  <c r="BE486" i="14"/>
  <c r="BB482" i="14"/>
  <c r="BC482" i="14"/>
  <c r="BD482" i="14"/>
  <c r="BE482" i="14"/>
  <c r="BB478" i="14"/>
  <c r="BC478" i="14"/>
  <c r="BD478" i="14"/>
  <c r="BE478" i="14"/>
  <c r="BB474" i="14"/>
  <c r="BC474" i="14"/>
  <c r="BD474" i="14"/>
  <c r="BE474" i="14"/>
  <c r="BB470" i="14"/>
  <c r="BC470" i="14"/>
  <c r="BD470" i="14"/>
  <c r="BE470" i="14"/>
  <c r="BB466" i="14"/>
  <c r="BC466" i="14"/>
  <c r="BD466" i="14"/>
  <c r="BE466" i="14"/>
  <c r="BB462" i="14"/>
  <c r="BC462" i="14"/>
  <c r="BD462" i="14"/>
  <c r="BE462" i="14"/>
  <c r="BB458" i="14"/>
  <c r="BC458" i="14"/>
  <c r="BD458" i="14"/>
  <c r="BE458" i="14"/>
  <c r="BB454" i="14"/>
  <c r="BC454" i="14"/>
  <c r="BD454" i="14"/>
  <c r="BE454" i="14"/>
  <c r="BB450" i="14"/>
  <c r="BC450" i="14"/>
  <c r="BD450" i="14"/>
  <c r="BE450" i="14"/>
  <c r="BB446" i="14"/>
  <c r="BC446" i="14"/>
  <c r="BD446" i="14"/>
  <c r="BE446" i="14"/>
  <c r="BB442" i="14"/>
  <c r="BC442" i="14"/>
  <c r="BD442" i="14"/>
  <c r="BE442" i="14"/>
  <c r="BB438" i="14"/>
  <c r="BC438" i="14"/>
  <c r="BD438" i="14"/>
  <c r="BE438" i="14"/>
  <c r="BB434" i="14"/>
  <c r="BC434" i="14"/>
  <c r="BD434" i="14"/>
  <c r="BE434" i="14"/>
  <c r="BB430" i="14"/>
  <c r="BC430" i="14"/>
  <c r="BD430" i="14"/>
  <c r="BE430" i="14"/>
  <c r="BB426" i="14"/>
  <c r="BC426" i="14"/>
  <c r="BD426" i="14"/>
  <c r="BE426" i="14"/>
  <c r="BB422" i="14"/>
  <c r="BC422" i="14"/>
  <c r="BD422" i="14"/>
  <c r="BE422" i="14"/>
  <c r="BB418" i="14"/>
  <c r="BC418" i="14"/>
  <c r="BD418" i="14"/>
  <c r="BE418" i="14"/>
  <c r="BB414" i="14"/>
  <c r="BC414" i="14"/>
  <c r="BD414" i="14"/>
  <c r="BE414" i="14"/>
  <c r="BB410" i="14"/>
  <c r="BC410" i="14"/>
  <c r="BD410" i="14"/>
  <c r="BE410" i="14"/>
  <c r="BB406" i="14"/>
  <c r="BC406" i="14"/>
  <c r="BD406" i="14"/>
  <c r="BE406" i="14"/>
  <c r="BB402" i="14"/>
  <c r="BC402" i="14"/>
  <c r="BD402" i="14"/>
  <c r="BE402" i="14"/>
  <c r="BB398" i="14"/>
  <c r="BC398" i="14"/>
  <c r="BD398" i="14"/>
  <c r="BE398" i="14"/>
  <c r="BB394" i="14"/>
  <c r="BC394" i="14"/>
  <c r="BD394" i="14"/>
  <c r="BE394" i="14"/>
  <c r="BB390" i="14"/>
  <c r="BC390" i="14"/>
  <c r="BD390" i="14"/>
  <c r="BE390" i="14"/>
  <c r="BB386" i="14"/>
  <c r="BC386" i="14"/>
  <c r="BD386" i="14"/>
  <c r="BE386" i="14"/>
  <c r="BB382" i="14"/>
  <c r="BC382" i="14"/>
  <c r="BD382" i="14"/>
  <c r="BE382" i="14"/>
  <c r="BB378" i="14"/>
  <c r="BC378" i="14"/>
  <c r="BD378" i="14"/>
  <c r="BE378" i="14"/>
  <c r="BB374" i="14"/>
  <c r="BC374" i="14"/>
  <c r="BD374" i="14"/>
  <c r="BE374" i="14"/>
  <c r="BB370" i="14"/>
  <c r="BC370" i="14"/>
  <c r="BD370" i="14"/>
  <c r="BE370" i="14"/>
  <c r="BB366" i="14"/>
  <c r="BC366" i="14"/>
  <c r="BD366" i="14"/>
  <c r="BE366" i="14"/>
  <c r="BB362" i="14"/>
  <c r="BC362" i="14"/>
  <c r="BD362" i="14"/>
  <c r="BE362" i="14"/>
  <c r="BB358" i="14"/>
  <c r="BC358" i="14"/>
  <c r="BD358" i="14"/>
  <c r="BE358" i="14"/>
  <c r="BB354" i="14"/>
  <c r="BC354" i="14"/>
  <c r="BD354" i="14"/>
  <c r="BE354" i="14"/>
  <c r="BB350" i="14"/>
  <c r="BC350" i="14"/>
  <c r="BD350" i="14"/>
  <c r="BE350" i="14"/>
  <c r="BB346" i="14"/>
  <c r="BC346" i="14"/>
  <c r="BD346" i="14"/>
  <c r="BE346" i="14"/>
  <c r="BB342" i="14"/>
  <c r="BC342" i="14"/>
  <c r="BD342" i="14"/>
  <c r="BE342" i="14"/>
  <c r="BB338" i="14"/>
  <c r="BC338" i="14"/>
  <c r="BD338" i="14"/>
  <c r="BE338" i="14"/>
  <c r="BB334" i="14"/>
  <c r="BC334" i="14"/>
  <c r="BD334" i="14"/>
  <c r="BE334" i="14"/>
  <c r="BB330" i="14"/>
  <c r="BC330" i="14"/>
  <c r="BD330" i="14"/>
  <c r="BE330" i="14"/>
  <c r="BB326" i="14"/>
  <c r="BC326" i="14"/>
  <c r="BD326" i="14"/>
  <c r="BE326" i="14"/>
  <c r="BB322" i="14"/>
  <c r="BC322" i="14"/>
  <c r="BD322" i="14"/>
  <c r="BE322" i="14"/>
  <c r="BB318" i="14"/>
  <c r="BC318" i="14"/>
  <c r="BD318" i="14"/>
  <c r="BE318" i="14"/>
  <c r="BB314" i="14"/>
  <c r="BC314" i="14"/>
  <c r="BD314" i="14"/>
  <c r="BE314" i="14"/>
  <c r="BB310" i="14"/>
  <c r="BC310" i="14"/>
  <c r="BD310" i="14"/>
  <c r="BE310" i="14"/>
  <c r="BB306" i="14"/>
  <c r="BC306" i="14"/>
  <c r="BD306" i="14"/>
  <c r="BE306" i="14"/>
  <c r="BB302" i="14"/>
  <c r="BC302" i="14"/>
  <c r="BD302" i="14"/>
  <c r="BE302" i="14"/>
  <c r="BB298" i="14"/>
  <c r="BC298" i="14"/>
  <c r="BD298" i="14"/>
  <c r="BE298" i="14"/>
  <c r="BB294" i="14"/>
  <c r="BC294" i="14"/>
  <c r="BD294" i="14"/>
  <c r="BE294" i="14"/>
  <c r="BB290" i="14"/>
  <c r="BC290" i="14"/>
  <c r="BD290" i="14"/>
  <c r="BE290" i="14"/>
  <c r="BB286" i="14"/>
  <c r="BC286" i="14"/>
  <c r="BD286" i="14"/>
  <c r="BE286" i="14"/>
  <c r="BB282" i="14"/>
  <c r="BC282" i="14"/>
  <c r="BD282" i="14"/>
  <c r="BE282" i="14"/>
  <c r="BB278" i="14"/>
  <c r="BC278" i="14"/>
  <c r="BD278" i="14"/>
  <c r="BE278" i="14"/>
  <c r="BB274" i="14"/>
  <c r="BC274" i="14"/>
  <c r="BD274" i="14"/>
  <c r="BE274" i="14"/>
  <c r="BB266" i="14"/>
  <c r="BC266" i="14"/>
  <c r="BD266" i="14"/>
  <c r="BE266" i="14"/>
  <c r="BB262" i="14"/>
  <c r="BC262" i="14"/>
  <c r="BD262" i="14"/>
  <c r="BE262" i="14"/>
  <c r="BB258" i="14"/>
  <c r="BC258" i="14"/>
  <c r="BD258" i="14"/>
  <c r="BE258" i="14"/>
  <c r="BB254" i="14"/>
  <c r="BC254" i="14"/>
  <c r="BD254" i="14"/>
  <c r="BE254" i="14"/>
  <c r="BB250" i="14"/>
  <c r="BC250" i="14"/>
  <c r="BD250" i="14"/>
  <c r="BE250" i="14"/>
  <c r="BB242" i="14"/>
  <c r="BC242" i="14"/>
  <c r="BD242" i="14"/>
  <c r="BE242" i="14"/>
  <c r="BB238" i="14"/>
  <c r="BC238" i="14"/>
  <c r="BD238" i="14"/>
  <c r="BE238" i="14"/>
  <c r="BB234" i="14"/>
  <c r="BC234" i="14"/>
  <c r="BD234" i="14"/>
  <c r="BE234" i="14"/>
  <c r="BB226" i="14"/>
  <c r="BC226" i="14"/>
  <c r="BD226" i="14"/>
  <c r="BE226" i="14"/>
  <c r="BB222" i="14"/>
  <c r="BC222" i="14"/>
  <c r="BD222" i="14"/>
  <c r="BE222" i="14"/>
  <c r="BB218" i="14"/>
  <c r="BC218" i="14"/>
  <c r="BD218" i="14"/>
  <c r="BE218" i="14"/>
  <c r="BB210" i="14"/>
  <c r="BC210" i="14"/>
  <c r="BD210" i="14"/>
  <c r="BE210" i="14"/>
  <c r="BB206" i="14"/>
  <c r="BC206" i="14"/>
  <c r="BD206" i="14"/>
  <c r="BE206" i="14"/>
  <c r="BB202" i="14"/>
  <c r="BC202" i="14"/>
  <c r="BD202" i="14"/>
  <c r="BE202" i="14"/>
  <c r="BB194" i="14"/>
  <c r="BC194" i="14"/>
  <c r="BD194" i="14"/>
  <c r="BE194" i="14"/>
  <c r="BB190" i="14"/>
  <c r="BC190" i="14"/>
  <c r="BD190" i="14"/>
  <c r="BE190" i="14"/>
  <c r="BB186" i="14"/>
  <c r="BC186" i="14"/>
  <c r="BD186" i="14"/>
  <c r="BE186" i="14"/>
  <c r="BB182" i="14"/>
  <c r="BC182" i="14"/>
  <c r="BD182" i="14"/>
  <c r="BE182" i="14"/>
  <c r="BB174" i="14"/>
  <c r="BC174" i="14"/>
  <c r="BD174" i="14"/>
  <c r="BE174" i="14"/>
  <c r="BB170" i="14"/>
  <c r="BC170" i="14"/>
  <c r="BD170" i="14"/>
  <c r="BE170" i="14"/>
  <c r="BB162" i="14"/>
  <c r="BC162" i="14"/>
  <c r="BD162" i="14"/>
  <c r="BE162" i="14"/>
  <c r="BB154" i="14"/>
  <c r="BC154" i="14"/>
  <c r="BD154" i="14"/>
  <c r="BE154" i="14"/>
  <c r="BB97" i="14"/>
  <c r="BC97" i="14"/>
  <c r="BD97" i="14"/>
  <c r="BE97" i="14"/>
  <c r="BD573" i="14"/>
  <c r="BE573" i="14"/>
  <c r="BB573" i="14"/>
  <c r="BC573" i="14"/>
  <c r="BD569" i="14"/>
  <c r="BE569" i="14"/>
  <c r="BB569" i="14"/>
  <c r="BC569" i="14"/>
  <c r="BD565" i="14"/>
  <c r="BE565" i="14"/>
  <c r="BB565" i="14"/>
  <c r="BC565" i="14"/>
  <c r="BD561" i="14"/>
  <c r="BE561" i="14"/>
  <c r="BB561" i="14"/>
  <c r="BC561" i="14"/>
  <c r="BD557" i="14"/>
  <c r="BE557" i="14"/>
  <c r="BB557" i="14"/>
  <c r="BC557" i="14"/>
  <c r="BD553" i="14"/>
  <c r="BE553" i="14"/>
  <c r="BB553" i="14"/>
  <c r="BC553" i="14"/>
  <c r="BD549" i="14"/>
  <c r="BE549" i="14"/>
  <c r="BB549" i="14"/>
  <c r="BC549" i="14"/>
  <c r="BD545" i="14"/>
  <c r="BE545" i="14"/>
  <c r="BB545" i="14"/>
  <c r="BC545" i="14"/>
  <c r="BD541" i="14"/>
  <c r="BE541" i="14"/>
  <c r="BB541" i="14"/>
  <c r="BC541" i="14"/>
  <c r="BD537" i="14"/>
  <c r="BE537" i="14"/>
  <c r="BB537" i="14"/>
  <c r="BC537" i="14"/>
  <c r="BD533" i="14"/>
  <c r="BE533" i="14"/>
  <c r="BB533" i="14"/>
  <c r="BC533" i="14"/>
  <c r="BD529" i="14"/>
  <c r="BE529" i="14"/>
  <c r="BB529" i="14"/>
  <c r="BC529" i="14"/>
  <c r="BD525" i="14"/>
  <c r="BE525" i="14"/>
  <c r="BB525" i="14"/>
  <c r="BC525" i="14"/>
  <c r="BD521" i="14"/>
  <c r="BE521" i="14"/>
  <c r="BB521" i="14"/>
  <c r="BC521" i="14"/>
  <c r="BD517" i="14"/>
  <c r="BE517" i="14"/>
  <c r="BB517" i="14"/>
  <c r="BC517" i="14"/>
  <c r="BB513" i="14"/>
  <c r="BC513" i="14"/>
  <c r="BD513" i="14"/>
  <c r="BE513" i="14"/>
  <c r="BB509" i="14"/>
  <c r="BC509" i="14"/>
  <c r="BD509" i="14"/>
  <c r="BE509" i="14"/>
  <c r="BB505" i="14"/>
  <c r="BC505" i="14"/>
  <c r="BD505" i="14"/>
  <c r="BE505" i="14"/>
  <c r="BB501" i="14"/>
  <c r="BC501" i="14"/>
  <c r="BD501" i="14"/>
  <c r="BE501" i="14"/>
  <c r="BB497" i="14"/>
  <c r="BC497" i="14"/>
  <c r="BD497" i="14"/>
  <c r="BE497" i="14"/>
  <c r="BB493" i="14"/>
  <c r="BC493" i="14"/>
  <c r="BD493" i="14"/>
  <c r="BE493" i="14"/>
  <c r="BB489" i="14"/>
  <c r="BC489" i="14"/>
  <c r="BD489" i="14"/>
  <c r="BE489" i="14"/>
  <c r="BB485" i="14"/>
  <c r="BC485" i="14"/>
  <c r="BD485" i="14"/>
  <c r="BE485" i="14"/>
  <c r="BB481" i="14"/>
  <c r="BC481" i="14"/>
  <c r="BD481" i="14"/>
  <c r="BE481" i="14"/>
  <c r="BB477" i="14"/>
  <c r="BC477" i="14"/>
  <c r="BD477" i="14"/>
  <c r="BE477" i="14"/>
  <c r="BB473" i="14"/>
  <c r="BC473" i="14"/>
  <c r="BD473" i="14"/>
  <c r="BE473" i="14"/>
  <c r="BB469" i="14"/>
  <c r="BC469" i="14"/>
  <c r="BD469" i="14"/>
  <c r="BE469" i="14"/>
  <c r="BB465" i="14"/>
  <c r="BC465" i="14"/>
  <c r="BD465" i="14"/>
  <c r="BE465" i="14"/>
  <c r="BB461" i="14"/>
  <c r="BC461" i="14"/>
  <c r="BD461" i="14"/>
  <c r="BE461" i="14"/>
  <c r="BB457" i="14"/>
  <c r="BC457" i="14"/>
  <c r="BD457" i="14"/>
  <c r="BE457" i="14"/>
  <c r="BB453" i="14"/>
  <c r="BC453" i="14"/>
  <c r="BD453" i="14"/>
  <c r="BE453" i="14"/>
  <c r="BB449" i="14"/>
  <c r="BC449" i="14"/>
  <c r="BD449" i="14"/>
  <c r="BE449" i="14"/>
  <c r="BB445" i="14"/>
  <c r="BC445" i="14"/>
  <c r="BD445" i="14"/>
  <c r="BE445" i="14"/>
  <c r="BB441" i="14"/>
  <c r="BC441" i="14"/>
  <c r="BD441" i="14"/>
  <c r="BE441" i="14"/>
  <c r="BB437" i="14"/>
  <c r="BC437" i="14"/>
  <c r="BD437" i="14"/>
  <c r="BE437" i="14"/>
  <c r="BB433" i="14"/>
  <c r="BC433" i="14"/>
  <c r="BD433" i="14"/>
  <c r="BE433" i="14"/>
  <c r="BB429" i="14"/>
  <c r="BC429" i="14"/>
  <c r="BD429" i="14"/>
  <c r="BE429" i="14"/>
  <c r="BB425" i="14"/>
  <c r="BC425" i="14"/>
  <c r="BD425" i="14"/>
  <c r="BE425" i="14"/>
  <c r="BB421" i="14"/>
  <c r="BC421" i="14"/>
  <c r="BD421" i="14"/>
  <c r="BE421" i="14"/>
  <c r="BB417" i="14"/>
  <c r="BC417" i="14"/>
  <c r="BD417" i="14"/>
  <c r="BE417" i="14"/>
  <c r="BB413" i="14"/>
  <c r="BC413" i="14"/>
  <c r="BD413" i="14"/>
  <c r="BE413" i="14"/>
  <c r="BB409" i="14"/>
  <c r="BC409" i="14"/>
  <c r="BD409" i="14"/>
  <c r="BE409" i="14"/>
  <c r="BB405" i="14"/>
  <c r="BC405" i="14"/>
  <c r="BD405" i="14"/>
  <c r="BE405" i="14"/>
  <c r="BB401" i="14"/>
  <c r="BC401" i="14"/>
  <c r="BD401" i="14"/>
  <c r="BE401" i="14"/>
  <c r="BB397" i="14"/>
  <c r="BC397" i="14"/>
  <c r="BD397" i="14"/>
  <c r="BE397" i="14"/>
  <c r="BB393" i="14"/>
  <c r="BC393" i="14"/>
  <c r="BD393" i="14"/>
  <c r="BE393" i="14"/>
  <c r="BB389" i="14"/>
  <c r="BC389" i="14"/>
  <c r="BD389" i="14"/>
  <c r="BE389" i="14"/>
  <c r="BB385" i="14"/>
  <c r="BC385" i="14"/>
  <c r="BD385" i="14"/>
  <c r="BE385" i="14"/>
  <c r="BB381" i="14"/>
  <c r="BC381" i="14"/>
  <c r="BD381" i="14"/>
  <c r="BE381" i="14"/>
  <c r="BB377" i="14"/>
  <c r="BC377" i="14"/>
  <c r="BD377" i="14"/>
  <c r="BE377" i="14"/>
  <c r="BB373" i="14"/>
  <c r="BC373" i="14"/>
  <c r="BD373" i="14"/>
  <c r="BE373" i="14"/>
  <c r="BB369" i="14"/>
  <c r="BC369" i="14"/>
  <c r="BD369" i="14"/>
  <c r="BE369" i="14"/>
  <c r="BB365" i="14"/>
  <c r="BC365" i="14"/>
  <c r="BD365" i="14"/>
  <c r="BE365" i="14"/>
  <c r="BB361" i="14"/>
  <c r="BC361" i="14"/>
  <c r="BD361" i="14"/>
  <c r="BE361" i="14"/>
  <c r="BB357" i="14"/>
  <c r="BC357" i="14"/>
  <c r="BD357" i="14"/>
  <c r="BE357" i="14"/>
  <c r="BB353" i="14"/>
  <c r="BC353" i="14"/>
  <c r="BD353" i="14"/>
  <c r="BE353" i="14"/>
  <c r="BB349" i="14"/>
  <c r="BC349" i="14"/>
  <c r="BD349" i="14"/>
  <c r="BE349" i="14"/>
  <c r="BB345" i="14"/>
  <c r="BC345" i="14"/>
  <c r="BD345" i="14"/>
  <c r="BE345" i="14"/>
  <c r="BB341" i="14"/>
  <c r="BC341" i="14"/>
  <c r="BD341" i="14"/>
  <c r="BE341" i="14"/>
  <c r="BB337" i="14"/>
  <c r="BC337" i="14"/>
  <c r="BD337" i="14"/>
  <c r="BE337" i="14"/>
  <c r="BB333" i="14"/>
  <c r="BC333" i="14"/>
  <c r="BD333" i="14"/>
  <c r="BE333" i="14"/>
  <c r="BB329" i="14"/>
  <c r="BC329" i="14"/>
  <c r="BD329" i="14"/>
  <c r="BE329" i="14"/>
  <c r="BB325" i="14"/>
  <c r="BC325" i="14"/>
  <c r="BD325" i="14"/>
  <c r="BE325" i="14"/>
  <c r="BB321" i="14"/>
  <c r="BC321" i="14"/>
  <c r="BD321" i="14"/>
  <c r="BE321" i="14"/>
  <c r="BB317" i="14"/>
  <c r="BC317" i="14"/>
  <c r="BD317" i="14"/>
  <c r="BE317" i="14"/>
  <c r="BB313" i="14"/>
  <c r="BC313" i="14"/>
  <c r="BD313" i="14"/>
  <c r="BE313" i="14"/>
  <c r="BB309" i="14"/>
  <c r="BC309" i="14"/>
  <c r="BD309" i="14"/>
  <c r="BE309" i="14"/>
  <c r="BB305" i="14"/>
  <c r="BC305" i="14"/>
  <c r="BD305" i="14"/>
  <c r="BE305" i="14"/>
  <c r="BB301" i="14"/>
  <c r="BC301" i="14"/>
  <c r="BD301" i="14"/>
  <c r="BE301" i="14"/>
  <c r="BB297" i="14"/>
  <c r="BC297" i="14"/>
  <c r="BD297" i="14"/>
  <c r="BE297" i="14"/>
  <c r="BB293" i="14"/>
  <c r="BC293" i="14"/>
  <c r="BD293" i="14"/>
  <c r="BE293" i="14"/>
  <c r="BB289" i="14"/>
  <c r="BC289" i="14"/>
  <c r="BD289" i="14"/>
  <c r="BE289" i="14"/>
  <c r="BB285" i="14"/>
  <c r="BC285" i="14"/>
  <c r="BD285" i="14"/>
  <c r="BE285" i="14"/>
  <c r="BB281" i="14"/>
  <c r="BC281" i="14"/>
  <c r="BD281" i="14"/>
  <c r="BE281" i="14"/>
  <c r="BB277" i="14"/>
  <c r="BC277" i="14"/>
  <c r="BD277" i="14"/>
  <c r="BE277" i="14"/>
  <c r="BB273" i="14"/>
  <c r="BC273" i="14"/>
  <c r="BD273" i="14"/>
  <c r="BE273" i="14"/>
  <c r="BB269" i="14"/>
  <c r="BC269" i="14"/>
  <c r="BD269" i="14"/>
  <c r="BE269" i="14"/>
  <c r="BB265" i="14"/>
  <c r="BC265" i="14"/>
  <c r="BD265" i="14"/>
  <c r="BE265" i="14"/>
  <c r="BB261" i="14"/>
  <c r="BC261" i="14"/>
  <c r="BD261" i="14"/>
  <c r="BE261" i="14"/>
  <c r="BB257" i="14"/>
  <c r="BC257" i="14"/>
  <c r="BD257" i="14"/>
  <c r="BE257" i="14"/>
  <c r="BB253" i="14"/>
  <c r="BC253" i="14"/>
  <c r="BD253" i="14"/>
  <c r="BE253" i="14"/>
  <c r="BB249" i="14"/>
  <c r="BC249" i="14"/>
  <c r="BD249" i="14"/>
  <c r="BE249" i="14"/>
  <c r="BB245" i="14"/>
  <c r="BC245" i="14"/>
  <c r="BD245" i="14"/>
  <c r="BE245" i="14"/>
  <c r="BB241" i="14"/>
  <c r="BC241" i="14"/>
  <c r="BD241" i="14"/>
  <c r="BE241" i="14"/>
  <c r="BB237" i="14"/>
  <c r="BC237" i="14"/>
  <c r="BD237" i="14"/>
  <c r="BE237" i="14"/>
  <c r="BB233" i="14"/>
  <c r="BC233" i="14"/>
  <c r="BD233" i="14"/>
  <c r="BE233" i="14"/>
  <c r="BB229" i="14"/>
  <c r="BC229" i="14"/>
  <c r="BD229" i="14"/>
  <c r="BE229" i="14"/>
  <c r="BB225" i="14"/>
  <c r="BC225" i="14"/>
  <c r="BD225" i="14"/>
  <c r="BE225" i="14"/>
  <c r="BB221" i="14"/>
  <c r="BC221" i="14"/>
  <c r="BD221" i="14"/>
  <c r="BE221" i="14"/>
  <c r="BB217" i="14"/>
  <c r="BC217" i="14"/>
  <c r="BD217" i="14"/>
  <c r="BE217" i="14"/>
  <c r="BB213" i="14"/>
  <c r="BC213" i="14"/>
  <c r="BD213" i="14"/>
  <c r="BE213" i="14"/>
  <c r="BB209" i="14"/>
  <c r="BC209" i="14"/>
  <c r="BD209" i="14"/>
  <c r="BE209" i="14"/>
  <c r="BB205" i="14"/>
  <c r="BC205" i="14"/>
  <c r="BD205" i="14"/>
  <c r="BE205" i="14"/>
  <c r="BB201" i="14"/>
  <c r="BC201" i="14"/>
  <c r="BD201" i="14"/>
  <c r="BE201" i="14"/>
  <c r="BB197" i="14"/>
  <c r="BC197" i="14"/>
  <c r="BD197" i="14"/>
  <c r="BE197" i="14"/>
  <c r="BB193" i="14"/>
  <c r="BC193" i="14"/>
  <c r="BD193" i="14"/>
  <c r="BE193" i="14"/>
  <c r="BB189" i="14"/>
  <c r="BC189" i="14"/>
  <c r="BD189" i="14"/>
  <c r="BE189" i="14"/>
  <c r="BB185" i="14"/>
  <c r="BC185" i="14"/>
  <c r="BD185" i="14"/>
  <c r="BE185" i="14"/>
  <c r="BB181" i="14"/>
  <c r="BC181" i="14"/>
  <c r="BD181" i="14"/>
  <c r="BE181" i="14"/>
  <c r="BB177" i="14"/>
  <c r="BC177" i="14"/>
  <c r="BD177" i="14"/>
  <c r="BE177" i="14"/>
  <c r="BB173" i="14"/>
  <c r="BC173" i="14"/>
  <c r="BD173" i="14"/>
  <c r="BE173" i="14"/>
  <c r="BB169" i="14"/>
  <c r="BC169" i="14"/>
  <c r="BD169" i="14"/>
  <c r="BE169" i="14"/>
  <c r="BB165" i="14"/>
  <c r="BC165" i="14"/>
  <c r="BD165" i="14"/>
  <c r="BE165" i="14"/>
  <c r="BB161" i="14"/>
  <c r="BC161" i="14"/>
  <c r="BD161" i="14"/>
  <c r="BE161" i="14"/>
  <c r="BB157" i="14"/>
  <c r="BC157" i="14"/>
  <c r="BD157" i="14"/>
  <c r="BE157" i="14"/>
  <c r="BB153" i="14"/>
  <c r="BC153" i="14"/>
  <c r="BD153" i="14"/>
  <c r="BE153" i="14"/>
  <c r="BB149" i="14"/>
  <c r="BC149" i="14"/>
  <c r="BD149" i="14"/>
  <c r="BE149" i="14"/>
  <c r="BB145" i="14"/>
  <c r="BC145" i="14"/>
  <c r="BD145" i="14"/>
  <c r="BE145" i="14"/>
  <c r="BB141" i="14"/>
  <c r="BC141" i="14"/>
  <c r="BD141" i="14"/>
  <c r="BE141" i="14"/>
  <c r="BB137" i="14"/>
  <c r="BC137" i="14"/>
  <c r="BD137" i="14"/>
  <c r="BE137" i="14"/>
  <c r="BB133" i="14"/>
  <c r="BC133" i="14"/>
  <c r="BD133" i="14"/>
  <c r="BE133" i="14"/>
  <c r="BB129" i="14"/>
  <c r="BC129" i="14"/>
  <c r="BD129" i="14"/>
  <c r="BE129" i="14"/>
  <c r="BB125" i="14"/>
  <c r="BC125" i="14"/>
  <c r="BD125" i="14"/>
  <c r="BE125" i="14"/>
  <c r="BB120" i="14"/>
  <c r="BC120" i="14"/>
  <c r="BD120" i="14"/>
  <c r="BE120" i="14"/>
  <c r="BB116" i="14"/>
  <c r="BC116" i="14"/>
  <c r="BD116" i="14"/>
  <c r="BE116" i="14"/>
  <c r="BB112" i="14"/>
  <c r="BC112" i="14"/>
  <c r="BD112" i="14"/>
  <c r="BE112" i="14"/>
  <c r="BB108" i="14"/>
  <c r="BC108" i="14"/>
  <c r="BD108" i="14"/>
  <c r="BE108" i="14"/>
  <c r="BB104" i="14"/>
  <c r="BC104" i="14"/>
  <c r="BD104" i="14"/>
  <c r="BE104" i="14"/>
  <c r="BB100" i="14"/>
  <c r="BC100" i="14"/>
  <c r="BD100" i="14"/>
  <c r="BE100" i="14"/>
  <c r="BB96" i="14"/>
  <c r="BC96" i="14"/>
  <c r="BD96" i="14"/>
  <c r="BE96" i="14"/>
  <c r="BB92" i="14"/>
  <c r="BC92" i="14"/>
  <c r="BD92" i="14"/>
  <c r="BE92" i="14"/>
  <c r="BB88" i="14"/>
  <c r="BC88" i="14"/>
  <c r="BD88" i="14"/>
  <c r="BE88" i="14"/>
  <c r="BB84" i="14"/>
  <c r="BC84" i="14"/>
  <c r="BD84" i="14"/>
  <c r="BE84" i="14"/>
  <c r="BB80" i="14"/>
  <c r="BC80" i="14"/>
  <c r="BD80" i="14"/>
  <c r="BE80" i="14"/>
  <c r="BB76" i="14"/>
  <c r="BC76" i="14"/>
  <c r="BD76" i="14"/>
  <c r="BE76" i="14"/>
  <c r="BB72" i="14"/>
  <c r="BC72" i="14"/>
  <c r="BD72" i="14"/>
  <c r="BE72" i="14"/>
  <c r="BB68" i="14"/>
  <c r="BC68" i="14"/>
  <c r="BD68" i="14"/>
  <c r="BE68" i="14"/>
  <c r="BB64" i="14"/>
  <c r="BC64" i="14"/>
  <c r="BD64" i="14"/>
  <c r="BE64" i="14"/>
  <c r="BB60" i="14"/>
  <c r="BC60" i="14"/>
  <c r="BD60" i="14"/>
  <c r="BE60" i="14"/>
  <c r="BB56" i="14"/>
  <c r="BC56" i="14"/>
  <c r="BD56" i="14"/>
  <c r="BE56" i="14"/>
  <c r="BB52" i="14"/>
  <c r="BC52" i="14"/>
  <c r="BD52" i="14"/>
  <c r="BE52" i="14"/>
  <c r="BB48" i="14"/>
  <c r="BC48" i="14"/>
  <c r="BD48" i="14"/>
  <c r="BE48" i="14"/>
  <c r="BB44" i="14"/>
  <c r="BC44" i="14"/>
  <c r="BD44" i="14"/>
  <c r="BE44" i="14"/>
  <c r="BB40" i="14"/>
  <c r="BC40" i="14"/>
  <c r="BD40" i="14"/>
  <c r="BE40" i="14"/>
  <c r="BB36" i="14"/>
  <c r="BC36" i="14"/>
  <c r="BD36" i="14"/>
  <c r="BE36" i="14"/>
  <c r="BB32" i="14"/>
  <c r="BC32" i="14"/>
  <c r="BD32" i="14"/>
  <c r="BE32" i="14"/>
  <c r="BB28" i="14"/>
  <c r="BC28" i="14"/>
  <c r="BD28" i="14"/>
  <c r="BE28" i="14"/>
  <c r="BB24" i="14"/>
  <c r="BC24" i="14"/>
  <c r="BD24" i="14"/>
  <c r="BE24" i="14"/>
  <c r="BB20" i="14"/>
  <c r="BC20" i="14"/>
  <c r="BD20" i="14"/>
  <c r="BE20" i="14"/>
  <c r="BB16" i="14"/>
  <c r="BC16" i="14"/>
  <c r="BD16" i="14"/>
  <c r="BE16" i="14"/>
  <c r="BB10" i="14"/>
  <c r="BC10" i="14"/>
  <c r="BD10" i="14"/>
  <c r="BE10" i="14"/>
  <c r="BB6" i="14"/>
  <c r="BC6" i="14"/>
  <c r="BD6" i="14"/>
  <c r="BE6" i="14"/>
  <c r="BB47" i="14"/>
  <c r="BC47" i="14"/>
  <c r="BD47" i="14"/>
  <c r="BE47" i="14"/>
  <c r="BB43" i="14"/>
  <c r="BC43" i="14"/>
  <c r="BD43" i="14"/>
  <c r="BE43" i="14"/>
  <c r="BB39" i="14"/>
  <c r="BC39" i="14"/>
  <c r="BD39" i="14"/>
  <c r="BE39" i="14"/>
  <c r="BB35" i="14"/>
  <c r="BC35" i="14"/>
  <c r="BD35" i="14"/>
  <c r="BE35" i="14"/>
  <c r="BB31" i="14"/>
  <c r="BC31" i="14"/>
  <c r="BD31" i="14"/>
  <c r="BE31" i="14"/>
  <c r="BB27" i="14"/>
  <c r="BC27" i="14"/>
  <c r="BD27" i="14"/>
  <c r="BE27" i="14"/>
  <c r="BB23" i="14"/>
  <c r="BC23" i="14"/>
  <c r="BD23" i="14"/>
  <c r="BE23" i="14"/>
  <c r="BB19" i="14"/>
  <c r="BC19" i="14"/>
  <c r="BD19" i="14"/>
  <c r="BE19" i="14"/>
  <c r="BB15" i="14"/>
  <c r="BC15" i="14"/>
  <c r="BD15" i="14"/>
  <c r="BE15" i="14"/>
  <c r="BB9" i="14"/>
  <c r="BC9" i="14"/>
  <c r="BD9" i="14"/>
  <c r="BE9" i="14"/>
  <c r="BB5" i="14"/>
  <c r="BC5" i="14"/>
  <c r="BD5" i="14"/>
  <c r="BE5" i="14"/>
  <c r="AY326" i="14"/>
  <c r="AZ326" i="14" s="1"/>
  <c r="AX326" i="14"/>
  <c r="BT326" i="14" s="1"/>
  <c r="AX529" i="14"/>
  <c r="AY529" i="14"/>
  <c r="AZ529" i="14" s="1"/>
  <c r="BV529" i="14" s="1"/>
  <c r="AY501" i="14"/>
  <c r="AZ501" i="14" s="1"/>
  <c r="AX501" i="14"/>
  <c r="BT501" i="14" s="1"/>
  <c r="AY477" i="14"/>
  <c r="AZ477" i="14" s="1"/>
  <c r="AX477" i="14"/>
  <c r="BT477" i="14" s="1"/>
  <c r="AX449" i="14"/>
  <c r="AY449" i="14"/>
  <c r="AZ449" i="14" s="1"/>
  <c r="AX417" i="14"/>
  <c r="BT417" i="14" s="1"/>
  <c r="AY417" i="14"/>
  <c r="AZ417" i="14" s="1"/>
  <c r="AX381" i="14"/>
  <c r="BT381" i="14" s="1"/>
  <c r="AY381" i="14"/>
  <c r="AZ381" i="14" s="1"/>
  <c r="AX341" i="14"/>
  <c r="AY341" i="14"/>
  <c r="AZ341" i="14" s="1"/>
  <c r="AY301" i="14"/>
  <c r="AZ301" i="14" s="1"/>
  <c r="AX301" i="14"/>
  <c r="AX273" i="14"/>
  <c r="AY273" i="14"/>
  <c r="AZ273" i="14" s="1"/>
  <c r="AX249" i="14"/>
  <c r="BT249" i="14" s="1"/>
  <c r="AY249" i="14"/>
  <c r="AZ249" i="14" s="1"/>
  <c r="AX229" i="14"/>
  <c r="AY229" i="14"/>
  <c r="AZ229" i="14" s="1"/>
  <c r="AX209" i="14"/>
  <c r="BT209" i="14" s="1"/>
  <c r="AY209" i="14"/>
  <c r="AZ209" i="14" s="1"/>
  <c r="AX189" i="14"/>
  <c r="AY189" i="14"/>
  <c r="AZ189" i="14" s="1"/>
  <c r="AX173" i="14"/>
  <c r="AY173" i="14"/>
  <c r="AZ173" i="14" s="1"/>
  <c r="AY161" i="14"/>
  <c r="AZ161" i="14" s="1"/>
  <c r="AX161" i="14"/>
  <c r="BT161" i="14" s="1"/>
  <c r="AX145" i="14"/>
  <c r="BT145" i="14" s="1"/>
  <c r="AY145" i="14"/>
  <c r="AZ145" i="14" s="1"/>
  <c r="AX137" i="14"/>
  <c r="AY137" i="14"/>
  <c r="AX129" i="14"/>
  <c r="BT129" i="14" s="1"/>
  <c r="AY129" i="14"/>
  <c r="AZ129" i="14" s="1"/>
  <c r="AX120" i="14"/>
  <c r="AY120" i="14"/>
  <c r="AZ120" i="14" s="1"/>
  <c r="AY108" i="14"/>
  <c r="AZ108" i="14" s="1"/>
  <c r="AX108" i="14"/>
  <c r="AX96" i="14"/>
  <c r="AY96" i="14"/>
  <c r="AZ96" i="14" s="1"/>
  <c r="AY84" i="14"/>
  <c r="AZ84" i="14" s="1"/>
  <c r="BV84" i="14" s="1"/>
  <c r="AX84" i="14"/>
  <c r="AX72" i="14"/>
  <c r="AY72" i="14"/>
  <c r="AZ72" i="14" s="1"/>
  <c r="AY60" i="14"/>
  <c r="AZ60" i="14" s="1"/>
  <c r="AX60" i="14"/>
  <c r="AX40" i="14"/>
  <c r="AY40" i="14"/>
  <c r="AZ40" i="14" s="1"/>
  <c r="AY20" i="14"/>
  <c r="AZ20" i="14" s="1"/>
  <c r="AX20" i="14"/>
  <c r="BT20" i="14" s="1"/>
  <c r="AX574" i="14"/>
  <c r="AY574" i="14"/>
  <c r="AZ574" i="14" s="1"/>
  <c r="AX566" i="14"/>
  <c r="BT566" i="14" s="1"/>
  <c r="AY566" i="14"/>
  <c r="AZ566" i="14" s="1"/>
  <c r="AX558" i="14"/>
  <c r="AY558" i="14"/>
  <c r="AZ558" i="14" s="1"/>
  <c r="AX550" i="14"/>
  <c r="BT550" i="14" s="1"/>
  <c r="AY550" i="14"/>
  <c r="AZ550" i="14" s="1"/>
  <c r="AX542" i="14"/>
  <c r="BT542" i="14" s="1"/>
  <c r="AY542" i="14"/>
  <c r="AZ542" i="14" s="1"/>
  <c r="AX534" i="14"/>
  <c r="AY534" i="14"/>
  <c r="AZ534" i="14" s="1"/>
  <c r="AX526" i="14"/>
  <c r="AY526" i="14"/>
  <c r="AZ526" i="14" s="1"/>
  <c r="AX518" i="14"/>
  <c r="AY518" i="14"/>
  <c r="AZ518" i="14" s="1"/>
  <c r="AY514" i="14"/>
  <c r="AZ514" i="14" s="1"/>
  <c r="AX514" i="14"/>
  <c r="AY506" i="14"/>
  <c r="AZ506" i="14" s="1"/>
  <c r="AX506" i="14"/>
  <c r="AX494" i="14"/>
  <c r="AY494" i="14"/>
  <c r="AZ494" i="14" s="1"/>
  <c r="AX486" i="14"/>
  <c r="BT486" i="14" s="1"/>
  <c r="AY486" i="14"/>
  <c r="AZ486" i="14" s="1"/>
  <c r="AX478" i="14"/>
  <c r="AY478" i="14"/>
  <c r="AZ478" i="14" s="1"/>
  <c r="BV478" i="14" s="1"/>
  <c r="AX470" i="14"/>
  <c r="BT470" i="14" s="1"/>
  <c r="AY470" i="14"/>
  <c r="AZ470" i="14" s="1"/>
  <c r="AX462" i="14"/>
  <c r="AY462" i="14"/>
  <c r="AZ462" i="14" s="1"/>
  <c r="AY458" i="14"/>
  <c r="AZ458" i="14" s="1"/>
  <c r="AX458" i="14"/>
  <c r="AY450" i="14"/>
  <c r="AZ450" i="14" s="1"/>
  <c r="AX450" i="14"/>
  <c r="BT450" i="14" s="1"/>
  <c r="AY442" i="14"/>
  <c r="AZ442" i="14" s="1"/>
  <c r="AX442" i="14"/>
  <c r="BT442" i="14" s="1"/>
  <c r="AY434" i="14"/>
  <c r="AZ434" i="14" s="1"/>
  <c r="AX434" i="14"/>
  <c r="BT434" i="14" s="1"/>
  <c r="AY426" i="14"/>
  <c r="AZ426" i="14" s="1"/>
  <c r="AX426" i="14"/>
  <c r="BT426" i="14" s="1"/>
  <c r="AY418" i="14"/>
  <c r="AZ418" i="14" s="1"/>
  <c r="AX418" i="14"/>
  <c r="BT418" i="14" s="1"/>
  <c r="AY410" i="14"/>
  <c r="AZ410" i="14" s="1"/>
  <c r="AX410" i="14"/>
  <c r="AY402" i="14"/>
  <c r="AZ402" i="14" s="1"/>
  <c r="AX402" i="14"/>
  <c r="BT402" i="14" s="1"/>
  <c r="AY394" i="14"/>
  <c r="AZ394" i="14" s="1"/>
  <c r="AX394" i="14"/>
  <c r="BT394" i="14" s="1"/>
  <c r="AX386" i="14"/>
  <c r="AY386" i="14"/>
  <c r="AZ386" i="14" s="1"/>
  <c r="AX378" i="14"/>
  <c r="AY378" i="14"/>
  <c r="AZ378" i="14" s="1"/>
  <c r="AY370" i="14"/>
  <c r="AZ370" i="14" s="1"/>
  <c r="AX370" i="14"/>
  <c r="BT370" i="14" s="1"/>
  <c r="AX362" i="14"/>
  <c r="AY362" i="14"/>
  <c r="AZ362" i="14" s="1"/>
  <c r="AY354" i="14"/>
  <c r="AZ354" i="14" s="1"/>
  <c r="AX354" i="14"/>
  <c r="BT354" i="14" s="1"/>
  <c r="AX346" i="14"/>
  <c r="AY346" i="14"/>
  <c r="AZ346" i="14" s="1"/>
  <c r="BV346" i="14" s="1"/>
  <c r="AX338" i="14"/>
  <c r="AY338" i="14"/>
  <c r="AX330" i="14"/>
  <c r="BT330" i="14" s="1"/>
  <c r="AY330" i="14"/>
  <c r="AZ330" i="14" s="1"/>
  <c r="AX318" i="14"/>
  <c r="AY318" i="14"/>
  <c r="AZ318" i="14" s="1"/>
  <c r="AY310" i="14"/>
  <c r="AZ310" i="14" s="1"/>
  <c r="AX310" i="14"/>
  <c r="BT310" i="14" s="1"/>
  <c r="AY298" i="14"/>
  <c r="AZ298" i="14" s="1"/>
  <c r="AX298" i="14"/>
  <c r="BT298" i="14" s="1"/>
  <c r="AY290" i="14"/>
  <c r="AZ290" i="14" s="1"/>
  <c r="AX290" i="14"/>
  <c r="AX282" i="14"/>
  <c r="AY282" i="14"/>
  <c r="AZ282" i="14" s="1"/>
  <c r="AX274" i="14"/>
  <c r="AY274" i="14"/>
  <c r="AZ274" i="14" s="1"/>
  <c r="AY266" i="14"/>
  <c r="AZ266" i="14" s="1"/>
  <c r="AX266" i="14"/>
  <c r="BT266" i="14" s="1"/>
  <c r="AY258" i="14"/>
  <c r="AZ258" i="14" s="1"/>
  <c r="AX258" i="14"/>
  <c r="BT258" i="14" s="1"/>
  <c r="AX250" i="14"/>
  <c r="AY250" i="14"/>
  <c r="AZ250" i="14" s="1"/>
  <c r="BV250" i="14" s="1"/>
  <c r="AX238" i="14"/>
  <c r="BT238" i="14" s="1"/>
  <c r="AY238" i="14"/>
  <c r="AZ238" i="14" s="1"/>
  <c r="AX230" i="14"/>
  <c r="BT230" i="14" s="1"/>
  <c r="AY230" i="14"/>
  <c r="AZ230" i="14" s="1"/>
  <c r="AX222" i="14"/>
  <c r="AY222" i="14"/>
  <c r="AZ222" i="14" s="1"/>
  <c r="AY214" i="14"/>
  <c r="AZ214" i="14" s="1"/>
  <c r="AX214" i="14"/>
  <c r="BT214" i="14" s="1"/>
  <c r="AX206" i="14"/>
  <c r="AY206" i="14"/>
  <c r="AZ206" i="14" s="1"/>
  <c r="AX198" i="14"/>
  <c r="BT198" i="14" s="1"/>
  <c r="AY198" i="14"/>
  <c r="AZ198" i="14" s="1"/>
  <c r="AY190" i="14"/>
  <c r="AZ190" i="14" s="1"/>
  <c r="AX190" i="14"/>
  <c r="AX182" i="14"/>
  <c r="BT182" i="14" s="1"/>
  <c r="AY182" i="14"/>
  <c r="AZ182" i="14" s="1"/>
  <c r="AY174" i="14"/>
  <c r="AZ174" i="14" s="1"/>
  <c r="AX174" i="14"/>
  <c r="AX166" i="14"/>
  <c r="AY166" i="14"/>
  <c r="AZ166" i="14" s="1"/>
  <c r="AX158" i="14"/>
  <c r="AY158" i="14"/>
  <c r="AZ158" i="14" s="1"/>
  <c r="AX150" i="14"/>
  <c r="AY150" i="14"/>
  <c r="AZ150" i="14" s="1"/>
  <c r="AX142" i="14"/>
  <c r="AY142" i="14"/>
  <c r="AZ142" i="14" s="1"/>
  <c r="AX130" i="14"/>
  <c r="BT130" i="14" s="1"/>
  <c r="AY130" i="14"/>
  <c r="AZ130" i="14" s="1"/>
  <c r="AX121" i="14"/>
  <c r="AY121" i="14"/>
  <c r="AZ121" i="14" s="1"/>
  <c r="AX113" i="14"/>
  <c r="AY113" i="14"/>
  <c r="AZ113" i="14" s="1"/>
  <c r="AX105" i="14"/>
  <c r="AY105" i="14"/>
  <c r="AZ105" i="14" s="1"/>
  <c r="AX97" i="14"/>
  <c r="BT97" i="14" s="1"/>
  <c r="AY97" i="14"/>
  <c r="AZ97" i="14" s="1"/>
  <c r="AX89" i="14"/>
  <c r="BT89" i="14" s="1"/>
  <c r="AY89" i="14"/>
  <c r="AZ89" i="14" s="1"/>
  <c r="AX77" i="14"/>
  <c r="AY77" i="14"/>
  <c r="AZ77" i="14" s="1"/>
  <c r="AX69" i="14"/>
  <c r="AY69" i="14"/>
  <c r="AZ69" i="14" s="1"/>
  <c r="AX61" i="14"/>
  <c r="BT61" i="14" s="1"/>
  <c r="AY61" i="14"/>
  <c r="AZ61" i="14" s="1"/>
  <c r="AX53" i="14"/>
  <c r="AY53" i="14"/>
  <c r="AZ53" i="14" s="1"/>
  <c r="AX45" i="14"/>
  <c r="AY45" i="14"/>
  <c r="AX37" i="14"/>
  <c r="BT37" i="14" s="1"/>
  <c r="AY37" i="14"/>
  <c r="AZ37" i="14" s="1"/>
  <c r="AX29" i="14"/>
  <c r="BT29" i="14" s="1"/>
  <c r="AY29" i="14"/>
  <c r="AZ29" i="14" s="1"/>
  <c r="AX21" i="14"/>
  <c r="BT21" i="14" s="1"/>
  <c r="AY21" i="14"/>
  <c r="AZ21" i="14" s="1"/>
  <c r="AX13" i="14"/>
  <c r="BT13" i="14" s="1"/>
  <c r="AY13" i="14"/>
  <c r="AZ13" i="14" s="1"/>
  <c r="AY4" i="14"/>
  <c r="AZ4" i="14" s="1"/>
  <c r="AX4" i="14"/>
  <c r="BT4" i="14" s="1"/>
  <c r="AX573" i="14"/>
  <c r="AY573" i="14"/>
  <c r="AZ573" i="14" s="1"/>
  <c r="AX561" i="14"/>
  <c r="BT561" i="14" s="1"/>
  <c r="AY561" i="14"/>
  <c r="AZ561" i="14" s="1"/>
  <c r="AX553" i="14"/>
  <c r="AY553" i="14"/>
  <c r="AZ553" i="14" s="1"/>
  <c r="AX545" i="14"/>
  <c r="AY545" i="14"/>
  <c r="AZ545" i="14" s="1"/>
  <c r="AX537" i="14"/>
  <c r="BT537" i="14" s="1"/>
  <c r="AY537" i="14"/>
  <c r="AZ537" i="14" s="1"/>
  <c r="AY525" i="14"/>
  <c r="AZ525" i="14" s="1"/>
  <c r="AX525" i="14"/>
  <c r="AY517" i="14"/>
  <c r="AX517" i="14"/>
  <c r="AY509" i="14"/>
  <c r="AZ509" i="14" s="1"/>
  <c r="AX509" i="14"/>
  <c r="AX497" i="14"/>
  <c r="BT497" i="14" s="1"/>
  <c r="AY497" i="14"/>
  <c r="AZ497" i="14" s="1"/>
  <c r="BV497" i="14" s="1"/>
  <c r="AX489" i="14"/>
  <c r="BT489" i="14" s="1"/>
  <c r="AY489" i="14"/>
  <c r="AZ489" i="14" s="1"/>
  <c r="AY485" i="14"/>
  <c r="AZ485" i="14" s="1"/>
  <c r="AX485" i="14"/>
  <c r="BT485" i="14" s="1"/>
  <c r="AX473" i="14"/>
  <c r="AY473" i="14"/>
  <c r="AZ473" i="14" s="1"/>
  <c r="AX465" i="14"/>
  <c r="AY465" i="14"/>
  <c r="AZ465" i="14" s="1"/>
  <c r="AY453" i="14"/>
  <c r="AZ453" i="14" s="1"/>
  <c r="AX453" i="14"/>
  <c r="AX441" i="14"/>
  <c r="AY441" i="14"/>
  <c r="AZ441" i="14" s="1"/>
  <c r="AX433" i="14"/>
  <c r="BT433" i="14" s="1"/>
  <c r="AY433" i="14"/>
  <c r="AZ433" i="14" s="1"/>
  <c r="AY421" i="14"/>
  <c r="AZ421" i="14" s="1"/>
  <c r="AX421" i="14"/>
  <c r="BT421" i="14" s="1"/>
  <c r="AX409" i="14"/>
  <c r="AY409" i="14"/>
  <c r="AZ409" i="14" s="1"/>
  <c r="AX401" i="14"/>
  <c r="AY401" i="14"/>
  <c r="AZ401" i="14" s="1"/>
  <c r="AY393" i="14"/>
  <c r="AZ393" i="14" s="1"/>
  <c r="AX393" i="14"/>
  <c r="AX385" i="14"/>
  <c r="AY385" i="14"/>
  <c r="AZ385" i="14" s="1"/>
  <c r="BV385" i="14" s="1"/>
  <c r="AY373" i="14"/>
  <c r="AZ373" i="14" s="1"/>
  <c r="AX373" i="14"/>
  <c r="AX365" i="14"/>
  <c r="BT365" i="14" s="1"/>
  <c r="AY365" i="14"/>
  <c r="AZ365" i="14" s="1"/>
  <c r="AY357" i="14"/>
  <c r="AZ357" i="14" s="1"/>
  <c r="AX357" i="14"/>
  <c r="AX349" i="14"/>
  <c r="AY349" i="14"/>
  <c r="AZ349" i="14" s="1"/>
  <c r="AY337" i="14"/>
  <c r="AZ337" i="14" s="1"/>
  <c r="AX337" i="14"/>
  <c r="BT337" i="14" s="1"/>
  <c r="AX329" i="14"/>
  <c r="AY329" i="14"/>
  <c r="AZ329" i="14" s="1"/>
  <c r="AY321" i="14"/>
  <c r="AZ321" i="14" s="1"/>
  <c r="AX321" i="14"/>
  <c r="BT321" i="14" s="1"/>
  <c r="AX313" i="14"/>
  <c r="AY313" i="14"/>
  <c r="AZ313" i="14" s="1"/>
  <c r="AY305" i="14"/>
  <c r="AZ305" i="14" s="1"/>
  <c r="AX305" i="14"/>
  <c r="AX293" i="14"/>
  <c r="AY293" i="14"/>
  <c r="AZ293" i="14" s="1"/>
  <c r="BV293" i="14" s="1"/>
  <c r="AX285" i="14"/>
  <c r="AY285" i="14"/>
  <c r="AZ285" i="14" s="1"/>
  <c r="AX277" i="14"/>
  <c r="AY277" i="14"/>
  <c r="AZ277" i="14" s="1"/>
  <c r="AX265" i="14"/>
  <c r="AY265" i="14"/>
  <c r="AZ265" i="14" s="1"/>
  <c r="AX257" i="14"/>
  <c r="AY257" i="14"/>
  <c r="AZ257" i="14" s="1"/>
  <c r="AX245" i="14"/>
  <c r="BT245" i="14" s="1"/>
  <c r="AY245" i="14"/>
  <c r="AZ245" i="14" s="1"/>
  <c r="AY237" i="14"/>
  <c r="AZ237" i="14" s="1"/>
  <c r="AX237" i="14"/>
  <c r="BT237" i="14" s="1"/>
  <c r="AX225" i="14"/>
  <c r="BT225" i="14" s="1"/>
  <c r="AY225" i="14"/>
  <c r="AZ225" i="14" s="1"/>
  <c r="AX213" i="14"/>
  <c r="BT213" i="14" s="1"/>
  <c r="AY213" i="14"/>
  <c r="AX201" i="14"/>
  <c r="BT201" i="14" s="1"/>
  <c r="AY201" i="14"/>
  <c r="AY193" i="14"/>
  <c r="AZ193" i="14" s="1"/>
  <c r="BV193" i="14" s="1"/>
  <c r="AX193" i="14"/>
  <c r="BT193" i="14" s="1"/>
  <c r="AX181" i="14"/>
  <c r="AY181" i="14"/>
  <c r="AZ181" i="14" s="1"/>
  <c r="BV181" i="14" s="1"/>
  <c r="AY177" i="14"/>
  <c r="AZ177" i="14" s="1"/>
  <c r="AX177" i="14"/>
  <c r="BT177" i="14" s="1"/>
  <c r="AX169" i="14"/>
  <c r="AY169" i="14"/>
  <c r="AX165" i="14"/>
  <c r="BT165" i="14" s="1"/>
  <c r="AY165" i="14"/>
  <c r="AZ165" i="14" s="1"/>
  <c r="AX157" i="14"/>
  <c r="BT157" i="14" s="1"/>
  <c r="AY157" i="14"/>
  <c r="AZ157" i="14" s="1"/>
  <c r="AX149" i="14"/>
  <c r="BT149" i="14" s="1"/>
  <c r="AY149" i="14"/>
  <c r="AZ149" i="14" s="1"/>
  <c r="AX141" i="14"/>
  <c r="AY141" i="14"/>
  <c r="AZ141" i="14" s="1"/>
  <c r="AX133" i="14"/>
  <c r="BT133" i="14" s="1"/>
  <c r="AY133" i="14"/>
  <c r="AZ133" i="14" s="1"/>
  <c r="AX125" i="14"/>
  <c r="AY125" i="14"/>
  <c r="AZ125" i="14" s="1"/>
  <c r="AY116" i="14"/>
  <c r="AZ116" i="14" s="1"/>
  <c r="AX116" i="14"/>
  <c r="BT116" i="14" s="1"/>
  <c r="AX112" i="14"/>
  <c r="BT112" i="14" s="1"/>
  <c r="AY112" i="14"/>
  <c r="AZ112" i="14" s="1"/>
  <c r="AX104" i="14"/>
  <c r="BT104" i="14" s="1"/>
  <c r="AY104" i="14"/>
  <c r="AZ104" i="14" s="1"/>
  <c r="AY100" i="14"/>
  <c r="AZ100" i="14" s="1"/>
  <c r="BV100" i="14" s="1"/>
  <c r="AX100" i="14"/>
  <c r="AY92" i="14"/>
  <c r="AZ92" i="14" s="1"/>
  <c r="AX92" i="14"/>
  <c r="AX88" i="14"/>
  <c r="BT88" i="14" s="1"/>
  <c r="AY88" i="14"/>
  <c r="AZ88" i="14" s="1"/>
  <c r="AX80" i="14"/>
  <c r="AY80" i="14"/>
  <c r="AZ80" i="14" s="1"/>
  <c r="AY76" i="14"/>
  <c r="AZ76" i="14" s="1"/>
  <c r="AX76" i="14"/>
  <c r="AY68" i="14"/>
  <c r="AZ68" i="14" s="1"/>
  <c r="AX68" i="14"/>
  <c r="AX64" i="14"/>
  <c r="BT64" i="14" s="1"/>
  <c r="AY64" i="14"/>
  <c r="AZ64" i="14" s="1"/>
  <c r="AX56" i="14"/>
  <c r="AY56" i="14"/>
  <c r="AZ56" i="14" s="1"/>
  <c r="AY52" i="14"/>
  <c r="AZ52" i="14" s="1"/>
  <c r="AX52" i="14"/>
  <c r="AX48" i="14"/>
  <c r="BT48" i="14" s="1"/>
  <c r="AY48" i="14"/>
  <c r="AY44" i="14"/>
  <c r="AZ44" i="14" s="1"/>
  <c r="AX44" i="14"/>
  <c r="AY36" i="14"/>
  <c r="AZ36" i="14" s="1"/>
  <c r="AX36" i="14"/>
  <c r="AX32" i="14"/>
  <c r="BT32" i="14" s="1"/>
  <c r="AY32" i="14"/>
  <c r="AZ32" i="14" s="1"/>
  <c r="AY28" i="14"/>
  <c r="AZ28" i="14" s="1"/>
  <c r="AX28" i="14"/>
  <c r="BT28" i="14" s="1"/>
  <c r="AX24" i="14"/>
  <c r="BT24" i="14" s="1"/>
  <c r="AY24" i="14"/>
  <c r="AZ24" i="14" s="1"/>
  <c r="AX16" i="14"/>
  <c r="AY16" i="14"/>
  <c r="AZ16" i="14" s="1"/>
  <c r="AX7" i="14"/>
  <c r="AY7" i="14"/>
  <c r="AZ7" i="14" s="1"/>
  <c r="AY572" i="14"/>
  <c r="AZ572" i="14" s="1"/>
  <c r="AX572" i="14"/>
  <c r="BT572" i="14" s="1"/>
  <c r="AX568" i="14"/>
  <c r="AY568" i="14"/>
  <c r="AZ568" i="14" s="1"/>
  <c r="AY564" i="14"/>
  <c r="AZ564" i="14" s="1"/>
  <c r="AX564" i="14"/>
  <c r="BT564" i="14" s="1"/>
  <c r="AY560" i="14"/>
  <c r="AZ560" i="14" s="1"/>
  <c r="AX560" i="14"/>
  <c r="BT560" i="14" s="1"/>
  <c r="AY556" i="14"/>
  <c r="AZ556" i="14" s="1"/>
  <c r="AX556" i="14"/>
  <c r="BT556" i="14" s="1"/>
  <c r="AX552" i="14"/>
  <c r="BT552" i="14" s="1"/>
  <c r="AY552" i="14"/>
  <c r="AZ552" i="14" s="1"/>
  <c r="AY548" i="14"/>
  <c r="AZ548" i="14" s="1"/>
  <c r="AX548" i="14"/>
  <c r="BT548" i="14" s="1"/>
  <c r="AY544" i="14"/>
  <c r="AZ544" i="14" s="1"/>
  <c r="AX544" i="14"/>
  <c r="AY540" i="14"/>
  <c r="AZ540" i="14" s="1"/>
  <c r="AX540" i="14"/>
  <c r="BT540" i="14" s="1"/>
  <c r="AX536" i="14"/>
  <c r="BT536" i="14" s="1"/>
  <c r="AY536" i="14"/>
  <c r="AZ536" i="14" s="1"/>
  <c r="AX532" i="14"/>
  <c r="AY532" i="14"/>
  <c r="AZ532" i="14" s="1"/>
  <c r="AX528" i="14"/>
  <c r="AY528" i="14"/>
  <c r="AZ528" i="14" s="1"/>
  <c r="AX524" i="14"/>
  <c r="AY524" i="14"/>
  <c r="AZ524" i="14" s="1"/>
  <c r="AX520" i="14"/>
  <c r="BT520" i="14" s="1"/>
  <c r="AY520" i="14"/>
  <c r="AZ520" i="14" s="1"/>
  <c r="AX516" i="14"/>
  <c r="AY516" i="14"/>
  <c r="AZ516" i="14" s="1"/>
  <c r="AX512" i="14"/>
  <c r="AY512" i="14"/>
  <c r="AZ512" i="14" s="1"/>
  <c r="AX508" i="14"/>
  <c r="AY508" i="14"/>
  <c r="AZ508" i="14" s="1"/>
  <c r="AX504" i="14"/>
  <c r="AY504" i="14"/>
  <c r="AZ504" i="14" s="1"/>
  <c r="AX500" i="14"/>
  <c r="BT500" i="14" s="1"/>
  <c r="AY500" i="14"/>
  <c r="AZ500" i="14" s="1"/>
  <c r="AX496" i="14"/>
  <c r="BT496" i="14" s="1"/>
  <c r="AY496" i="14"/>
  <c r="AZ496" i="14" s="1"/>
  <c r="AX492" i="14"/>
  <c r="BT492" i="14" s="1"/>
  <c r="AY492" i="14"/>
  <c r="AZ492" i="14" s="1"/>
  <c r="AX488" i="14"/>
  <c r="AY488" i="14"/>
  <c r="AZ488" i="14" s="1"/>
  <c r="AX484" i="14"/>
  <c r="BT484" i="14" s="1"/>
  <c r="AY484" i="14"/>
  <c r="AZ484" i="14" s="1"/>
  <c r="AX480" i="14"/>
  <c r="BT480" i="14" s="1"/>
  <c r="AY480" i="14"/>
  <c r="AZ480" i="14" s="1"/>
  <c r="AX476" i="14"/>
  <c r="BT476" i="14" s="1"/>
  <c r="AY476" i="14"/>
  <c r="AZ476" i="14" s="1"/>
  <c r="AY472" i="14"/>
  <c r="AZ472" i="14" s="1"/>
  <c r="AX472" i="14"/>
  <c r="AX468" i="14"/>
  <c r="BT468" i="14" s="1"/>
  <c r="AY468" i="14"/>
  <c r="AZ468" i="14" s="1"/>
  <c r="AX464" i="14"/>
  <c r="BT464" i="14" s="1"/>
  <c r="AY464" i="14"/>
  <c r="AZ464" i="14" s="1"/>
  <c r="BV464" i="14" s="1"/>
  <c r="AX460" i="14"/>
  <c r="BT460" i="14" s="1"/>
  <c r="AY460" i="14"/>
  <c r="AZ460" i="14" s="1"/>
  <c r="AX456" i="14"/>
  <c r="BT456" i="14" s="1"/>
  <c r="AY456" i="14"/>
  <c r="AZ456" i="14" s="1"/>
  <c r="AX452" i="14"/>
  <c r="BT452" i="14" s="1"/>
  <c r="AY452" i="14"/>
  <c r="AZ452" i="14" s="1"/>
  <c r="AX448" i="14"/>
  <c r="BT448" i="14" s="1"/>
  <c r="AY448" i="14"/>
  <c r="AZ448" i="14" s="1"/>
  <c r="AX444" i="14"/>
  <c r="BT444" i="14" s="1"/>
  <c r="AY444" i="14"/>
  <c r="AZ444" i="14" s="1"/>
  <c r="AX440" i="14"/>
  <c r="AY440" i="14"/>
  <c r="AZ440" i="14" s="1"/>
  <c r="AX436" i="14"/>
  <c r="BT436" i="14" s="1"/>
  <c r="AY436" i="14"/>
  <c r="AZ436" i="14" s="1"/>
  <c r="AX432" i="14"/>
  <c r="BT432" i="14" s="1"/>
  <c r="AY432" i="14"/>
  <c r="AZ432" i="14" s="1"/>
  <c r="AX428" i="14"/>
  <c r="BT428" i="14" s="1"/>
  <c r="AY428" i="14"/>
  <c r="AZ428" i="14" s="1"/>
  <c r="AY424" i="14"/>
  <c r="AZ424" i="14" s="1"/>
  <c r="AX424" i="14"/>
  <c r="BT424" i="14" s="1"/>
  <c r="AX420" i="14"/>
  <c r="BT420" i="14" s="1"/>
  <c r="AY420" i="14"/>
  <c r="AZ420" i="14" s="1"/>
  <c r="AX416" i="14"/>
  <c r="AY416" i="14"/>
  <c r="AZ416" i="14" s="1"/>
  <c r="AX412" i="14"/>
  <c r="BT412" i="14" s="1"/>
  <c r="AY412" i="14"/>
  <c r="AZ412" i="14" s="1"/>
  <c r="AY408" i="14"/>
  <c r="AZ408" i="14" s="1"/>
  <c r="AX408" i="14"/>
  <c r="BT408" i="14" s="1"/>
  <c r="AX404" i="14"/>
  <c r="BT404" i="14" s="1"/>
  <c r="AY404" i="14"/>
  <c r="AZ404" i="14" s="1"/>
  <c r="AX400" i="14"/>
  <c r="AY400" i="14"/>
  <c r="AZ400" i="14" s="1"/>
  <c r="AY396" i="14"/>
  <c r="AZ396" i="14" s="1"/>
  <c r="AX396" i="14"/>
  <c r="AX392" i="14"/>
  <c r="AY392" i="14"/>
  <c r="AZ392" i="14" s="1"/>
  <c r="AX388" i="14"/>
  <c r="BT388" i="14" s="1"/>
  <c r="AY388" i="14"/>
  <c r="AZ388" i="14" s="1"/>
  <c r="AX384" i="14"/>
  <c r="BT384" i="14" s="1"/>
  <c r="AY384" i="14"/>
  <c r="AZ384" i="14" s="1"/>
  <c r="AX380" i="14"/>
  <c r="BT380" i="14" s="1"/>
  <c r="AY380" i="14"/>
  <c r="AZ380" i="14" s="1"/>
  <c r="AY376" i="14"/>
  <c r="AZ376" i="14" s="1"/>
  <c r="AX376" i="14"/>
  <c r="AX372" i="14"/>
  <c r="BT372" i="14" s="1"/>
  <c r="AY372" i="14"/>
  <c r="AZ372" i="14" s="1"/>
  <c r="AX368" i="14"/>
  <c r="AY368" i="14"/>
  <c r="AZ368" i="14" s="1"/>
  <c r="AX364" i="14"/>
  <c r="AY364" i="14"/>
  <c r="AZ364" i="14" s="1"/>
  <c r="AY360" i="14"/>
  <c r="AZ360" i="14" s="1"/>
  <c r="AX360" i="14"/>
  <c r="AX356" i="14"/>
  <c r="BT356" i="14" s="1"/>
  <c r="AY356" i="14"/>
  <c r="AZ356" i="14" s="1"/>
  <c r="AX352" i="14"/>
  <c r="BT352" i="14" s="1"/>
  <c r="AY352" i="14"/>
  <c r="AZ352" i="14" s="1"/>
  <c r="AX348" i="14"/>
  <c r="BT348" i="14" s="1"/>
  <c r="AY348" i="14"/>
  <c r="AZ348" i="14" s="1"/>
  <c r="AY344" i="14"/>
  <c r="AZ344" i="14" s="1"/>
  <c r="AX344" i="14"/>
  <c r="AX340" i="14"/>
  <c r="AY340" i="14"/>
  <c r="AZ340" i="14" s="1"/>
  <c r="AX336" i="14"/>
  <c r="BT336" i="14" s="1"/>
  <c r="AY336" i="14"/>
  <c r="AZ336" i="14" s="1"/>
  <c r="AX332" i="14"/>
  <c r="BT332" i="14" s="1"/>
  <c r="AY332" i="14"/>
  <c r="AZ332" i="14" s="1"/>
  <c r="AY328" i="14"/>
  <c r="AZ328" i="14" s="1"/>
  <c r="BV328" i="14" s="1"/>
  <c r="AX328" i="14"/>
  <c r="AX324" i="14"/>
  <c r="BT324" i="14" s="1"/>
  <c r="AY324" i="14"/>
  <c r="AZ324" i="14" s="1"/>
  <c r="BV324" i="14" s="1"/>
  <c r="AX320" i="14"/>
  <c r="BT320" i="14" s="1"/>
  <c r="AY320" i="14"/>
  <c r="AZ320" i="14" s="1"/>
  <c r="AX316" i="14"/>
  <c r="BT316" i="14" s="1"/>
  <c r="AY316" i="14"/>
  <c r="AZ316" i="14" s="1"/>
  <c r="AY312" i="14"/>
  <c r="AZ312" i="14" s="1"/>
  <c r="AX312" i="14"/>
  <c r="AX308" i="14"/>
  <c r="BT308" i="14" s="1"/>
  <c r="AY308" i="14"/>
  <c r="AZ308" i="14" s="1"/>
  <c r="AY304" i="14"/>
  <c r="AZ304" i="14" s="1"/>
  <c r="AX304" i="14"/>
  <c r="AX300" i="14"/>
  <c r="BT300" i="14" s="1"/>
  <c r="AY300" i="14"/>
  <c r="AZ300" i="14" s="1"/>
  <c r="AX296" i="14"/>
  <c r="AY296" i="14"/>
  <c r="AZ296" i="14" s="1"/>
  <c r="AY292" i="14"/>
  <c r="AZ292" i="14" s="1"/>
  <c r="AX292" i="14"/>
  <c r="BT292" i="14" s="1"/>
  <c r="AX288" i="14"/>
  <c r="BT288" i="14" s="1"/>
  <c r="AY288" i="14"/>
  <c r="AZ288" i="14" s="1"/>
  <c r="AX284" i="14"/>
  <c r="AY284" i="14"/>
  <c r="AZ284" i="14" s="1"/>
  <c r="AY280" i="14"/>
  <c r="AZ280" i="14" s="1"/>
  <c r="AX280" i="14"/>
  <c r="AX276" i="14"/>
  <c r="BT276" i="14" s="1"/>
  <c r="AY276" i="14"/>
  <c r="AZ276" i="14" s="1"/>
  <c r="AY272" i="14"/>
  <c r="AZ272" i="14" s="1"/>
  <c r="AX272" i="14"/>
  <c r="AX268" i="14"/>
  <c r="BT268" i="14" s="1"/>
  <c r="AY268" i="14"/>
  <c r="AZ268" i="14" s="1"/>
  <c r="AX264" i="14"/>
  <c r="AY264" i="14"/>
  <c r="AZ264" i="14" s="1"/>
  <c r="AY260" i="14"/>
  <c r="AZ260" i="14" s="1"/>
  <c r="AX260" i="14"/>
  <c r="BT260" i="14" s="1"/>
  <c r="AX256" i="14"/>
  <c r="AY256" i="14"/>
  <c r="AZ256" i="14" s="1"/>
  <c r="AX252" i="14"/>
  <c r="BT252" i="14" s="1"/>
  <c r="AY252" i="14"/>
  <c r="AZ252" i="14" s="1"/>
  <c r="AY248" i="14"/>
  <c r="AZ248" i="14" s="1"/>
  <c r="AX248" i="14"/>
  <c r="AX244" i="14"/>
  <c r="BT244" i="14" s="1"/>
  <c r="AY244" i="14"/>
  <c r="AZ244" i="14" s="1"/>
  <c r="BV244" i="14" s="1"/>
  <c r="AY240" i="14"/>
  <c r="AZ240" i="14" s="1"/>
  <c r="AX240" i="14"/>
  <c r="AX236" i="14"/>
  <c r="BT236" i="14" s="1"/>
  <c r="AY236" i="14"/>
  <c r="AZ236" i="14" s="1"/>
  <c r="AX232" i="14"/>
  <c r="AY232" i="14"/>
  <c r="AZ232" i="14" s="1"/>
  <c r="AY228" i="14"/>
  <c r="AZ228" i="14" s="1"/>
  <c r="AX228" i="14"/>
  <c r="BT228" i="14" s="1"/>
  <c r="AX224" i="14"/>
  <c r="AY224" i="14"/>
  <c r="AZ224" i="14" s="1"/>
  <c r="AX220" i="14"/>
  <c r="BT220" i="14" s="1"/>
  <c r="AY220" i="14"/>
  <c r="AZ220" i="14" s="1"/>
  <c r="BV220" i="14" s="1"/>
  <c r="AY216" i="14"/>
  <c r="AZ216" i="14" s="1"/>
  <c r="AX216" i="14"/>
  <c r="AX212" i="14"/>
  <c r="BT212" i="14" s="1"/>
  <c r="AY212" i="14"/>
  <c r="AZ212" i="14" s="1"/>
  <c r="BV212" i="14" s="1"/>
  <c r="AY208" i="14"/>
  <c r="AZ208" i="14" s="1"/>
  <c r="AX208" i="14"/>
  <c r="AX204" i="14"/>
  <c r="BT204" i="14" s="1"/>
  <c r="AY204" i="14"/>
  <c r="AZ204" i="14" s="1"/>
  <c r="AX200" i="14"/>
  <c r="BT200" i="14" s="1"/>
  <c r="AY200" i="14"/>
  <c r="AZ200" i="14" s="1"/>
  <c r="AY196" i="14"/>
  <c r="AZ196" i="14" s="1"/>
  <c r="BV196" i="14" s="1"/>
  <c r="AX196" i="14"/>
  <c r="BT196" i="14" s="1"/>
  <c r="AX192" i="14"/>
  <c r="AY192" i="14"/>
  <c r="AZ192" i="14" s="1"/>
  <c r="AX188" i="14"/>
  <c r="BT188" i="14" s="1"/>
  <c r="AY188" i="14"/>
  <c r="AZ188" i="14" s="1"/>
  <c r="AX184" i="14"/>
  <c r="AY184" i="14"/>
  <c r="AZ184" i="14" s="1"/>
  <c r="AY180" i="14"/>
  <c r="AZ180" i="14" s="1"/>
  <c r="AX180" i="14"/>
  <c r="BT180" i="14" s="1"/>
  <c r="AX176" i="14"/>
  <c r="AY176" i="14"/>
  <c r="AZ176" i="14" s="1"/>
  <c r="AX172" i="14"/>
  <c r="BT172" i="14" s="1"/>
  <c r="AY172" i="14"/>
  <c r="AZ172" i="14" s="1"/>
  <c r="AY168" i="14"/>
  <c r="AZ168" i="14" s="1"/>
  <c r="AX168" i="14"/>
  <c r="AX164" i="14"/>
  <c r="BT164" i="14" s="1"/>
  <c r="AY164" i="14"/>
  <c r="AZ164" i="14" s="1"/>
  <c r="AY160" i="14"/>
  <c r="AZ160" i="14" s="1"/>
  <c r="AX160" i="14"/>
  <c r="BT160" i="14" s="1"/>
  <c r="AX156" i="14"/>
  <c r="BT156" i="14" s="1"/>
  <c r="AY156" i="14"/>
  <c r="AZ156" i="14" s="1"/>
  <c r="AY152" i="14"/>
  <c r="AZ152" i="14" s="1"/>
  <c r="AX152" i="14"/>
  <c r="AX148" i="14"/>
  <c r="BT148" i="14" s="1"/>
  <c r="AY148" i="14"/>
  <c r="AZ148" i="14" s="1"/>
  <c r="AY144" i="14"/>
  <c r="AZ144" i="14" s="1"/>
  <c r="AX144" i="14"/>
  <c r="AX140" i="14"/>
  <c r="BT140" i="14" s="1"/>
  <c r="AY140" i="14"/>
  <c r="AZ140" i="14" s="1"/>
  <c r="AX136" i="14"/>
  <c r="BT136" i="14" s="1"/>
  <c r="AY136" i="14"/>
  <c r="AZ136" i="14" s="1"/>
  <c r="AY132" i="14"/>
  <c r="AZ132" i="14" s="1"/>
  <c r="AX132" i="14"/>
  <c r="AX128" i="14"/>
  <c r="BT128" i="14" s="1"/>
  <c r="AY128" i="14"/>
  <c r="AZ128" i="14" s="1"/>
  <c r="AX123" i="14"/>
  <c r="BT123" i="14" s="1"/>
  <c r="AY123" i="14"/>
  <c r="AZ123" i="14" s="1"/>
  <c r="AX119" i="14"/>
  <c r="AY119" i="14"/>
  <c r="AZ119" i="14" s="1"/>
  <c r="AX115" i="14"/>
  <c r="BT115" i="14" s="1"/>
  <c r="AY115" i="14"/>
  <c r="AZ115" i="14" s="1"/>
  <c r="AX111" i="14"/>
  <c r="BT111" i="14" s="1"/>
  <c r="AY111" i="14"/>
  <c r="AZ111" i="14" s="1"/>
  <c r="AX107" i="14"/>
  <c r="BT107" i="14" s="1"/>
  <c r="AY107" i="14"/>
  <c r="AZ107" i="14" s="1"/>
  <c r="AX103" i="14"/>
  <c r="AY103" i="14"/>
  <c r="AZ103" i="14" s="1"/>
  <c r="AX99" i="14"/>
  <c r="BT99" i="14" s="1"/>
  <c r="AY99" i="14"/>
  <c r="AZ99" i="14" s="1"/>
  <c r="AX95" i="14"/>
  <c r="BT95" i="14" s="1"/>
  <c r="AY95" i="14"/>
  <c r="AZ95" i="14" s="1"/>
  <c r="AX91" i="14"/>
  <c r="BT91" i="14" s="1"/>
  <c r="AY91" i="14"/>
  <c r="AZ91" i="14" s="1"/>
  <c r="AX87" i="14"/>
  <c r="BT87" i="14" s="1"/>
  <c r="AY87" i="14"/>
  <c r="AZ87" i="14" s="1"/>
  <c r="AX83" i="14"/>
  <c r="BT83" i="14" s="1"/>
  <c r="AY83" i="14"/>
  <c r="AZ83" i="14" s="1"/>
  <c r="AX79" i="14"/>
  <c r="BT79" i="14" s="1"/>
  <c r="AY79" i="14"/>
  <c r="AZ79" i="14" s="1"/>
  <c r="AX75" i="14"/>
  <c r="BT75" i="14" s="1"/>
  <c r="AY75" i="14"/>
  <c r="AZ75" i="14" s="1"/>
  <c r="AX71" i="14"/>
  <c r="BT71" i="14" s="1"/>
  <c r="AY71" i="14"/>
  <c r="AZ71" i="14" s="1"/>
  <c r="AX67" i="14"/>
  <c r="BT67" i="14" s="1"/>
  <c r="AY67" i="14"/>
  <c r="AZ67" i="14" s="1"/>
  <c r="AX63" i="14"/>
  <c r="AY63" i="14"/>
  <c r="AZ63" i="14" s="1"/>
  <c r="AX59" i="14"/>
  <c r="BT59" i="14" s="1"/>
  <c r="AY59" i="14"/>
  <c r="AZ59" i="14" s="1"/>
  <c r="AX55" i="14"/>
  <c r="AY55" i="14"/>
  <c r="AZ55" i="14" s="1"/>
  <c r="AX51" i="14"/>
  <c r="BT51" i="14" s="1"/>
  <c r="AY51" i="14"/>
  <c r="AZ51" i="14" s="1"/>
  <c r="AX47" i="14"/>
  <c r="AY47" i="14"/>
  <c r="AZ47" i="14" s="1"/>
  <c r="AX43" i="14"/>
  <c r="BT43" i="14" s="1"/>
  <c r="AY43" i="14"/>
  <c r="AZ43" i="14" s="1"/>
  <c r="AX39" i="14"/>
  <c r="AY39" i="14"/>
  <c r="AZ39" i="14" s="1"/>
  <c r="AX35" i="14"/>
  <c r="BT35" i="14" s="1"/>
  <c r="AY35" i="14"/>
  <c r="AZ35" i="14" s="1"/>
  <c r="BV35" i="14" s="1"/>
  <c r="AX31" i="14"/>
  <c r="BT31" i="14" s="1"/>
  <c r="AY31" i="14"/>
  <c r="AZ31" i="14" s="1"/>
  <c r="AX27" i="14"/>
  <c r="BT27" i="14" s="1"/>
  <c r="AY27" i="14"/>
  <c r="AZ27" i="14" s="1"/>
  <c r="AX23" i="14"/>
  <c r="AY23" i="14"/>
  <c r="AZ23" i="14" s="1"/>
  <c r="AX19" i="14"/>
  <c r="BT19" i="14" s="1"/>
  <c r="AY19" i="14"/>
  <c r="AZ19" i="14" s="1"/>
  <c r="AX15" i="14"/>
  <c r="BT15" i="14" s="1"/>
  <c r="AY15" i="14"/>
  <c r="AZ15" i="14" s="1"/>
  <c r="AX10" i="14"/>
  <c r="BT10" i="14" s="1"/>
  <c r="AY10" i="14"/>
  <c r="AZ10" i="14" s="1"/>
  <c r="AX6" i="14"/>
  <c r="BT6" i="14" s="1"/>
  <c r="AY6" i="14"/>
  <c r="AZ6" i="14" s="1"/>
  <c r="AY570" i="14"/>
  <c r="AZ570" i="14" s="1"/>
  <c r="BV570" i="14" s="1"/>
  <c r="AX570" i="14"/>
  <c r="AX562" i="14"/>
  <c r="BT562" i="14" s="1"/>
  <c r="AY562" i="14"/>
  <c r="AZ562" i="14" s="1"/>
  <c r="AX554" i="14"/>
  <c r="BT554" i="14" s="1"/>
  <c r="AY554" i="14"/>
  <c r="AZ554" i="14" s="1"/>
  <c r="AY546" i="14"/>
  <c r="AZ546" i="14" s="1"/>
  <c r="AX546" i="14"/>
  <c r="BT546" i="14" s="1"/>
  <c r="AX538" i="14"/>
  <c r="BT538" i="14" s="1"/>
  <c r="AY538" i="14"/>
  <c r="AZ538" i="14" s="1"/>
  <c r="AY530" i="14"/>
  <c r="AZ530" i="14" s="1"/>
  <c r="AX530" i="14"/>
  <c r="AY522" i="14"/>
  <c r="AZ522" i="14" s="1"/>
  <c r="AX522" i="14"/>
  <c r="AX510" i="14"/>
  <c r="AY510" i="14"/>
  <c r="AZ510" i="14" s="1"/>
  <c r="AX502" i="14"/>
  <c r="BT502" i="14" s="1"/>
  <c r="AY502" i="14"/>
  <c r="AZ502" i="14" s="1"/>
  <c r="AY498" i="14"/>
  <c r="AZ498" i="14" s="1"/>
  <c r="AX498" i="14"/>
  <c r="AY490" i="14"/>
  <c r="AZ490" i="14" s="1"/>
  <c r="BV490" i="14" s="1"/>
  <c r="AX490" i="14"/>
  <c r="BT490" i="14" s="1"/>
  <c r="AY482" i="14"/>
  <c r="AZ482" i="14" s="1"/>
  <c r="AX482" i="14"/>
  <c r="BT482" i="14" s="1"/>
  <c r="AY474" i="14"/>
  <c r="AZ474" i="14" s="1"/>
  <c r="AX474" i="14"/>
  <c r="BT474" i="14" s="1"/>
  <c r="AY466" i="14"/>
  <c r="AZ466" i="14" s="1"/>
  <c r="AX466" i="14"/>
  <c r="BT466" i="14" s="1"/>
  <c r="AX454" i="14"/>
  <c r="BT454" i="14" s="1"/>
  <c r="AY454" i="14"/>
  <c r="AZ454" i="14" s="1"/>
  <c r="AX446" i="14"/>
  <c r="AY446" i="14"/>
  <c r="AZ446" i="14" s="1"/>
  <c r="AX438" i="14"/>
  <c r="BT438" i="14" s="1"/>
  <c r="AY438" i="14"/>
  <c r="AZ438" i="14" s="1"/>
  <c r="AX430" i="14"/>
  <c r="BT430" i="14" s="1"/>
  <c r="AY430" i="14"/>
  <c r="AZ430" i="14" s="1"/>
  <c r="AX422" i="14"/>
  <c r="BT422" i="14" s="1"/>
  <c r="AY422" i="14"/>
  <c r="AZ422" i="14" s="1"/>
  <c r="AX414" i="14"/>
  <c r="AY414" i="14"/>
  <c r="AZ414" i="14" s="1"/>
  <c r="AX406" i="14"/>
  <c r="BT406" i="14" s="1"/>
  <c r="AY406" i="14"/>
  <c r="AZ406" i="14" s="1"/>
  <c r="BV406" i="14" s="1"/>
  <c r="AY398" i="14"/>
  <c r="AZ398" i="14" s="1"/>
  <c r="AX398" i="14"/>
  <c r="BT398" i="14" s="1"/>
  <c r="BT390" i="14"/>
  <c r="AY390" i="14"/>
  <c r="AZ390" i="14" s="1"/>
  <c r="AX390" i="14"/>
  <c r="AX382" i="14"/>
  <c r="BT382" i="14" s="1"/>
  <c r="AY382" i="14"/>
  <c r="AZ382" i="14" s="1"/>
  <c r="BV382" i="14" s="1"/>
  <c r="AX374" i="14"/>
  <c r="BT374" i="14" s="1"/>
  <c r="AY374" i="14"/>
  <c r="AZ374" i="14" s="1"/>
  <c r="AX366" i="14"/>
  <c r="AY366" i="14"/>
  <c r="AZ366" i="14" s="1"/>
  <c r="AX358" i="14"/>
  <c r="BT358" i="14" s="1"/>
  <c r="AY358" i="14"/>
  <c r="AZ358" i="14" s="1"/>
  <c r="AX350" i="14"/>
  <c r="BT350" i="14" s="1"/>
  <c r="AY350" i="14"/>
  <c r="AZ350" i="14" s="1"/>
  <c r="AY342" i="14"/>
  <c r="AZ342" i="14" s="1"/>
  <c r="AX342" i="14"/>
  <c r="AX334" i="14"/>
  <c r="BT334" i="14" s="1"/>
  <c r="AY334" i="14"/>
  <c r="AZ334" i="14" s="1"/>
  <c r="AX322" i="14"/>
  <c r="BT322" i="14" s="1"/>
  <c r="AY322" i="14"/>
  <c r="AZ322" i="14" s="1"/>
  <c r="AX314" i="14"/>
  <c r="BT314" i="14" s="1"/>
  <c r="AY314" i="14"/>
  <c r="AZ314" i="14" s="1"/>
  <c r="AX306" i="14"/>
  <c r="BT306" i="14" s="1"/>
  <c r="AY306" i="14"/>
  <c r="AZ306" i="14" s="1"/>
  <c r="AX302" i="14"/>
  <c r="BT302" i="14" s="1"/>
  <c r="AY302" i="14"/>
  <c r="AZ302" i="14" s="1"/>
  <c r="AX294" i="14"/>
  <c r="BT294" i="14" s="1"/>
  <c r="AY294" i="14"/>
  <c r="AZ294" i="14" s="1"/>
  <c r="AX286" i="14"/>
  <c r="BT286" i="14" s="1"/>
  <c r="AY286" i="14"/>
  <c r="AZ286" i="14" s="1"/>
  <c r="AY278" i="14"/>
  <c r="AZ278" i="14" s="1"/>
  <c r="AX278" i="14"/>
  <c r="AX270" i="14"/>
  <c r="BT270" i="14" s="1"/>
  <c r="AY270" i="14"/>
  <c r="AZ270" i="14" s="1"/>
  <c r="AX262" i="14"/>
  <c r="BT262" i="14" s="1"/>
  <c r="AY262" i="14"/>
  <c r="AZ262" i="14" s="1"/>
  <c r="AX254" i="14"/>
  <c r="BT254" i="14" s="1"/>
  <c r="AY254" i="14"/>
  <c r="AZ254" i="14" s="1"/>
  <c r="AY246" i="14"/>
  <c r="AZ246" i="14" s="1"/>
  <c r="AX246" i="14"/>
  <c r="AX242" i="14"/>
  <c r="BT242" i="14" s="1"/>
  <c r="AY242" i="14"/>
  <c r="AZ242" i="14" s="1"/>
  <c r="AY234" i="14"/>
  <c r="AZ234" i="14" s="1"/>
  <c r="AX234" i="14"/>
  <c r="BT234" i="14" s="1"/>
  <c r="AY226" i="14"/>
  <c r="AZ226" i="14" s="1"/>
  <c r="AX226" i="14"/>
  <c r="BT226" i="14" s="1"/>
  <c r="AX218" i="14"/>
  <c r="BT218" i="14" s="1"/>
  <c r="AY218" i="14"/>
  <c r="AZ218" i="14" s="1"/>
  <c r="AX210" i="14"/>
  <c r="BT210" i="14" s="1"/>
  <c r="AY210" i="14"/>
  <c r="AZ210" i="14" s="1"/>
  <c r="AX202" i="14"/>
  <c r="BT202" i="14" s="1"/>
  <c r="AY202" i="14"/>
  <c r="AZ202" i="14" s="1"/>
  <c r="AX194" i="14"/>
  <c r="BT194" i="14" s="1"/>
  <c r="AY194" i="14"/>
  <c r="AZ194" i="14" s="1"/>
  <c r="AX186" i="14"/>
  <c r="BT186" i="14" s="1"/>
  <c r="AY186" i="14"/>
  <c r="AZ186" i="14" s="1"/>
  <c r="AX178" i="14"/>
  <c r="BT178" i="14" s="1"/>
  <c r="AY178" i="14"/>
  <c r="AZ178" i="14" s="1"/>
  <c r="AX170" i="14"/>
  <c r="BT170" i="14" s="1"/>
  <c r="AY170" i="14"/>
  <c r="AZ170" i="14" s="1"/>
  <c r="AX162" i="14"/>
  <c r="BT162" i="14" s="1"/>
  <c r="AY162" i="14"/>
  <c r="AZ162" i="14" s="1"/>
  <c r="AX154" i="14"/>
  <c r="AY154" i="14"/>
  <c r="AZ154" i="14" s="1"/>
  <c r="AX146" i="14"/>
  <c r="BT146" i="14" s="1"/>
  <c r="AY146" i="14"/>
  <c r="AZ146" i="14" s="1"/>
  <c r="BV146" i="14" s="1"/>
  <c r="AX138" i="14"/>
  <c r="BT138" i="14" s="1"/>
  <c r="AY138" i="14"/>
  <c r="AZ138" i="14" s="1"/>
  <c r="AX134" i="14"/>
  <c r="BT134" i="14" s="1"/>
  <c r="AY134" i="14"/>
  <c r="AZ134" i="14" s="1"/>
  <c r="AX126" i="14"/>
  <c r="AY126" i="14"/>
  <c r="AZ126" i="14" s="1"/>
  <c r="AX117" i="14"/>
  <c r="BT117" i="14" s="1"/>
  <c r="AY117" i="14"/>
  <c r="AZ117" i="14" s="1"/>
  <c r="AX109" i="14"/>
  <c r="AY109" i="14"/>
  <c r="AZ109" i="14" s="1"/>
  <c r="AX101" i="14"/>
  <c r="BT101" i="14" s="1"/>
  <c r="AY101" i="14"/>
  <c r="AZ101" i="14" s="1"/>
  <c r="AX93" i="14"/>
  <c r="AY93" i="14"/>
  <c r="AZ93" i="14" s="1"/>
  <c r="AX85" i="14"/>
  <c r="BT85" i="14" s="1"/>
  <c r="AY85" i="14"/>
  <c r="AZ85" i="14" s="1"/>
  <c r="AX81" i="14"/>
  <c r="BT81" i="14" s="1"/>
  <c r="AY81" i="14"/>
  <c r="AZ81" i="14" s="1"/>
  <c r="AX73" i="14"/>
  <c r="BT73" i="14" s="1"/>
  <c r="AY73" i="14"/>
  <c r="AX65" i="14"/>
  <c r="AY65" i="14"/>
  <c r="AZ65" i="14" s="1"/>
  <c r="BV65" i="14" s="1"/>
  <c r="AX57" i="14"/>
  <c r="BT57" i="14" s="1"/>
  <c r="AY57" i="14"/>
  <c r="AZ57" i="14" s="1"/>
  <c r="BV57" i="14" s="1"/>
  <c r="AX49" i="14"/>
  <c r="AY49" i="14"/>
  <c r="AZ49" i="14" s="1"/>
  <c r="BV49" i="14" s="1"/>
  <c r="AX41" i="14"/>
  <c r="BT41" i="14" s="1"/>
  <c r="AY41" i="14"/>
  <c r="AZ41" i="14" s="1"/>
  <c r="BV41" i="14" s="1"/>
  <c r="AX33" i="14"/>
  <c r="AY33" i="14"/>
  <c r="AZ33" i="14" s="1"/>
  <c r="AX25" i="14"/>
  <c r="AY25" i="14"/>
  <c r="AZ25" i="14" s="1"/>
  <c r="BV25" i="14" s="1"/>
  <c r="AX17" i="14"/>
  <c r="BT17" i="14" s="1"/>
  <c r="AY17" i="14"/>
  <c r="AZ17" i="14" s="1"/>
  <c r="AX8" i="14"/>
  <c r="AY8" i="14"/>
  <c r="AZ8" i="14" s="1"/>
  <c r="AX569" i="14"/>
  <c r="AY569" i="14"/>
  <c r="AZ569" i="14" s="1"/>
  <c r="BV569" i="14" s="1"/>
  <c r="AX565" i="14"/>
  <c r="BT565" i="14" s="1"/>
  <c r="AY565" i="14"/>
  <c r="AZ565" i="14" s="1"/>
  <c r="AX557" i="14"/>
  <c r="AY557" i="14"/>
  <c r="AZ557" i="14" s="1"/>
  <c r="AX549" i="14"/>
  <c r="BT549" i="14" s="1"/>
  <c r="AY549" i="14"/>
  <c r="AZ549" i="14" s="1"/>
  <c r="AX541" i="14"/>
  <c r="AY541" i="14"/>
  <c r="AZ541" i="14" s="1"/>
  <c r="AY533" i="14"/>
  <c r="AZ533" i="14" s="1"/>
  <c r="AX533" i="14"/>
  <c r="BT533" i="14" s="1"/>
  <c r="AX521" i="14"/>
  <c r="AY521" i="14"/>
  <c r="AZ521" i="14" s="1"/>
  <c r="AX513" i="14"/>
  <c r="BT513" i="14" s="1"/>
  <c r="AY513" i="14"/>
  <c r="AZ513" i="14" s="1"/>
  <c r="AX505" i="14"/>
  <c r="BT505" i="14" s="1"/>
  <c r="AY505" i="14"/>
  <c r="AZ505" i="14" s="1"/>
  <c r="AY493" i="14"/>
  <c r="AZ493" i="14" s="1"/>
  <c r="AX493" i="14"/>
  <c r="AX481" i="14"/>
  <c r="AY481" i="14"/>
  <c r="AZ481" i="14" s="1"/>
  <c r="AY469" i="14"/>
  <c r="AZ469" i="14" s="1"/>
  <c r="AX469" i="14"/>
  <c r="BT469" i="14" s="1"/>
  <c r="AY461" i="14"/>
  <c r="AZ461" i="14" s="1"/>
  <c r="AX461" i="14"/>
  <c r="BT461" i="14" s="1"/>
  <c r="AX457" i="14"/>
  <c r="BT457" i="14" s="1"/>
  <c r="AY457" i="14"/>
  <c r="AZ457" i="14" s="1"/>
  <c r="AY445" i="14"/>
  <c r="AZ445" i="14" s="1"/>
  <c r="AX445" i="14"/>
  <c r="AY437" i="14"/>
  <c r="AZ437" i="14" s="1"/>
  <c r="AX437" i="14"/>
  <c r="BT437" i="14" s="1"/>
  <c r="AY429" i="14"/>
  <c r="AZ429" i="14" s="1"/>
  <c r="AX429" i="14"/>
  <c r="BT429" i="14" s="1"/>
  <c r="AX425" i="14"/>
  <c r="BT425" i="14" s="1"/>
  <c r="AY425" i="14"/>
  <c r="AZ425" i="14" s="1"/>
  <c r="AY413" i="14"/>
  <c r="AZ413" i="14" s="1"/>
  <c r="AX413" i="14"/>
  <c r="BT413" i="14" s="1"/>
  <c r="AY405" i="14"/>
  <c r="AZ405" i="14" s="1"/>
  <c r="AX405" i="14"/>
  <c r="BT405" i="14" s="1"/>
  <c r="AX397" i="14"/>
  <c r="BT397" i="14" s="1"/>
  <c r="AY397" i="14"/>
  <c r="AZ397" i="14" s="1"/>
  <c r="AY389" i="14"/>
  <c r="AZ389" i="14" s="1"/>
  <c r="AX389" i="14"/>
  <c r="BT389" i="14" s="1"/>
  <c r="AX377" i="14"/>
  <c r="BT377" i="14" s="1"/>
  <c r="AY377" i="14"/>
  <c r="AZ377" i="14" s="1"/>
  <c r="AX369" i="14"/>
  <c r="AY369" i="14"/>
  <c r="AZ369" i="14" s="1"/>
  <c r="AX361" i="14"/>
  <c r="BT361" i="14" s="1"/>
  <c r="AY361" i="14"/>
  <c r="AZ361" i="14" s="1"/>
  <c r="BV361" i="14" s="1"/>
  <c r="AX353" i="14"/>
  <c r="BT353" i="14" s="1"/>
  <c r="AY353" i="14"/>
  <c r="AZ353" i="14" s="1"/>
  <c r="AX345" i="14"/>
  <c r="BT345" i="14" s="1"/>
  <c r="AY345" i="14"/>
  <c r="AZ345" i="14" s="1"/>
  <c r="AX333" i="14"/>
  <c r="BT333" i="14" s="1"/>
  <c r="AY333" i="14"/>
  <c r="AZ333" i="14" s="1"/>
  <c r="AX325" i="14"/>
  <c r="BT325" i="14" s="1"/>
  <c r="AY325" i="14"/>
  <c r="AZ325" i="14" s="1"/>
  <c r="AX317" i="14"/>
  <c r="BT317" i="14" s="1"/>
  <c r="AY317" i="14"/>
  <c r="AZ317" i="14" s="1"/>
  <c r="AX309" i="14"/>
  <c r="AY309" i="14"/>
  <c r="AZ309" i="14" s="1"/>
  <c r="BV309" i="14" s="1"/>
  <c r="AX297" i="14"/>
  <c r="BT297" i="14" s="1"/>
  <c r="AY297" i="14"/>
  <c r="AZ297" i="14" s="1"/>
  <c r="AX289" i="14"/>
  <c r="AY289" i="14"/>
  <c r="AZ289" i="14" s="1"/>
  <c r="AX281" i="14"/>
  <c r="AY281" i="14"/>
  <c r="AZ281" i="14" s="1"/>
  <c r="BV281" i="14" s="1"/>
  <c r="AY269" i="14"/>
  <c r="AZ269" i="14" s="1"/>
  <c r="AX269" i="14"/>
  <c r="BT269" i="14" s="1"/>
  <c r="AX261" i="14"/>
  <c r="AY261" i="14"/>
  <c r="AZ261" i="14" s="1"/>
  <c r="AX253" i="14"/>
  <c r="BT253" i="14" s="1"/>
  <c r="AY253" i="14"/>
  <c r="AZ253" i="14" s="1"/>
  <c r="AX241" i="14"/>
  <c r="BT241" i="14" s="1"/>
  <c r="AY241" i="14"/>
  <c r="AZ241" i="14" s="1"/>
  <c r="AX233" i="14"/>
  <c r="AY233" i="14"/>
  <c r="AZ233" i="14" s="1"/>
  <c r="AX221" i="14"/>
  <c r="BT221" i="14" s="1"/>
  <c r="AY221" i="14"/>
  <c r="AZ221" i="14" s="1"/>
  <c r="AX217" i="14"/>
  <c r="AY217" i="14"/>
  <c r="AZ217" i="14" s="1"/>
  <c r="AY205" i="14"/>
  <c r="AZ205" i="14" s="1"/>
  <c r="AX205" i="14"/>
  <c r="AX197" i="14"/>
  <c r="BT197" i="14" s="1"/>
  <c r="AY197" i="14"/>
  <c r="AX185" i="14"/>
  <c r="BT185" i="14" s="1"/>
  <c r="AY185" i="14"/>
  <c r="AZ185" i="14" s="1"/>
  <c r="AX153" i="14"/>
  <c r="BT153" i="14" s="1"/>
  <c r="AY153" i="14"/>
  <c r="AZ153" i="14" s="1"/>
  <c r="AY571" i="14"/>
  <c r="AZ571" i="14" s="1"/>
  <c r="AX571" i="14"/>
  <c r="AY567" i="14"/>
  <c r="AZ567" i="14" s="1"/>
  <c r="AX567" i="14"/>
  <c r="BT567" i="14" s="1"/>
  <c r="AX563" i="14"/>
  <c r="BT563" i="14" s="1"/>
  <c r="AY563" i="14"/>
  <c r="AZ563" i="14" s="1"/>
  <c r="AY559" i="14"/>
  <c r="AZ559" i="14" s="1"/>
  <c r="AX559" i="14"/>
  <c r="BT559" i="14" s="1"/>
  <c r="AX555" i="14"/>
  <c r="BT555" i="14" s="1"/>
  <c r="AY555" i="14"/>
  <c r="AZ555" i="14" s="1"/>
  <c r="AY551" i="14"/>
  <c r="AZ551" i="14" s="1"/>
  <c r="AX551" i="14"/>
  <c r="BT551" i="14" s="1"/>
  <c r="AY547" i="14"/>
  <c r="AZ547" i="14" s="1"/>
  <c r="AX547" i="14"/>
  <c r="BT547" i="14" s="1"/>
  <c r="AY543" i="14"/>
  <c r="AZ543" i="14" s="1"/>
  <c r="AX543" i="14"/>
  <c r="BT543" i="14" s="1"/>
  <c r="AX539" i="14"/>
  <c r="BT539" i="14" s="1"/>
  <c r="AY539" i="14"/>
  <c r="AZ539" i="14" s="1"/>
  <c r="AY535" i="14"/>
  <c r="AZ535" i="14" s="1"/>
  <c r="AX535" i="14"/>
  <c r="BT535" i="14" s="1"/>
  <c r="AX531" i="14"/>
  <c r="BT531" i="14" s="1"/>
  <c r="AY531" i="14"/>
  <c r="AZ531" i="14" s="1"/>
  <c r="AX527" i="14"/>
  <c r="AY527" i="14"/>
  <c r="AZ527" i="14" s="1"/>
  <c r="AX523" i="14"/>
  <c r="AY523" i="14"/>
  <c r="AZ523" i="14" s="1"/>
  <c r="AX519" i="14"/>
  <c r="BT519" i="14" s="1"/>
  <c r="AY519" i="14"/>
  <c r="AZ519" i="14" s="1"/>
  <c r="AX515" i="14"/>
  <c r="AY515" i="14"/>
  <c r="AZ515" i="14" s="1"/>
  <c r="AX511" i="14"/>
  <c r="BT511" i="14" s="1"/>
  <c r="AY511" i="14"/>
  <c r="AZ511" i="14" s="1"/>
  <c r="AX507" i="14"/>
  <c r="BT507" i="14" s="1"/>
  <c r="AY507" i="14"/>
  <c r="AZ507" i="14" s="1"/>
  <c r="AX503" i="14"/>
  <c r="BT503" i="14" s="1"/>
  <c r="AY503" i="14"/>
  <c r="AZ503" i="14" s="1"/>
  <c r="AX499" i="14"/>
  <c r="BT499" i="14" s="1"/>
  <c r="AY499" i="14"/>
  <c r="AZ499" i="14" s="1"/>
  <c r="BV499" i="14" s="1"/>
  <c r="AX495" i="14"/>
  <c r="BT495" i="14" s="1"/>
  <c r="AY495" i="14"/>
  <c r="AZ495" i="14" s="1"/>
  <c r="AY491" i="14"/>
  <c r="AZ491" i="14" s="1"/>
  <c r="AX491" i="14"/>
  <c r="AX487" i="14"/>
  <c r="BT487" i="14" s="1"/>
  <c r="AY487" i="14"/>
  <c r="AX483" i="14"/>
  <c r="BT483" i="14" s="1"/>
  <c r="AY483" i="14"/>
  <c r="AZ483" i="14" s="1"/>
  <c r="AX479" i="14"/>
  <c r="AY479" i="14"/>
  <c r="AZ479" i="14" s="1"/>
  <c r="AX475" i="14"/>
  <c r="BT475" i="14" s="1"/>
  <c r="AY475" i="14"/>
  <c r="AZ475" i="14" s="1"/>
  <c r="AX471" i="14"/>
  <c r="BT471" i="14" s="1"/>
  <c r="AY471" i="14"/>
  <c r="AZ471" i="14" s="1"/>
  <c r="AX467" i="14"/>
  <c r="BT467" i="14" s="1"/>
  <c r="AY467" i="14"/>
  <c r="AZ467" i="14" s="1"/>
  <c r="AX463" i="14"/>
  <c r="BT463" i="14" s="1"/>
  <c r="AY463" i="14"/>
  <c r="AZ463" i="14" s="1"/>
  <c r="AX459" i="14"/>
  <c r="BT459" i="14" s="1"/>
  <c r="AY459" i="14"/>
  <c r="AZ459" i="14" s="1"/>
  <c r="AX455" i="14"/>
  <c r="BT455" i="14" s="1"/>
  <c r="AY455" i="14"/>
  <c r="AZ455" i="14" s="1"/>
  <c r="AX451" i="14"/>
  <c r="BT451" i="14" s="1"/>
  <c r="AY451" i="14"/>
  <c r="AZ451" i="14" s="1"/>
  <c r="AX447" i="14"/>
  <c r="BT447" i="14" s="1"/>
  <c r="AY447" i="14"/>
  <c r="AZ447" i="14" s="1"/>
  <c r="AX443" i="14"/>
  <c r="AY443" i="14"/>
  <c r="AZ443" i="14" s="1"/>
  <c r="AX439" i="14"/>
  <c r="BT439" i="14" s="1"/>
  <c r="AY439" i="14"/>
  <c r="AZ439" i="14" s="1"/>
  <c r="AX435" i="14"/>
  <c r="BT435" i="14" s="1"/>
  <c r="AY435" i="14"/>
  <c r="AZ435" i="14" s="1"/>
  <c r="AX431" i="14"/>
  <c r="BT431" i="14" s="1"/>
  <c r="AY431" i="14"/>
  <c r="AZ431" i="14" s="1"/>
  <c r="AX427" i="14"/>
  <c r="BT427" i="14" s="1"/>
  <c r="AY427" i="14"/>
  <c r="AZ427" i="14" s="1"/>
  <c r="AX423" i="14"/>
  <c r="BT423" i="14" s="1"/>
  <c r="AY423" i="14"/>
  <c r="AZ423" i="14" s="1"/>
  <c r="BV423" i="14" s="1"/>
  <c r="AX419" i="14"/>
  <c r="BT419" i="14" s="1"/>
  <c r="AY419" i="14"/>
  <c r="AZ419" i="14" s="1"/>
  <c r="AX415" i="14"/>
  <c r="AY415" i="14"/>
  <c r="AZ415" i="14" s="1"/>
  <c r="AX411" i="14"/>
  <c r="BT411" i="14" s="1"/>
  <c r="AY411" i="14"/>
  <c r="AZ411" i="14" s="1"/>
  <c r="AX407" i="14"/>
  <c r="BT407" i="14" s="1"/>
  <c r="AY407" i="14"/>
  <c r="AZ407" i="14" s="1"/>
  <c r="BV407" i="14" s="1"/>
  <c r="AX403" i="14"/>
  <c r="BT403" i="14" s="1"/>
  <c r="AY403" i="14"/>
  <c r="AZ403" i="14" s="1"/>
  <c r="BV403" i="14" s="1"/>
  <c r="AX399" i="14"/>
  <c r="BT399" i="14" s="1"/>
  <c r="AY399" i="14"/>
  <c r="AZ399" i="14" s="1"/>
  <c r="AX395" i="14"/>
  <c r="BT395" i="14" s="1"/>
  <c r="AY395" i="14"/>
  <c r="AZ395" i="14" s="1"/>
  <c r="BV395" i="14" s="1"/>
  <c r="AX391" i="14"/>
  <c r="BT391" i="14" s="1"/>
  <c r="AY391" i="14"/>
  <c r="AZ391" i="14" s="1"/>
  <c r="AX387" i="14"/>
  <c r="AY387" i="14"/>
  <c r="AZ387" i="14" s="1"/>
  <c r="AY383" i="14"/>
  <c r="AZ383" i="14" s="1"/>
  <c r="AX383" i="14"/>
  <c r="AX379" i="14"/>
  <c r="BT379" i="14" s="1"/>
  <c r="AY379" i="14"/>
  <c r="AZ379" i="14" s="1"/>
  <c r="BV379" i="14" s="1"/>
  <c r="AX375" i="14"/>
  <c r="BT375" i="14" s="1"/>
  <c r="AY375" i="14"/>
  <c r="AZ375" i="14" s="1"/>
  <c r="AX371" i="14"/>
  <c r="AY371" i="14"/>
  <c r="AZ371" i="14" s="1"/>
  <c r="AY367" i="14"/>
  <c r="AZ367" i="14" s="1"/>
  <c r="AX367" i="14"/>
  <c r="BT367" i="14" s="1"/>
  <c r="AX363" i="14"/>
  <c r="BT363" i="14" s="1"/>
  <c r="AY363" i="14"/>
  <c r="AZ363" i="14" s="1"/>
  <c r="AX359" i="14"/>
  <c r="BT359" i="14" s="1"/>
  <c r="AY359" i="14"/>
  <c r="AZ359" i="14" s="1"/>
  <c r="AY355" i="14"/>
  <c r="AZ355" i="14" s="1"/>
  <c r="AX355" i="14"/>
  <c r="BT355" i="14" s="1"/>
  <c r="AY351" i="14"/>
  <c r="AZ351" i="14" s="1"/>
  <c r="AX351" i="14"/>
  <c r="BT351" i="14" s="1"/>
  <c r="AX347" i="14"/>
  <c r="BT347" i="14" s="1"/>
  <c r="AY347" i="14"/>
  <c r="AZ347" i="14" s="1"/>
  <c r="AX343" i="14"/>
  <c r="BT343" i="14" s="1"/>
  <c r="AY343" i="14"/>
  <c r="AZ343" i="14" s="1"/>
  <c r="BV343" i="14" s="1"/>
  <c r="AX339" i="14"/>
  <c r="BT339" i="14" s="1"/>
  <c r="AY339" i="14"/>
  <c r="AZ339" i="14" s="1"/>
  <c r="AX335" i="14"/>
  <c r="BT335" i="14" s="1"/>
  <c r="AY335" i="14"/>
  <c r="AY331" i="14"/>
  <c r="AZ331" i="14" s="1"/>
  <c r="AX331" i="14"/>
  <c r="BT331" i="14" s="1"/>
  <c r="AX327" i="14"/>
  <c r="BT327" i="14" s="1"/>
  <c r="AY327" i="14"/>
  <c r="AZ327" i="14" s="1"/>
  <c r="AX323" i="14"/>
  <c r="BT323" i="14" s="1"/>
  <c r="AY323" i="14"/>
  <c r="AZ323" i="14" s="1"/>
  <c r="BV323" i="14" s="1"/>
  <c r="AX319" i="14"/>
  <c r="BT319" i="14" s="1"/>
  <c r="AY319" i="14"/>
  <c r="AZ319" i="14" s="1"/>
  <c r="AY315" i="14"/>
  <c r="AZ315" i="14" s="1"/>
  <c r="AX315" i="14"/>
  <c r="BT315" i="14" s="1"/>
  <c r="AX311" i="14"/>
  <c r="BT311" i="14" s="1"/>
  <c r="AY311" i="14"/>
  <c r="AZ311" i="14" s="1"/>
  <c r="AY307" i="14"/>
  <c r="AZ307" i="14" s="1"/>
  <c r="AX307" i="14"/>
  <c r="BT307" i="14" s="1"/>
  <c r="AX303" i="14"/>
  <c r="AY303" i="14"/>
  <c r="AZ303" i="14" s="1"/>
  <c r="AX299" i="14"/>
  <c r="BT299" i="14" s="1"/>
  <c r="AY299" i="14"/>
  <c r="AZ299" i="14" s="1"/>
  <c r="AY295" i="14"/>
  <c r="AZ295" i="14" s="1"/>
  <c r="BV295" i="14" s="1"/>
  <c r="AX295" i="14"/>
  <c r="BT295" i="14" s="1"/>
  <c r="AX291" i="14"/>
  <c r="AY291" i="14"/>
  <c r="AZ291" i="14" s="1"/>
  <c r="AY287" i="14"/>
  <c r="AZ287" i="14" s="1"/>
  <c r="BV287" i="14" s="1"/>
  <c r="AX287" i="14"/>
  <c r="BT287" i="14" s="1"/>
  <c r="AY283" i="14"/>
  <c r="AZ283" i="14" s="1"/>
  <c r="AX283" i="14"/>
  <c r="BT283" i="14" s="1"/>
  <c r="AX279" i="14"/>
  <c r="BT279" i="14" s="1"/>
  <c r="AY279" i="14"/>
  <c r="AZ279" i="14" s="1"/>
  <c r="BV279" i="14" s="1"/>
  <c r="AY275" i="14"/>
  <c r="AZ275" i="14" s="1"/>
  <c r="AX275" i="14"/>
  <c r="BT275" i="14" s="1"/>
  <c r="AX271" i="14"/>
  <c r="BT271" i="14" s="1"/>
  <c r="AY271" i="14"/>
  <c r="AZ271" i="14" s="1"/>
  <c r="AX267" i="14"/>
  <c r="BT267" i="14" s="1"/>
  <c r="AY267" i="14"/>
  <c r="AZ267" i="14" s="1"/>
  <c r="AY263" i="14"/>
  <c r="AZ263" i="14" s="1"/>
  <c r="AX263" i="14"/>
  <c r="AX259" i="14"/>
  <c r="BT259" i="14" s="1"/>
  <c r="AY259" i="14"/>
  <c r="AZ259" i="14" s="1"/>
  <c r="AX255" i="14"/>
  <c r="AY255" i="14"/>
  <c r="AZ255" i="14" s="1"/>
  <c r="BV255" i="14" s="1"/>
  <c r="AY251" i="14"/>
  <c r="AZ251" i="14" s="1"/>
  <c r="BV251" i="14" s="1"/>
  <c r="AX251" i="14"/>
  <c r="BT251" i="14" s="1"/>
  <c r="AX247" i="14"/>
  <c r="BT247" i="14" s="1"/>
  <c r="AY247" i="14"/>
  <c r="AZ247" i="14" s="1"/>
  <c r="AY243" i="14"/>
  <c r="AZ243" i="14" s="1"/>
  <c r="AX243" i="14"/>
  <c r="BT243" i="14" s="1"/>
  <c r="AX239" i="14"/>
  <c r="BT239" i="14" s="1"/>
  <c r="AY239" i="14"/>
  <c r="AZ239" i="14" s="1"/>
  <c r="AX235" i="14"/>
  <c r="AY235" i="14"/>
  <c r="AZ235" i="14" s="1"/>
  <c r="BV235" i="14" s="1"/>
  <c r="AY231" i="14"/>
  <c r="AX231" i="14"/>
  <c r="BT231" i="14" s="1"/>
  <c r="AX227" i="14"/>
  <c r="AY227" i="14"/>
  <c r="AZ227" i="14" s="1"/>
  <c r="AX223" i="14"/>
  <c r="BT223" i="14" s="1"/>
  <c r="AY223" i="14"/>
  <c r="AZ223" i="14" s="1"/>
  <c r="AY219" i="14"/>
  <c r="AZ219" i="14" s="1"/>
  <c r="AX219" i="14"/>
  <c r="BT219" i="14" s="1"/>
  <c r="AX215" i="14"/>
  <c r="BT215" i="14" s="1"/>
  <c r="AY215" i="14"/>
  <c r="AZ215" i="14" s="1"/>
  <c r="AY211" i="14"/>
  <c r="AZ211" i="14" s="1"/>
  <c r="AX211" i="14"/>
  <c r="AX207" i="14"/>
  <c r="BT207" i="14" s="1"/>
  <c r="AY207" i="14"/>
  <c r="AZ207" i="14" s="1"/>
  <c r="AX203" i="14"/>
  <c r="BT203" i="14" s="1"/>
  <c r="AY203" i="14"/>
  <c r="AZ203" i="14" s="1"/>
  <c r="BV203" i="14" s="1"/>
  <c r="AY199" i="14"/>
  <c r="AZ199" i="14" s="1"/>
  <c r="AX199" i="14"/>
  <c r="AX195" i="14"/>
  <c r="BT195" i="14" s="1"/>
  <c r="AY195" i="14"/>
  <c r="AZ195" i="14" s="1"/>
  <c r="AX191" i="14"/>
  <c r="BT191" i="14" s="1"/>
  <c r="AY191" i="14"/>
  <c r="AZ191" i="14" s="1"/>
  <c r="AX187" i="14"/>
  <c r="BT187" i="14" s="1"/>
  <c r="AY187" i="14"/>
  <c r="AZ187" i="14" s="1"/>
  <c r="AY183" i="14"/>
  <c r="AZ183" i="14" s="1"/>
  <c r="AX183" i="14"/>
  <c r="AX179" i="14"/>
  <c r="BT179" i="14" s="1"/>
  <c r="AY179" i="14"/>
  <c r="AZ179" i="14" s="1"/>
  <c r="BV179" i="14" s="1"/>
  <c r="AX175" i="14"/>
  <c r="BT175" i="14" s="1"/>
  <c r="AY175" i="14"/>
  <c r="AZ175" i="14" s="1"/>
  <c r="AX171" i="14"/>
  <c r="AY171" i="14"/>
  <c r="AZ171" i="14" s="1"/>
  <c r="BV171" i="14" s="1"/>
  <c r="AX167" i="14"/>
  <c r="BT167" i="14" s="1"/>
  <c r="AY167" i="14"/>
  <c r="AZ167" i="14" s="1"/>
  <c r="AX163" i="14"/>
  <c r="BT163" i="14" s="1"/>
  <c r="AY163" i="14"/>
  <c r="AZ163" i="14" s="1"/>
  <c r="AX159" i="14"/>
  <c r="AY159" i="14"/>
  <c r="AZ159" i="14" s="1"/>
  <c r="AX155" i="14"/>
  <c r="BT155" i="14" s="1"/>
  <c r="AY155" i="14"/>
  <c r="AZ155" i="14" s="1"/>
  <c r="AX151" i="14"/>
  <c r="BT151" i="14" s="1"/>
  <c r="AY151" i="14"/>
  <c r="AZ151" i="14" s="1"/>
  <c r="AX147" i="14"/>
  <c r="BT147" i="14" s="1"/>
  <c r="AY147" i="14"/>
  <c r="AZ147" i="14" s="1"/>
  <c r="AX143" i="14"/>
  <c r="AY143" i="14"/>
  <c r="AZ143" i="14" s="1"/>
  <c r="AX139" i="14"/>
  <c r="AY139" i="14"/>
  <c r="AZ139" i="14" s="1"/>
  <c r="AX135" i="14"/>
  <c r="BT135" i="14" s="1"/>
  <c r="AY135" i="14"/>
  <c r="AZ135" i="14" s="1"/>
  <c r="AX131" i="14"/>
  <c r="AY131" i="14"/>
  <c r="AZ131" i="14" s="1"/>
  <c r="AX127" i="14"/>
  <c r="AY127" i="14"/>
  <c r="AZ127" i="14" s="1"/>
  <c r="AX122" i="14"/>
  <c r="AY122" i="14"/>
  <c r="AZ122" i="14" s="1"/>
  <c r="AX118" i="14"/>
  <c r="BT118" i="14" s="1"/>
  <c r="AY118" i="14"/>
  <c r="AZ118" i="14" s="1"/>
  <c r="AX114" i="14"/>
  <c r="BT114" i="14" s="1"/>
  <c r="AY114" i="14"/>
  <c r="AZ114" i="14" s="1"/>
  <c r="AX110" i="14"/>
  <c r="BT110" i="14" s="1"/>
  <c r="AY110" i="14"/>
  <c r="AZ110" i="14" s="1"/>
  <c r="AY106" i="14"/>
  <c r="AZ106" i="14" s="1"/>
  <c r="AX106" i="14"/>
  <c r="BT106" i="14" s="1"/>
  <c r="AX102" i="14"/>
  <c r="BT102" i="14" s="1"/>
  <c r="AY102" i="14"/>
  <c r="AZ102" i="14" s="1"/>
  <c r="AX98" i="14"/>
  <c r="BT98" i="14" s="1"/>
  <c r="AY98" i="14"/>
  <c r="AZ98" i="14" s="1"/>
  <c r="BV98" i="14" s="1"/>
  <c r="AX94" i="14"/>
  <c r="BT94" i="14" s="1"/>
  <c r="AY94" i="14"/>
  <c r="AZ94" i="14" s="1"/>
  <c r="AX90" i="14"/>
  <c r="BT90" i="14" s="1"/>
  <c r="AY90" i="14"/>
  <c r="AZ90" i="14" s="1"/>
  <c r="AX86" i="14"/>
  <c r="AY86" i="14"/>
  <c r="AZ86" i="14" s="1"/>
  <c r="AX82" i="14"/>
  <c r="BT82" i="14" s="1"/>
  <c r="AY82" i="14"/>
  <c r="AZ82" i="14" s="1"/>
  <c r="AX78" i="14"/>
  <c r="BT78" i="14" s="1"/>
  <c r="AY78" i="14"/>
  <c r="AZ78" i="14" s="1"/>
  <c r="AX74" i="14"/>
  <c r="BT74" i="14" s="1"/>
  <c r="AY74" i="14"/>
  <c r="AZ74" i="14" s="1"/>
  <c r="AX70" i="14"/>
  <c r="BT70" i="14" s="1"/>
  <c r="AY70" i="14"/>
  <c r="AZ70" i="14" s="1"/>
  <c r="AX66" i="14"/>
  <c r="BT66" i="14" s="1"/>
  <c r="AY66" i="14"/>
  <c r="AZ66" i="14" s="1"/>
  <c r="AX62" i="14"/>
  <c r="BT62" i="14" s="1"/>
  <c r="AY62" i="14"/>
  <c r="AZ62" i="14" s="1"/>
  <c r="AX58" i="14"/>
  <c r="BT58" i="14" s="1"/>
  <c r="AY58" i="14"/>
  <c r="AZ58" i="14" s="1"/>
  <c r="AX54" i="14"/>
  <c r="BT54" i="14" s="1"/>
  <c r="AY54" i="14"/>
  <c r="AZ54" i="14" s="1"/>
  <c r="AX50" i="14"/>
  <c r="BT50" i="14" s="1"/>
  <c r="AY50" i="14"/>
  <c r="AZ50" i="14" s="1"/>
  <c r="AX46" i="14"/>
  <c r="BT46" i="14" s="1"/>
  <c r="AY46" i="14"/>
  <c r="AZ46" i="14" s="1"/>
  <c r="AX42" i="14"/>
  <c r="BT42" i="14" s="1"/>
  <c r="AY42" i="14"/>
  <c r="AZ42" i="14" s="1"/>
  <c r="AX38" i="14"/>
  <c r="AY38" i="14"/>
  <c r="AZ38" i="14" s="1"/>
  <c r="AX34" i="14"/>
  <c r="AY34" i="14"/>
  <c r="AZ34" i="14" s="1"/>
  <c r="BV34" i="14" s="1"/>
  <c r="AX30" i="14"/>
  <c r="BT30" i="14" s="1"/>
  <c r="AY30" i="14"/>
  <c r="AZ30" i="14" s="1"/>
  <c r="AX26" i="14"/>
  <c r="AY26" i="14"/>
  <c r="AZ26" i="14" s="1"/>
  <c r="AX22" i="14"/>
  <c r="BT22" i="14" s="1"/>
  <c r="AY22" i="14"/>
  <c r="AZ22" i="14" s="1"/>
  <c r="AX18" i="14"/>
  <c r="BT18" i="14" s="1"/>
  <c r="AY18" i="14"/>
  <c r="AZ18" i="14" s="1"/>
  <c r="AX14" i="14"/>
  <c r="BT14" i="14" s="1"/>
  <c r="AY14" i="14"/>
  <c r="AZ14" i="14" s="1"/>
  <c r="BV14" i="14" s="1"/>
  <c r="AX9" i="14"/>
  <c r="BT9" i="14" s="1"/>
  <c r="AY9" i="14"/>
  <c r="AZ9" i="14" s="1"/>
  <c r="BV9" i="14" s="1"/>
  <c r="AX5" i="14"/>
  <c r="BT5" i="14" s="1"/>
  <c r="AY5" i="14"/>
  <c r="AZ5" i="14" s="1"/>
  <c r="BT69" i="14"/>
  <c r="BT77" i="14"/>
  <c r="BV61" i="14"/>
  <c r="BT273" i="14"/>
  <c r="BT189" i="14"/>
  <c r="BT265" i="14"/>
  <c r="BV393" i="14"/>
  <c r="BT277" i="14"/>
  <c r="BV419" i="14"/>
  <c r="BU343" i="14"/>
  <c r="BU295" i="14"/>
  <c r="BU279" i="14"/>
  <c r="BV151" i="14"/>
  <c r="BU151" i="14"/>
  <c r="BV95" i="14"/>
  <c r="BU95" i="14"/>
  <c r="BV23" i="14"/>
  <c r="BU23" i="14"/>
  <c r="BU423" i="14"/>
  <c r="BU379" i="14"/>
  <c r="BV550" i="14"/>
  <c r="BU550" i="14"/>
  <c r="BV518" i="14"/>
  <c r="BU518" i="14"/>
  <c r="BU478" i="14"/>
  <c r="BV410" i="14"/>
  <c r="BU410" i="14"/>
  <c r="BV378" i="14"/>
  <c r="BV298" i="14"/>
  <c r="BU298" i="14"/>
  <c r="BV262" i="14"/>
  <c r="BU262" i="14"/>
  <c r="BV234" i="14"/>
  <c r="BV154" i="14"/>
  <c r="BV70" i="14"/>
  <c r="BU70" i="14"/>
  <c r="BV445" i="14"/>
  <c r="BV433" i="14"/>
  <c r="BU433" i="14"/>
  <c r="BV413" i="14"/>
  <c r="BU413" i="14"/>
  <c r="BV401" i="14"/>
  <c r="BV349" i="14"/>
  <c r="BV277" i="14"/>
  <c r="BV229" i="14"/>
  <c r="BV209" i="14"/>
  <c r="BU209" i="14"/>
  <c r="BU181" i="14"/>
  <c r="BV145" i="14"/>
  <c r="BU145" i="14"/>
  <c r="BV113" i="14"/>
  <c r="BU65" i="14"/>
  <c r="BV5" i="14"/>
  <c r="BV543" i="14"/>
  <c r="BU543" i="14"/>
  <c r="BV560" i="14"/>
  <c r="BU560" i="14"/>
  <c r="BU464" i="14"/>
  <c r="BV412" i="14"/>
  <c r="BU412" i="14"/>
  <c r="BV352" i="14"/>
  <c r="BU352" i="14"/>
  <c r="BV348" i="14"/>
  <c r="BU348" i="14"/>
  <c r="BU324" i="14"/>
  <c r="BV312" i="14"/>
  <c r="BU312" i="14"/>
  <c r="BV240" i="14"/>
  <c r="BU240" i="14"/>
  <c r="BV168" i="14"/>
  <c r="BU168" i="14"/>
  <c r="BV68" i="14"/>
  <c r="BT3" i="14"/>
  <c r="BT281" i="14"/>
  <c r="BT229" i="14"/>
  <c r="BT49" i="14"/>
  <c r="BT368" i="14"/>
  <c r="BT510" i="14"/>
  <c r="BT272" i="14"/>
  <c r="BT168" i="14"/>
  <c r="BT558" i="14"/>
  <c r="BT522" i="14"/>
  <c r="BT514" i="14"/>
  <c r="BT506" i="14"/>
  <c r="BT534" i="14"/>
  <c r="BT443" i="14"/>
  <c r="BT174" i="14"/>
  <c r="BT313" i="14"/>
  <c r="BT386" i="14"/>
  <c r="BT521" i="14"/>
  <c r="BT369" i="14"/>
  <c r="BT362" i="14"/>
  <c r="BT488" i="14"/>
  <c r="BT139" i="14"/>
  <c r="BT96" i="14"/>
  <c r="BT445" i="14"/>
  <c r="BT441" i="14"/>
  <c r="BT414" i="14"/>
  <c r="BT256" i="14"/>
  <c r="BT84" i="14"/>
  <c r="BT80" i="14"/>
  <c r="BT76" i="14"/>
  <c r="BT72" i="14"/>
  <c r="BT280" i="14"/>
  <c r="BT248" i="14"/>
  <c r="BT68" i="14"/>
  <c r="BT52" i="14"/>
  <c r="BT12" i="14"/>
  <c r="BT8" i="14"/>
  <c r="BT396" i="14"/>
  <c r="BT357" i="14"/>
  <c r="BT119" i="14"/>
  <c r="BT494" i="14"/>
  <c r="BT346" i="14"/>
  <c r="BT183" i="14"/>
  <c r="BT545" i="14"/>
  <c r="BT458" i="14"/>
  <c r="BT305" i="14"/>
  <c r="BT290" i="14"/>
  <c r="BT131" i="14"/>
  <c r="BT472" i="14"/>
  <c r="BT449" i="14"/>
  <c r="BT387" i="14"/>
  <c r="BT301" i="14"/>
  <c r="BT158" i="14"/>
  <c r="BT34" i="14"/>
  <c r="BT222" i="14"/>
  <c r="BT527" i="14"/>
  <c r="BT383" i="14"/>
  <c r="BT329" i="14"/>
  <c r="BT206" i="14"/>
  <c r="BT465" i="14"/>
  <c r="BT373" i="14"/>
  <c r="BT574" i="14"/>
  <c r="BT401" i="14"/>
  <c r="BT263" i="14"/>
  <c r="BT216" i="14"/>
  <c r="BT141" i="14"/>
  <c r="BT293" i="14"/>
  <c r="BT235" i="14"/>
  <c r="BT224" i="14"/>
  <c r="BT304" i="14"/>
  <c r="BT166" i="14"/>
  <c r="BT152" i="14"/>
  <c r="BT512" i="14"/>
  <c r="BT508" i="14"/>
  <c r="BT440" i="14"/>
  <c r="BT524" i="14"/>
  <c r="BT473" i="14"/>
  <c r="BT400" i="14"/>
  <c r="BT296" i="14"/>
  <c r="BT278" i="14"/>
  <c r="BT274" i="14"/>
  <c r="BT257" i="14"/>
  <c r="BT246" i="14"/>
  <c r="BT105" i="14"/>
  <c r="BT573" i="14"/>
  <c r="BT285" i="14"/>
  <c r="BT416" i="14"/>
  <c r="BT122" i="14"/>
  <c r="BT47" i="14"/>
  <c r="BT360" i="14"/>
  <c r="BT143" i="14"/>
  <c r="BT125" i="14"/>
  <c r="BT26" i="14"/>
  <c r="BT366" i="14"/>
  <c r="BT199" i="14"/>
  <c r="BT518" i="14"/>
  <c r="BT410" i="14"/>
  <c r="BT378" i="14"/>
  <c r="BT171" i="14"/>
  <c r="BT65" i="14"/>
  <c r="BT33" i="14"/>
  <c r="BT392" i="14"/>
  <c r="BT318" i="14"/>
  <c r="BT86" i="14"/>
  <c r="BT517" i="14"/>
  <c r="BT478" i="14"/>
  <c r="BT349" i="14"/>
  <c r="BT282" i="14"/>
  <c r="BT181" i="14"/>
  <c r="BT44" i="14"/>
  <c r="BT36" i="14"/>
  <c r="BT504" i="14"/>
  <c r="BT250" i="14"/>
  <c r="BT415" i="14"/>
  <c r="BT385" i="14"/>
  <c r="BT284" i="14"/>
  <c r="BT227" i="14"/>
  <c r="BT217" i="14"/>
  <c r="BT184" i="14"/>
  <c r="BT142" i="14"/>
  <c r="BT108" i="14"/>
  <c r="BT100" i="14"/>
  <c r="BT53" i="14"/>
  <c r="BT232" i="14"/>
  <c r="BT341" i="14"/>
  <c r="BT312" i="14"/>
  <c r="BT144" i="14"/>
  <c r="BT127" i="14"/>
  <c r="BT63" i="14"/>
  <c r="BT60" i="14"/>
  <c r="BT211" i="14"/>
  <c r="BT40" i="14"/>
  <c r="BT11" i="14"/>
  <c r="BT446" i="14"/>
  <c r="BT328" i="14"/>
  <c r="BT173" i="14"/>
  <c r="BT376" i="14"/>
  <c r="BT371" i="14"/>
  <c r="BT364" i="14"/>
  <c r="BT192" i="14"/>
  <c r="BT93" i="14"/>
  <c r="BT515" i="14"/>
  <c r="BT132" i="14"/>
  <c r="BT126" i="14"/>
  <c r="BT462" i="14"/>
  <c r="BT342" i="14"/>
  <c r="BT261" i="14"/>
  <c r="BT255" i="14"/>
  <c r="BT208" i="14"/>
  <c r="BT190" i="14"/>
  <c r="BT159" i="14"/>
  <c r="BT150" i="14"/>
  <c r="BT103" i="14"/>
  <c r="BT25" i="14"/>
  <c r="BT16" i="14"/>
  <c r="BT38" i="14"/>
  <c r="BT553" i="14"/>
  <c r="BT516" i="14"/>
  <c r="BT509" i="14"/>
  <c r="BT309" i="14"/>
  <c r="BT557" i="14"/>
  <c r="BT544" i="14"/>
  <c r="BT491" i="14"/>
  <c r="BT453" i="14"/>
  <c r="BT409" i="14"/>
  <c r="BT264" i="14"/>
  <c r="BT240" i="14"/>
  <c r="BT120" i="14"/>
  <c r="BT56" i="14"/>
  <c r="BT571" i="14"/>
  <c r="BT303" i="14"/>
  <c r="BT233" i="14"/>
  <c r="BT92" i="14"/>
  <c r="BT569" i="14"/>
  <c r="BT532" i="14"/>
  <c r="BT530" i="14"/>
  <c r="BT528" i="14"/>
  <c r="BT526" i="14"/>
  <c r="BT493" i="14"/>
  <c r="BT481" i="14"/>
  <c r="BT479" i="14"/>
  <c r="BT344" i="14"/>
  <c r="BT291" i="14"/>
  <c r="BT289" i="14"/>
  <c r="BT176" i="14"/>
  <c r="BT568" i="14"/>
  <c r="BT541" i="14"/>
  <c r="BT529" i="14"/>
  <c r="BT525" i="14"/>
  <c r="BT523" i="14"/>
  <c r="BT498" i="14"/>
  <c r="BT393" i="14"/>
  <c r="BT338" i="14"/>
  <c r="BT154" i="14"/>
  <c r="BT45" i="14"/>
  <c r="BT109" i="14"/>
  <c r="BT55" i="14"/>
  <c r="BT7" i="14"/>
  <c r="BT113" i="14"/>
  <c r="BT23" i="14"/>
  <c r="BT570" i="14"/>
  <c r="BT205" i="14"/>
  <c r="BT169" i="14"/>
  <c r="BT137" i="14"/>
  <c r="BT39" i="14"/>
  <c r="BT340" i="14"/>
  <c r="BT121" i="14"/>
  <c r="BU499" i="14" l="1"/>
  <c r="BU25" i="14"/>
  <c r="BU406" i="14"/>
  <c r="BU41" i="14"/>
  <c r="BU395" i="14"/>
  <c r="BU203" i="14"/>
  <c r="BU403" i="14"/>
  <c r="BU146" i="14"/>
  <c r="BU171" i="14"/>
  <c r="BU68" i="14"/>
  <c r="BU234" i="14"/>
  <c r="BU419" i="14"/>
  <c r="AZ231" i="14"/>
  <c r="BV231" i="14" s="1"/>
  <c r="BU231" i="14"/>
  <c r="AZ335" i="14"/>
  <c r="BV335" i="14" s="1"/>
  <c r="CF335" i="14" s="1"/>
  <c r="BU335" i="14"/>
  <c r="AZ487" i="14"/>
  <c r="BV487" i="14" s="1"/>
  <c r="BU487" i="14"/>
  <c r="AZ45" i="14"/>
  <c r="BV45" i="14" s="1"/>
  <c r="BU45" i="14"/>
  <c r="AZ338" i="14"/>
  <c r="BV338" i="14" s="1"/>
  <c r="BU338" i="14"/>
  <c r="AZ137" i="14"/>
  <c r="BV137" i="14" s="1"/>
  <c r="CG137" i="14" s="1"/>
  <c r="BU137" i="14"/>
  <c r="BU490" i="14"/>
  <c r="AZ169" i="14"/>
  <c r="BV169" i="14" s="1"/>
  <c r="BU169" i="14"/>
  <c r="AZ201" i="14"/>
  <c r="BV201" i="14" s="1"/>
  <c r="CG201" i="14" s="1"/>
  <c r="BU201" i="14"/>
  <c r="AZ517" i="14"/>
  <c r="BV517" i="14" s="1"/>
  <c r="BU517" i="14"/>
  <c r="BU529" i="14"/>
  <c r="BU251" i="14"/>
  <c r="BU287" i="14"/>
  <c r="AZ73" i="14"/>
  <c r="BV73" i="14" s="1"/>
  <c r="CF73" i="14" s="1"/>
  <c r="BU73" i="14"/>
  <c r="AZ197" i="14"/>
  <c r="BV197" i="14" s="1"/>
  <c r="BU197" i="14"/>
  <c r="BU196" i="14"/>
  <c r="BU113" i="14"/>
  <c r="BU229" i="14"/>
  <c r="BU570" i="14"/>
  <c r="BU255" i="14"/>
  <c r="AZ48" i="14"/>
  <c r="BV48" i="14" s="1"/>
  <c r="CG48" i="14" s="1"/>
  <c r="BU48" i="14"/>
  <c r="AZ213" i="14"/>
  <c r="BV213" i="14" s="1"/>
  <c r="BU213" i="14"/>
  <c r="BU497" i="14"/>
  <c r="BU35" i="14"/>
  <c r="BU323" i="14"/>
  <c r="BU100" i="14"/>
  <c r="BU220" i="14"/>
  <c r="BU244" i="14"/>
  <c r="BU277" i="14"/>
  <c r="BU349" i="14"/>
  <c r="BU401" i="14"/>
  <c r="BU378" i="14"/>
  <c r="BU84" i="14"/>
  <c r="BU212" i="14"/>
  <c r="BU328" i="14"/>
  <c r="BU569" i="14"/>
  <c r="BU193" i="14"/>
  <c r="BU293" i="14"/>
  <c r="BU385" i="14"/>
  <c r="BU250" i="14"/>
  <c r="BU346" i="14"/>
  <c r="BU382" i="14"/>
  <c r="BU179" i="14"/>
  <c r="BU9" i="14"/>
  <c r="BU309" i="14"/>
  <c r="BU361" i="14"/>
  <c r="BU34" i="14"/>
  <c r="BU98" i="14"/>
  <c r="BU154" i="14"/>
  <c r="BU407" i="14"/>
  <c r="BU235" i="14"/>
  <c r="BU281" i="14"/>
  <c r="BU5" i="14"/>
  <c r="BU445" i="14"/>
  <c r="BU14" i="14"/>
  <c r="BU57" i="14"/>
  <c r="BU61" i="14"/>
  <c r="BU49" i="14"/>
  <c r="BU393" i="14"/>
  <c r="BV443" i="14"/>
  <c r="BU443" i="14"/>
  <c r="BV237" i="14"/>
  <c r="BU237" i="14"/>
  <c r="BV548" i="14"/>
  <c r="BU548" i="14"/>
  <c r="BV304" i="14"/>
  <c r="BU304" i="14"/>
  <c r="BV368" i="14"/>
  <c r="BU368" i="14"/>
  <c r="BV516" i="14"/>
  <c r="BU516" i="14"/>
  <c r="BV557" i="14"/>
  <c r="BU557" i="14"/>
  <c r="BV17" i="14"/>
  <c r="BU17" i="14"/>
  <c r="BV417" i="14"/>
  <c r="BU417" i="14"/>
  <c r="BV501" i="14"/>
  <c r="BU501" i="14"/>
  <c r="BV549" i="14"/>
  <c r="BU549" i="14"/>
  <c r="BV20" i="14"/>
  <c r="BU20" i="14"/>
  <c r="BV92" i="14"/>
  <c r="BU92" i="14"/>
  <c r="BV214" i="14"/>
  <c r="BU214" i="14"/>
  <c r="BV270" i="14"/>
  <c r="BU270" i="14"/>
  <c r="BV316" i="14"/>
  <c r="BU316" i="14"/>
  <c r="BV384" i="14"/>
  <c r="BU384" i="14"/>
  <c r="BV493" i="14"/>
  <c r="BU493" i="14"/>
  <c r="BV522" i="14"/>
  <c r="BU522" i="14"/>
  <c r="BV538" i="14"/>
  <c r="BU538" i="14"/>
  <c r="BV571" i="14"/>
  <c r="BU571" i="14"/>
  <c r="BV120" i="14"/>
  <c r="BU120" i="14"/>
  <c r="BV264" i="14"/>
  <c r="BU264" i="14"/>
  <c r="BV409" i="14"/>
  <c r="BU409" i="14"/>
  <c r="BV457" i="14"/>
  <c r="BU457" i="14"/>
  <c r="BV75" i="14"/>
  <c r="BU75" i="14"/>
  <c r="BV67" i="14"/>
  <c r="BU67" i="14"/>
  <c r="BV101" i="14"/>
  <c r="BU101" i="14"/>
  <c r="BV106" i="14"/>
  <c r="BU106" i="14"/>
  <c r="BV202" i="14"/>
  <c r="BU202" i="14"/>
  <c r="BV313" i="14"/>
  <c r="BU313" i="14"/>
  <c r="BV430" i="14"/>
  <c r="BU430" i="14"/>
  <c r="BV483" i="14"/>
  <c r="BU483" i="14"/>
  <c r="BV527" i="14"/>
  <c r="BU527" i="14"/>
  <c r="BV94" i="14"/>
  <c r="BU94" i="14"/>
  <c r="BV155" i="14"/>
  <c r="BU155" i="14"/>
  <c r="BV190" i="14"/>
  <c r="BU190" i="14"/>
  <c r="BV261" i="14"/>
  <c r="BU261" i="14"/>
  <c r="BV469" i="14"/>
  <c r="BU469" i="14"/>
  <c r="BV97" i="14"/>
  <c r="BU97" i="14"/>
  <c r="BV129" i="14"/>
  <c r="BU129" i="14"/>
  <c r="BV157" i="14"/>
  <c r="BU157" i="14"/>
  <c r="BV165" i="14"/>
  <c r="BU165" i="14"/>
  <c r="BV200" i="14"/>
  <c r="BU200" i="14"/>
  <c r="BV371" i="14"/>
  <c r="BU371" i="14"/>
  <c r="BV173" i="14"/>
  <c r="BU173" i="14"/>
  <c r="BV63" i="14"/>
  <c r="BU63" i="14"/>
  <c r="BV187" i="14"/>
  <c r="BU187" i="14"/>
  <c r="BV226" i="14"/>
  <c r="BU226" i="14"/>
  <c r="BV275" i="14"/>
  <c r="BU275" i="14"/>
  <c r="BV32" i="14"/>
  <c r="BU32" i="14"/>
  <c r="BV53" i="14"/>
  <c r="BU53" i="14"/>
  <c r="BV108" i="14"/>
  <c r="BU108" i="14"/>
  <c r="BV184" i="14"/>
  <c r="BU184" i="14"/>
  <c r="BV217" i="14"/>
  <c r="BU217" i="14"/>
  <c r="BV284" i="14"/>
  <c r="BU284" i="14"/>
  <c r="BV394" i="14"/>
  <c r="BU394" i="14"/>
  <c r="BV442" i="14"/>
  <c r="BU442" i="14"/>
  <c r="BV254" i="14"/>
  <c r="BU254" i="14"/>
  <c r="BV44" i="14"/>
  <c r="BU44" i="14"/>
  <c r="BV486" i="14"/>
  <c r="BU486" i="14"/>
  <c r="BV390" i="14"/>
  <c r="BU390" i="14"/>
  <c r="BV78" i="14"/>
  <c r="BU78" i="14"/>
  <c r="BV125" i="14"/>
  <c r="BU125" i="14"/>
  <c r="BV318" i="14"/>
  <c r="BU318" i="14"/>
  <c r="BV363" i="14"/>
  <c r="BU363" i="14"/>
  <c r="BV86" i="14"/>
  <c r="BU86" i="14"/>
  <c r="BV540" i="14"/>
  <c r="BU540" i="14"/>
  <c r="BV573" i="14"/>
  <c r="BU573" i="14"/>
  <c r="BV158" i="14"/>
  <c r="BU158" i="14"/>
  <c r="BV39" i="14"/>
  <c r="BU39" i="14"/>
  <c r="BV572" i="14"/>
  <c r="BU572" i="14"/>
  <c r="BV544" i="14"/>
  <c r="BU544" i="14"/>
  <c r="BV121" i="14"/>
  <c r="BU121" i="14"/>
  <c r="BV199" i="14"/>
  <c r="BU199" i="14"/>
  <c r="BV386" i="14"/>
  <c r="BU386" i="14"/>
  <c r="BV415" i="14"/>
  <c r="BU415" i="14"/>
  <c r="BV505" i="14"/>
  <c r="BU505" i="14"/>
  <c r="BV153" i="14"/>
  <c r="BU153" i="14"/>
  <c r="BV340" i="14"/>
  <c r="BU340" i="14"/>
  <c r="BV205" i="14"/>
  <c r="BU205" i="14"/>
  <c r="BV71" i="14"/>
  <c r="BU71" i="14"/>
  <c r="BV474" i="14"/>
  <c r="BU474" i="14"/>
  <c r="BV513" i="14"/>
  <c r="BU513" i="14"/>
  <c r="BV542" i="14"/>
  <c r="BU542" i="14"/>
  <c r="BV558" i="14"/>
  <c r="BU558" i="14"/>
  <c r="BV269" i="14"/>
  <c r="BU269" i="14"/>
  <c r="BV322" i="14"/>
  <c r="BU322" i="14"/>
  <c r="BV545" i="14"/>
  <c r="BU545" i="14"/>
  <c r="BV561" i="14"/>
  <c r="BU561" i="14"/>
  <c r="BV52" i="14"/>
  <c r="BU52" i="14"/>
  <c r="BV117" i="14"/>
  <c r="BU117" i="14"/>
  <c r="BV267" i="14"/>
  <c r="BU267" i="14"/>
  <c r="BV37" i="14"/>
  <c r="BU37" i="14"/>
  <c r="BV104" i="14"/>
  <c r="BU104" i="14"/>
  <c r="BV233" i="14"/>
  <c r="BU233" i="14"/>
  <c r="BV276" i="14"/>
  <c r="BU276" i="14"/>
  <c r="BV506" i="14"/>
  <c r="BU506" i="14"/>
  <c r="BV528" i="14"/>
  <c r="BU528" i="14"/>
  <c r="BV135" i="14"/>
  <c r="BU135" i="14"/>
  <c r="BV306" i="14"/>
  <c r="BU306" i="14"/>
  <c r="BV436" i="14"/>
  <c r="BU436" i="14"/>
  <c r="BV24" i="14"/>
  <c r="BU24" i="14"/>
  <c r="BV16" i="14"/>
  <c r="BU16" i="14"/>
  <c r="BV183" i="14"/>
  <c r="BU183" i="14"/>
  <c r="BV268" i="14"/>
  <c r="BU268" i="14"/>
  <c r="BV336" i="14"/>
  <c r="BU336" i="14"/>
  <c r="BV488" i="14"/>
  <c r="BU488" i="14"/>
  <c r="BV539" i="14"/>
  <c r="BU539" i="14"/>
  <c r="BV159" i="14"/>
  <c r="BU159" i="14"/>
  <c r="BV194" i="14"/>
  <c r="BU194" i="14"/>
  <c r="BV225" i="14"/>
  <c r="BU225" i="14"/>
  <c r="BV292" i="14"/>
  <c r="BU292" i="14"/>
  <c r="BV479" i="14"/>
  <c r="BU479" i="14"/>
  <c r="BV364" i="14"/>
  <c r="BU364" i="14"/>
  <c r="BV22" i="14"/>
  <c r="BU22" i="14"/>
  <c r="BV144" i="14"/>
  <c r="BU144" i="14"/>
  <c r="BV308" i="14"/>
  <c r="BU308" i="14"/>
  <c r="BV319" i="14"/>
  <c r="BU319" i="14"/>
  <c r="BV232" i="14"/>
  <c r="BU232" i="14"/>
  <c r="BV345" i="14"/>
  <c r="BU345" i="14"/>
  <c r="BV142" i="14"/>
  <c r="BU142" i="14"/>
  <c r="BV180" i="14"/>
  <c r="BU180" i="14"/>
  <c r="BV227" i="14"/>
  <c r="BU227" i="14"/>
  <c r="BV239" i="14"/>
  <c r="BU239" i="14"/>
  <c r="BV500" i="14"/>
  <c r="BU500" i="14"/>
  <c r="BV504" i="14"/>
  <c r="BU504" i="14"/>
  <c r="BV300" i="14"/>
  <c r="BU300" i="14"/>
  <c r="BV398" i="14"/>
  <c r="BU398" i="14"/>
  <c r="BV471" i="14"/>
  <c r="BU471" i="14"/>
  <c r="BV567" i="14"/>
  <c r="BU567" i="14"/>
  <c r="BV195" i="14"/>
  <c r="BU195" i="14"/>
  <c r="BV416" i="14"/>
  <c r="BU416" i="14"/>
  <c r="BV288" i="14"/>
  <c r="BU288" i="14"/>
  <c r="BV47" i="14"/>
  <c r="BU47" i="14"/>
  <c r="BV114" i="14"/>
  <c r="BU114" i="14"/>
  <c r="BV122" i="14"/>
  <c r="BU122" i="14"/>
  <c r="BV285" i="14"/>
  <c r="BU285" i="14"/>
  <c r="BV176" i="14"/>
  <c r="BU176" i="14"/>
  <c r="BV465" i="14"/>
  <c r="BU465" i="14"/>
  <c r="BV440" i="14"/>
  <c r="BU440" i="14"/>
  <c r="BV19" i="14"/>
  <c r="BU19" i="14"/>
  <c r="BV105" i="14"/>
  <c r="BU105" i="14"/>
  <c r="BV249" i="14"/>
  <c r="BU249" i="14"/>
  <c r="BV278" i="14"/>
  <c r="BU278" i="14"/>
  <c r="BV315" i="14"/>
  <c r="BU315" i="14"/>
  <c r="BV424" i="14"/>
  <c r="BU424" i="14"/>
  <c r="BV512" i="14"/>
  <c r="BU512" i="14"/>
  <c r="BV307" i="14"/>
  <c r="BU307" i="14"/>
  <c r="BV102" i="14"/>
  <c r="BU102" i="14"/>
  <c r="BV369" i="14"/>
  <c r="BU369" i="14"/>
  <c r="BV473" i="14"/>
  <c r="BU473" i="14"/>
  <c r="BV259" i="14"/>
  <c r="BU259" i="14"/>
  <c r="BV263" i="14"/>
  <c r="BU263" i="14"/>
  <c r="BV344" i="14"/>
  <c r="BU344" i="14"/>
  <c r="BV519" i="14"/>
  <c r="BU519" i="14"/>
  <c r="BV562" i="14"/>
  <c r="BU562" i="14"/>
  <c r="BV329" i="14"/>
  <c r="BU329" i="14"/>
  <c r="BV462" i="14"/>
  <c r="BU462" i="14"/>
  <c r="BV429" i="14"/>
  <c r="BU429" i="14"/>
  <c r="BV515" i="14"/>
  <c r="BU515" i="14"/>
  <c r="BV547" i="14"/>
  <c r="BU547" i="14"/>
  <c r="BV56" i="14"/>
  <c r="BU56" i="14"/>
  <c r="BV167" i="14"/>
  <c r="BU167" i="14"/>
  <c r="BV248" i="14"/>
  <c r="BU248" i="14"/>
  <c r="BV21" i="14"/>
  <c r="BU21" i="14"/>
  <c r="BV58" i="14"/>
  <c r="BU58" i="14"/>
  <c r="BV452" i="14"/>
  <c r="BU452" i="14"/>
  <c r="BV568" i="14"/>
  <c r="BU568" i="14"/>
  <c r="BV27" i="14"/>
  <c r="BU27" i="14"/>
  <c r="BV147" i="14"/>
  <c r="BU147" i="14"/>
  <c r="BV161" i="14"/>
  <c r="BU161" i="14"/>
  <c r="BV192" i="14"/>
  <c r="BU192" i="14"/>
  <c r="BV204" i="14"/>
  <c r="BU204" i="14"/>
  <c r="BV11" i="14"/>
  <c r="BU11" i="14"/>
  <c r="BV60" i="14"/>
  <c r="BU60" i="14"/>
  <c r="BV299" i="14"/>
  <c r="BU299" i="14"/>
  <c r="BV391" i="14"/>
  <c r="BU391" i="14"/>
  <c r="BV397" i="14"/>
  <c r="BU397" i="14"/>
  <c r="BV36" i="14"/>
  <c r="BU36" i="14"/>
  <c r="BV389" i="14"/>
  <c r="BU389" i="14"/>
  <c r="BV482" i="14"/>
  <c r="BU482" i="14"/>
  <c r="BV314" i="14"/>
  <c r="BU314" i="14"/>
  <c r="BV33" i="14"/>
  <c r="BU33" i="14"/>
  <c r="BV460" i="14"/>
  <c r="BU460" i="14"/>
  <c r="BV50" i="14"/>
  <c r="BU50" i="14"/>
  <c r="BV74" i="14"/>
  <c r="BU74" i="14"/>
  <c r="BV218" i="14"/>
  <c r="BU218" i="14"/>
  <c r="BV366" i="14"/>
  <c r="BU366" i="14"/>
  <c r="BV496" i="14"/>
  <c r="BU496" i="14"/>
  <c r="BV191" i="14"/>
  <c r="BU191" i="14"/>
  <c r="BV82" i="14"/>
  <c r="BU82" i="14"/>
  <c r="BV207" i="14"/>
  <c r="BU207" i="14"/>
  <c r="BV532" i="14"/>
  <c r="BU532" i="14"/>
  <c r="BV556" i="14"/>
  <c r="BU556" i="14"/>
  <c r="BV188" i="14"/>
  <c r="BU188" i="14"/>
  <c r="BV396" i="14"/>
  <c r="BU396" i="14"/>
  <c r="BV481" i="14"/>
  <c r="BU481" i="14"/>
  <c r="BV31" i="14"/>
  <c r="BU31" i="14"/>
  <c r="BV148" i="14"/>
  <c r="BU148" i="14"/>
  <c r="BV253" i="14"/>
  <c r="BU253" i="14"/>
  <c r="BV296" i="14"/>
  <c r="BU296" i="14"/>
  <c r="BV327" i="14"/>
  <c r="BU327" i="14"/>
  <c r="BV110" i="14"/>
  <c r="BU110" i="14"/>
  <c r="BV247" i="14"/>
  <c r="BU247" i="14"/>
  <c r="BV524" i="14"/>
  <c r="BU524" i="14"/>
  <c r="BV133" i="14"/>
  <c r="BU133" i="14"/>
  <c r="BV421" i="14"/>
  <c r="BU421" i="14"/>
  <c r="BV563" i="14"/>
  <c r="BU563" i="14"/>
  <c r="BV141" i="14"/>
  <c r="BU141" i="14"/>
  <c r="BV266" i="14"/>
  <c r="BU266" i="14"/>
  <c r="BV126" i="14"/>
  <c r="BU126" i="14"/>
  <c r="BV375" i="14"/>
  <c r="BU375" i="14"/>
  <c r="BV422" i="14"/>
  <c r="BU422" i="14"/>
  <c r="BV472" i="14"/>
  <c r="BU472" i="14"/>
  <c r="BV87" i="14"/>
  <c r="BU87" i="14"/>
  <c r="BV185" i="14"/>
  <c r="BU185" i="14"/>
  <c r="BV372" i="14"/>
  <c r="BU372" i="14"/>
  <c r="BV551" i="14"/>
  <c r="BU551" i="14"/>
  <c r="BV59" i="14"/>
  <c r="BU59" i="14"/>
  <c r="BV132" i="14"/>
  <c r="BU132" i="14"/>
  <c r="BV303" i="14"/>
  <c r="BU303" i="14"/>
  <c r="BV531" i="14"/>
  <c r="BU531" i="14"/>
  <c r="BV438" i="14"/>
  <c r="BU438" i="14"/>
  <c r="BV526" i="14"/>
  <c r="BU526" i="14"/>
  <c r="BV90" i="14"/>
  <c r="BU90" i="14"/>
  <c r="BV103" i="14"/>
  <c r="BU103" i="14"/>
  <c r="BV62" i="14"/>
  <c r="BU62" i="14"/>
  <c r="BV163" i="14"/>
  <c r="BU163" i="14"/>
  <c r="BV198" i="14"/>
  <c r="BU198" i="14"/>
  <c r="BV93" i="14"/>
  <c r="BU93" i="14"/>
  <c r="BV136" i="14"/>
  <c r="BU136" i="14"/>
  <c r="BV211" i="14"/>
  <c r="BU211" i="14"/>
  <c r="BV127" i="14"/>
  <c r="BU127" i="14"/>
  <c r="BV446" i="14"/>
  <c r="BU446" i="14"/>
  <c r="BV43" i="14"/>
  <c r="BU43" i="14"/>
  <c r="BV332" i="14"/>
  <c r="BU332" i="14"/>
  <c r="BV156" i="14"/>
  <c r="BU156" i="14"/>
  <c r="BV109" i="14"/>
  <c r="BU109" i="14"/>
  <c r="BV221" i="14"/>
  <c r="BU221" i="14"/>
  <c r="BV388" i="14"/>
  <c r="BU388" i="14"/>
  <c r="BV55" i="14"/>
  <c r="BU55" i="14"/>
  <c r="BV7" i="14"/>
  <c r="BU7" i="14"/>
  <c r="BV411" i="14"/>
  <c r="BU411" i="14"/>
  <c r="BV546" i="14"/>
  <c r="BU546" i="14"/>
  <c r="BV447" i="14"/>
  <c r="BU447" i="14"/>
  <c r="BV514" i="14"/>
  <c r="BU514" i="14"/>
  <c r="BV555" i="14"/>
  <c r="BU555" i="14"/>
  <c r="BV477" i="14"/>
  <c r="BU477" i="14"/>
  <c r="BV380" i="14"/>
  <c r="BU380" i="14"/>
  <c r="BV520" i="14"/>
  <c r="BU520" i="14"/>
  <c r="BV536" i="14"/>
  <c r="BU536" i="14"/>
  <c r="BV64" i="14"/>
  <c r="BU64" i="14"/>
  <c r="BV405" i="14"/>
  <c r="BU405" i="14"/>
  <c r="BV453" i="14"/>
  <c r="BU453" i="14"/>
  <c r="BV489" i="14"/>
  <c r="BU489" i="14"/>
  <c r="BV28" i="14"/>
  <c r="BU28" i="14"/>
  <c r="BV85" i="14"/>
  <c r="BU85" i="14"/>
  <c r="BV54" i="14"/>
  <c r="BU54" i="14"/>
  <c r="BV427" i="14"/>
  <c r="BU427" i="14"/>
  <c r="BV509" i="14"/>
  <c r="BU509" i="14"/>
  <c r="BV10" i="14"/>
  <c r="BU10" i="14"/>
  <c r="BV89" i="14"/>
  <c r="BU89" i="14"/>
  <c r="BV150" i="14"/>
  <c r="BU150" i="14"/>
  <c r="BV175" i="14"/>
  <c r="BU175" i="14"/>
  <c r="BV208" i="14"/>
  <c r="BU208" i="14"/>
  <c r="BV342" i="14"/>
  <c r="BU342" i="14"/>
  <c r="BV455" i="14"/>
  <c r="BU455" i="14"/>
  <c r="BV502" i="14"/>
  <c r="BU502" i="14"/>
  <c r="BV42" i="14"/>
  <c r="BU42" i="14"/>
  <c r="BV376" i="14"/>
  <c r="BU376" i="14"/>
  <c r="BV40" i="14"/>
  <c r="BU40" i="14"/>
  <c r="BV230" i="14"/>
  <c r="BU230" i="14"/>
  <c r="BV242" i="14"/>
  <c r="BU242" i="14"/>
  <c r="BV341" i="14"/>
  <c r="BU341" i="14"/>
  <c r="BV297" i="14"/>
  <c r="BU297" i="14"/>
  <c r="BV18" i="14"/>
  <c r="BU18" i="14"/>
  <c r="BV177" i="14"/>
  <c r="BU177" i="14"/>
  <c r="BV282" i="14"/>
  <c r="BU282" i="14"/>
  <c r="BV525" i="14"/>
  <c r="BU525" i="14"/>
  <c r="BV523" i="14"/>
  <c r="BU523" i="14"/>
  <c r="BV228" i="14"/>
  <c r="BU228" i="14"/>
  <c r="BV321" i="14"/>
  <c r="BU321" i="14"/>
  <c r="BV467" i="14"/>
  <c r="BU467" i="14"/>
  <c r="BV26" i="14"/>
  <c r="BU26" i="14"/>
  <c r="BV511" i="14"/>
  <c r="BU511" i="14"/>
  <c r="BV30" i="14"/>
  <c r="BU30" i="14"/>
  <c r="BV143" i="14"/>
  <c r="BU143" i="14"/>
  <c r="BV360" i="14"/>
  <c r="BU360" i="14"/>
  <c r="BV399" i="14"/>
  <c r="BU399" i="14"/>
  <c r="BV420" i="14"/>
  <c r="BU420" i="14"/>
  <c r="BV118" i="14"/>
  <c r="BU118" i="14"/>
  <c r="BV392" i="14"/>
  <c r="BU392" i="14"/>
  <c r="BV215" i="14"/>
  <c r="BU215" i="14"/>
  <c r="BV238" i="14"/>
  <c r="BU238" i="14"/>
  <c r="BV485" i="14"/>
  <c r="BU485" i="14"/>
  <c r="BV257" i="14"/>
  <c r="BU257" i="14"/>
  <c r="BV400" i="14"/>
  <c r="BU400" i="14"/>
  <c r="BV431" i="14"/>
  <c r="BU431" i="14"/>
  <c r="BV15" i="14"/>
  <c r="BU15" i="14"/>
  <c r="BV565" i="14"/>
  <c r="BU565" i="14"/>
  <c r="BV289" i="14"/>
  <c r="BU289" i="14"/>
  <c r="BV552" i="14"/>
  <c r="BU552" i="14"/>
  <c r="BV224" i="14"/>
  <c r="BU224" i="14"/>
  <c r="BV356" i="14"/>
  <c r="BU356" i="14"/>
  <c r="BV149" i="14"/>
  <c r="BU149" i="14"/>
  <c r="BV425" i="14"/>
  <c r="BU425" i="14"/>
  <c r="BV130" i="14"/>
  <c r="BU130" i="14"/>
  <c r="BV350" i="14"/>
  <c r="BU350" i="14"/>
  <c r="BV476" i="14"/>
  <c r="BU476" i="14"/>
  <c r="BV210" i="14"/>
  <c r="BU210" i="14"/>
  <c r="BV206" i="14"/>
  <c r="BU206" i="14"/>
  <c r="BV383" i="14"/>
  <c r="BU383" i="14"/>
  <c r="BV166" i="14"/>
  <c r="BU166" i="14"/>
  <c r="BV305" i="14"/>
  <c r="BU305" i="14"/>
  <c r="BV178" i="14"/>
  <c r="BU178" i="14"/>
  <c r="BV337" i="14"/>
  <c r="BU337" i="14"/>
  <c r="BV533" i="14"/>
  <c r="BU533" i="14"/>
  <c r="BV339" i="14"/>
  <c r="BU339" i="14"/>
  <c r="BV123" i="14"/>
  <c r="BU123" i="14"/>
  <c r="BV334" i="14"/>
  <c r="BU334" i="14"/>
  <c r="BV83" i="14"/>
  <c r="BU83" i="14"/>
  <c r="BV432" i="14"/>
  <c r="BU432" i="14"/>
  <c r="BV115" i="14"/>
  <c r="BU115" i="14"/>
  <c r="BV272" i="14"/>
  <c r="BU272" i="14"/>
  <c r="BV3" i="14"/>
  <c r="CF3" i="14" s="1"/>
  <c r="BU3" i="14"/>
  <c r="BV4" i="14"/>
  <c r="BU4" i="14"/>
  <c r="BV111" i="14"/>
  <c r="BU111" i="14"/>
  <c r="BV236" i="14"/>
  <c r="BU236" i="14"/>
  <c r="BV358" i="14"/>
  <c r="BU358" i="14"/>
  <c r="BV256" i="14"/>
  <c r="BU256" i="14"/>
  <c r="BV441" i="14"/>
  <c r="BU441" i="14"/>
  <c r="BV418" i="14"/>
  <c r="BU418" i="14"/>
  <c r="BV223" i="14"/>
  <c r="BU223" i="14"/>
  <c r="BV535" i="14"/>
  <c r="BU535" i="14"/>
  <c r="BV172" i="14"/>
  <c r="BU172" i="14"/>
  <c r="BV554" i="14"/>
  <c r="BU554" i="14"/>
  <c r="BV503" i="14"/>
  <c r="BU503" i="14"/>
  <c r="BV491" i="14"/>
  <c r="BU491" i="14"/>
  <c r="BV463" i="14"/>
  <c r="BU463" i="14"/>
  <c r="BV241" i="14"/>
  <c r="BU241" i="14"/>
  <c r="BV222" i="14"/>
  <c r="BU222" i="14"/>
  <c r="BV265" i="14"/>
  <c r="BU265" i="14"/>
  <c r="CG168" i="14"/>
  <c r="CF168" i="14"/>
  <c r="CG560" i="14"/>
  <c r="CF560" i="14"/>
  <c r="CG543" i="14"/>
  <c r="CF543" i="14"/>
  <c r="CG5" i="14"/>
  <c r="CF5" i="14"/>
  <c r="CG45" i="14"/>
  <c r="CF45" i="14"/>
  <c r="CF193" i="14"/>
  <c r="CG193" i="14"/>
  <c r="CF385" i="14"/>
  <c r="CG385" i="14"/>
  <c r="CF401" i="14"/>
  <c r="CG401" i="14"/>
  <c r="CF445" i="14"/>
  <c r="CG445" i="14"/>
  <c r="CF497" i="14"/>
  <c r="CG497" i="14"/>
  <c r="CG70" i="14"/>
  <c r="CF70" i="14"/>
  <c r="CG338" i="14"/>
  <c r="CF338" i="14"/>
  <c r="CG382" i="14"/>
  <c r="CF382" i="14"/>
  <c r="CF518" i="14"/>
  <c r="CG518" i="14"/>
  <c r="CF393" i="14"/>
  <c r="CG393" i="14"/>
  <c r="CG395" i="14"/>
  <c r="CF395" i="14"/>
  <c r="CF179" i="14"/>
  <c r="CG179" i="14"/>
  <c r="BV66" i="14"/>
  <c r="BU66" i="14"/>
  <c r="BV174" i="14"/>
  <c r="BU174" i="14"/>
  <c r="BV317" i="14"/>
  <c r="BU317" i="14"/>
  <c r="BV480" i="14"/>
  <c r="BU480" i="14"/>
  <c r="BV182" i="14"/>
  <c r="BU182" i="14"/>
  <c r="BV46" i="14"/>
  <c r="BU46" i="14"/>
  <c r="BV294" i="14"/>
  <c r="BU294" i="14"/>
  <c r="BV354" i="14"/>
  <c r="BU354" i="14"/>
  <c r="BV351" i="14"/>
  <c r="BU351" i="14"/>
  <c r="BV131" i="14"/>
  <c r="BU131" i="14"/>
  <c r="BV290" i="14"/>
  <c r="BU290" i="14"/>
  <c r="BV458" i="14"/>
  <c r="BU458" i="14"/>
  <c r="BV470" i="14"/>
  <c r="BU470" i="14"/>
  <c r="BV286" i="14"/>
  <c r="BU286" i="14"/>
  <c r="BV444" i="14"/>
  <c r="BU444" i="14"/>
  <c r="BV8" i="14"/>
  <c r="BU8" i="14"/>
  <c r="BV128" i="14"/>
  <c r="BU128" i="14"/>
  <c r="BV370" i="14"/>
  <c r="BU370" i="14"/>
  <c r="BV116" i="14"/>
  <c r="BU116" i="14"/>
  <c r="BV355" i="14"/>
  <c r="BU355" i="14"/>
  <c r="BV374" i="14"/>
  <c r="BU374" i="14"/>
  <c r="BV38" i="14"/>
  <c r="BU38" i="14"/>
  <c r="BV373" i="14"/>
  <c r="BU373" i="14"/>
  <c r="BV507" i="14"/>
  <c r="BU507" i="14"/>
  <c r="BV475" i="14"/>
  <c r="BU475" i="14"/>
  <c r="BV451" i="14"/>
  <c r="BU451" i="14"/>
  <c r="BV510" i="14"/>
  <c r="BU510" i="14"/>
  <c r="BV260" i="14"/>
  <c r="BU260" i="14"/>
  <c r="BV189" i="14"/>
  <c r="BU189" i="14"/>
  <c r="BV81" i="14"/>
  <c r="BU81" i="14"/>
  <c r="CF68" i="14"/>
  <c r="CG68" i="14"/>
  <c r="CG100" i="14"/>
  <c r="CF100" i="14"/>
  <c r="CF212" i="14"/>
  <c r="CG212" i="14"/>
  <c r="CG240" i="14"/>
  <c r="CF240" i="14"/>
  <c r="CG312" i="14"/>
  <c r="CF312" i="14"/>
  <c r="CF324" i="14"/>
  <c r="CG324" i="14"/>
  <c r="CG348" i="14"/>
  <c r="CF348" i="14"/>
  <c r="CG464" i="14"/>
  <c r="CF464" i="14"/>
  <c r="CF569" i="14"/>
  <c r="CG569" i="14"/>
  <c r="CF61" i="14"/>
  <c r="CG61" i="14"/>
  <c r="CF281" i="14"/>
  <c r="CG281" i="14"/>
  <c r="CF181" i="14"/>
  <c r="CG181" i="14"/>
  <c r="CG209" i="14"/>
  <c r="CF209" i="14"/>
  <c r="CG293" i="14"/>
  <c r="CF293" i="14"/>
  <c r="CG361" i="14"/>
  <c r="CF361" i="14"/>
  <c r="CG529" i="14"/>
  <c r="CF529" i="14"/>
  <c r="CG34" i="14"/>
  <c r="CF34" i="14"/>
  <c r="CF146" i="14"/>
  <c r="CG146" i="14"/>
  <c r="CF406" i="14"/>
  <c r="CG406" i="14"/>
  <c r="CG41" i="14"/>
  <c r="CF41" i="14"/>
  <c r="CG197" i="14"/>
  <c r="CF197" i="14"/>
  <c r="CF423" i="14"/>
  <c r="CG423" i="14"/>
  <c r="CF487" i="14"/>
  <c r="CG487" i="14"/>
  <c r="CG235" i="14"/>
  <c r="CF235" i="14"/>
  <c r="CG251" i="14"/>
  <c r="CF251" i="14"/>
  <c r="CG287" i="14"/>
  <c r="CF287" i="14"/>
  <c r="CF403" i="14"/>
  <c r="CG403" i="14"/>
  <c r="BV461" i="14"/>
  <c r="BU461" i="14"/>
  <c r="BV437" i="14"/>
  <c r="BU437" i="14"/>
  <c r="BV79" i="14"/>
  <c r="BU79" i="14"/>
  <c r="BV246" i="14"/>
  <c r="BU246" i="14"/>
  <c r="BV274" i="14"/>
  <c r="BU274" i="14"/>
  <c r="BV311" i="14"/>
  <c r="BU311" i="14"/>
  <c r="BV404" i="14"/>
  <c r="BU404" i="14"/>
  <c r="BV408" i="14"/>
  <c r="BU408" i="14"/>
  <c r="BV508" i="14"/>
  <c r="BU508" i="14"/>
  <c r="BV51" i="14"/>
  <c r="BU51" i="14"/>
  <c r="BV377" i="14"/>
  <c r="BU377" i="14"/>
  <c r="BV435" i="14"/>
  <c r="BU435" i="14"/>
  <c r="BV243" i="14"/>
  <c r="BU243" i="14"/>
  <c r="BV381" i="14"/>
  <c r="BU381" i="14"/>
  <c r="BV428" i="14"/>
  <c r="BU428" i="14"/>
  <c r="BV574" i="14"/>
  <c r="BU574" i="14"/>
  <c r="BV216" i="14"/>
  <c r="BU216" i="14"/>
  <c r="BV331" i="14"/>
  <c r="BU331" i="14"/>
  <c r="BV439" i="14"/>
  <c r="BU439" i="14"/>
  <c r="BV134" i="14"/>
  <c r="BU134" i="14"/>
  <c r="BV301" i="14"/>
  <c r="BU301" i="14"/>
  <c r="BV353" i="14"/>
  <c r="BU353" i="14"/>
  <c r="BV387" i="14"/>
  <c r="BU387" i="14"/>
  <c r="BV449" i="14"/>
  <c r="BU449" i="14"/>
  <c r="BV6" i="14"/>
  <c r="BU6" i="14"/>
  <c r="BV162" i="14"/>
  <c r="BU162" i="14"/>
  <c r="BV333" i="14"/>
  <c r="BU333" i="14"/>
  <c r="BV468" i="14"/>
  <c r="BU468" i="14"/>
  <c r="BV559" i="14"/>
  <c r="BU559" i="14"/>
  <c r="BV186" i="14"/>
  <c r="BU186" i="14"/>
  <c r="BV91" i="14"/>
  <c r="BU91" i="14"/>
  <c r="BV139" i="14"/>
  <c r="BU139" i="14"/>
  <c r="BV553" i="14"/>
  <c r="BU553" i="14"/>
  <c r="BV494" i="14"/>
  <c r="BU494" i="14"/>
  <c r="BV310" i="14"/>
  <c r="BU310" i="14"/>
  <c r="BV498" i="14"/>
  <c r="BU498" i="14"/>
  <c r="BV140" i="14"/>
  <c r="BU140" i="14"/>
  <c r="BV302" i="14"/>
  <c r="BU302" i="14"/>
  <c r="BV448" i="14"/>
  <c r="BU448" i="14"/>
  <c r="BV72" i="14"/>
  <c r="BU72" i="14"/>
  <c r="BV12" i="14"/>
  <c r="BU12" i="14"/>
  <c r="BV160" i="14"/>
  <c r="BU160" i="14"/>
  <c r="BV291" i="14"/>
  <c r="BU291" i="14"/>
  <c r="BV492" i="14"/>
  <c r="BU492" i="14"/>
  <c r="BV164" i="14"/>
  <c r="BU164" i="14"/>
  <c r="BV367" i="14"/>
  <c r="BU367" i="14"/>
  <c r="BV362" i="14"/>
  <c r="BU362" i="14"/>
  <c r="BV402" i="14"/>
  <c r="BU402" i="14"/>
  <c r="BV119" i="14"/>
  <c r="BU119" i="14"/>
  <c r="BV280" i="14"/>
  <c r="BU280" i="14"/>
  <c r="BV450" i="14"/>
  <c r="BU450" i="14"/>
  <c r="BV495" i="14"/>
  <c r="BU495" i="14"/>
  <c r="BV283" i="14"/>
  <c r="BU283" i="14"/>
  <c r="BV112" i="14"/>
  <c r="BU112" i="14"/>
  <c r="BV534" i="14"/>
  <c r="BU534" i="14"/>
  <c r="BV530" i="14"/>
  <c r="BU530" i="14"/>
  <c r="BV69" i="14"/>
  <c r="BU69" i="14"/>
  <c r="BV13" i="14"/>
  <c r="BU13" i="14"/>
  <c r="BV245" i="14"/>
  <c r="BU245" i="14"/>
  <c r="CG196" i="14"/>
  <c r="CF196" i="14"/>
  <c r="CF9" i="14"/>
  <c r="CG9" i="14"/>
  <c r="CG65" i="14"/>
  <c r="CF65" i="14"/>
  <c r="CF229" i="14"/>
  <c r="CG229" i="14"/>
  <c r="CF433" i="14"/>
  <c r="CG433" i="14"/>
  <c r="CF98" i="14"/>
  <c r="CG98" i="14"/>
  <c r="CG262" i="14"/>
  <c r="CF262" i="14"/>
  <c r="CF298" i="14"/>
  <c r="CG298" i="14"/>
  <c r="CG346" i="14"/>
  <c r="CF346" i="14"/>
  <c r="CG378" i="14"/>
  <c r="CF378" i="14"/>
  <c r="CG490" i="14"/>
  <c r="CF490" i="14"/>
  <c r="CF570" i="14"/>
  <c r="CG570" i="14"/>
  <c r="CF379" i="14"/>
  <c r="CG379" i="14"/>
  <c r="CG49" i="14"/>
  <c r="CF49" i="14"/>
  <c r="CG23" i="14"/>
  <c r="CF23" i="14"/>
  <c r="CF35" i="14"/>
  <c r="CG35" i="14"/>
  <c r="CF95" i="14"/>
  <c r="CG95" i="14"/>
  <c r="CG171" i="14"/>
  <c r="CF171" i="14"/>
  <c r="BV359" i="14"/>
  <c r="BU359" i="14"/>
  <c r="BV456" i="14"/>
  <c r="BU456" i="14"/>
  <c r="BV566" i="14"/>
  <c r="BU566" i="14"/>
  <c r="BV258" i="14"/>
  <c r="BU258" i="14"/>
  <c r="BV434" i="14"/>
  <c r="BU434" i="14"/>
  <c r="BV564" i="14"/>
  <c r="BU564" i="14"/>
  <c r="BV325" i="14"/>
  <c r="BU325" i="14"/>
  <c r="BV271" i="14"/>
  <c r="BU271" i="14"/>
  <c r="BV521" i="14"/>
  <c r="BU521" i="14"/>
  <c r="BV99" i="14"/>
  <c r="BU99" i="14"/>
  <c r="BV107" i="14"/>
  <c r="BU107" i="14"/>
  <c r="BV219" i="14"/>
  <c r="BU219" i="14"/>
  <c r="BV326" i="14"/>
  <c r="BU326" i="14"/>
  <c r="BV537" i="14"/>
  <c r="BU537" i="14"/>
  <c r="BV88" i="14"/>
  <c r="BU88" i="14"/>
  <c r="BV252" i="14"/>
  <c r="BU252" i="14"/>
  <c r="BV484" i="14"/>
  <c r="BU484" i="14"/>
  <c r="BV76" i="14"/>
  <c r="BU76" i="14"/>
  <c r="BV80" i="14"/>
  <c r="BU80" i="14"/>
  <c r="BV414" i="14"/>
  <c r="BU414" i="14"/>
  <c r="BV330" i="14"/>
  <c r="BU330" i="14"/>
  <c r="BV426" i="14"/>
  <c r="BU426" i="14"/>
  <c r="BV170" i="14"/>
  <c r="BU170" i="14"/>
  <c r="BV454" i="14"/>
  <c r="BU454" i="14"/>
  <c r="BV152" i="14"/>
  <c r="BU152" i="14"/>
  <c r="BV347" i="14"/>
  <c r="BU347" i="14"/>
  <c r="BV466" i="14"/>
  <c r="BU466" i="14"/>
  <c r="BV541" i="14"/>
  <c r="BU541" i="14"/>
  <c r="BV96" i="14"/>
  <c r="BU96" i="14"/>
  <c r="BV138" i="14"/>
  <c r="BU138" i="14"/>
  <c r="BV357" i="14"/>
  <c r="BU357" i="14"/>
  <c r="BV459" i="14"/>
  <c r="BU459" i="14"/>
  <c r="BV365" i="14"/>
  <c r="BU365" i="14"/>
  <c r="BV320" i="14"/>
  <c r="BU320" i="14"/>
  <c r="BV77" i="14"/>
  <c r="BU77" i="14"/>
  <c r="BV29" i="14"/>
  <c r="BU29" i="14"/>
  <c r="BV273" i="14"/>
  <c r="BU273" i="14"/>
  <c r="CG84" i="14"/>
  <c r="CF84" i="14"/>
  <c r="CF220" i="14"/>
  <c r="CG220" i="14"/>
  <c r="CF244" i="14"/>
  <c r="CG244" i="14"/>
  <c r="CG328" i="14"/>
  <c r="CF328" i="14"/>
  <c r="CF352" i="14"/>
  <c r="CG352" i="14"/>
  <c r="CG412" i="14"/>
  <c r="CF412" i="14"/>
  <c r="CG57" i="14"/>
  <c r="CF57" i="14"/>
  <c r="CF25" i="14"/>
  <c r="CG25" i="14"/>
  <c r="CG113" i="14"/>
  <c r="CF113" i="14"/>
  <c r="CG145" i="14"/>
  <c r="CF145" i="14"/>
  <c r="CG169" i="14"/>
  <c r="CF169" i="14"/>
  <c r="CF213" i="14"/>
  <c r="CG213" i="14"/>
  <c r="CG277" i="14"/>
  <c r="CF277" i="14"/>
  <c r="CG309" i="14"/>
  <c r="CF309" i="14"/>
  <c r="CG349" i="14"/>
  <c r="CF349" i="14"/>
  <c r="CG413" i="14"/>
  <c r="CF413" i="14"/>
  <c r="CF517" i="14"/>
  <c r="CG517" i="14"/>
  <c r="CG14" i="14"/>
  <c r="CF14" i="14"/>
  <c r="CG154" i="14"/>
  <c r="CF154" i="14"/>
  <c r="CF234" i="14"/>
  <c r="CG234" i="14"/>
  <c r="CG250" i="14"/>
  <c r="CF250" i="14"/>
  <c r="CG410" i="14"/>
  <c r="CF410" i="14"/>
  <c r="CG478" i="14"/>
  <c r="CF478" i="14"/>
  <c r="CG550" i="14"/>
  <c r="CF550" i="14"/>
  <c r="CF407" i="14"/>
  <c r="CG407" i="14"/>
  <c r="CG499" i="14"/>
  <c r="CF499" i="14"/>
  <c r="CG151" i="14"/>
  <c r="CF151" i="14"/>
  <c r="CG203" i="14"/>
  <c r="CF203" i="14"/>
  <c r="CG231" i="14"/>
  <c r="CF231" i="14"/>
  <c r="CF255" i="14"/>
  <c r="CG255" i="14"/>
  <c r="CG279" i="14"/>
  <c r="CF279" i="14"/>
  <c r="CG295" i="14"/>
  <c r="CF295" i="14"/>
  <c r="CF323" i="14"/>
  <c r="CG323" i="14"/>
  <c r="CF343" i="14"/>
  <c r="CG343" i="14"/>
  <c r="CG419" i="14"/>
  <c r="CF419" i="14"/>
  <c r="AS574" i="14"/>
  <c r="AS573" i="14"/>
  <c r="AS572" i="14"/>
  <c r="AS571" i="14"/>
  <c r="AS570" i="14"/>
  <c r="AS569" i="14"/>
  <c r="AS568" i="14"/>
  <c r="AS567" i="14"/>
  <c r="AS566" i="14"/>
  <c r="AS565" i="14"/>
  <c r="AS564" i="14"/>
  <c r="AS563" i="14"/>
  <c r="AS562" i="14"/>
  <c r="AS561" i="14"/>
  <c r="AS560" i="14"/>
  <c r="AS559" i="14"/>
  <c r="AS558" i="14"/>
  <c r="AS557" i="14"/>
  <c r="AS556" i="14"/>
  <c r="AS555" i="14"/>
  <c r="AS554" i="14"/>
  <c r="AS553" i="14"/>
  <c r="AS552" i="14"/>
  <c r="AS551" i="14"/>
  <c r="AS550" i="14"/>
  <c r="AS549" i="14"/>
  <c r="AS548" i="14"/>
  <c r="AS547" i="14"/>
  <c r="AS546" i="14"/>
  <c r="AS545" i="14"/>
  <c r="AS544" i="14"/>
  <c r="AS543" i="14"/>
  <c r="AS542" i="14"/>
  <c r="AS541" i="14"/>
  <c r="AS540" i="14"/>
  <c r="AS539" i="14"/>
  <c r="AS538" i="14"/>
  <c r="AS537" i="14"/>
  <c r="AS536" i="14"/>
  <c r="AS535" i="14"/>
  <c r="AS534" i="14"/>
  <c r="AS533" i="14"/>
  <c r="AS532" i="14"/>
  <c r="AS531" i="14"/>
  <c r="AS530" i="14"/>
  <c r="AS529" i="14"/>
  <c r="AS528" i="14"/>
  <c r="AS527" i="14"/>
  <c r="AS526" i="14"/>
  <c r="AS525" i="14"/>
  <c r="AS524" i="14"/>
  <c r="AS523" i="14"/>
  <c r="AS522" i="14"/>
  <c r="AS521" i="14"/>
  <c r="AS520" i="14"/>
  <c r="AS519" i="14"/>
  <c r="AS518" i="14"/>
  <c r="AS517" i="14"/>
  <c r="AS516" i="14"/>
  <c r="AS515" i="14"/>
  <c r="AS514" i="14"/>
  <c r="AS513" i="14"/>
  <c r="AS512" i="14"/>
  <c r="AS511" i="14"/>
  <c r="AS510" i="14"/>
  <c r="AS509" i="14"/>
  <c r="AS508" i="14"/>
  <c r="AS507" i="14"/>
  <c r="AS506" i="14"/>
  <c r="AS505" i="14"/>
  <c r="AS504" i="14"/>
  <c r="AS503" i="14"/>
  <c r="AS502" i="14"/>
  <c r="AS501" i="14"/>
  <c r="AS500" i="14"/>
  <c r="AS499" i="14"/>
  <c r="AS498" i="14"/>
  <c r="AS497" i="14"/>
  <c r="AS496" i="14"/>
  <c r="AS495" i="14"/>
  <c r="AS494" i="14"/>
  <c r="AS493" i="14"/>
  <c r="AS492" i="14"/>
  <c r="AS491" i="14"/>
  <c r="AS490" i="14"/>
  <c r="AS489" i="14"/>
  <c r="AS488" i="14"/>
  <c r="AS487" i="14"/>
  <c r="AS486" i="14"/>
  <c r="AS485" i="14"/>
  <c r="AS484" i="14"/>
  <c r="AS483" i="14"/>
  <c r="AS482" i="14"/>
  <c r="AS481" i="14"/>
  <c r="AS480" i="14"/>
  <c r="AS479" i="14"/>
  <c r="AS478" i="14"/>
  <c r="AS477" i="14"/>
  <c r="AS476" i="14"/>
  <c r="AS475" i="14"/>
  <c r="AS474" i="14"/>
  <c r="AS473" i="14"/>
  <c r="AS472" i="14"/>
  <c r="AS471" i="14"/>
  <c r="AS470" i="14"/>
  <c r="AS469" i="14"/>
  <c r="AS468" i="14"/>
  <c r="AS467" i="14"/>
  <c r="AS466" i="14"/>
  <c r="AS465" i="14"/>
  <c r="AS464" i="14"/>
  <c r="AS463" i="14"/>
  <c r="AS462" i="14"/>
  <c r="AS461" i="14"/>
  <c r="AS460" i="14"/>
  <c r="AS459" i="14"/>
  <c r="AS458" i="14"/>
  <c r="AS457" i="14"/>
  <c r="AS456" i="14"/>
  <c r="AS455" i="14"/>
  <c r="AS454" i="14"/>
  <c r="AS453" i="14"/>
  <c r="AS452" i="14"/>
  <c r="AS451" i="14"/>
  <c r="AS450" i="14"/>
  <c r="AS449" i="14"/>
  <c r="AS448" i="14"/>
  <c r="AS447" i="14"/>
  <c r="AS446" i="14"/>
  <c r="AS445" i="14"/>
  <c r="AS444" i="14"/>
  <c r="AS443" i="14"/>
  <c r="AS442" i="14"/>
  <c r="AS441" i="14"/>
  <c r="AS440" i="14"/>
  <c r="AS439" i="14"/>
  <c r="AS438" i="14"/>
  <c r="AS437" i="14"/>
  <c r="AS436" i="14"/>
  <c r="AS435" i="14"/>
  <c r="AS434" i="14"/>
  <c r="AS433" i="14"/>
  <c r="AS432" i="14"/>
  <c r="AS431" i="14"/>
  <c r="AS430" i="14"/>
  <c r="AS429" i="14"/>
  <c r="AS428" i="14"/>
  <c r="AS427" i="14"/>
  <c r="AS426" i="14"/>
  <c r="AS425" i="14"/>
  <c r="AS424" i="14"/>
  <c r="AS423" i="14"/>
  <c r="AS422" i="14"/>
  <c r="AS421" i="14"/>
  <c r="AS420" i="14"/>
  <c r="AS419" i="14"/>
  <c r="AS418" i="14"/>
  <c r="AS417" i="14"/>
  <c r="AS416" i="14"/>
  <c r="AS415" i="14"/>
  <c r="AS414" i="14"/>
  <c r="AS413" i="14"/>
  <c r="AS412" i="14"/>
  <c r="AS411" i="14"/>
  <c r="AS410" i="14"/>
  <c r="AS409" i="14"/>
  <c r="AS408" i="14"/>
  <c r="AS407" i="14"/>
  <c r="AS406" i="14"/>
  <c r="AS405" i="14"/>
  <c r="AS404" i="14"/>
  <c r="AS403" i="14"/>
  <c r="AS402" i="14"/>
  <c r="AS401" i="14"/>
  <c r="AS400" i="14"/>
  <c r="AS399" i="14"/>
  <c r="AS398" i="14"/>
  <c r="AS397" i="14"/>
  <c r="AS396" i="14"/>
  <c r="AS395" i="14"/>
  <c r="AS394" i="14"/>
  <c r="AS393" i="14"/>
  <c r="AS392" i="14"/>
  <c r="AS391" i="14"/>
  <c r="AS390" i="14"/>
  <c r="AS389" i="14"/>
  <c r="AS388" i="14"/>
  <c r="AS387" i="14"/>
  <c r="AS386" i="14"/>
  <c r="AS385" i="14"/>
  <c r="AS384" i="14"/>
  <c r="AS383" i="14"/>
  <c r="AS382" i="14"/>
  <c r="AS381" i="14"/>
  <c r="AS380" i="14"/>
  <c r="AS379" i="14"/>
  <c r="AS378" i="14"/>
  <c r="AS377" i="14"/>
  <c r="AS376" i="14"/>
  <c r="AS375" i="14"/>
  <c r="AS374" i="14"/>
  <c r="AS373" i="14"/>
  <c r="AS372" i="14"/>
  <c r="AS371" i="14"/>
  <c r="AS370" i="14"/>
  <c r="AS369" i="14"/>
  <c r="AS368" i="14"/>
  <c r="AS367" i="14"/>
  <c r="AS366" i="14"/>
  <c r="AS365" i="14"/>
  <c r="AS364" i="14"/>
  <c r="AS363" i="14"/>
  <c r="AS362" i="14"/>
  <c r="AS361" i="14"/>
  <c r="AS360" i="14"/>
  <c r="AS359" i="14"/>
  <c r="AS358" i="14"/>
  <c r="AS357" i="14"/>
  <c r="AS356" i="14"/>
  <c r="AS355" i="14"/>
  <c r="AS354" i="14"/>
  <c r="AS353" i="14"/>
  <c r="AS352" i="14"/>
  <c r="AS351" i="14"/>
  <c r="AS350" i="14"/>
  <c r="AS349" i="14"/>
  <c r="AS348" i="14"/>
  <c r="AS347" i="14"/>
  <c r="AS346" i="14"/>
  <c r="AS345" i="14"/>
  <c r="AS344" i="14"/>
  <c r="AS343" i="14"/>
  <c r="AS342" i="14"/>
  <c r="AS341" i="14"/>
  <c r="AS340" i="14"/>
  <c r="AS339" i="14"/>
  <c r="AS338" i="14"/>
  <c r="AS337" i="14"/>
  <c r="AS336" i="14"/>
  <c r="AS335" i="14"/>
  <c r="AS334" i="14"/>
  <c r="AS333" i="14"/>
  <c r="AS332" i="14"/>
  <c r="AS331" i="14"/>
  <c r="AS330" i="14"/>
  <c r="AS329" i="14"/>
  <c r="AS328" i="14"/>
  <c r="AS327" i="14"/>
  <c r="AS326" i="14"/>
  <c r="AS325" i="14"/>
  <c r="AS324" i="14"/>
  <c r="AS323" i="14"/>
  <c r="AS322" i="14"/>
  <c r="AS321" i="14"/>
  <c r="AS320" i="14"/>
  <c r="AS319" i="14"/>
  <c r="AS318" i="14"/>
  <c r="AS317" i="14"/>
  <c r="AS316" i="14"/>
  <c r="AS315" i="14"/>
  <c r="AS314" i="14"/>
  <c r="AS313" i="14"/>
  <c r="AS312" i="14"/>
  <c r="AS311" i="14"/>
  <c r="AS310" i="14"/>
  <c r="AS309" i="14"/>
  <c r="AS308" i="14"/>
  <c r="AS307" i="14"/>
  <c r="AS306" i="14"/>
  <c r="AS305" i="14"/>
  <c r="AS304" i="14"/>
  <c r="AS303" i="14"/>
  <c r="AS302" i="14"/>
  <c r="AS301" i="14"/>
  <c r="AS300" i="14"/>
  <c r="AS299" i="14"/>
  <c r="AS298" i="14"/>
  <c r="AS297" i="14"/>
  <c r="AS296" i="14"/>
  <c r="AS295" i="14"/>
  <c r="AS294" i="14"/>
  <c r="AS293" i="14"/>
  <c r="AS292" i="14"/>
  <c r="AS291" i="14"/>
  <c r="AS290" i="14"/>
  <c r="AS289" i="14"/>
  <c r="AS288" i="14"/>
  <c r="AS287" i="14"/>
  <c r="AS286" i="14"/>
  <c r="AS285" i="14"/>
  <c r="AS284" i="14"/>
  <c r="AS283" i="14"/>
  <c r="AS282" i="14"/>
  <c r="AS281" i="14"/>
  <c r="AS280" i="14"/>
  <c r="AS279" i="14"/>
  <c r="AS278" i="14"/>
  <c r="AS277" i="14"/>
  <c r="AS276" i="14"/>
  <c r="AS275" i="14"/>
  <c r="AS274" i="14"/>
  <c r="AS273" i="14"/>
  <c r="AS272" i="14"/>
  <c r="AS271" i="14"/>
  <c r="AS270" i="14"/>
  <c r="AS269" i="14"/>
  <c r="AS268" i="14"/>
  <c r="AS267" i="14"/>
  <c r="AS266" i="14"/>
  <c r="AS265" i="14"/>
  <c r="AS264" i="14"/>
  <c r="AS263" i="14"/>
  <c r="AS262" i="14"/>
  <c r="AS261" i="14"/>
  <c r="AS260" i="14"/>
  <c r="AS259" i="14"/>
  <c r="AS258" i="14"/>
  <c r="AS257" i="14"/>
  <c r="AS256" i="14"/>
  <c r="AS255" i="14"/>
  <c r="AS254" i="14"/>
  <c r="AS253" i="14"/>
  <c r="AS252" i="14"/>
  <c r="AS251" i="14"/>
  <c r="AS250" i="14"/>
  <c r="AS249" i="14"/>
  <c r="AS248" i="14"/>
  <c r="AS247" i="14"/>
  <c r="AS246" i="14"/>
  <c r="AS245" i="14"/>
  <c r="AS244" i="14"/>
  <c r="AS243" i="14"/>
  <c r="AS242" i="14"/>
  <c r="AS241" i="14"/>
  <c r="AS240" i="14"/>
  <c r="AS239" i="14"/>
  <c r="AS238" i="14"/>
  <c r="AS237" i="14"/>
  <c r="AS236" i="14"/>
  <c r="AS235" i="14"/>
  <c r="AS234" i="14"/>
  <c r="AS233" i="14"/>
  <c r="AS232" i="14"/>
  <c r="AS231" i="14"/>
  <c r="AS230" i="14"/>
  <c r="AS229" i="14"/>
  <c r="AS228" i="14"/>
  <c r="AS227" i="14"/>
  <c r="AS226" i="14"/>
  <c r="AS225" i="14"/>
  <c r="AS224" i="14"/>
  <c r="AS223" i="14"/>
  <c r="AS222" i="14"/>
  <c r="AS221" i="14"/>
  <c r="AS220" i="14"/>
  <c r="AS219" i="14"/>
  <c r="AS218" i="14"/>
  <c r="AS217" i="14"/>
  <c r="AS216" i="14"/>
  <c r="AS215" i="14"/>
  <c r="AS214" i="14"/>
  <c r="AS213" i="14"/>
  <c r="AS212" i="14"/>
  <c r="AS211" i="14"/>
  <c r="AS210" i="14"/>
  <c r="AS209" i="14"/>
  <c r="AS208" i="14"/>
  <c r="AS207" i="14"/>
  <c r="AS206" i="14"/>
  <c r="AS205" i="14"/>
  <c r="AS204" i="14"/>
  <c r="AS203" i="14"/>
  <c r="AS202" i="14"/>
  <c r="AS201" i="14"/>
  <c r="AS200" i="14"/>
  <c r="AS199" i="14"/>
  <c r="AS198" i="14"/>
  <c r="AS197" i="14"/>
  <c r="AS196" i="14"/>
  <c r="AS195" i="14"/>
  <c r="AS194" i="14"/>
  <c r="AS193" i="14"/>
  <c r="AS192" i="14"/>
  <c r="AS191" i="14"/>
  <c r="AS190" i="14"/>
  <c r="AS189" i="14"/>
  <c r="AS188" i="14"/>
  <c r="AS187" i="14"/>
  <c r="AS186" i="14"/>
  <c r="AS185" i="14"/>
  <c r="AS184" i="14"/>
  <c r="AS183" i="14"/>
  <c r="AS182" i="14"/>
  <c r="AS181" i="14"/>
  <c r="AS180" i="14"/>
  <c r="AS179" i="14"/>
  <c r="AS178" i="14"/>
  <c r="AS177" i="14"/>
  <c r="AS176" i="14"/>
  <c r="AS175" i="14"/>
  <c r="AS174" i="14"/>
  <c r="AS173" i="14"/>
  <c r="AS172" i="14"/>
  <c r="AS171" i="14"/>
  <c r="AS170" i="14"/>
  <c r="AS169" i="14"/>
  <c r="AS168" i="14"/>
  <c r="AS167" i="14"/>
  <c r="AS166" i="14"/>
  <c r="AS165" i="14"/>
  <c r="AS164" i="14"/>
  <c r="AS163" i="14"/>
  <c r="AS162" i="14"/>
  <c r="AS161" i="14"/>
  <c r="AS160" i="14"/>
  <c r="AS159" i="14"/>
  <c r="AS158" i="14"/>
  <c r="AS157" i="14"/>
  <c r="AS156" i="14"/>
  <c r="AS155" i="14"/>
  <c r="AS154" i="14"/>
  <c r="AS153" i="14"/>
  <c r="AS152" i="14"/>
  <c r="AS151" i="14"/>
  <c r="AS150" i="14"/>
  <c r="AS149" i="14"/>
  <c r="AS148" i="14"/>
  <c r="AS147" i="14"/>
  <c r="AS146" i="14"/>
  <c r="AS145" i="14"/>
  <c r="AS144" i="14"/>
  <c r="AS143" i="14"/>
  <c r="AS142" i="14"/>
  <c r="AS141" i="14"/>
  <c r="AS140" i="14"/>
  <c r="AS139" i="14"/>
  <c r="AS138" i="14"/>
  <c r="AS137" i="14"/>
  <c r="AS136" i="14"/>
  <c r="AS135" i="14"/>
  <c r="AS134" i="14"/>
  <c r="AS133" i="14"/>
  <c r="AS132" i="14"/>
  <c r="AS131" i="14"/>
  <c r="AS130" i="14"/>
  <c r="AS129" i="14"/>
  <c r="AS128" i="14"/>
  <c r="AS127" i="14"/>
  <c r="AS126" i="14"/>
  <c r="AS125" i="14"/>
  <c r="AS123" i="14"/>
  <c r="AS122" i="14"/>
  <c r="AS121" i="14"/>
  <c r="AS120" i="14"/>
  <c r="AS119" i="14"/>
  <c r="AS118" i="14"/>
  <c r="AS117" i="14"/>
  <c r="AS116" i="14"/>
  <c r="AS115" i="14"/>
  <c r="AS114" i="14"/>
  <c r="AS113" i="14"/>
  <c r="AS112" i="14"/>
  <c r="AS111" i="14"/>
  <c r="AS110" i="14"/>
  <c r="AS109" i="14"/>
  <c r="AS108" i="14"/>
  <c r="AS107" i="14"/>
  <c r="AS106" i="14"/>
  <c r="AS105" i="14"/>
  <c r="AS104" i="14"/>
  <c r="AS103" i="14"/>
  <c r="AS102" i="14"/>
  <c r="AS101" i="14"/>
  <c r="AS100" i="14"/>
  <c r="AS99" i="14"/>
  <c r="AS98" i="14"/>
  <c r="AS97" i="14"/>
  <c r="AS96" i="14"/>
  <c r="AS95" i="14"/>
  <c r="AS94" i="14"/>
  <c r="AS93" i="14"/>
  <c r="AS92" i="14"/>
  <c r="AS91" i="14"/>
  <c r="AS90" i="14"/>
  <c r="AS89" i="14"/>
  <c r="AS88" i="14"/>
  <c r="AS87" i="14"/>
  <c r="AS86" i="14"/>
  <c r="AS85" i="14"/>
  <c r="AS84" i="14"/>
  <c r="AS83" i="14"/>
  <c r="AS82" i="14"/>
  <c r="AS81" i="14"/>
  <c r="AS80" i="14"/>
  <c r="AS79" i="14"/>
  <c r="AS78" i="14"/>
  <c r="AS77" i="14"/>
  <c r="AS76" i="14"/>
  <c r="AS75" i="14"/>
  <c r="AS74" i="14"/>
  <c r="AS73" i="14"/>
  <c r="AS72" i="14"/>
  <c r="AS71" i="14"/>
  <c r="AS70" i="14"/>
  <c r="AS69" i="14"/>
  <c r="AS68" i="14"/>
  <c r="AS67" i="14"/>
  <c r="AS66" i="14"/>
  <c r="AS65" i="14"/>
  <c r="AS64" i="14"/>
  <c r="AS63" i="14"/>
  <c r="AS62" i="14"/>
  <c r="AS61" i="14"/>
  <c r="AS60" i="14"/>
  <c r="AS59" i="14"/>
  <c r="AS58" i="14"/>
  <c r="AS57" i="14"/>
  <c r="AS56" i="14"/>
  <c r="AS55" i="14"/>
  <c r="AS54" i="14"/>
  <c r="AS53" i="14"/>
  <c r="AS52" i="14"/>
  <c r="AS51" i="14"/>
  <c r="AS50" i="14"/>
  <c r="AS49" i="14"/>
  <c r="AS48" i="14"/>
  <c r="AS47" i="14"/>
  <c r="AS46" i="14"/>
  <c r="AS45" i="14"/>
  <c r="AS44" i="14"/>
  <c r="AS43" i="14"/>
  <c r="AS42" i="14"/>
  <c r="AS41" i="14"/>
  <c r="AS40" i="14"/>
  <c r="AS39" i="14"/>
  <c r="AS38" i="14"/>
  <c r="AS37" i="14"/>
  <c r="AS36" i="14"/>
  <c r="AS35" i="14"/>
  <c r="AS34" i="14"/>
  <c r="AS33" i="14"/>
  <c r="AS32" i="14"/>
  <c r="AS31" i="14"/>
  <c r="AS30" i="14"/>
  <c r="AS29" i="14"/>
  <c r="AS28" i="14"/>
  <c r="AS27" i="14"/>
  <c r="AS26" i="14"/>
  <c r="AS25" i="14"/>
  <c r="AS24" i="14"/>
  <c r="AS23" i="14"/>
  <c r="AS22" i="14"/>
  <c r="AS21" i="14"/>
  <c r="AS20" i="14"/>
  <c r="AS19" i="14"/>
  <c r="AS18" i="14"/>
  <c r="AS17" i="14"/>
  <c r="AS16" i="14"/>
  <c r="AS15" i="14"/>
  <c r="AS14" i="14"/>
  <c r="AS13" i="14"/>
  <c r="AS12" i="14"/>
  <c r="AS11" i="14"/>
  <c r="AS10" i="14"/>
  <c r="AS9" i="14"/>
  <c r="AS8" i="14"/>
  <c r="AS7" i="14"/>
  <c r="AS6" i="14"/>
  <c r="AS5" i="14"/>
  <c r="AS4" i="14"/>
  <c r="AS3" i="14"/>
  <c r="AK3" i="14"/>
  <c r="AJ3" i="14"/>
  <c r="CF201" i="14" l="1"/>
  <c r="CF48" i="14"/>
  <c r="CG335" i="14"/>
  <c r="CF137" i="14"/>
  <c r="CG73" i="14"/>
  <c r="CG189" i="14"/>
  <c r="CF189" i="14"/>
  <c r="CF475" i="14"/>
  <c r="CG475" i="14"/>
  <c r="CG38" i="14"/>
  <c r="CF38" i="14"/>
  <c r="CF374" i="14"/>
  <c r="CG374" i="14"/>
  <c r="CG8" i="14"/>
  <c r="CF8" i="14"/>
  <c r="CF444" i="14"/>
  <c r="CG444" i="14"/>
  <c r="CF290" i="14"/>
  <c r="CG290" i="14"/>
  <c r="CF354" i="14"/>
  <c r="CG354" i="14"/>
  <c r="CF463" i="14"/>
  <c r="CG463" i="14"/>
  <c r="CG491" i="14"/>
  <c r="CF491" i="14"/>
  <c r="CF223" i="14"/>
  <c r="CG223" i="14"/>
  <c r="CG441" i="14"/>
  <c r="CF441" i="14"/>
  <c r="CG236" i="14"/>
  <c r="CF236" i="14"/>
  <c r="CG432" i="14"/>
  <c r="CF432" i="14"/>
  <c r="CG123" i="14"/>
  <c r="CF123" i="14"/>
  <c r="CG178" i="14"/>
  <c r="CF178" i="14"/>
  <c r="CG476" i="14"/>
  <c r="CF476" i="14"/>
  <c r="CG350" i="14"/>
  <c r="CF350" i="14"/>
  <c r="CF149" i="14"/>
  <c r="CG149" i="14"/>
  <c r="CF356" i="14"/>
  <c r="CG356" i="14"/>
  <c r="CF289" i="14"/>
  <c r="CG289" i="14"/>
  <c r="CF15" i="14"/>
  <c r="CG15" i="14"/>
  <c r="CG392" i="14"/>
  <c r="CF392" i="14"/>
  <c r="CG399" i="14"/>
  <c r="CF399" i="14"/>
  <c r="CG467" i="14"/>
  <c r="CF467" i="14"/>
  <c r="CF228" i="14"/>
  <c r="CG228" i="14"/>
  <c r="CG282" i="14"/>
  <c r="CF282" i="14"/>
  <c r="CG230" i="14"/>
  <c r="CF230" i="14"/>
  <c r="CG42" i="14"/>
  <c r="CF42" i="14"/>
  <c r="CG455" i="14"/>
  <c r="CF455" i="14"/>
  <c r="CF509" i="14"/>
  <c r="CG509" i="14"/>
  <c r="CF489" i="14"/>
  <c r="CG489" i="14"/>
  <c r="CG405" i="14"/>
  <c r="CF405" i="14"/>
  <c r="CG520" i="14"/>
  <c r="CF520" i="14"/>
  <c r="CG380" i="14"/>
  <c r="CF380" i="14"/>
  <c r="CG555" i="14"/>
  <c r="CF555" i="14"/>
  <c r="CG411" i="14"/>
  <c r="CF411" i="14"/>
  <c r="CG388" i="14"/>
  <c r="CF388" i="14"/>
  <c r="CG109" i="14"/>
  <c r="CF109" i="14"/>
  <c r="CG156" i="14"/>
  <c r="CF156" i="14"/>
  <c r="CF446" i="14"/>
  <c r="CG446" i="14"/>
  <c r="CF526" i="14"/>
  <c r="CG526" i="14"/>
  <c r="CG303" i="14"/>
  <c r="CF303" i="14"/>
  <c r="CG185" i="14"/>
  <c r="CF185" i="14"/>
  <c r="CF266" i="14"/>
  <c r="CG266" i="14"/>
  <c r="CG563" i="14"/>
  <c r="CF563" i="14"/>
  <c r="CG524" i="14"/>
  <c r="CF524" i="14"/>
  <c r="CF327" i="14"/>
  <c r="CG327" i="14"/>
  <c r="CG396" i="14"/>
  <c r="CF396" i="14"/>
  <c r="CF532" i="14"/>
  <c r="CG532" i="14"/>
  <c r="CF82" i="14"/>
  <c r="CG82" i="14"/>
  <c r="CG496" i="14"/>
  <c r="CF496" i="14"/>
  <c r="CF218" i="14"/>
  <c r="CG218" i="14"/>
  <c r="CG50" i="14"/>
  <c r="CF50" i="14"/>
  <c r="CF33" i="14"/>
  <c r="CG33" i="14"/>
  <c r="CF391" i="14"/>
  <c r="CG391" i="14"/>
  <c r="CF204" i="14"/>
  <c r="CG204" i="14"/>
  <c r="CG161" i="14"/>
  <c r="CF161" i="14"/>
  <c r="CG27" i="14"/>
  <c r="CF27" i="14"/>
  <c r="CG452" i="14"/>
  <c r="CF452" i="14"/>
  <c r="CG58" i="14"/>
  <c r="CF58" i="14"/>
  <c r="CG167" i="14"/>
  <c r="CF167" i="14"/>
  <c r="CG547" i="14"/>
  <c r="CF547" i="14"/>
  <c r="CG429" i="14"/>
  <c r="CF429" i="14"/>
  <c r="CG462" i="14"/>
  <c r="CF462" i="14"/>
  <c r="CF562" i="14"/>
  <c r="CG562" i="14"/>
  <c r="CG344" i="14"/>
  <c r="CF344" i="14"/>
  <c r="CG369" i="14"/>
  <c r="CF369" i="14"/>
  <c r="CG424" i="14"/>
  <c r="CF424" i="14"/>
  <c r="CG315" i="14"/>
  <c r="CF315" i="14"/>
  <c r="CG249" i="14"/>
  <c r="CF249" i="14"/>
  <c r="CG19" i="14"/>
  <c r="CF19" i="14"/>
  <c r="CF465" i="14"/>
  <c r="CG465" i="14"/>
  <c r="CG176" i="14"/>
  <c r="CF176" i="14"/>
  <c r="CG122" i="14"/>
  <c r="CF122" i="14"/>
  <c r="CG47" i="14"/>
  <c r="CF47" i="14"/>
  <c r="CG416" i="14"/>
  <c r="CF416" i="14"/>
  <c r="CG567" i="14"/>
  <c r="CF567" i="14"/>
  <c r="CF300" i="14"/>
  <c r="CG300" i="14"/>
  <c r="CG345" i="14"/>
  <c r="CF345" i="14"/>
  <c r="CG308" i="14"/>
  <c r="CF308" i="14"/>
  <c r="CG479" i="14"/>
  <c r="CF479" i="14"/>
  <c r="CG539" i="14"/>
  <c r="CF539" i="14"/>
  <c r="CG276" i="14"/>
  <c r="CF276" i="14"/>
  <c r="CG104" i="14"/>
  <c r="CF104" i="14"/>
  <c r="CF322" i="14"/>
  <c r="CG322" i="14"/>
  <c r="CG558" i="14"/>
  <c r="CF558" i="14"/>
  <c r="CF340" i="14"/>
  <c r="CG340" i="14"/>
  <c r="CF153" i="14"/>
  <c r="CG153" i="14"/>
  <c r="CG573" i="14"/>
  <c r="CF573" i="14"/>
  <c r="CG363" i="14"/>
  <c r="CF363" i="14"/>
  <c r="CG78" i="14"/>
  <c r="CF78" i="14"/>
  <c r="CF254" i="14"/>
  <c r="CG254" i="14"/>
  <c r="CG442" i="14"/>
  <c r="CF442" i="14"/>
  <c r="CG371" i="14"/>
  <c r="CF371" i="14"/>
  <c r="CG165" i="14"/>
  <c r="CF165" i="14"/>
  <c r="CG129" i="14"/>
  <c r="CF129" i="14"/>
  <c r="CG190" i="14"/>
  <c r="CF190" i="14"/>
  <c r="CF94" i="14"/>
  <c r="CG94" i="14"/>
  <c r="CG527" i="14"/>
  <c r="CF527" i="14"/>
  <c r="CG430" i="14"/>
  <c r="CF430" i="14"/>
  <c r="CG75" i="14"/>
  <c r="CF75" i="14"/>
  <c r="CF384" i="14"/>
  <c r="CG384" i="14"/>
  <c r="CG270" i="14"/>
  <c r="CF270" i="14"/>
  <c r="CG92" i="14"/>
  <c r="CF92" i="14"/>
  <c r="CG549" i="14"/>
  <c r="CF549" i="14"/>
  <c r="CF417" i="14"/>
  <c r="CG417" i="14"/>
  <c r="CF17" i="14"/>
  <c r="CG17" i="14"/>
  <c r="CF368" i="14"/>
  <c r="CG368" i="14"/>
  <c r="CF357" i="14"/>
  <c r="CG357" i="14"/>
  <c r="CF466" i="14"/>
  <c r="CG466" i="14"/>
  <c r="CG152" i="14"/>
  <c r="CF152" i="14"/>
  <c r="CG170" i="14"/>
  <c r="CF170" i="14"/>
  <c r="CG326" i="14"/>
  <c r="CF326" i="14"/>
  <c r="CF69" i="14"/>
  <c r="CG69" i="14"/>
  <c r="CG112" i="14"/>
  <c r="CF112" i="14"/>
  <c r="CG450" i="14"/>
  <c r="CF450" i="14"/>
  <c r="CF362" i="14"/>
  <c r="CG362" i="14"/>
  <c r="CG333" i="14"/>
  <c r="CF333" i="14"/>
  <c r="CG162" i="14"/>
  <c r="CF162" i="14"/>
  <c r="CG435" i="14"/>
  <c r="CF435" i="14"/>
  <c r="CF370" i="14"/>
  <c r="CG370" i="14"/>
  <c r="CG131" i="14"/>
  <c r="CF131" i="14"/>
  <c r="CF77" i="14"/>
  <c r="CG77" i="14"/>
  <c r="CF365" i="14"/>
  <c r="CG365" i="14"/>
  <c r="CG138" i="14"/>
  <c r="CF138" i="14"/>
  <c r="CG541" i="14"/>
  <c r="CF541" i="14"/>
  <c r="CF347" i="14"/>
  <c r="CG347" i="14"/>
  <c r="CG454" i="14"/>
  <c r="CF454" i="14"/>
  <c r="CG426" i="14"/>
  <c r="CF426" i="14"/>
  <c r="CG80" i="14"/>
  <c r="CF80" i="14"/>
  <c r="CF76" i="14"/>
  <c r="CG76" i="14"/>
  <c r="CG219" i="14"/>
  <c r="CF219" i="14"/>
  <c r="CG99" i="14"/>
  <c r="CF99" i="14"/>
  <c r="CG325" i="14"/>
  <c r="CF325" i="14"/>
  <c r="CF456" i="14"/>
  <c r="CG456" i="14"/>
  <c r="CG530" i="14"/>
  <c r="CF530" i="14"/>
  <c r="CG283" i="14"/>
  <c r="CF283" i="14"/>
  <c r="CF280" i="14"/>
  <c r="CG280" i="14"/>
  <c r="CG367" i="14"/>
  <c r="CF367" i="14"/>
  <c r="CF492" i="14"/>
  <c r="CG492" i="14"/>
  <c r="CF12" i="14"/>
  <c r="CG12" i="14"/>
  <c r="CF498" i="14"/>
  <c r="CG498" i="14"/>
  <c r="CG6" i="14"/>
  <c r="CF6" i="14"/>
  <c r="CG508" i="14"/>
  <c r="CF508" i="14"/>
  <c r="CG29" i="14"/>
  <c r="CF29" i="14"/>
  <c r="CG414" i="14"/>
  <c r="CF414" i="14"/>
  <c r="CF252" i="14"/>
  <c r="CG252" i="14"/>
  <c r="CF271" i="14"/>
  <c r="CG271" i="14"/>
  <c r="CG434" i="14"/>
  <c r="CF434" i="14"/>
  <c r="CG566" i="14"/>
  <c r="CF566" i="14"/>
  <c r="CF245" i="14"/>
  <c r="CG245" i="14"/>
  <c r="CG160" i="14"/>
  <c r="CF160" i="14"/>
  <c r="CG448" i="14"/>
  <c r="CF448" i="14"/>
  <c r="CG140" i="14"/>
  <c r="CF140" i="14"/>
  <c r="CG310" i="14"/>
  <c r="CF310" i="14"/>
  <c r="CG494" i="14"/>
  <c r="CF494" i="14"/>
  <c r="CG91" i="14"/>
  <c r="CF91" i="14"/>
  <c r="CG559" i="14"/>
  <c r="CF559" i="14"/>
  <c r="CG449" i="14"/>
  <c r="CF449" i="14"/>
  <c r="CG353" i="14"/>
  <c r="CF353" i="14"/>
  <c r="CF134" i="14"/>
  <c r="CG134" i="14"/>
  <c r="CF331" i="14"/>
  <c r="CG331" i="14"/>
  <c r="CG574" i="14"/>
  <c r="CF574" i="14"/>
  <c r="CF381" i="14"/>
  <c r="CG381" i="14"/>
  <c r="CF404" i="14"/>
  <c r="CG404" i="14"/>
  <c r="CG274" i="14"/>
  <c r="CF274" i="14"/>
  <c r="CG79" i="14"/>
  <c r="CF79" i="14"/>
  <c r="CF461" i="14"/>
  <c r="CG461" i="14"/>
  <c r="CF81" i="14"/>
  <c r="CG81" i="14"/>
  <c r="CF451" i="14"/>
  <c r="CG451" i="14"/>
  <c r="CG373" i="14"/>
  <c r="CF373" i="14"/>
  <c r="CF355" i="14"/>
  <c r="CG355" i="14"/>
  <c r="CG128" i="14"/>
  <c r="CF128" i="14"/>
  <c r="CG458" i="14"/>
  <c r="CF458" i="14"/>
  <c r="CG351" i="14"/>
  <c r="CF351" i="14"/>
  <c r="CG46" i="14"/>
  <c r="CF46" i="14"/>
  <c r="CG480" i="14"/>
  <c r="CF480" i="14"/>
  <c r="CG317" i="14"/>
  <c r="CF317" i="14"/>
  <c r="CG241" i="14"/>
  <c r="CF241" i="14"/>
  <c r="CF4" i="14"/>
  <c r="CG4" i="14"/>
  <c r="CG115" i="14"/>
  <c r="CF115" i="14"/>
  <c r="CF334" i="14"/>
  <c r="CG334" i="14"/>
  <c r="CG533" i="14"/>
  <c r="CF533" i="14"/>
  <c r="CG305" i="14"/>
  <c r="CF305" i="14"/>
  <c r="CG206" i="14"/>
  <c r="CF206" i="14"/>
  <c r="CF210" i="14"/>
  <c r="CG210" i="14"/>
  <c r="CF425" i="14"/>
  <c r="CG425" i="14"/>
  <c r="CF552" i="14"/>
  <c r="CG552" i="14"/>
  <c r="CG257" i="14"/>
  <c r="CF257" i="14"/>
  <c r="CG215" i="14"/>
  <c r="CF215" i="14"/>
  <c r="CF420" i="14"/>
  <c r="CG420" i="14"/>
  <c r="CG143" i="14"/>
  <c r="CF143" i="14"/>
  <c r="CG30" i="14"/>
  <c r="CF30" i="14"/>
  <c r="CG40" i="14"/>
  <c r="CF40" i="14"/>
  <c r="CG208" i="14"/>
  <c r="CF208" i="14"/>
  <c r="CF150" i="14"/>
  <c r="CG150" i="14"/>
  <c r="CF28" i="14"/>
  <c r="CG28" i="14"/>
  <c r="CG447" i="14"/>
  <c r="CF447" i="14"/>
  <c r="CG7" i="14"/>
  <c r="CF7" i="14"/>
  <c r="CF43" i="14"/>
  <c r="CG43" i="14"/>
  <c r="CG211" i="14"/>
  <c r="CF211" i="14"/>
  <c r="CG198" i="14"/>
  <c r="CF198" i="14"/>
  <c r="CG531" i="14"/>
  <c r="CF531" i="14"/>
  <c r="CG132" i="14"/>
  <c r="CF132" i="14"/>
  <c r="CG551" i="14"/>
  <c r="CF551" i="14"/>
  <c r="CF472" i="14"/>
  <c r="CG472" i="14"/>
  <c r="CF375" i="14"/>
  <c r="CG375" i="14"/>
  <c r="CG126" i="14"/>
  <c r="CF126" i="14"/>
  <c r="CF110" i="14"/>
  <c r="CG110" i="14"/>
  <c r="CG296" i="14"/>
  <c r="CF296" i="14"/>
  <c r="CG148" i="14"/>
  <c r="CF148" i="14"/>
  <c r="CF482" i="14"/>
  <c r="CG482" i="14"/>
  <c r="CF11" i="14"/>
  <c r="CG11" i="14"/>
  <c r="CF329" i="14"/>
  <c r="CG329" i="14"/>
  <c r="CF285" i="14"/>
  <c r="CG285" i="14"/>
  <c r="CG398" i="14"/>
  <c r="CF398" i="14"/>
  <c r="CF500" i="14"/>
  <c r="CG500" i="14"/>
  <c r="CG227" i="14"/>
  <c r="CF227" i="14"/>
  <c r="CG180" i="14"/>
  <c r="CF180" i="14"/>
  <c r="CG225" i="14"/>
  <c r="CF225" i="14"/>
  <c r="CG159" i="14"/>
  <c r="CF159" i="14"/>
  <c r="CG336" i="14"/>
  <c r="CF336" i="14"/>
  <c r="CG16" i="14"/>
  <c r="CF16" i="14"/>
  <c r="CG24" i="14"/>
  <c r="CF24" i="14"/>
  <c r="CG436" i="14"/>
  <c r="CF436" i="14"/>
  <c r="CG135" i="14"/>
  <c r="CF135" i="14"/>
  <c r="CF528" i="14"/>
  <c r="CG528" i="14"/>
  <c r="CG117" i="14"/>
  <c r="CF117" i="14"/>
  <c r="CG561" i="14"/>
  <c r="CF561" i="14"/>
  <c r="CG513" i="14"/>
  <c r="CF513" i="14"/>
  <c r="CG205" i="14"/>
  <c r="CF205" i="14"/>
  <c r="CF415" i="14"/>
  <c r="CG415" i="14"/>
  <c r="CG199" i="14"/>
  <c r="CF199" i="14"/>
  <c r="CG544" i="14"/>
  <c r="CF544" i="14"/>
  <c r="CF572" i="14"/>
  <c r="CG572" i="14"/>
  <c r="CG486" i="14"/>
  <c r="CF486" i="14"/>
  <c r="CG394" i="14"/>
  <c r="CF394" i="14"/>
  <c r="CF284" i="14"/>
  <c r="CG284" i="14"/>
  <c r="CG184" i="14"/>
  <c r="CF184" i="14"/>
  <c r="CG53" i="14"/>
  <c r="CF53" i="14"/>
  <c r="CF275" i="14"/>
  <c r="CG275" i="14"/>
  <c r="CG226" i="14"/>
  <c r="CF226" i="14"/>
  <c r="CF63" i="14"/>
  <c r="CG63" i="14"/>
  <c r="CF261" i="14"/>
  <c r="CG261" i="14"/>
  <c r="CF202" i="14"/>
  <c r="CG202" i="14"/>
  <c r="CF106" i="14"/>
  <c r="CG106" i="14"/>
  <c r="CF67" i="14"/>
  <c r="CG67" i="14"/>
  <c r="CF409" i="14"/>
  <c r="CG409" i="14"/>
  <c r="CG120" i="14"/>
  <c r="CF120" i="14"/>
  <c r="CG538" i="14"/>
  <c r="CF538" i="14"/>
  <c r="CG493" i="14"/>
  <c r="CF493" i="14"/>
  <c r="CF516" i="14"/>
  <c r="CG516" i="14"/>
  <c r="CF443" i="14"/>
  <c r="CG443" i="14"/>
  <c r="CG96" i="14"/>
  <c r="CF96" i="14"/>
  <c r="CF484" i="14"/>
  <c r="CG484" i="14"/>
  <c r="CG107" i="14"/>
  <c r="CF107" i="14"/>
  <c r="CF521" i="14"/>
  <c r="CG521" i="14"/>
  <c r="CG564" i="14"/>
  <c r="CF564" i="14"/>
  <c r="CG495" i="14"/>
  <c r="CF495" i="14"/>
  <c r="CG402" i="14"/>
  <c r="CF402" i="14"/>
  <c r="CG164" i="14"/>
  <c r="CF164" i="14"/>
  <c r="CF377" i="14"/>
  <c r="CG377" i="14"/>
  <c r="CF51" i="14"/>
  <c r="CG51" i="14"/>
  <c r="CG408" i="14"/>
  <c r="CF408" i="14"/>
  <c r="CF286" i="14"/>
  <c r="CG286" i="14"/>
  <c r="CG470" i="14"/>
  <c r="CF470" i="14"/>
  <c r="CG294" i="14"/>
  <c r="CF294" i="14"/>
  <c r="CG66" i="14"/>
  <c r="CF66" i="14"/>
  <c r="CG503" i="14"/>
  <c r="CF503" i="14"/>
  <c r="CG535" i="14"/>
  <c r="CF535" i="14"/>
  <c r="CG418" i="14"/>
  <c r="CF418" i="14"/>
  <c r="CG256" i="14"/>
  <c r="CF256" i="14"/>
  <c r="CF358" i="14"/>
  <c r="CG358" i="14"/>
  <c r="CG111" i="14"/>
  <c r="CF111" i="14"/>
  <c r="CF83" i="14"/>
  <c r="CG83" i="14"/>
  <c r="CG224" i="14"/>
  <c r="CF224" i="14"/>
  <c r="CG431" i="14"/>
  <c r="CF431" i="14"/>
  <c r="CG400" i="14"/>
  <c r="CF400" i="14"/>
  <c r="CG485" i="14"/>
  <c r="CF485" i="14"/>
  <c r="CG238" i="14"/>
  <c r="CF238" i="14"/>
  <c r="CF118" i="14"/>
  <c r="CG118" i="14"/>
  <c r="CF360" i="14"/>
  <c r="CG360" i="14"/>
  <c r="CG26" i="14"/>
  <c r="CF26" i="14"/>
  <c r="CF321" i="14"/>
  <c r="CG321" i="14"/>
  <c r="CG10" i="14"/>
  <c r="CF10" i="14"/>
  <c r="CG453" i="14"/>
  <c r="CF453" i="14"/>
  <c r="CG536" i="14"/>
  <c r="CF536" i="14"/>
  <c r="CG55" i="14"/>
  <c r="CF55" i="14"/>
  <c r="CG221" i="14"/>
  <c r="CF221" i="14"/>
  <c r="CG62" i="14"/>
  <c r="CF62" i="14"/>
  <c r="CG90" i="14"/>
  <c r="CF90" i="14"/>
  <c r="CG438" i="14"/>
  <c r="CF438" i="14"/>
  <c r="CG372" i="14"/>
  <c r="CF372" i="14"/>
  <c r="CG481" i="14"/>
  <c r="CF481" i="14"/>
  <c r="CF556" i="14"/>
  <c r="CG556" i="14"/>
  <c r="CG74" i="14"/>
  <c r="CF74" i="14"/>
  <c r="CG460" i="14"/>
  <c r="CF460" i="14"/>
  <c r="CG519" i="14"/>
  <c r="CF519" i="14"/>
  <c r="CG263" i="14"/>
  <c r="CF263" i="14"/>
  <c r="CG259" i="14"/>
  <c r="CF259" i="14"/>
  <c r="CF473" i="14"/>
  <c r="CG473" i="14"/>
  <c r="CF307" i="14"/>
  <c r="CG307" i="14"/>
  <c r="CF512" i="14"/>
  <c r="CG512" i="14"/>
  <c r="CF278" i="14"/>
  <c r="CG278" i="14"/>
  <c r="CG105" i="14"/>
  <c r="CF105" i="14"/>
  <c r="CF440" i="14"/>
  <c r="CG440" i="14"/>
  <c r="CG114" i="14"/>
  <c r="CF114" i="14"/>
  <c r="CF195" i="14"/>
  <c r="CG195" i="14"/>
  <c r="CF504" i="14"/>
  <c r="CG504" i="14"/>
  <c r="CG319" i="14"/>
  <c r="CF319" i="14"/>
  <c r="CG22" i="14"/>
  <c r="CF22" i="14"/>
  <c r="CG364" i="14"/>
  <c r="CF364" i="14"/>
  <c r="CF488" i="14"/>
  <c r="CG488" i="14"/>
  <c r="CF183" i="14"/>
  <c r="CG183" i="14"/>
  <c r="CF233" i="14"/>
  <c r="CG233" i="14"/>
  <c r="CG37" i="14"/>
  <c r="CF37" i="14"/>
  <c r="CG269" i="14"/>
  <c r="CF269" i="14"/>
  <c r="CF542" i="14"/>
  <c r="CG542" i="14"/>
  <c r="CG121" i="14"/>
  <c r="CF121" i="14"/>
  <c r="CG158" i="14"/>
  <c r="CF158" i="14"/>
  <c r="CG540" i="14"/>
  <c r="CF540" i="14"/>
  <c r="CG86" i="14"/>
  <c r="CF86" i="14"/>
  <c r="CG318" i="14"/>
  <c r="CF318" i="14"/>
  <c r="CG125" i="14"/>
  <c r="CF125" i="14"/>
  <c r="CG390" i="14"/>
  <c r="CF390" i="14"/>
  <c r="CG44" i="14"/>
  <c r="CF44" i="14"/>
  <c r="CG200" i="14"/>
  <c r="CF200" i="14"/>
  <c r="CG157" i="14"/>
  <c r="CF157" i="14"/>
  <c r="CF469" i="14"/>
  <c r="CG469" i="14"/>
  <c r="CG155" i="14"/>
  <c r="CF155" i="14"/>
  <c r="CG483" i="14"/>
  <c r="CF483" i="14"/>
  <c r="CF313" i="14"/>
  <c r="CG313" i="14"/>
  <c r="CF316" i="14"/>
  <c r="CG316" i="14"/>
  <c r="CG214" i="14"/>
  <c r="CF214" i="14"/>
  <c r="CF20" i="14"/>
  <c r="CG20" i="14"/>
  <c r="CG501" i="14"/>
  <c r="CF501" i="14"/>
  <c r="CG557" i="14"/>
  <c r="CF557" i="14"/>
  <c r="CG304" i="14"/>
  <c r="CF304" i="14"/>
  <c r="CG548" i="14"/>
  <c r="CF548" i="14"/>
  <c r="CG320" i="14"/>
  <c r="CF320" i="14"/>
  <c r="CF534" i="14"/>
  <c r="CG534" i="14"/>
  <c r="CG119" i="14"/>
  <c r="CF119" i="14"/>
  <c r="CF260" i="14"/>
  <c r="CG260" i="14"/>
  <c r="CG525" i="14"/>
  <c r="CF525" i="14"/>
  <c r="CG177" i="14"/>
  <c r="CF177" i="14"/>
  <c r="CG18" i="14"/>
  <c r="CF18" i="14"/>
  <c r="CG341" i="14"/>
  <c r="CF341" i="14"/>
  <c r="CG242" i="14"/>
  <c r="CF242" i="14"/>
  <c r="CG376" i="14"/>
  <c r="CF376" i="14"/>
  <c r="CF502" i="14"/>
  <c r="CG502" i="14"/>
  <c r="CG342" i="14"/>
  <c r="CF342" i="14"/>
  <c r="CF332" i="14"/>
  <c r="CG332" i="14"/>
  <c r="CG93" i="14"/>
  <c r="CF93" i="14"/>
  <c r="CF87" i="14"/>
  <c r="CG87" i="14"/>
  <c r="CF141" i="14"/>
  <c r="CG141" i="14"/>
  <c r="CF421" i="14"/>
  <c r="CG421" i="14"/>
  <c r="CF133" i="14"/>
  <c r="CG133" i="14"/>
  <c r="CF191" i="14"/>
  <c r="CG191" i="14"/>
  <c r="CF36" i="14"/>
  <c r="CG36" i="14"/>
  <c r="CG397" i="14"/>
  <c r="CF397" i="14"/>
  <c r="CF299" i="14"/>
  <c r="CG299" i="14"/>
  <c r="CG60" i="14"/>
  <c r="CF60" i="14"/>
  <c r="CG192" i="14"/>
  <c r="CF192" i="14"/>
  <c r="CG147" i="14"/>
  <c r="CF147" i="14"/>
  <c r="CF568" i="14"/>
  <c r="CG568" i="14"/>
  <c r="CG21" i="14"/>
  <c r="CF21" i="14"/>
  <c r="CF248" i="14"/>
  <c r="CG248" i="14"/>
  <c r="CF56" i="14"/>
  <c r="CG56" i="14"/>
  <c r="CF515" i="14"/>
  <c r="CG515" i="14"/>
  <c r="CG273" i="14"/>
  <c r="CF273" i="14"/>
  <c r="CG459" i="14"/>
  <c r="CF459" i="14"/>
  <c r="CF330" i="14"/>
  <c r="CG330" i="14"/>
  <c r="CF88" i="14"/>
  <c r="CG88" i="14"/>
  <c r="CG537" i="14"/>
  <c r="CF537" i="14"/>
  <c r="CG258" i="14"/>
  <c r="CF258" i="14"/>
  <c r="CG359" i="14"/>
  <c r="CF359" i="14"/>
  <c r="CG13" i="14"/>
  <c r="CF13" i="14"/>
  <c r="CF291" i="14"/>
  <c r="CG291" i="14"/>
  <c r="CF72" i="14"/>
  <c r="CG72" i="14"/>
  <c r="CG302" i="14"/>
  <c r="CF302" i="14"/>
  <c r="CF553" i="14"/>
  <c r="CG553" i="14"/>
  <c r="CG139" i="14"/>
  <c r="CF139" i="14"/>
  <c r="CF186" i="14"/>
  <c r="CG186" i="14"/>
  <c r="CG468" i="14"/>
  <c r="CF468" i="14"/>
  <c r="CG387" i="14"/>
  <c r="CF387" i="14"/>
  <c r="CG301" i="14"/>
  <c r="CF301" i="14"/>
  <c r="CF439" i="14"/>
  <c r="CG439" i="14"/>
  <c r="CF216" i="14"/>
  <c r="CG216" i="14"/>
  <c r="CG428" i="14"/>
  <c r="CF428" i="14"/>
  <c r="CF243" i="14"/>
  <c r="CG243" i="14"/>
  <c r="CF311" i="14"/>
  <c r="CG311" i="14"/>
  <c r="CG246" i="14"/>
  <c r="CF246" i="14"/>
  <c r="CF437" i="14"/>
  <c r="CG437" i="14"/>
  <c r="CG510" i="14"/>
  <c r="CF510" i="14"/>
  <c r="CG507" i="14"/>
  <c r="CF507" i="14"/>
  <c r="CG116" i="14"/>
  <c r="CF116" i="14"/>
  <c r="CG182" i="14"/>
  <c r="CF182" i="14"/>
  <c r="CG174" i="14"/>
  <c r="CF174" i="14"/>
  <c r="CF265" i="14"/>
  <c r="CG265" i="14"/>
  <c r="CF222" i="14"/>
  <c r="CG222" i="14"/>
  <c r="CF554" i="14"/>
  <c r="CG554" i="14"/>
  <c r="CG172" i="14"/>
  <c r="CF172" i="14"/>
  <c r="CG272" i="14"/>
  <c r="CF272" i="14"/>
  <c r="CF339" i="14"/>
  <c r="CG339" i="14"/>
  <c r="CG337" i="14"/>
  <c r="CF337" i="14"/>
  <c r="CG166" i="14"/>
  <c r="CF166" i="14"/>
  <c r="CF383" i="14"/>
  <c r="CG383" i="14"/>
  <c r="CG130" i="14"/>
  <c r="CF130" i="14"/>
  <c r="CG565" i="14"/>
  <c r="CF565" i="14"/>
  <c r="CF511" i="14"/>
  <c r="CG511" i="14"/>
  <c r="CG523" i="14"/>
  <c r="CF523" i="14"/>
  <c r="CG297" i="14"/>
  <c r="CF297" i="14"/>
  <c r="CG175" i="14"/>
  <c r="CF175" i="14"/>
  <c r="CF89" i="14"/>
  <c r="CG89" i="14"/>
  <c r="CG427" i="14"/>
  <c r="CF427" i="14"/>
  <c r="CG54" i="14"/>
  <c r="CF54" i="14"/>
  <c r="CF85" i="14"/>
  <c r="CG85" i="14"/>
  <c r="CG64" i="14"/>
  <c r="CF64" i="14"/>
  <c r="CF477" i="14"/>
  <c r="CG477" i="14"/>
  <c r="CF514" i="14"/>
  <c r="CG514" i="14"/>
  <c r="CF546" i="14"/>
  <c r="CG546" i="14"/>
  <c r="CG127" i="14"/>
  <c r="CF127" i="14"/>
  <c r="CG136" i="14"/>
  <c r="CF136" i="14"/>
  <c r="CG163" i="14"/>
  <c r="CF163" i="14"/>
  <c r="CF103" i="14"/>
  <c r="CG103" i="14"/>
  <c r="CG59" i="14"/>
  <c r="CF59" i="14"/>
  <c r="CF422" i="14"/>
  <c r="CG422" i="14"/>
  <c r="CG247" i="14"/>
  <c r="CF247" i="14"/>
  <c r="CG253" i="14"/>
  <c r="CF253" i="14"/>
  <c r="CG31" i="14"/>
  <c r="CF31" i="14"/>
  <c r="CG188" i="14"/>
  <c r="CF188" i="14"/>
  <c r="CG207" i="14"/>
  <c r="CF207" i="14"/>
  <c r="CG366" i="14"/>
  <c r="CF366" i="14"/>
  <c r="CF314" i="14"/>
  <c r="CG314" i="14"/>
  <c r="CF389" i="14"/>
  <c r="CG389" i="14"/>
  <c r="CF102" i="14"/>
  <c r="CG102" i="14"/>
  <c r="CG288" i="14"/>
  <c r="CF288" i="14"/>
  <c r="CG471" i="14"/>
  <c r="CF471" i="14"/>
  <c r="CF239" i="14"/>
  <c r="CG239" i="14"/>
  <c r="CF142" i="14"/>
  <c r="CG142" i="14"/>
  <c r="CG232" i="14"/>
  <c r="CF232" i="14"/>
  <c r="CG144" i="14"/>
  <c r="CF144" i="14"/>
  <c r="CG292" i="14"/>
  <c r="CF292" i="14"/>
  <c r="CF194" i="14"/>
  <c r="CG194" i="14"/>
  <c r="CG268" i="14"/>
  <c r="CF268" i="14"/>
  <c r="CG306" i="14"/>
  <c r="CF306" i="14"/>
  <c r="CG506" i="14"/>
  <c r="CF506" i="14"/>
  <c r="CG267" i="14"/>
  <c r="CF267" i="14"/>
  <c r="CG52" i="14"/>
  <c r="CF52" i="14"/>
  <c r="CG545" i="14"/>
  <c r="CF545" i="14"/>
  <c r="CF474" i="14"/>
  <c r="CG474" i="14"/>
  <c r="CF71" i="14"/>
  <c r="CG71" i="14"/>
  <c r="CF505" i="14"/>
  <c r="CG505" i="14"/>
  <c r="CG386" i="14"/>
  <c r="CF386" i="14"/>
  <c r="CG39" i="14"/>
  <c r="CF39" i="14"/>
  <c r="CG217" i="14"/>
  <c r="CF217" i="14"/>
  <c r="CG108" i="14"/>
  <c r="CF108" i="14"/>
  <c r="CG32" i="14"/>
  <c r="CF32" i="14"/>
  <c r="CF187" i="14"/>
  <c r="CG187" i="14"/>
  <c r="CF173" i="14"/>
  <c r="CG173" i="14"/>
  <c r="CF97" i="14"/>
  <c r="CG97" i="14"/>
  <c r="CF101" i="14"/>
  <c r="CG101" i="14"/>
  <c r="CF457" i="14"/>
  <c r="CG457" i="14"/>
  <c r="CG264" i="14"/>
  <c r="CF264" i="14"/>
  <c r="CG571" i="14"/>
  <c r="CF571" i="14"/>
  <c r="CF522" i="14"/>
  <c r="CG522" i="14"/>
  <c r="CG237" i="14"/>
  <c r="CF237" i="14"/>
  <c r="AR6" i="14" l="1"/>
  <c r="AM10" i="14"/>
  <c r="AR10" i="14" s="1"/>
  <c r="AM14" i="14"/>
  <c r="AR14" i="14" s="1"/>
  <c r="AM18" i="14"/>
  <c r="AR18" i="14" s="1"/>
  <c r="AM22" i="14"/>
  <c r="AR22" i="14" s="1"/>
  <c r="AM26" i="14"/>
  <c r="AR26" i="14" s="1"/>
  <c r="AM30" i="14"/>
  <c r="AR30" i="14" s="1"/>
  <c r="AM34" i="14"/>
  <c r="AR34" i="14" s="1"/>
  <c r="AM38" i="14"/>
  <c r="AR38" i="14" s="1"/>
  <c r="AM42" i="14"/>
  <c r="AR42" i="14" s="1"/>
  <c r="AM46" i="14"/>
  <c r="AR46" i="14" s="1"/>
  <c r="AM50" i="14"/>
  <c r="AR50" i="14" s="1"/>
  <c r="AM54" i="14"/>
  <c r="AR54" i="14" s="1"/>
  <c r="AM58" i="14"/>
  <c r="AR58" i="14" s="1"/>
  <c r="AM62" i="14"/>
  <c r="AR62" i="14" s="1"/>
  <c r="AM66" i="14"/>
  <c r="AR66" i="14" s="1"/>
  <c r="AM70" i="14"/>
  <c r="AR70" i="14" s="1"/>
  <c r="AM74" i="14"/>
  <c r="AR74" i="14" s="1"/>
  <c r="AM78" i="14"/>
  <c r="AR78" i="14" s="1"/>
  <c r="AM82" i="14"/>
  <c r="AR82" i="14" s="1"/>
  <c r="AM86" i="14"/>
  <c r="AR86" i="14" s="1"/>
  <c r="AM90" i="14"/>
  <c r="AR90" i="14" s="1"/>
  <c r="AM94" i="14"/>
  <c r="AR94" i="14" s="1"/>
  <c r="AM98" i="14"/>
  <c r="AR98" i="14" s="1"/>
  <c r="AM102" i="14"/>
  <c r="AR102" i="14" s="1"/>
  <c r="AM106" i="14"/>
  <c r="AR106" i="14" s="1"/>
  <c r="AM110" i="14"/>
  <c r="AR110" i="14" s="1"/>
  <c r="AM114" i="14"/>
  <c r="AR114" i="14" s="1"/>
  <c r="AM118" i="14"/>
  <c r="AR118" i="14" s="1"/>
  <c r="AM122" i="14"/>
  <c r="AR122" i="14" s="1"/>
  <c r="AM126" i="14"/>
  <c r="AR126" i="14" s="1"/>
  <c r="AM130" i="14"/>
  <c r="AR130" i="14" s="1"/>
  <c r="AM134" i="14"/>
  <c r="AR134" i="14" s="1"/>
  <c r="AM138" i="14"/>
  <c r="AR138" i="14" s="1"/>
  <c r="AM142" i="14"/>
  <c r="AR142" i="14" s="1"/>
  <c r="AM146" i="14"/>
  <c r="AR146" i="14" s="1"/>
  <c r="AM150" i="14"/>
  <c r="AR150" i="14" s="1"/>
  <c r="AM8" i="14"/>
  <c r="AR8" i="14" s="1"/>
  <c r="AM13" i="14"/>
  <c r="AR13" i="14" s="1"/>
  <c r="AM19" i="14"/>
  <c r="AR19" i="14" s="1"/>
  <c r="AM24" i="14"/>
  <c r="AR24" i="14" s="1"/>
  <c r="AM29" i="14"/>
  <c r="AR29" i="14" s="1"/>
  <c r="AM35" i="14"/>
  <c r="AR35" i="14" s="1"/>
  <c r="AM40" i="14"/>
  <c r="AR40" i="14" s="1"/>
  <c r="AM45" i="14"/>
  <c r="AR45" i="14" s="1"/>
  <c r="AM51" i="14"/>
  <c r="AR51" i="14" s="1"/>
  <c r="AM56" i="14"/>
  <c r="AR56" i="14" s="1"/>
  <c r="AM61" i="14"/>
  <c r="AR61" i="14" s="1"/>
  <c r="AM67" i="14"/>
  <c r="AR67" i="14" s="1"/>
  <c r="AM72" i="14"/>
  <c r="AR72" i="14" s="1"/>
  <c r="AM77" i="14"/>
  <c r="AR77" i="14" s="1"/>
  <c r="AM83" i="14"/>
  <c r="AR83" i="14" s="1"/>
  <c r="AM88" i="14"/>
  <c r="AR88" i="14" s="1"/>
  <c r="AM93" i="14"/>
  <c r="AR93" i="14" s="1"/>
  <c r="AM99" i="14"/>
  <c r="AR99" i="14" s="1"/>
  <c r="AM104" i="14"/>
  <c r="AR104" i="14" s="1"/>
  <c r="AM109" i="14"/>
  <c r="AR109" i="14" s="1"/>
  <c r="AM115" i="14"/>
  <c r="AR115" i="14" s="1"/>
  <c r="AM120" i="14"/>
  <c r="AR120" i="14" s="1"/>
  <c r="AM125" i="14"/>
  <c r="AR125" i="14" s="1"/>
  <c r="AM131" i="14"/>
  <c r="AR131" i="14" s="1"/>
  <c r="AM136" i="14"/>
  <c r="AR136" i="14" s="1"/>
  <c r="AM141" i="14"/>
  <c r="AR141" i="14" s="1"/>
  <c r="AM147" i="14"/>
  <c r="AR147" i="14" s="1"/>
  <c r="AM152" i="14"/>
  <c r="AR152" i="14" s="1"/>
  <c r="AM156" i="14"/>
  <c r="AR156" i="14" s="1"/>
  <c r="AM160" i="14"/>
  <c r="AR160" i="14" s="1"/>
  <c r="AM164" i="14"/>
  <c r="AR164" i="14" s="1"/>
  <c r="AM168" i="14"/>
  <c r="AR168" i="14" s="1"/>
  <c r="AM172" i="14"/>
  <c r="AR172" i="14" s="1"/>
  <c r="AM176" i="14"/>
  <c r="AR176" i="14" s="1"/>
  <c r="AM180" i="14"/>
  <c r="AR180" i="14" s="1"/>
  <c r="AM184" i="14"/>
  <c r="AR184" i="14" s="1"/>
  <c r="AM188" i="14"/>
  <c r="AR188" i="14" s="1"/>
  <c r="AM192" i="14"/>
  <c r="AR192" i="14" s="1"/>
  <c r="AM196" i="14"/>
  <c r="AR196" i="14" s="1"/>
  <c r="AM200" i="14"/>
  <c r="AR200" i="14" s="1"/>
  <c r="AM204" i="14"/>
  <c r="AR204" i="14" s="1"/>
  <c r="AM208" i="14"/>
  <c r="AR208" i="14" s="1"/>
  <c r="AM212" i="14"/>
  <c r="AR212" i="14" s="1"/>
  <c r="AM216" i="14"/>
  <c r="AR216" i="14" s="1"/>
  <c r="AM220" i="14"/>
  <c r="AR220" i="14" s="1"/>
  <c r="AM224" i="14"/>
  <c r="AR224" i="14" s="1"/>
  <c r="AM228" i="14"/>
  <c r="AR228" i="14" s="1"/>
  <c r="AM232" i="14"/>
  <c r="AR232" i="14" s="1"/>
  <c r="AM236" i="14"/>
  <c r="AR236" i="14" s="1"/>
  <c r="AM240" i="14"/>
  <c r="AR240" i="14" s="1"/>
  <c r="AM244" i="14"/>
  <c r="AR244" i="14" s="1"/>
  <c r="AM248" i="14"/>
  <c r="AR248" i="14" s="1"/>
  <c r="AM252" i="14"/>
  <c r="AR252" i="14" s="1"/>
  <c r="AM256" i="14"/>
  <c r="AR256" i="14" s="1"/>
  <c r="AM260" i="14"/>
  <c r="AR260" i="14" s="1"/>
  <c r="AM264" i="14"/>
  <c r="AR264" i="14" s="1"/>
  <c r="AM268" i="14"/>
  <c r="AR268" i="14" s="1"/>
  <c r="AM272" i="14"/>
  <c r="AR272" i="14" s="1"/>
  <c r="AM276" i="14"/>
  <c r="AR276" i="14" s="1"/>
  <c r="AM280" i="14"/>
  <c r="AR280" i="14" s="1"/>
  <c r="AM284" i="14"/>
  <c r="AR284" i="14" s="1"/>
  <c r="AM288" i="14"/>
  <c r="AR288" i="14" s="1"/>
  <c r="AM292" i="14"/>
  <c r="AR292" i="14" s="1"/>
  <c r="AM296" i="14"/>
  <c r="AR296" i="14" s="1"/>
  <c r="AM300" i="14"/>
  <c r="AR300" i="14" s="1"/>
  <c r="AM304" i="14"/>
  <c r="AR304" i="14" s="1"/>
  <c r="AM308" i="14"/>
  <c r="AR308" i="14" s="1"/>
  <c r="AM312" i="14"/>
  <c r="AR312" i="14" s="1"/>
  <c r="AM316" i="14"/>
  <c r="AR316" i="14" s="1"/>
  <c r="AM320" i="14"/>
  <c r="AR320" i="14" s="1"/>
  <c r="AM324" i="14"/>
  <c r="AR324" i="14" s="1"/>
  <c r="AM328" i="14"/>
  <c r="AR328" i="14" s="1"/>
  <c r="AM332" i="14"/>
  <c r="AR332" i="14" s="1"/>
  <c r="AM336" i="14"/>
  <c r="AR336" i="14" s="1"/>
  <c r="AM340" i="14"/>
  <c r="AR340" i="14" s="1"/>
  <c r="AM344" i="14"/>
  <c r="AR344" i="14" s="1"/>
  <c r="AM348" i="14"/>
  <c r="AR348" i="14" s="1"/>
  <c r="AM352" i="14"/>
  <c r="AR352" i="14" s="1"/>
  <c r="AM356" i="14"/>
  <c r="AR356" i="14" s="1"/>
  <c r="AM360" i="14"/>
  <c r="AR360" i="14" s="1"/>
  <c r="AM364" i="14"/>
  <c r="AR364" i="14" s="1"/>
  <c r="AM368" i="14"/>
  <c r="AR368" i="14" s="1"/>
  <c r="AM372" i="14"/>
  <c r="AR372" i="14" s="1"/>
  <c r="AM376" i="14"/>
  <c r="AR376" i="14" s="1"/>
  <c r="AM380" i="14"/>
  <c r="AR380" i="14" s="1"/>
  <c r="AM384" i="14"/>
  <c r="AR384" i="14" s="1"/>
  <c r="AM388" i="14"/>
  <c r="AR388" i="14" s="1"/>
  <c r="AM392" i="14"/>
  <c r="AR392" i="14" s="1"/>
  <c r="AM396" i="14"/>
  <c r="AR396" i="14" s="1"/>
  <c r="AM400" i="14"/>
  <c r="AR400" i="14" s="1"/>
  <c r="AM404" i="14"/>
  <c r="AR404" i="14" s="1"/>
  <c r="AM408" i="14"/>
  <c r="AR408" i="14" s="1"/>
  <c r="AM412" i="14"/>
  <c r="AR412" i="14" s="1"/>
  <c r="AM416" i="14"/>
  <c r="AR416" i="14" s="1"/>
  <c r="AM420" i="14"/>
  <c r="AR420" i="14" s="1"/>
  <c r="AM424" i="14"/>
  <c r="AR424" i="14" s="1"/>
  <c r="AM428" i="14"/>
  <c r="AR428" i="14" s="1"/>
  <c r="AM432" i="14"/>
  <c r="AR432" i="14" s="1"/>
  <c r="AM436" i="14"/>
  <c r="AR436" i="14" s="1"/>
  <c r="AM440" i="14"/>
  <c r="AR440" i="14" s="1"/>
  <c r="AM444" i="14"/>
  <c r="AR444" i="14" s="1"/>
  <c r="AM448" i="14"/>
  <c r="AR448" i="14" s="1"/>
  <c r="AM452" i="14"/>
  <c r="AR452" i="14" s="1"/>
  <c r="AM456" i="14"/>
  <c r="AR456" i="14" s="1"/>
  <c r="AM460" i="14"/>
  <c r="AR460" i="14" s="1"/>
  <c r="AM464" i="14"/>
  <c r="AR464" i="14" s="1"/>
  <c r="AM468" i="14"/>
  <c r="AR468" i="14" s="1"/>
  <c r="AM472" i="14"/>
  <c r="AR472" i="14" s="1"/>
  <c r="AM476" i="14"/>
  <c r="AR476" i="14" s="1"/>
  <c r="AM480" i="14"/>
  <c r="AR480" i="14" s="1"/>
  <c r="AM484" i="14"/>
  <c r="AR484" i="14" s="1"/>
  <c r="AM488" i="14"/>
  <c r="AR488" i="14" s="1"/>
  <c r="AM492" i="14"/>
  <c r="AR492" i="14" s="1"/>
  <c r="AM496" i="14"/>
  <c r="AR496" i="14" s="1"/>
  <c r="AM500" i="14"/>
  <c r="AR500" i="14" s="1"/>
  <c r="AM504" i="14"/>
  <c r="AR504" i="14" s="1"/>
  <c r="AM508" i="14"/>
  <c r="AR508" i="14" s="1"/>
  <c r="AM512" i="14"/>
  <c r="AR512" i="14" s="1"/>
  <c r="AM516" i="14"/>
  <c r="AR516" i="14" s="1"/>
  <c r="AM520" i="14"/>
  <c r="AR520" i="14" s="1"/>
  <c r="AM524" i="14"/>
  <c r="AR524" i="14" s="1"/>
  <c r="AM528" i="14"/>
  <c r="AR528" i="14" s="1"/>
  <c r="AM532" i="14"/>
  <c r="AR532" i="14" s="1"/>
  <c r="AM536" i="14"/>
  <c r="AR536" i="14" s="1"/>
  <c r="AM540" i="14"/>
  <c r="AR540" i="14" s="1"/>
  <c r="AM544" i="14"/>
  <c r="AR544" i="14" s="1"/>
  <c r="AM548" i="14"/>
  <c r="AR548" i="14" s="1"/>
  <c r="AM552" i="14"/>
  <c r="AR552" i="14" s="1"/>
  <c r="AM556" i="14"/>
  <c r="AR556" i="14" s="1"/>
  <c r="AM560" i="14"/>
  <c r="AR560" i="14" s="1"/>
  <c r="AM564" i="14"/>
  <c r="AR564" i="14" s="1"/>
  <c r="AM568" i="14"/>
  <c r="AR568" i="14" s="1"/>
  <c r="AM572" i="14"/>
  <c r="AR572" i="14" s="1"/>
  <c r="AM9" i="14"/>
  <c r="AR9" i="14" s="1"/>
  <c r="AM15" i="14"/>
  <c r="AR15" i="14" s="1"/>
  <c r="AM20" i="14"/>
  <c r="AR20" i="14" s="1"/>
  <c r="AM25" i="14"/>
  <c r="AR25" i="14" s="1"/>
  <c r="AM31" i="14"/>
  <c r="AR31" i="14" s="1"/>
  <c r="AM36" i="14"/>
  <c r="AR36" i="14" s="1"/>
  <c r="AM41" i="14"/>
  <c r="AR41" i="14" s="1"/>
  <c r="AM47" i="14"/>
  <c r="AR47" i="14" s="1"/>
  <c r="AM52" i="14"/>
  <c r="AR52" i="14" s="1"/>
  <c r="AM57" i="14"/>
  <c r="AR57" i="14" s="1"/>
  <c r="AM63" i="14"/>
  <c r="AR63" i="14" s="1"/>
  <c r="AM68" i="14"/>
  <c r="AR68" i="14" s="1"/>
  <c r="AM73" i="14"/>
  <c r="AR73" i="14" s="1"/>
  <c r="AM79" i="14"/>
  <c r="AR79" i="14" s="1"/>
  <c r="AM84" i="14"/>
  <c r="AR84" i="14" s="1"/>
  <c r="AM89" i="14"/>
  <c r="AR89" i="14" s="1"/>
  <c r="AM95" i="14"/>
  <c r="AR95" i="14" s="1"/>
  <c r="AM100" i="14"/>
  <c r="AR100" i="14" s="1"/>
  <c r="AM105" i="14"/>
  <c r="AR105" i="14" s="1"/>
  <c r="AM111" i="14"/>
  <c r="AR111" i="14" s="1"/>
  <c r="AM116" i="14"/>
  <c r="AR116" i="14" s="1"/>
  <c r="AM121" i="14"/>
  <c r="AR121" i="14" s="1"/>
  <c r="AM127" i="14"/>
  <c r="AR127" i="14" s="1"/>
  <c r="AM132" i="14"/>
  <c r="AR132" i="14" s="1"/>
  <c r="AM137" i="14"/>
  <c r="AR137" i="14" s="1"/>
  <c r="AM143" i="14"/>
  <c r="AR143" i="14" s="1"/>
  <c r="AM148" i="14"/>
  <c r="AR148" i="14" s="1"/>
  <c r="AM153" i="14"/>
  <c r="AR153" i="14" s="1"/>
  <c r="AM157" i="14"/>
  <c r="AR157" i="14" s="1"/>
  <c r="AM161" i="14"/>
  <c r="AR161" i="14" s="1"/>
  <c r="AM165" i="14"/>
  <c r="AR165" i="14" s="1"/>
  <c r="AM169" i="14"/>
  <c r="AR169" i="14" s="1"/>
  <c r="AM173" i="14"/>
  <c r="AR173" i="14" s="1"/>
  <c r="AM177" i="14"/>
  <c r="AR177" i="14" s="1"/>
  <c r="AM181" i="14"/>
  <c r="AR181" i="14" s="1"/>
  <c r="AM185" i="14"/>
  <c r="AR185" i="14" s="1"/>
  <c r="AM189" i="14"/>
  <c r="AR189" i="14" s="1"/>
  <c r="AM193" i="14"/>
  <c r="AR193" i="14" s="1"/>
  <c r="AM197" i="14"/>
  <c r="AR197" i="14" s="1"/>
  <c r="AM201" i="14"/>
  <c r="AR201" i="14" s="1"/>
  <c r="AM205" i="14"/>
  <c r="AR205" i="14" s="1"/>
  <c r="AM209" i="14"/>
  <c r="AR209" i="14" s="1"/>
  <c r="AM213" i="14"/>
  <c r="AR213" i="14" s="1"/>
  <c r="AM217" i="14"/>
  <c r="AR217" i="14" s="1"/>
  <c r="AM221" i="14"/>
  <c r="AR221" i="14" s="1"/>
  <c r="AM225" i="14"/>
  <c r="AR225" i="14" s="1"/>
  <c r="AM229" i="14"/>
  <c r="AR229" i="14" s="1"/>
  <c r="AM233" i="14"/>
  <c r="AR233" i="14" s="1"/>
  <c r="AM237" i="14"/>
  <c r="AR237" i="14" s="1"/>
  <c r="AM241" i="14"/>
  <c r="AR241" i="14" s="1"/>
  <c r="AM245" i="14"/>
  <c r="AR245" i="14" s="1"/>
  <c r="AM249" i="14"/>
  <c r="AR249" i="14" s="1"/>
  <c r="AM253" i="14"/>
  <c r="AR253" i="14" s="1"/>
  <c r="AM257" i="14"/>
  <c r="AR257" i="14" s="1"/>
  <c r="AM261" i="14"/>
  <c r="AR261" i="14" s="1"/>
  <c r="AM265" i="14"/>
  <c r="AR265" i="14" s="1"/>
  <c r="AM269" i="14"/>
  <c r="AR269" i="14" s="1"/>
  <c r="AM273" i="14"/>
  <c r="AR273" i="14" s="1"/>
  <c r="AM277" i="14"/>
  <c r="AR277" i="14" s="1"/>
  <c r="AM281" i="14"/>
  <c r="AR281" i="14" s="1"/>
  <c r="AM285" i="14"/>
  <c r="AR285" i="14" s="1"/>
  <c r="AM289" i="14"/>
  <c r="AR289" i="14" s="1"/>
  <c r="AM293" i="14"/>
  <c r="AR293" i="14" s="1"/>
  <c r="AM297" i="14"/>
  <c r="AR297" i="14" s="1"/>
  <c r="AM301" i="14"/>
  <c r="AR301" i="14" s="1"/>
  <c r="AM305" i="14"/>
  <c r="AR305" i="14" s="1"/>
  <c r="AM309" i="14"/>
  <c r="AR309" i="14" s="1"/>
  <c r="AM313" i="14"/>
  <c r="AR313" i="14" s="1"/>
  <c r="AM317" i="14"/>
  <c r="AR317" i="14" s="1"/>
  <c r="AM321" i="14"/>
  <c r="AR321" i="14" s="1"/>
  <c r="AM325" i="14"/>
  <c r="AR325" i="14" s="1"/>
  <c r="AM329" i="14"/>
  <c r="AR329" i="14" s="1"/>
  <c r="AM333" i="14"/>
  <c r="AR333" i="14" s="1"/>
  <c r="AM337" i="14"/>
  <c r="AR337" i="14" s="1"/>
  <c r="AM341" i="14"/>
  <c r="AR341" i="14" s="1"/>
  <c r="AM345" i="14"/>
  <c r="AR345" i="14" s="1"/>
  <c r="AM349" i="14"/>
  <c r="AR349" i="14" s="1"/>
  <c r="AM353" i="14"/>
  <c r="AR353" i="14" s="1"/>
  <c r="AM357" i="14"/>
  <c r="AR357" i="14" s="1"/>
  <c r="AM361" i="14"/>
  <c r="AR361" i="14" s="1"/>
  <c r="AM365" i="14"/>
  <c r="AR365" i="14" s="1"/>
  <c r="AM369" i="14"/>
  <c r="AR369" i="14" s="1"/>
  <c r="AM373" i="14"/>
  <c r="AR373" i="14" s="1"/>
  <c r="AM377" i="14"/>
  <c r="AR377" i="14" s="1"/>
  <c r="AM381" i="14"/>
  <c r="AR381" i="14" s="1"/>
  <c r="AM385" i="14"/>
  <c r="AR385" i="14" s="1"/>
  <c r="AM389" i="14"/>
  <c r="AR389" i="14" s="1"/>
  <c r="AM393" i="14"/>
  <c r="AR393" i="14" s="1"/>
  <c r="AM397" i="14"/>
  <c r="AR397" i="14" s="1"/>
  <c r="AM401" i="14"/>
  <c r="AR401" i="14" s="1"/>
  <c r="AM405" i="14"/>
  <c r="AR405" i="14" s="1"/>
  <c r="AM409" i="14"/>
  <c r="AR409" i="14" s="1"/>
  <c r="AM413" i="14"/>
  <c r="AR413" i="14" s="1"/>
  <c r="AM417" i="14"/>
  <c r="AR417" i="14" s="1"/>
  <c r="AM421" i="14"/>
  <c r="AR421" i="14" s="1"/>
  <c r="AM425" i="14"/>
  <c r="AR425" i="14" s="1"/>
  <c r="AM429" i="14"/>
  <c r="AR429" i="14" s="1"/>
  <c r="AM433" i="14"/>
  <c r="AR433" i="14" s="1"/>
  <c r="AM437" i="14"/>
  <c r="AR437" i="14" s="1"/>
  <c r="AM441" i="14"/>
  <c r="AR441" i="14" s="1"/>
  <c r="AM445" i="14"/>
  <c r="AR445" i="14" s="1"/>
  <c r="AM449" i="14"/>
  <c r="AR449" i="14" s="1"/>
  <c r="AM453" i="14"/>
  <c r="AR453" i="14" s="1"/>
  <c r="AM457" i="14"/>
  <c r="AR457" i="14" s="1"/>
  <c r="AM461" i="14"/>
  <c r="AR461" i="14" s="1"/>
  <c r="AM5" i="14"/>
  <c r="AR5" i="14" s="1"/>
  <c r="AM16" i="14"/>
  <c r="AR16" i="14" s="1"/>
  <c r="AM27" i="14"/>
  <c r="AR27" i="14" s="1"/>
  <c r="AM37" i="14"/>
  <c r="AR37" i="14" s="1"/>
  <c r="AM48" i="14"/>
  <c r="AR48" i="14" s="1"/>
  <c r="AM59" i="14"/>
  <c r="AR59" i="14" s="1"/>
  <c r="AM69" i="14"/>
  <c r="AR69" i="14" s="1"/>
  <c r="AM80" i="14"/>
  <c r="AR80" i="14" s="1"/>
  <c r="AM91" i="14"/>
  <c r="AR91" i="14" s="1"/>
  <c r="AM101" i="14"/>
  <c r="AR101" i="14" s="1"/>
  <c r="AM112" i="14"/>
  <c r="AR112" i="14" s="1"/>
  <c r="AM123" i="14"/>
  <c r="AR123" i="14" s="1"/>
  <c r="AM133" i="14"/>
  <c r="AR133" i="14" s="1"/>
  <c r="AM144" i="14"/>
  <c r="AR144" i="14" s="1"/>
  <c r="AM154" i="14"/>
  <c r="AR154" i="14" s="1"/>
  <c r="AM162" i="14"/>
  <c r="AR162" i="14" s="1"/>
  <c r="AM170" i="14"/>
  <c r="AR170" i="14" s="1"/>
  <c r="AM178" i="14"/>
  <c r="AR178" i="14" s="1"/>
  <c r="AM186" i="14"/>
  <c r="AR186" i="14" s="1"/>
  <c r="AM194" i="14"/>
  <c r="AR194" i="14" s="1"/>
  <c r="AM210" i="14"/>
  <c r="AR210" i="14" s="1"/>
  <c r="AM218" i="14"/>
  <c r="AR218" i="14" s="1"/>
  <c r="AM226" i="14"/>
  <c r="AR226" i="14" s="1"/>
  <c r="AM234" i="14"/>
  <c r="AR234" i="14" s="1"/>
  <c r="AM242" i="14"/>
  <c r="AR242" i="14" s="1"/>
  <c r="AM250" i="14"/>
  <c r="AR250" i="14" s="1"/>
  <c r="AM258" i="14"/>
  <c r="AR258" i="14" s="1"/>
  <c r="AM266" i="14"/>
  <c r="AR266" i="14" s="1"/>
  <c r="AM274" i="14"/>
  <c r="AR274" i="14" s="1"/>
  <c r="AM282" i="14"/>
  <c r="AR282" i="14" s="1"/>
  <c r="AM290" i="14"/>
  <c r="AR290" i="14" s="1"/>
  <c r="AM298" i="14"/>
  <c r="AR298" i="14" s="1"/>
  <c r="AM306" i="14"/>
  <c r="AR306" i="14" s="1"/>
  <c r="AM314" i="14"/>
  <c r="AR314" i="14" s="1"/>
  <c r="AM322" i="14"/>
  <c r="AR322" i="14" s="1"/>
  <c r="AM330" i="14"/>
  <c r="AR330" i="14" s="1"/>
  <c r="AM338" i="14"/>
  <c r="AR338" i="14" s="1"/>
  <c r="AM346" i="14"/>
  <c r="AR346" i="14" s="1"/>
  <c r="AM354" i="14"/>
  <c r="AR354" i="14" s="1"/>
  <c r="AM362" i="14"/>
  <c r="AR362" i="14" s="1"/>
  <c r="AM370" i="14"/>
  <c r="AR370" i="14" s="1"/>
  <c r="AM378" i="14"/>
  <c r="AR378" i="14" s="1"/>
  <c r="AM386" i="14"/>
  <c r="AR386" i="14" s="1"/>
  <c r="AM394" i="14"/>
  <c r="AR394" i="14" s="1"/>
  <c r="AM402" i="14"/>
  <c r="AR402" i="14" s="1"/>
  <c r="AM410" i="14"/>
  <c r="AR410" i="14" s="1"/>
  <c r="AM418" i="14"/>
  <c r="AR418" i="14" s="1"/>
  <c r="AM426" i="14"/>
  <c r="AR426" i="14" s="1"/>
  <c r="AM434" i="14"/>
  <c r="AR434" i="14" s="1"/>
  <c r="AM442" i="14"/>
  <c r="AR442" i="14" s="1"/>
  <c r="AM450" i="14"/>
  <c r="AR450" i="14" s="1"/>
  <c r="AM458" i="14"/>
  <c r="AR458" i="14" s="1"/>
  <c r="AM465" i="14"/>
  <c r="AR465" i="14" s="1"/>
  <c r="AM470" i="14"/>
  <c r="AR470" i="14" s="1"/>
  <c r="AM475" i="14"/>
  <c r="AR475" i="14" s="1"/>
  <c r="AM481" i="14"/>
  <c r="AR481" i="14" s="1"/>
  <c r="AM486" i="14"/>
  <c r="AR486" i="14" s="1"/>
  <c r="AM491" i="14"/>
  <c r="AR491" i="14" s="1"/>
  <c r="AM497" i="14"/>
  <c r="AR497" i="14" s="1"/>
  <c r="AM502" i="14"/>
  <c r="AR502" i="14" s="1"/>
  <c r="AM507" i="14"/>
  <c r="AR507" i="14" s="1"/>
  <c r="AM513" i="14"/>
  <c r="AR513" i="14" s="1"/>
  <c r="AM518" i="14"/>
  <c r="AR518" i="14" s="1"/>
  <c r="AM523" i="14"/>
  <c r="AR523" i="14" s="1"/>
  <c r="AM529" i="14"/>
  <c r="AR529" i="14" s="1"/>
  <c r="AM534" i="14"/>
  <c r="AR534" i="14" s="1"/>
  <c r="AM539" i="14"/>
  <c r="AR539" i="14" s="1"/>
  <c r="AM545" i="14"/>
  <c r="AR545" i="14" s="1"/>
  <c r="AM550" i="14"/>
  <c r="AR550" i="14" s="1"/>
  <c r="AM555" i="14"/>
  <c r="AR555" i="14" s="1"/>
  <c r="AM561" i="14"/>
  <c r="AR561" i="14" s="1"/>
  <c r="AM566" i="14"/>
  <c r="AR566" i="14" s="1"/>
  <c r="AM571" i="14"/>
  <c r="AR571" i="14" s="1"/>
  <c r="AM7" i="14"/>
  <c r="AR7" i="14" s="1"/>
  <c r="AM17" i="14"/>
  <c r="AR17" i="14" s="1"/>
  <c r="AM28" i="14"/>
  <c r="AR28" i="14" s="1"/>
  <c r="AM39" i="14"/>
  <c r="AR39" i="14" s="1"/>
  <c r="AM49" i="14"/>
  <c r="AR49" i="14" s="1"/>
  <c r="AM60" i="14"/>
  <c r="AR60" i="14" s="1"/>
  <c r="AM71" i="14"/>
  <c r="AR71" i="14" s="1"/>
  <c r="AM81" i="14"/>
  <c r="AR81" i="14" s="1"/>
  <c r="AM92" i="14"/>
  <c r="AR92" i="14" s="1"/>
  <c r="AM103" i="14"/>
  <c r="AR103" i="14" s="1"/>
  <c r="AM113" i="14"/>
  <c r="AR113" i="14" s="1"/>
  <c r="AM135" i="14"/>
  <c r="AR135" i="14" s="1"/>
  <c r="AM145" i="14"/>
  <c r="AR145" i="14" s="1"/>
  <c r="AM155" i="14"/>
  <c r="AR155" i="14" s="1"/>
  <c r="AM163" i="14"/>
  <c r="AR163" i="14" s="1"/>
  <c r="AM171" i="14"/>
  <c r="AR171" i="14" s="1"/>
  <c r="AM179" i="14"/>
  <c r="AR179" i="14" s="1"/>
  <c r="AM187" i="14"/>
  <c r="AR187" i="14" s="1"/>
  <c r="AM195" i="14"/>
  <c r="AR195" i="14" s="1"/>
  <c r="AM203" i="14"/>
  <c r="AR203" i="14" s="1"/>
  <c r="AM211" i="14"/>
  <c r="AR211" i="14" s="1"/>
  <c r="AM219" i="14"/>
  <c r="AR219" i="14" s="1"/>
  <c r="AM227" i="14"/>
  <c r="AR227" i="14" s="1"/>
  <c r="AM235" i="14"/>
  <c r="AR235" i="14" s="1"/>
  <c r="AM243" i="14"/>
  <c r="AR243" i="14" s="1"/>
  <c r="AM251" i="14"/>
  <c r="AR251" i="14" s="1"/>
  <c r="AM259" i="14"/>
  <c r="AR259" i="14" s="1"/>
  <c r="AM267" i="14"/>
  <c r="AR267" i="14" s="1"/>
  <c r="AM275" i="14"/>
  <c r="AR275" i="14" s="1"/>
  <c r="AM283" i="14"/>
  <c r="AR283" i="14" s="1"/>
  <c r="AM291" i="14"/>
  <c r="AR291" i="14" s="1"/>
  <c r="AM299" i="14"/>
  <c r="AR299" i="14" s="1"/>
  <c r="AM307" i="14"/>
  <c r="AR307" i="14" s="1"/>
  <c r="AM315" i="14"/>
  <c r="AR315" i="14" s="1"/>
  <c r="AM323" i="14"/>
  <c r="AR323" i="14" s="1"/>
  <c r="AM331" i="14"/>
  <c r="AR331" i="14" s="1"/>
  <c r="AM339" i="14"/>
  <c r="AR339" i="14" s="1"/>
  <c r="AM347" i="14"/>
  <c r="AR347" i="14" s="1"/>
  <c r="AM355" i="14"/>
  <c r="AR355" i="14" s="1"/>
  <c r="AM363" i="14"/>
  <c r="AR363" i="14" s="1"/>
  <c r="AM371" i="14"/>
  <c r="AR371" i="14" s="1"/>
  <c r="AM379" i="14"/>
  <c r="AR379" i="14" s="1"/>
  <c r="AM387" i="14"/>
  <c r="AR387" i="14" s="1"/>
  <c r="AM395" i="14"/>
  <c r="AR395" i="14" s="1"/>
  <c r="AM403" i="14"/>
  <c r="AR403" i="14" s="1"/>
  <c r="AM411" i="14"/>
  <c r="AR411" i="14" s="1"/>
  <c r="AM419" i="14"/>
  <c r="AR419" i="14" s="1"/>
  <c r="AM427" i="14"/>
  <c r="AR427" i="14" s="1"/>
  <c r="AM435" i="14"/>
  <c r="AR435" i="14" s="1"/>
  <c r="AM443" i="14"/>
  <c r="AR443" i="14" s="1"/>
  <c r="AM451" i="14"/>
  <c r="AR451" i="14" s="1"/>
  <c r="AM459" i="14"/>
  <c r="AR459" i="14" s="1"/>
  <c r="AM466" i="14"/>
  <c r="AR466" i="14" s="1"/>
  <c r="AM471" i="14"/>
  <c r="AR471" i="14" s="1"/>
  <c r="AM477" i="14"/>
  <c r="AR477" i="14" s="1"/>
  <c r="AM482" i="14"/>
  <c r="AR482" i="14" s="1"/>
  <c r="AM487" i="14"/>
  <c r="AR487" i="14" s="1"/>
  <c r="AM493" i="14"/>
  <c r="AR493" i="14" s="1"/>
  <c r="AM498" i="14"/>
  <c r="AR498" i="14" s="1"/>
  <c r="AM503" i="14"/>
  <c r="AR503" i="14" s="1"/>
  <c r="AM509" i="14"/>
  <c r="AR509" i="14" s="1"/>
  <c r="AM514" i="14"/>
  <c r="AR514" i="14" s="1"/>
  <c r="AM519" i="14"/>
  <c r="AR519" i="14" s="1"/>
  <c r="AM525" i="14"/>
  <c r="AR525" i="14" s="1"/>
  <c r="AM530" i="14"/>
  <c r="AR530" i="14" s="1"/>
  <c r="AM535" i="14"/>
  <c r="AR535" i="14" s="1"/>
  <c r="AM541" i="14"/>
  <c r="AR541" i="14" s="1"/>
  <c r="AM546" i="14"/>
  <c r="AR546" i="14" s="1"/>
  <c r="AM551" i="14"/>
  <c r="AR551" i="14" s="1"/>
  <c r="AM557" i="14"/>
  <c r="AR557" i="14" s="1"/>
  <c r="AM562" i="14"/>
  <c r="AR562" i="14" s="1"/>
  <c r="AM567" i="14"/>
  <c r="AR567" i="14" s="1"/>
  <c r="AM573" i="14"/>
  <c r="AR573" i="14" s="1"/>
  <c r="AM23" i="14"/>
  <c r="AR23" i="14" s="1"/>
  <c r="AM44" i="14"/>
  <c r="AR44" i="14" s="1"/>
  <c r="AM65" i="14"/>
  <c r="AR65" i="14" s="1"/>
  <c r="AM87" i="14"/>
  <c r="AR87" i="14" s="1"/>
  <c r="AM108" i="14"/>
  <c r="AR108" i="14" s="1"/>
  <c r="AM129" i="14"/>
  <c r="AR129" i="14" s="1"/>
  <c r="AM151" i="14"/>
  <c r="AR151" i="14" s="1"/>
  <c r="AM167" i="14"/>
  <c r="AR167" i="14" s="1"/>
  <c r="AM183" i="14"/>
  <c r="AR183" i="14" s="1"/>
  <c r="AM199" i="14"/>
  <c r="AR199" i="14" s="1"/>
  <c r="AM215" i="14"/>
  <c r="AR215" i="14" s="1"/>
  <c r="AM231" i="14"/>
  <c r="AR231" i="14" s="1"/>
  <c r="AM247" i="14"/>
  <c r="AR247" i="14" s="1"/>
  <c r="AM263" i="14"/>
  <c r="AR263" i="14" s="1"/>
  <c r="AM279" i="14"/>
  <c r="AR279" i="14" s="1"/>
  <c r="AM295" i="14"/>
  <c r="AR295" i="14" s="1"/>
  <c r="AM311" i="14"/>
  <c r="AR311" i="14" s="1"/>
  <c r="AM327" i="14"/>
  <c r="AR327" i="14" s="1"/>
  <c r="AM343" i="14"/>
  <c r="AR343" i="14" s="1"/>
  <c r="AM359" i="14"/>
  <c r="AR359" i="14" s="1"/>
  <c r="AM375" i="14"/>
  <c r="AR375" i="14" s="1"/>
  <c r="AM391" i="14"/>
  <c r="AR391" i="14" s="1"/>
  <c r="AM407" i="14"/>
  <c r="AR407" i="14" s="1"/>
  <c r="AM423" i="14"/>
  <c r="AR423" i="14" s="1"/>
  <c r="AM439" i="14"/>
  <c r="AR439" i="14" s="1"/>
  <c r="AM455" i="14"/>
  <c r="AR455" i="14" s="1"/>
  <c r="AM469" i="14"/>
  <c r="AR469" i="14" s="1"/>
  <c r="AM479" i="14"/>
  <c r="AR479" i="14" s="1"/>
  <c r="AM490" i="14"/>
  <c r="AR490" i="14" s="1"/>
  <c r="AM501" i="14"/>
  <c r="AR501" i="14" s="1"/>
  <c r="AM511" i="14"/>
  <c r="AR511" i="14" s="1"/>
  <c r="AM522" i="14"/>
  <c r="AR522" i="14" s="1"/>
  <c r="AM533" i="14"/>
  <c r="AR533" i="14" s="1"/>
  <c r="AM543" i="14"/>
  <c r="AR543" i="14" s="1"/>
  <c r="AM554" i="14"/>
  <c r="AR554" i="14" s="1"/>
  <c r="AM565" i="14"/>
  <c r="AR565" i="14" s="1"/>
  <c r="AM11" i="14"/>
  <c r="AR11" i="14" s="1"/>
  <c r="AM32" i="14"/>
  <c r="AR32" i="14" s="1"/>
  <c r="AM53" i="14"/>
  <c r="AR53" i="14" s="1"/>
  <c r="AM75" i="14"/>
  <c r="AR75" i="14" s="1"/>
  <c r="AM96" i="14"/>
  <c r="AR96" i="14" s="1"/>
  <c r="AM117" i="14"/>
  <c r="AR117" i="14" s="1"/>
  <c r="AM139" i="14"/>
  <c r="AR139" i="14" s="1"/>
  <c r="AM158" i="14"/>
  <c r="AR158" i="14" s="1"/>
  <c r="AM174" i="14"/>
  <c r="AR174" i="14" s="1"/>
  <c r="AM190" i="14"/>
  <c r="AR190" i="14" s="1"/>
  <c r="AM206" i="14"/>
  <c r="AR206" i="14" s="1"/>
  <c r="AM222" i="14"/>
  <c r="AR222" i="14" s="1"/>
  <c r="AM238" i="14"/>
  <c r="AR238" i="14" s="1"/>
  <c r="AM254" i="14"/>
  <c r="AR254" i="14" s="1"/>
  <c r="AM270" i="14"/>
  <c r="AR270" i="14" s="1"/>
  <c r="AM286" i="14"/>
  <c r="AR286" i="14" s="1"/>
  <c r="AM302" i="14"/>
  <c r="AR302" i="14" s="1"/>
  <c r="AM318" i="14"/>
  <c r="AR318" i="14" s="1"/>
  <c r="AM334" i="14"/>
  <c r="AR334" i="14" s="1"/>
  <c r="AM350" i="14"/>
  <c r="AR350" i="14" s="1"/>
  <c r="AM366" i="14"/>
  <c r="AR366" i="14" s="1"/>
  <c r="AM382" i="14"/>
  <c r="AR382" i="14" s="1"/>
  <c r="AM398" i="14"/>
  <c r="AR398" i="14" s="1"/>
  <c r="AM414" i="14"/>
  <c r="AR414" i="14" s="1"/>
  <c r="AM430" i="14"/>
  <c r="AR430" i="14" s="1"/>
  <c r="AM446" i="14"/>
  <c r="AR446" i="14" s="1"/>
  <c r="AM462" i="14"/>
  <c r="AR462" i="14" s="1"/>
  <c r="AM473" i="14"/>
  <c r="AR473" i="14" s="1"/>
  <c r="AM483" i="14"/>
  <c r="AR483" i="14" s="1"/>
  <c r="AM494" i="14"/>
  <c r="AR494" i="14" s="1"/>
  <c r="AM505" i="14"/>
  <c r="AR505" i="14" s="1"/>
  <c r="AM515" i="14"/>
  <c r="AR515" i="14" s="1"/>
  <c r="AM526" i="14"/>
  <c r="AR526" i="14" s="1"/>
  <c r="AM537" i="14"/>
  <c r="AR537" i="14" s="1"/>
  <c r="AM547" i="14"/>
  <c r="AR547" i="14" s="1"/>
  <c r="AM558" i="14"/>
  <c r="AR558" i="14" s="1"/>
  <c r="AM569" i="14"/>
  <c r="AR569" i="14" s="1"/>
  <c r="AM12" i="14"/>
  <c r="AR12" i="14" s="1"/>
  <c r="AM33" i="14"/>
  <c r="AR33" i="14" s="1"/>
  <c r="AM55" i="14"/>
  <c r="AR55" i="14" s="1"/>
  <c r="AM76" i="14"/>
  <c r="AR76" i="14" s="1"/>
  <c r="AM97" i="14"/>
  <c r="AR97" i="14" s="1"/>
  <c r="AM119" i="14"/>
  <c r="AR119" i="14" s="1"/>
  <c r="AM140" i="14"/>
  <c r="AR140" i="14" s="1"/>
  <c r="AM159" i="14"/>
  <c r="AR159" i="14" s="1"/>
  <c r="AM175" i="14"/>
  <c r="AR175" i="14" s="1"/>
  <c r="AM191" i="14"/>
  <c r="AR191" i="14" s="1"/>
  <c r="AM207" i="14"/>
  <c r="AR207" i="14" s="1"/>
  <c r="AM223" i="14"/>
  <c r="AR223" i="14" s="1"/>
  <c r="AM239" i="14"/>
  <c r="AR239" i="14" s="1"/>
  <c r="AM255" i="14"/>
  <c r="AR255" i="14" s="1"/>
  <c r="AM271" i="14"/>
  <c r="AR271" i="14" s="1"/>
  <c r="AM287" i="14"/>
  <c r="AR287" i="14" s="1"/>
  <c r="AM303" i="14"/>
  <c r="AR303" i="14" s="1"/>
  <c r="AM319" i="14"/>
  <c r="AR319" i="14" s="1"/>
  <c r="AM335" i="14"/>
  <c r="AR335" i="14" s="1"/>
  <c r="AM351" i="14"/>
  <c r="AR351" i="14" s="1"/>
  <c r="AM367" i="14"/>
  <c r="AR367" i="14" s="1"/>
  <c r="AM383" i="14"/>
  <c r="AR383" i="14" s="1"/>
  <c r="AM399" i="14"/>
  <c r="AR399" i="14" s="1"/>
  <c r="AM415" i="14"/>
  <c r="AR415" i="14" s="1"/>
  <c r="AM431" i="14"/>
  <c r="AR431" i="14" s="1"/>
  <c r="AM447" i="14"/>
  <c r="AR447" i="14" s="1"/>
  <c r="AM463" i="14"/>
  <c r="AR463" i="14" s="1"/>
  <c r="AM474" i="14"/>
  <c r="AR474" i="14" s="1"/>
  <c r="AM485" i="14"/>
  <c r="AR485" i="14" s="1"/>
  <c r="AM495" i="14"/>
  <c r="AR495" i="14" s="1"/>
  <c r="AM506" i="14"/>
  <c r="AR506" i="14" s="1"/>
  <c r="AM517" i="14"/>
  <c r="AR517" i="14" s="1"/>
  <c r="AM527" i="14"/>
  <c r="AR527" i="14" s="1"/>
  <c r="AM538" i="14"/>
  <c r="AR538" i="14" s="1"/>
  <c r="AM549" i="14"/>
  <c r="AR549" i="14" s="1"/>
  <c r="AM559" i="14"/>
  <c r="AR559" i="14" s="1"/>
  <c r="AM570" i="14"/>
  <c r="AR570" i="14" s="1"/>
  <c r="AM43" i="14"/>
  <c r="AR43" i="14" s="1"/>
  <c r="AM128" i="14"/>
  <c r="AR128" i="14" s="1"/>
  <c r="AM198" i="14"/>
  <c r="AR198" i="14" s="1"/>
  <c r="AM262" i="14"/>
  <c r="AR262" i="14" s="1"/>
  <c r="AM326" i="14"/>
  <c r="AR326" i="14" s="1"/>
  <c r="AM390" i="14"/>
  <c r="AR390" i="14" s="1"/>
  <c r="AM454" i="14"/>
  <c r="AR454" i="14" s="1"/>
  <c r="AM499" i="14"/>
  <c r="AR499" i="14" s="1"/>
  <c r="AM542" i="14"/>
  <c r="AR542" i="14" s="1"/>
  <c r="AM64" i="14"/>
  <c r="AR64" i="14" s="1"/>
  <c r="AM149" i="14"/>
  <c r="AR149" i="14" s="1"/>
  <c r="AM214" i="14"/>
  <c r="AR214" i="14" s="1"/>
  <c r="AM278" i="14"/>
  <c r="AR278" i="14" s="1"/>
  <c r="AM342" i="14"/>
  <c r="AR342" i="14" s="1"/>
  <c r="AM406" i="14"/>
  <c r="AR406" i="14" s="1"/>
  <c r="AM467" i="14"/>
  <c r="AR467" i="14" s="1"/>
  <c r="AM510" i="14"/>
  <c r="AR510" i="14" s="1"/>
  <c r="AM553" i="14"/>
  <c r="AR553" i="14" s="1"/>
  <c r="AM85" i="14"/>
  <c r="AR85" i="14" s="1"/>
  <c r="AM166" i="14"/>
  <c r="AR166" i="14" s="1"/>
  <c r="AM230" i="14"/>
  <c r="AR230" i="14" s="1"/>
  <c r="AM294" i="14"/>
  <c r="AR294" i="14" s="1"/>
  <c r="AM358" i="14"/>
  <c r="AR358" i="14" s="1"/>
  <c r="AM422" i="14"/>
  <c r="AR422" i="14" s="1"/>
  <c r="AM478" i="14"/>
  <c r="AR478" i="14" s="1"/>
  <c r="AM521" i="14"/>
  <c r="AR521" i="14" s="1"/>
  <c r="AM563" i="14"/>
  <c r="AR563" i="14" s="1"/>
  <c r="AM182" i="14"/>
  <c r="AR182" i="14" s="1"/>
  <c r="AM438" i="14"/>
  <c r="AR438" i="14" s="1"/>
  <c r="AM246" i="14"/>
  <c r="AR246" i="14" s="1"/>
  <c r="AM489" i="14"/>
  <c r="AR489" i="14" s="1"/>
  <c r="AM21" i="14"/>
  <c r="AR21" i="14" s="1"/>
  <c r="AM310" i="14"/>
  <c r="AR310" i="14" s="1"/>
  <c r="AM531" i="14"/>
  <c r="AR531" i="14" s="1"/>
  <c r="AM107" i="14"/>
  <c r="AR107" i="14" s="1"/>
  <c r="AM374" i="14"/>
  <c r="AR374" i="14" s="1"/>
  <c r="AM574" i="14"/>
  <c r="AR574" i="14" s="1"/>
  <c r="AP146" i="14" l="1"/>
  <c r="AT146" i="14"/>
  <c r="AQ146" i="14"/>
  <c r="AU146" i="14"/>
  <c r="AQ147" i="14"/>
  <c r="AU147" i="14"/>
  <c r="AP147" i="14"/>
  <c r="AT147" i="14"/>
  <c r="AT145" i="14"/>
  <c r="AQ145" i="14"/>
  <c r="AU145" i="14"/>
  <c r="AP145" i="14"/>
  <c r="AP144" i="14"/>
  <c r="AT144" i="14"/>
  <c r="AQ144" i="14"/>
  <c r="AU144" i="14"/>
  <c r="AP156" i="14"/>
  <c r="AT156" i="14"/>
  <c r="AQ156" i="14"/>
  <c r="AU156" i="14"/>
  <c r="AU162" i="14"/>
  <c r="AP162" i="14"/>
  <c r="AT162" i="14"/>
  <c r="AQ162" i="14"/>
  <c r="AP189" i="14"/>
  <c r="AT189" i="14"/>
  <c r="AQ189" i="14"/>
  <c r="AU189" i="14"/>
  <c r="AQ193" i="14"/>
  <c r="AU193" i="14"/>
  <c r="AP193" i="14"/>
  <c r="AT193" i="14"/>
  <c r="BQ574" i="14"/>
  <c r="BG574" i="14"/>
  <c r="BW574" i="14" s="1"/>
  <c r="BF574" i="14"/>
  <c r="AV574" i="14"/>
  <c r="AU574" i="14"/>
  <c r="AT574" i="14"/>
  <c r="AQ574" i="14"/>
  <c r="AP574" i="14"/>
  <c r="BQ310" i="14"/>
  <c r="BG310" i="14"/>
  <c r="BW310" i="14" s="1"/>
  <c r="BF310" i="14"/>
  <c r="AV310" i="14"/>
  <c r="AU310" i="14"/>
  <c r="AT310" i="14"/>
  <c r="AP310" i="14"/>
  <c r="AQ310" i="14"/>
  <c r="BQ438" i="14"/>
  <c r="BF438" i="14"/>
  <c r="BG438" i="14"/>
  <c r="BW438" i="14" s="1"/>
  <c r="AV438" i="14"/>
  <c r="AU438" i="14"/>
  <c r="AT438" i="14"/>
  <c r="AP438" i="14"/>
  <c r="AQ438" i="14"/>
  <c r="BQ478" i="14"/>
  <c r="BF478" i="14"/>
  <c r="BG478" i="14"/>
  <c r="BW478" i="14" s="1"/>
  <c r="AV478" i="14"/>
  <c r="AU478" i="14"/>
  <c r="AT478" i="14"/>
  <c r="AQ478" i="14"/>
  <c r="AP478" i="14"/>
  <c r="BQ230" i="14"/>
  <c r="BG230" i="14"/>
  <c r="BW230" i="14" s="1"/>
  <c r="BF230" i="14"/>
  <c r="AV230" i="14"/>
  <c r="AU230" i="14"/>
  <c r="AT230" i="14"/>
  <c r="AP230" i="14"/>
  <c r="AQ230" i="14"/>
  <c r="BQ510" i="14"/>
  <c r="BG510" i="14"/>
  <c r="BW510" i="14" s="1"/>
  <c r="BF510" i="14"/>
  <c r="AV510" i="14"/>
  <c r="AU510" i="14"/>
  <c r="AT510" i="14"/>
  <c r="AQ510" i="14"/>
  <c r="AP510" i="14"/>
  <c r="BQ278" i="14"/>
  <c r="BF278" i="14"/>
  <c r="BG278" i="14"/>
  <c r="BW278" i="14" s="1"/>
  <c r="AV278" i="14"/>
  <c r="AU278" i="14"/>
  <c r="AT278" i="14"/>
  <c r="AP278" i="14"/>
  <c r="AQ278" i="14"/>
  <c r="BQ542" i="14"/>
  <c r="BF542" i="14"/>
  <c r="BG542" i="14"/>
  <c r="BW542" i="14" s="1"/>
  <c r="AV542" i="14"/>
  <c r="AU542" i="14"/>
  <c r="AT542" i="14"/>
  <c r="AQ542" i="14"/>
  <c r="AP542" i="14"/>
  <c r="BQ326" i="14"/>
  <c r="BG326" i="14"/>
  <c r="BW326" i="14" s="1"/>
  <c r="BF326" i="14"/>
  <c r="AV326" i="14"/>
  <c r="AU326" i="14"/>
  <c r="AT326" i="14"/>
  <c r="AP326" i="14"/>
  <c r="AQ326" i="14"/>
  <c r="BG43" i="14"/>
  <c r="BW43" i="14" s="1"/>
  <c r="BQ43" i="14"/>
  <c r="BF43" i="14"/>
  <c r="AU43" i="14"/>
  <c r="AT43" i="14"/>
  <c r="AV43" i="14"/>
  <c r="AQ43" i="14"/>
  <c r="AP43" i="14"/>
  <c r="BF538" i="14"/>
  <c r="BQ538" i="14"/>
  <c r="BG538" i="14"/>
  <c r="BW538" i="14" s="1"/>
  <c r="AV538" i="14"/>
  <c r="AU538" i="14"/>
  <c r="AT538" i="14"/>
  <c r="AQ538" i="14"/>
  <c r="AP538" i="14"/>
  <c r="BF495" i="14"/>
  <c r="BQ495" i="14"/>
  <c r="BG495" i="14"/>
  <c r="BW495" i="14" s="1"/>
  <c r="AT495" i="14"/>
  <c r="AU495" i="14"/>
  <c r="AQ495" i="14"/>
  <c r="AP495" i="14"/>
  <c r="AV495" i="14"/>
  <c r="BF447" i="14"/>
  <c r="BQ447" i="14"/>
  <c r="BG447" i="14"/>
  <c r="BW447" i="14" s="1"/>
  <c r="AT447" i="14"/>
  <c r="AU447" i="14"/>
  <c r="AQ447" i="14"/>
  <c r="AP447" i="14"/>
  <c r="AV447" i="14"/>
  <c r="BG383" i="14"/>
  <c r="BW383" i="14" s="1"/>
  <c r="BQ383" i="14"/>
  <c r="BF383" i="14"/>
  <c r="AT383" i="14"/>
  <c r="AQ383" i="14"/>
  <c r="AU383" i="14"/>
  <c r="AP383" i="14"/>
  <c r="AV383" i="14"/>
  <c r="BQ319" i="14"/>
  <c r="BG319" i="14"/>
  <c r="BW319" i="14" s="1"/>
  <c r="BF319" i="14"/>
  <c r="AT319" i="14"/>
  <c r="AQ319" i="14"/>
  <c r="AU319" i="14"/>
  <c r="AP319" i="14"/>
  <c r="AV319" i="14"/>
  <c r="BQ255" i="14"/>
  <c r="BF255" i="14"/>
  <c r="BG255" i="14"/>
  <c r="BW255" i="14" s="1"/>
  <c r="AT255" i="14"/>
  <c r="AQ255" i="14"/>
  <c r="AU255" i="14"/>
  <c r="AP255" i="14"/>
  <c r="AV255" i="14"/>
  <c r="BQ191" i="14"/>
  <c r="BF191" i="14"/>
  <c r="BG191" i="14"/>
  <c r="BW191" i="14" s="1"/>
  <c r="AT191" i="14"/>
  <c r="AQ191" i="14"/>
  <c r="AU191" i="14"/>
  <c r="AP191" i="14"/>
  <c r="AV191" i="14"/>
  <c r="BQ119" i="14"/>
  <c r="BG119" i="14"/>
  <c r="BW119" i="14" s="1"/>
  <c r="BF119" i="14"/>
  <c r="AV119" i="14"/>
  <c r="AQ119" i="14"/>
  <c r="AP119" i="14"/>
  <c r="AU119" i="14"/>
  <c r="AT119" i="14"/>
  <c r="BQ33" i="14"/>
  <c r="BG33" i="14"/>
  <c r="BW33" i="14" s="1"/>
  <c r="BF33" i="14"/>
  <c r="AV33" i="14"/>
  <c r="AU33" i="14"/>
  <c r="AT33" i="14"/>
  <c r="AQ33" i="14"/>
  <c r="AP33" i="14"/>
  <c r="BF547" i="14"/>
  <c r="BQ547" i="14"/>
  <c r="BG547" i="14"/>
  <c r="BW547" i="14" s="1"/>
  <c r="AT547" i="14"/>
  <c r="AQ547" i="14"/>
  <c r="AP547" i="14"/>
  <c r="AV547" i="14"/>
  <c r="AU547" i="14"/>
  <c r="BQ505" i="14"/>
  <c r="BF505" i="14"/>
  <c r="BG505" i="14"/>
  <c r="BW505" i="14" s="1"/>
  <c r="AV505" i="14"/>
  <c r="AU505" i="14"/>
  <c r="AT505" i="14"/>
  <c r="AP505" i="14"/>
  <c r="AQ505" i="14"/>
  <c r="BQ462" i="14"/>
  <c r="BF462" i="14"/>
  <c r="BG462" i="14"/>
  <c r="BW462" i="14" s="1"/>
  <c r="AV462" i="14"/>
  <c r="AU462" i="14"/>
  <c r="AT462" i="14"/>
  <c r="AQ462" i="14"/>
  <c r="AP462" i="14"/>
  <c r="BQ398" i="14"/>
  <c r="BG398" i="14"/>
  <c r="BW398" i="14" s="1"/>
  <c r="BF398" i="14"/>
  <c r="AV398" i="14"/>
  <c r="AU398" i="14"/>
  <c r="AT398" i="14"/>
  <c r="AP398" i="14"/>
  <c r="AQ398" i="14"/>
  <c r="BQ334" i="14"/>
  <c r="BG334" i="14"/>
  <c r="BW334" i="14" s="1"/>
  <c r="BF334" i="14"/>
  <c r="AV334" i="14"/>
  <c r="AU334" i="14"/>
  <c r="AT334" i="14"/>
  <c r="AP334" i="14"/>
  <c r="AQ334" i="14"/>
  <c r="BQ270" i="14"/>
  <c r="BF270" i="14"/>
  <c r="BG270" i="14"/>
  <c r="BW270" i="14" s="1"/>
  <c r="AV270" i="14"/>
  <c r="AU270" i="14"/>
  <c r="AT270" i="14"/>
  <c r="AP270" i="14"/>
  <c r="AQ270" i="14"/>
  <c r="BQ206" i="14"/>
  <c r="BF206" i="14"/>
  <c r="BG206" i="14"/>
  <c r="BW206" i="14" s="1"/>
  <c r="AV206" i="14"/>
  <c r="AU206" i="14"/>
  <c r="AT206" i="14"/>
  <c r="AP206" i="14"/>
  <c r="AQ206" i="14"/>
  <c r="BQ139" i="14"/>
  <c r="BF139" i="14"/>
  <c r="BG139" i="14"/>
  <c r="BW139" i="14" s="1"/>
  <c r="AU139" i="14"/>
  <c r="AT139" i="14"/>
  <c r="AV139" i="14"/>
  <c r="AP139" i="14"/>
  <c r="AQ139" i="14"/>
  <c r="BQ53" i="14"/>
  <c r="BG53" i="14"/>
  <c r="BW53" i="14" s="1"/>
  <c r="BF53" i="14"/>
  <c r="AV53" i="14"/>
  <c r="AU53" i="14"/>
  <c r="AT53" i="14"/>
  <c r="AQ53" i="14"/>
  <c r="AP53" i="14"/>
  <c r="BQ565" i="14"/>
  <c r="BF565" i="14"/>
  <c r="BG565" i="14"/>
  <c r="BW565" i="14" s="1"/>
  <c r="AV565" i="14"/>
  <c r="AU565" i="14"/>
  <c r="AT565" i="14"/>
  <c r="AP565" i="14"/>
  <c r="AQ565" i="14"/>
  <c r="BG522" i="14"/>
  <c r="BW522" i="14" s="1"/>
  <c r="BQ522" i="14"/>
  <c r="BF522" i="14"/>
  <c r="AV522" i="14"/>
  <c r="AU522" i="14"/>
  <c r="AT522" i="14"/>
  <c r="AQ522" i="14"/>
  <c r="AP522" i="14"/>
  <c r="BG479" i="14"/>
  <c r="BW479" i="14" s="1"/>
  <c r="BQ479" i="14"/>
  <c r="BF479" i="14"/>
  <c r="AT479" i="14"/>
  <c r="AU479" i="14"/>
  <c r="AQ479" i="14"/>
  <c r="AP479" i="14"/>
  <c r="AV479" i="14"/>
  <c r="BQ423" i="14"/>
  <c r="BG423" i="14"/>
  <c r="BW423" i="14" s="1"/>
  <c r="BF423" i="14"/>
  <c r="AV423" i="14"/>
  <c r="AQ423" i="14"/>
  <c r="AU423" i="14"/>
  <c r="AP423" i="14"/>
  <c r="AT423" i="14"/>
  <c r="BQ359" i="14"/>
  <c r="BG359" i="14"/>
  <c r="BW359" i="14" s="1"/>
  <c r="BF359" i="14"/>
  <c r="AV359" i="14"/>
  <c r="AQ359" i="14"/>
  <c r="AU359" i="14"/>
  <c r="AP359" i="14"/>
  <c r="AT359" i="14"/>
  <c r="BQ295" i="14"/>
  <c r="BF295" i="14"/>
  <c r="BG295" i="14"/>
  <c r="BW295" i="14" s="1"/>
  <c r="AV295" i="14"/>
  <c r="AQ295" i="14"/>
  <c r="AU295" i="14"/>
  <c r="AP295" i="14"/>
  <c r="AT295" i="14"/>
  <c r="BQ231" i="14"/>
  <c r="BG231" i="14"/>
  <c r="BW231" i="14" s="1"/>
  <c r="BF231" i="14"/>
  <c r="AV231" i="14"/>
  <c r="AQ231" i="14"/>
  <c r="AU231" i="14"/>
  <c r="AP231" i="14"/>
  <c r="AT231" i="14"/>
  <c r="BF167" i="14"/>
  <c r="BQ167" i="14"/>
  <c r="BG167" i="14"/>
  <c r="BW167" i="14" s="1"/>
  <c r="AV167" i="14"/>
  <c r="AQ167" i="14"/>
  <c r="AU167" i="14"/>
  <c r="AP167" i="14"/>
  <c r="AT167" i="14"/>
  <c r="BQ87" i="14"/>
  <c r="BF87" i="14"/>
  <c r="BG87" i="14"/>
  <c r="BW87" i="14" s="1"/>
  <c r="AV87" i="14"/>
  <c r="AQ87" i="14"/>
  <c r="AP87" i="14"/>
  <c r="AU87" i="14"/>
  <c r="AT87" i="14"/>
  <c r="BQ573" i="14"/>
  <c r="BG573" i="14"/>
  <c r="BW573" i="14" s="1"/>
  <c r="BF573" i="14"/>
  <c r="AV573" i="14"/>
  <c r="AU573" i="14"/>
  <c r="AT573" i="14"/>
  <c r="AQ573" i="14"/>
  <c r="AP573" i="14"/>
  <c r="BG551" i="14"/>
  <c r="BW551" i="14" s="1"/>
  <c r="BQ551" i="14"/>
  <c r="BF551" i="14"/>
  <c r="AV551" i="14"/>
  <c r="AU551" i="14"/>
  <c r="AQ551" i="14"/>
  <c r="AP551" i="14"/>
  <c r="AT551" i="14"/>
  <c r="BQ530" i="14"/>
  <c r="BG530" i="14"/>
  <c r="BW530" i="14" s="1"/>
  <c r="BF530" i="14"/>
  <c r="AV530" i="14"/>
  <c r="AU530" i="14"/>
  <c r="AT530" i="14"/>
  <c r="AQ530" i="14"/>
  <c r="AP530" i="14"/>
  <c r="BQ509" i="14"/>
  <c r="BF509" i="14"/>
  <c r="BG509" i="14"/>
  <c r="BW509" i="14" s="1"/>
  <c r="AV509" i="14"/>
  <c r="AU509" i="14"/>
  <c r="AT509" i="14"/>
  <c r="AP509" i="14"/>
  <c r="AQ509" i="14"/>
  <c r="BG487" i="14"/>
  <c r="BW487" i="14" s="1"/>
  <c r="BQ487" i="14"/>
  <c r="BF487" i="14"/>
  <c r="AV487" i="14"/>
  <c r="AU487" i="14"/>
  <c r="AQ487" i="14"/>
  <c r="AP487" i="14"/>
  <c r="AT487" i="14"/>
  <c r="BF466" i="14"/>
  <c r="BG466" i="14"/>
  <c r="BW466" i="14" s="1"/>
  <c r="BQ466" i="14"/>
  <c r="AV466" i="14"/>
  <c r="AU466" i="14"/>
  <c r="AT466" i="14"/>
  <c r="AQ466" i="14"/>
  <c r="AP466" i="14"/>
  <c r="BQ435" i="14"/>
  <c r="BF435" i="14"/>
  <c r="BG435" i="14"/>
  <c r="BW435" i="14" s="1"/>
  <c r="AV435" i="14"/>
  <c r="AT435" i="14"/>
  <c r="AP435" i="14"/>
  <c r="AU435" i="14"/>
  <c r="AQ435" i="14"/>
  <c r="BQ403" i="14"/>
  <c r="BG403" i="14"/>
  <c r="BW403" i="14" s="1"/>
  <c r="BF403" i="14"/>
  <c r="AV403" i="14"/>
  <c r="AT403" i="14"/>
  <c r="AP403" i="14"/>
  <c r="AU403" i="14"/>
  <c r="AQ403" i="14"/>
  <c r="BF371" i="14"/>
  <c r="BQ371" i="14"/>
  <c r="BG371" i="14"/>
  <c r="BW371" i="14" s="1"/>
  <c r="AV371" i="14"/>
  <c r="AT371" i="14"/>
  <c r="AP371" i="14"/>
  <c r="AU371" i="14"/>
  <c r="AQ371" i="14"/>
  <c r="BQ339" i="14"/>
  <c r="BF339" i="14"/>
  <c r="BG339" i="14"/>
  <c r="BW339" i="14" s="1"/>
  <c r="AV339" i="14"/>
  <c r="AT339" i="14"/>
  <c r="AP339" i="14"/>
  <c r="AU339" i="14"/>
  <c r="AQ339" i="14"/>
  <c r="BF307" i="14"/>
  <c r="BQ307" i="14"/>
  <c r="BG307" i="14"/>
  <c r="BW307" i="14" s="1"/>
  <c r="AV307" i="14"/>
  <c r="AT307" i="14"/>
  <c r="AP307" i="14"/>
  <c r="AU307" i="14"/>
  <c r="AQ307" i="14"/>
  <c r="BQ275" i="14"/>
  <c r="BF275" i="14"/>
  <c r="BG275" i="14"/>
  <c r="BW275" i="14" s="1"/>
  <c r="AV275" i="14"/>
  <c r="AT275" i="14"/>
  <c r="AP275" i="14"/>
  <c r="AU275" i="14"/>
  <c r="AQ275" i="14"/>
  <c r="BQ243" i="14"/>
  <c r="BF243" i="14"/>
  <c r="BG243" i="14"/>
  <c r="BW243" i="14" s="1"/>
  <c r="AV243" i="14"/>
  <c r="AT243" i="14"/>
  <c r="AP243" i="14"/>
  <c r="AU243" i="14"/>
  <c r="AQ243" i="14"/>
  <c r="BQ211" i="14"/>
  <c r="BG211" i="14"/>
  <c r="BW211" i="14" s="1"/>
  <c r="BF211" i="14"/>
  <c r="AV211" i="14"/>
  <c r="AT211" i="14"/>
  <c r="AP211" i="14"/>
  <c r="AU211" i="14"/>
  <c r="AQ211" i="14"/>
  <c r="BG179" i="14"/>
  <c r="BW179" i="14" s="1"/>
  <c r="BQ179" i="14"/>
  <c r="BF179" i="14"/>
  <c r="AV179" i="14"/>
  <c r="AT179" i="14"/>
  <c r="AP179" i="14"/>
  <c r="AU179" i="14"/>
  <c r="AQ179" i="14"/>
  <c r="BQ145" i="14"/>
  <c r="BF145" i="14"/>
  <c r="BG145" i="14"/>
  <c r="BW145" i="14" s="1"/>
  <c r="AV145" i="14"/>
  <c r="BQ103" i="14"/>
  <c r="BF103" i="14"/>
  <c r="BG103" i="14"/>
  <c r="BW103" i="14" s="1"/>
  <c r="AV103" i="14"/>
  <c r="AQ103" i="14"/>
  <c r="AU103" i="14"/>
  <c r="AP103" i="14"/>
  <c r="AT103" i="14"/>
  <c r="BQ60" i="14"/>
  <c r="BF60" i="14"/>
  <c r="BG60" i="14"/>
  <c r="BW60" i="14" s="1"/>
  <c r="AV60" i="14"/>
  <c r="AU60" i="14"/>
  <c r="AT60" i="14"/>
  <c r="AQ60" i="14"/>
  <c r="AP60" i="14"/>
  <c r="BQ17" i="14"/>
  <c r="BF17" i="14"/>
  <c r="BG17" i="14"/>
  <c r="BW17" i="14" s="1"/>
  <c r="AV17" i="14"/>
  <c r="AU17" i="14"/>
  <c r="AT17" i="14"/>
  <c r="AQ17" i="14"/>
  <c r="AP17" i="14"/>
  <c r="BQ561" i="14"/>
  <c r="BF561" i="14"/>
  <c r="BG561" i="14"/>
  <c r="BW561" i="14" s="1"/>
  <c r="AV561" i="14"/>
  <c r="AU561" i="14"/>
  <c r="AT561" i="14"/>
  <c r="AQ561" i="14"/>
  <c r="AP561" i="14"/>
  <c r="BG539" i="14"/>
  <c r="BW539" i="14" s="1"/>
  <c r="BQ539" i="14"/>
  <c r="BF539" i="14"/>
  <c r="AU539" i="14"/>
  <c r="AV539" i="14"/>
  <c r="AQ539" i="14"/>
  <c r="AP539" i="14"/>
  <c r="AT539" i="14"/>
  <c r="BQ518" i="14"/>
  <c r="BG518" i="14"/>
  <c r="BW518" i="14" s="1"/>
  <c r="BF518" i="14"/>
  <c r="AV518" i="14"/>
  <c r="AU518" i="14"/>
  <c r="AT518" i="14"/>
  <c r="AQ518" i="14"/>
  <c r="AP518" i="14"/>
  <c r="BQ497" i="14"/>
  <c r="BG497" i="14"/>
  <c r="BW497" i="14" s="1"/>
  <c r="BF497" i="14"/>
  <c r="AV497" i="14"/>
  <c r="AU497" i="14"/>
  <c r="AT497" i="14"/>
  <c r="AQ497" i="14"/>
  <c r="AP497" i="14"/>
  <c r="BG475" i="14"/>
  <c r="BW475" i="14" s="1"/>
  <c r="BQ475" i="14"/>
  <c r="BF475" i="14"/>
  <c r="AU475" i="14"/>
  <c r="AV475" i="14"/>
  <c r="AQ475" i="14"/>
  <c r="AP475" i="14"/>
  <c r="AT475" i="14"/>
  <c r="BF450" i="14"/>
  <c r="BQ450" i="14"/>
  <c r="BG450" i="14"/>
  <c r="BW450" i="14" s="1"/>
  <c r="AV450" i="14"/>
  <c r="AU450" i="14"/>
  <c r="AT450" i="14"/>
  <c r="AQ450" i="14"/>
  <c r="AP450" i="14"/>
  <c r="BF418" i="14"/>
  <c r="BG418" i="14"/>
  <c r="BW418" i="14" s="1"/>
  <c r="BQ418" i="14"/>
  <c r="AV418" i="14"/>
  <c r="AU418" i="14"/>
  <c r="AT418" i="14"/>
  <c r="AP418" i="14"/>
  <c r="AQ418" i="14"/>
  <c r="BQ386" i="14"/>
  <c r="BG386" i="14"/>
  <c r="BW386" i="14" s="1"/>
  <c r="BF386" i="14"/>
  <c r="AV386" i="14"/>
  <c r="AU386" i="14"/>
  <c r="AT386" i="14"/>
  <c r="AP386" i="14"/>
  <c r="AQ386" i="14"/>
  <c r="BF354" i="14"/>
  <c r="BQ354" i="14"/>
  <c r="BG354" i="14"/>
  <c r="BW354" i="14" s="1"/>
  <c r="AV354" i="14"/>
  <c r="AU354" i="14"/>
  <c r="AT354" i="14"/>
  <c r="AP354" i="14"/>
  <c r="AQ354" i="14"/>
  <c r="BF322" i="14"/>
  <c r="BQ322" i="14"/>
  <c r="BG322" i="14"/>
  <c r="BW322" i="14" s="1"/>
  <c r="AV322" i="14"/>
  <c r="AU322" i="14"/>
  <c r="AT322" i="14"/>
  <c r="AP322" i="14"/>
  <c r="AQ322" i="14"/>
  <c r="BQ290" i="14"/>
  <c r="BF290" i="14"/>
  <c r="BG290" i="14"/>
  <c r="BW290" i="14" s="1"/>
  <c r="AV290" i="14"/>
  <c r="AU290" i="14"/>
  <c r="AT290" i="14"/>
  <c r="AP290" i="14"/>
  <c r="AQ290" i="14"/>
  <c r="BQ258" i="14"/>
  <c r="BG258" i="14"/>
  <c r="BW258" i="14" s="1"/>
  <c r="BF258" i="14"/>
  <c r="AV258" i="14"/>
  <c r="AU258" i="14"/>
  <c r="AT258" i="14"/>
  <c r="AP258" i="14"/>
  <c r="AQ258" i="14"/>
  <c r="BQ226" i="14"/>
  <c r="BF226" i="14"/>
  <c r="BG226" i="14"/>
  <c r="BW226" i="14" s="1"/>
  <c r="AV226" i="14"/>
  <c r="AU226" i="14"/>
  <c r="AT226" i="14"/>
  <c r="AP226" i="14"/>
  <c r="AQ226" i="14"/>
  <c r="BQ194" i="14"/>
  <c r="BG194" i="14"/>
  <c r="BW194" i="14" s="1"/>
  <c r="BF194" i="14"/>
  <c r="AV194" i="14"/>
  <c r="AU194" i="14"/>
  <c r="AT194" i="14"/>
  <c r="AP194" i="14"/>
  <c r="AQ194" i="14"/>
  <c r="BQ162" i="14"/>
  <c r="BG162" i="14"/>
  <c r="BW162" i="14" s="1"/>
  <c r="BF162" i="14"/>
  <c r="AV162" i="14"/>
  <c r="BQ123" i="14"/>
  <c r="BF123" i="14"/>
  <c r="BG123" i="14"/>
  <c r="BW123" i="14" s="1"/>
  <c r="AU123" i="14"/>
  <c r="AV123" i="14"/>
  <c r="AP123" i="14"/>
  <c r="AT123" i="14"/>
  <c r="AQ123" i="14"/>
  <c r="BQ80" i="14"/>
  <c r="BF80" i="14"/>
  <c r="BG80" i="14"/>
  <c r="BW80" i="14" s="1"/>
  <c r="AV80" i="14"/>
  <c r="AU80" i="14"/>
  <c r="AT80" i="14"/>
  <c r="AQ80" i="14"/>
  <c r="AP80" i="14"/>
  <c r="BQ37" i="14"/>
  <c r="BF37" i="14"/>
  <c r="BG37" i="14"/>
  <c r="BW37" i="14" s="1"/>
  <c r="AV37" i="14"/>
  <c r="AU37" i="14"/>
  <c r="AT37" i="14"/>
  <c r="AQ37" i="14"/>
  <c r="AP37" i="14"/>
  <c r="BQ461" i="14"/>
  <c r="BG461" i="14"/>
  <c r="BW461" i="14" s="1"/>
  <c r="BF461" i="14"/>
  <c r="AV461" i="14"/>
  <c r="AU461" i="14"/>
  <c r="AT461" i="14"/>
  <c r="AQ461" i="14"/>
  <c r="AP461" i="14"/>
  <c r="BQ445" i="14"/>
  <c r="BF445" i="14"/>
  <c r="BG445" i="14"/>
  <c r="BW445" i="14" s="1"/>
  <c r="AV445" i="14"/>
  <c r="AU445" i="14"/>
  <c r="AT445" i="14"/>
  <c r="AQ445" i="14"/>
  <c r="AP445" i="14"/>
  <c r="BQ429" i="14"/>
  <c r="BG429" i="14"/>
  <c r="BW429" i="14" s="1"/>
  <c r="BF429" i="14"/>
  <c r="AV429" i="14"/>
  <c r="AU429" i="14"/>
  <c r="AT429" i="14"/>
  <c r="AQ429" i="14"/>
  <c r="AP429" i="14"/>
  <c r="BQ413" i="14"/>
  <c r="BG413" i="14"/>
  <c r="BW413" i="14" s="1"/>
  <c r="BF413" i="14"/>
  <c r="AV413" i="14"/>
  <c r="AU413" i="14"/>
  <c r="AT413" i="14"/>
  <c r="AQ413" i="14"/>
  <c r="AP413" i="14"/>
  <c r="BQ397" i="14"/>
  <c r="BF397" i="14"/>
  <c r="BG397" i="14"/>
  <c r="BW397" i="14" s="1"/>
  <c r="AV397" i="14"/>
  <c r="AU397" i="14"/>
  <c r="AT397" i="14"/>
  <c r="AQ397" i="14"/>
  <c r="AP397" i="14"/>
  <c r="BQ381" i="14"/>
  <c r="BF381" i="14"/>
  <c r="BG381" i="14"/>
  <c r="BW381" i="14" s="1"/>
  <c r="AV381" i="14"/>
  <c r="AU381" i="14"/>
  <c r="AT381" i="14"/>
  <c r="AQ381" i="14"/>
  <c r="AP381" i="14"/>
  <c r="BQ365" i="14"/>
  <c r="BF365" i="14"/>
  <c r="BG365" i="14"/>
  <c r="BW365" i="14" s="1"/>
  <c r="AV365" i="14"/>
  <c r="AU365" i="14"/>
  <c r="AT365" i="14"/>
  <c r="AQ365" i="14"/>
  <c r="AP365" i="14"/>
  <c r="BQ349" i="14"/>
  <c r="BF349" i="14"/>
  <c r="BG349" i="14"/>
  <c r="BW349" i="14" s="1"/>
  <c r="AV349" i="14"/>
  <c r="AU349" i="14"/>
  <c r="AT349" i="14"/>
  <c r="AQ349" i="14"/>
  <c r="AP349" i="14"/>
  <c r="BQ333" i="14"/>
  <c r="BF333" i="14"/>
  <c r="BG333" i="14"/>
  <c r="BW333" i="14" s="1"/>
  <c r="AV333" i="14"/>
  <c r="AU333" i="14"/>
  <c r="AT333" i="14"/>
  <c r="AQ333" i="14"/>
  <c r="AP333" i="14"/>
  <c r="BQ317" i="14"/>
  <c r="BF317" i="14"/>
  <c r="BG317" i="14"/>
  <c r="BW317" i="14" s="1"/>
  <c r="AV317" i="14"/>
  <c r="AU317" i="14"/>
  <c r="AT317" i="14"/>
  <c r="AQ317" i="14"/>
  <c r="AP317" i="14"/>
  <c r="BQ301" i="14"/>
  <c r="BG301" i="14"/>
  <c r="BW301" i="14" s="1"/>
  <c r="BF301" i="14"/>
  <c r="AV301" i="14"/>
  <c r="AU301" i="14"/>
  <c r="AT301" i="14"/>
  <c r="AQ301" i="14"/>
  <c r="AP301" i="14"/>
  <c r="BQ285" i="14"/>
  <c r="BG285" i="14"/>
  <c r="BW285" i="14" s="1"/>
  <c r="BF285" i="14"/>
  <c r="AV285" i="14"/>
  <c r="AU285" i="14"/>
  <c r="AT285" i="14"/>
  <c r="AQ285" i="14"/>
  <c r="AP285" i="14"/>
  <c r="BQ269" i="14"/>
  <c r="BG269" i="14"/>
  <c r="BW269" i="14" s="1"/>
  <c r="BF269" i="14"/>
  <c r="AV269" i="14"/>
  <c r="AU269" i="14"/>
  <c r="AT269" i="14"/>
  <c r="AQ269" i="14"/>
  <c r="AP269" i="14"/>
  <c r="BG253" i="14"/>
  <c r="BW253" i="14" s="1"/>
  <c r="BF253" i="14"/>
  <c r="BQ253" i="14"/>
  <c r="AV253" i="14"/>
  <c r="AU253" i="14"/>
  <c r="AT253" i="14"/>
  <c r="AQ253" i="14"/>
  <c r="AP253" i="14"/>
  <c r="BQ237" i="14"/>
  <c r="BG237" i="14"/>
  <c r="BW237" i="14" s="1"/>
  <c r="BF237" i="14"/>
  <c r="AV237" i="14"/>
  <c r="AU237" i="14"/>
  <c r="AT237" i="14"/>
  <c r="AQ237" i="14"/>
  <c r="AP237" i="14"/>
  <c r="BF221" i="14"/>
  <c r="BQ221" i="14"/>
  <c r="BG221" i="14"/>
  <c r="BW221" i="14" s="1"/>
  <c r="AV221" i="14"/>
  <c r="AU221" i="14"/>
  <c r="AT221" i="14"/>
  <c r="AQ221" i="14"/>
  <c r="AP221" i="14"/>
  <c r="BQ205" i="14"/>
  <c r="BF205" i="14"/>
  <c r="BG205" i="14"/>
  <c r="BW205" i="14" s="1"/>
  <c r="AV205" i="14"/>
  <c r="AU205" i="14"/>
  <c r="AT205" i="14"/>
  <c r="AQ205" i="14"/>
  <c r="AP205" i="14"/>
  <c r="BQ189" i="14"/>
  <c r="BF189" i="14"/>
  <c r="BG189" i="14"/>
  <c r="BW189" i="14" s="1"/>
  <c r="AV189" i="14"/>
  <c r="BQ173" i="14"/>
  <c r="BF173" i="14"/>
  <c r="BG173" i="14"/>
  <c r="BW173" i="14" s="1"/>
  <c r="AV173" i="14"/>
  <c r="AU173" i="14"/>
  <c r="AT173" i="14"/>
  <c r="AQ173" i="14"/>
  <c r="AP173" i="14"/>
  <c r="BQ157" i="14"/>
  <c r="BF157" i="14"/>
  <c r="BG157" i="14"/>
  <c r="BW157" i="14" s="1"/>
  <c r="AV157" i="14"/>
  <c r="AU157" i="14"/>
  <c r="AT157" i="14"/>
  <c r="AQ157" i="14"/>
  <c r="AP157" i="14"/>
  <c r="BQ137" i="14"/>
  <c r="BF137" i="14"/>
  <c r="BG137" i="14"/>
  <c r="BW137" i="14" s="1"/>
  <c r="AV137" i="14"/>
  <c r="AU137" i="14"/>
  <c r="AT137" i="14"/>
  <c r="AQ137" i="14"/>
  <c r="AP137" i="14"/>
  <c r="BQ116" i="14"/>
  <c r="BG116" i="14"/>
  <c r="BW116" i="14" s="1"/>
  <c r="BF116" i="14"/>
  <c r="AV116" i="14"/>
  <c r="AU116" i="14"/>
  <c r="AT116" i="14"/>
  <c r="AQ116" i="14"/>
  <c r="AP116" i="14"/>
  <c r="BF95" i="14"/>
  <c r="BQ95" i="14"/>
  <c r="BG95" i="14"/>
  <c r="BW95" i="14" s="1"/>
  <c r="AT95" i="14"/>
  <c r="AQ95" i="14"/>
  <c r="AU95" i="14"/>
  <c r="AP95" i="14"/>
  <c r="AV95" i="14"/>
  <c r="BQ73" i="14"/>
  <c r="BF73" i="14"/>
  <c r="BG73" i="14"/>
  <c r="BW73" i="14" s="1"/>
  <c r="AV73" i="14"/>
  <c r="AU73" i="14"/>
  <c r="AT73" i="14"/>
  <c r="AQ73" i="14"/>
  <c r="AP73" i="14"/>
  <c r="BQ52" i="14"/>
  <c r="BF52" i="14"/>
  <c r="BG52" i="14"/>
  <c r="BW52" i="14" s="1"/>
  <c r="AV52" i="14"/>
  <c r="AU52" i="14"/>
  <c r="AT52" i="14"/>
  <c r="AQ52" i="14"/>
  <c r="AP52" i="14"/>
  <c r="BF31" i="14"/>
  <c r="BQ31" i="14"/>
  <c r="BG31" i="14"/>
  <c r="BW31" i="14" s="1"/>
  <c r="AT31" i="14"/>
  <c r="AU31" i="14"/>
  <c r="AP31" i="14"/>
  <c r="AV31" i="14"/>
  <c r="AQ31" i="14"/>
  <c r="BQ9" i="14"/>
  <c r="BF9" i="14"/>
  <c r="BG9" i="14"/>
  <c r="BW9" i="14" s="1"/>
  <c r="AV9" i="14"/>
  <c r="AU9" i="14"/>
  <c r="AT9" i="14"/>
  <c r="AQ9" i="14"/>
  <c r="AP9" i="14"/>
  <c r="BQ564" i="14"/>
  <c r="BF564" i="14"/>
  <c r="BG564" i="14"/>
  <c r="BW564" i="14" s="1"/>
  <c r="AV564" i="14"/>
  <c r="AU564" i="14"/>
  <c r="AT564" i="14"/>
  <c r="AQ564" i="14"/>
  <c r="AP564" i="14"/>
  <c r="BQ548" i="14"/>
  <c r="BF548" i="14"/>
  <c r="BG548" i="14"/>
  <c r="BW548" i="14" s="1"/>
  <c r="AV548" i="14"/>
  <c r="AU548" i="14"/>
  <c r="AT548" i="14"/>
  <c r="AQ548" i="14"/>
  <c r="AP548" i="14"/>
  <c r="BQ532" i="14"/>
  <c r="BG532" i="14"/>
  <c r="BW532" i="14" s="1"/>
  <c r="BF532" i="14"/>
  <c r="AV532" i="14"/>
  <c r="AU532" i="14"/>
  <c r="AT532" i="14"/>
  <c r="AQ532" i="14"/>
  <c r="AP532" i="14"/>
  <c r="BQ516" i="14"/>
  <c r="BF516" i="14"/>
  <c r="BG516" i="14"/>
  <c r="BW516" i="14" s="1"/>
  <c r="AV516" i="14"/>
  <c r="AU516" i="14"/>
  <c r="AT516" i="14"/>
  <c r="AQ516" i="14"/>
  <c r="AP516" i="14"/>
  <c r="BF500" i="14"/>
  <c r="BQ500" i="14"/>
  <c r="BG500" i="14"/>
  <c r="BW500" i="14" s="1"/>
  <c r="AV500" i="14"/>
  <c r="AU500" i="14"/>
  <c r="AT500" i="14"/>
  <c r="AQ500" i="14"/>
  <c r="AP500" i="14"/>
  <c r="BQ484" i="14"/>
  <c r="BG484" i="14"/>
  <c r="BW484" i="14" s="1"/>
  <c r="BF484" i="14"/>
  <c r="AV484" i="14"/>
  <c r="AU484" i="14"/>
  <c r="AT484" i="14"/>
  <c r="AQ484" i="14"/>
  <c r="AP484" i="14"/>
  <c r="BF468" i="14"/>
  <c r="BQ468" i="14"/>
  <c r="BG468" i="14"/>
  <c r="BW468" i="14" s="1"/>
  <c r="AV468" i="14"/>
  <c r="AU468" i="14"/>
  <c r="AT468" i="14"/>
  <c r="AQ468" i="14"/>
  <c r="AP468" i="14"/>
  <c r="BQ452" i="14"/>
  <c r="BG452" i="14"/>
  <c r="BW452" i="14" s="1"/>
  <c r="BF452" i="14"/>
  <c r="AV452" i="14"/>
  <c r="AU452" i="14"/>
  <c r="AT452" i="14"/>
  <c r="AQ452" i="14"/>
  <c r="AP452" i="14"/>
  <c r="BQ436" i="14"/>
  <c r="BF436" i="14"/>
  <c r="BG436" i="14"/>
  <c r="BW436" i="14" s="1"/>
  <c r="AV436" i="14"/>
  <c r="AU436" i="14"/>
  <c r="AT436" i="14"/>
  <c r="AQ436" i="14"/>
  <c r="AP436" i="14"/>
  <c r="BQ420" i="14"/>
  <c r="BF420" i="14"/>
  <c r="BG420" i="14"/>
  <c r="BW420" i="14" s="1"/>
  <c r="AV420" i="14"/>
  <c r="AU420" i="14"/>
  <c r="AT420" i="14"/>
  <c r="AQ420" i="14"/>
  <c r="AP420" i="14"/>
  <c r="BG404" i="14"/>
  <c r="BW404" i="14" s="1"/>
  <c r="BQ404" i="14"/>
  <c r="BF404" i="14"/>
  <c r="AV404" i="14"/>
  <c r="AU404" i="14"/>
  <c r="AT404" i="14"/>
  <c r="AQ404" i="14"/>
  <c r="AP404" i="14"/>
  <c r="BG388" i="14"/>
  <c r="BW388" i="14" s="1"/>
  <c r="BQ388" i="14"/>
  <c r="BF388" i="14"/>
  <c r="AV388" i="14"/>
  <c r="AU388" i="14"/>
  <c r="AT388" i="14"/>
  <c r="AQ388" i="14"/>
  <c r="AP388" i="14"/>
  <c r="BG372" i="14"/>
  <c r="BW372" i="14" s="1"/>
  <c r="BQ372" i="14"/>
  <c r="BF372" i="14"/>
  <c r="AV372" i="14"/>
  <c r="AU372" i="14"/>
  <c r="AT372" i="14"/>
  <c r="AQ372" i="14"/>
  <c r="AP372" i="14"/>
  <c r="BQ356" i="14"/>
  <c r="BG356" i="14"/>
  <c r="BW356" i="14" s="1"/>
  <c r="BF356" i="14"/>
  <c r="AV356" i="14"/>
  <c r="AU356" i="14"/>
  <c r="AT356" i="14"/>
  <c r="AQ356" i="14"/>
  <c r="AP356" i="14"/>
  <c r="BQ340" i="14"/>
  <c r="BG340" i="14"/>
  <c r="BW340" i="14" s="1"/>
  <c r="BF340" i="14"/>
  <c r="AV340" i="14"/>
  <c r="AU340" i="14"/>
  <c r="AT340" i="14"/>
  <c r="AQ340" i="14"/>
  <c r="AP340" i="14"/>
  <c r="BQ324" i="14"/>
  <c r="BG324" i="14"/>
  <c r="BW324" i="14" s="1"/>
  <c r="BF324" i="14"/>
  <c r="AV324" i="14"/>
  <c r="AU324" i="14"/>
  <c r="AT324" i="14"/>
  <c r="AQ324" i="14"/>
  <c r="AP324" i="14"/>
  <c r="BQ308" i="14"/>
  <c r="BG308" i="14"/>
  <c r="BW308" i="14" s="1"/>
  <c r="BF308" i="14"/>
  <c r="AV308" i="14"/>
  <c r="AU308" i="14"/>
  <c r="AT308" i="14"/>
  <c r="AQ308" i="14"/>
  <c r="AP308" i="14"/>
  <c r="BQ292" i="14"/>
  <c r="BF292" i="14"/>
  <c r="BG292" i="14"/>
  <c r="BW292" i="14" s="1"/>
  <c r="AV292" i="14"/>
  <c r="AU292" i="14"/>
  <c r="AT292" i="14"/>
  <c r="AQ292" i="14"/>
  <c r="AP292" i="14"/>
  <c r="BQ276" i="14"/>
  <c r="BF276" i="14"/>
  <c r="BG276" i="14"/>
  <c r="BW276" i="14" s="1"/>
  <c r="AV276" i="14"/>
  <c r="AU276" i="14"/>
  <c r="AT276" i="14"/>
  <c r="AQ276" i="14"/>
  <c r="AP276" i="14"/>
  <c r="BQ260" i="14"/>
  <c r="BF260" i="14"/>
  <c r="BG260" i="14"/>
  <c r="BW260" i="14" s="1"/>
  <c r="AV260" i="14"/>
  <c r="AU260" i="14"/>
  <c r="AT260" i="14"/>
  <c r="AQ260" i="14"/>
  <c r="AP260" i="14"/>
  <c r="BQ244" i="14"/>
  <c r="BG244" i="14"/>
  <c r="BW244" i="14" s="1"/>
  <c r="BF244" i="14"/>
  <c r="AV244" i="14"/>
  <c r="AU244" i="14"/>
  <c r="AT244" i="14"/>
  <c r="AQ244" i="14"/>
  <c r="AP244" i="14"/>
  <c r="BQ228" i="14"/>
  <c r="BF228" i="14"/>
  <c r="BG228" i="14"/>
  <c r="BW228" i="14" s="1"/>
  <c r="AV228" i="14"/>
  <c r="AU228" i="14"/>
  <c r="AT228" i="14"/>
  <c r="AQ228" i="14"/>
  <c r="AP228" i="14"/>
  <c r="BQ212" i="14"/>
  <c r="BF212" i="14"/>
  <c r="BG212" i="14"/>
  <c r="BW212" i="14" s="1"/>
  <c r="AV212" i="14"/>
  <c r="AU212" i="14"/>
  <c r="AT212" i="14"/>
  <c r="AQ212" i="14"/>
  <c r="AP212" i="14"/>
  <c r="BQ196" i="14"/>
  <c r="BF196" i="14"/>
  <c r="BG196" i="14"/>
  <c r="BW196" i="14" s="1"/>
  <c r="AV196" i="14"/>
  <c r="AU196" i="14"/>
  <c r="AT196" i="14"/>
  <c r="AQ196" i="14"/>
  <c r="AP196" i="14"/>
  <c r="BQ180" i="14"/>
  <c r="BF180" i="14"/>
  <c r="BG180" i="14"/>
  <c r="BW180" i="14" s="1"/>
  <c r="AV180" i="14"/>
  <c r="AU180" i="14"/>
  <c r="AT180" i="14"/>
  <c r="AQ180" i="14"/>
  <c r="AP180" i="14"/>
  <c r="BQ164" i="14"/>
  <c r="BF164" i="14"/>
  <c r="BG164" i="14"/>
  <c r="BW164" i="14" s="1"/>
  <c r="AV164" i="14"/>
  <c r="AU164" i="14"/>
  <c r="AT164" i="14"/>
  <c r="AQ164" i="14"/>
  <c r="AP164" i="14"/>
  <c r="BG147" i="14"/>
  <c r="BW147" i="14" s="1"/>
  <c r="BQ147" i="14"/>
  <c r="BF147" i="14"/>
  <c r="AV147" i="14"/>
  <c r="BQ125" i="14"/>
  <c r="BG125" i="14"/>
  <c r="BW125" i="14" s="1"/>
  <c r="BF125" i="14"/>
  <c r="AV125" i="14"/>
  <c r="AU125" i="14"/>
  <c r="AT125" i="14"/>
  <c r="AQ125" i="14"/>
  <c r="AP125" i="14"/>
  <c r="BQ104" i="14"/>
  <c r="BF104" i="14"/>
  <c r="BG104" i="14"/>
  <c r="BW104" i="14" s="1"/>
  <c r="AV104" i="14"/>
  <c r="AU104" i="14"/>
  <c r="AT104" i="14"/>
  <c r="AQ104" i="14"/>
  <c r="AP104" i="14"/>
  <c r="BQ83" i="14"/>
  <c r="BF83" i="14"/>
  <c r="BG83" i="14"/>
  <c r="BW83" i="14" s="1"/>
  <c r="AV83" i="14"/>
  <c r="AT83" i="14"/>
  <c r="AP83" i="14"/>
  <c r="AU83" i="14"/>
  <c r="AQ83" i="14"/>
  <c r="BQ61" i="14"/>
  <c r="BG61" i="14"/>
  <c r="BW61" i="14" s="1"/>
  <c r="BF61" i="14"/>
  <c r="AV61" i="14"/>
  <c r="AU61" i="14"/>
  <c r="AT61" i="14"/>
  <c r="AQ61" i="14"/>
  <c r="AP61" i="14"/>
  <c r="BQ40" i="14"/>
  <c r="BG40" i="14"/>
  <c r="BW40" i="14" s="1"/>
  <c r="BF40" i="14"/>
  <c r="AV40" i="14"/>
  <c r="AU40" i="14"/>
  <c r="AT40" i="14"/>
  <c r="AQ40" i="14"/>
  <c r="AP40" i="14"/>
  <c r="BQ19" i="14"/>
  <c r="BF19" i="14"/>
  <c r="BG19" i="14"/>
  <c r="BW19" i="14" s="1"/>
  <c r="AT19" i="14"/>
  <c r="AP19" i="14"/>
  <c r="AV19" i="14"/>
  <c r="AQ19" i="14"/>
  <c r="AU19" i="14"/>
  <c r="BQ146" i="14"/>
  <c r="BG146" i="14"/>
  <c r="BW146" i="14" s="1"/>
  <c r="BF146" i="14"/>
  <c r="AV146" i="14"/>
  <c r="BQ130" i="14"/>
  <c r="BG130" i="14"/>
  <c r="BW130" i="14" s="1"/>
  <c r="BF130" i="14"/>
  <c r="AV130" i="14"/>
  <c r="AU130" i="14"/>
  <c r="AT130" i="14"/>
  <c r="AP130" i="14"/>
  <c r="AQ130" i="14"/>
  <c r="BQ114" i="14"/>
  <c r="BG114" i="14"/>
  <c r="BW114" i="14" s="1"/>
  <c r="BF114" i="14"/>
  <c r="AV114" i="14"/>
  <c r="AU114" i="14"/>
  <c r="AT114" i="14"/>
  <c r="AP114" i="14"/>
  <c r="AQ114" i="14"/>
  <c r="BQ98" i="14"/>
  <c r="BF98" i="14"/>
  <c r="BG98" i="14"/>
  <c r="BW98" i="14" s="1"/>
  <c r="AV98" i="14"/>
  <c r="AU98" i="14"/>
  <c r="AT98" i="14"/>
  <c r="AP98" i="14"/>
  <c r="AQ98" i="14"/>
  <c r="BQ82" i="14"/>
  <c r="BF82" i="14"/>
  <c r="BG82" i="14"/>
  <c r="BW82" i="14" s="1"/>
  <c r="AV82" i="14"/>
  <c r="AU82" i="14"/>
  <c r="AT82" i="14"/>
  <c r="AQ82" i="14"/>
  <c r="AP82" i="14"/>
  <c r="BQ66" i="14"/>
  <c r="BF66" i="14"/>
  <c r="BG66" i="14"/>
  <c r="BW66" i="14" s="1"/>
  <c r="AV66" i="14"/>
  <c r="AU66" i="14"/>
  <c r="AT66" i="14"/>
  <c r="AQ66" i="14"/>
  <c r="AP66" i="14"/>
  <c r="BQ50" i="14"/>
  <c r="BF50" i="14"/>
  <c r="BG50" i="14"/>
  <c r="BW50" i="14" s="1"/>
  <c r="AV50" i="14"/>
  <c r="AU50" i="14"/>
  <c r="AT50" i="14"/>
  <c r="AQ50" i="14"/>
  <c r="AP50" i="14"/>
  <c r="BQ34" i="14"/>
  <c r="BF34" i="14"/>
  <c r="BG34" i="14"/>
  <c r="BW34" i="14" s="1"/>
  <c r="AV34" i="14"/>
  <c r="AU34" i="14"/>
  <c r="AT34" i="14"/>
  <c r="AQ34" i="14"/>
  <c r="AP34" i="14"/>
  <c r="BQ18" i="14"/>
  <c r="BF18" i="14"/>
  <c r="BG18" i="14"/>
  <c r="BW18" i="14" s="1"/>
  <c r="AV18" i="14"/>
  <c r="AU18" i="14"/>
  <c r="AT18" i="14"/>
  <c r="AQ18" i="14"/>
  <c r="AP18" i="14"/>
  <c r="BQ374" i="14"/>
  <c r="BF374" i="14"/>
  <c r="BG374" i="14"/>
  <c r="BW374" i="14" s="1"/>
  <c r="AV374" i="14"/>
  <c r="AU374" i="14"/>
  <c r="AT374" i="14"/>
  <c r="AP374" i="14"/>
  <c r="AQ374" i="14"/>
  <c r="BQ21" i="14"/>
  <c r="BG21" i="14"/>
  <c r="BW21" i="14" s="1"/>
  <c r="BF21" i="14"/>
  <c r="AV21" i="14"/>
  <c r="AU21" i="14"/>
  <c r="AT21" i="14"/>
  <c r="AQ21" i="14"/>
  <c r="AP21" i="14"/>
  <c r="BQ182" i="14"/>
  <c r="BF182" i="14"/>
  <c r="BG182" i="14"/>
  <c r="BW182" i="14" s="1"/>
  <c r="AV182" i="14"/>
  <c r="AU182" i="14"/>
  <c r="AT182" i="14"/>
  <c r="AP182" i="14"/>
  <c r="AQ182" i="14"/>
  <c r="BQ422" i="14"/>
  <c r="BF422" i="14"/>
  <c r="BG422" i="14"/>
  <c r="BW422" i="14" s="1"/>
  <c r="AV422" i="14"/>
  <c r="AU422" i="14"/>
  <c r="AT422" i="14"/>
  <c r="AP422" i="14"/>
  <c r="AQ422" i="14"/>
  <c r="BQ166" i="14"/>
  <c r="BF166" i="14"/>
  <c r="BG166" i="14"/>
  <c r="BW166" i="14" s="1"/>
  <c r="AV166" i="14"/>
  <c r="AU166" i="14"/>
  <c r="AT166" i="14"/>
  <c r="AP166" i="14"/>
  <c r="AQ166" i="14"/>
  <c r="BF467" i="14"/>
  <c r="BQ467" i="14"/>
  <c r="BG467" i="14"/>
  <c r="BW467" i="14" s="1"/>
  <c r="AV467" i="14"/>
  <c r="AT467" i="14"/>
  <c r="AQ467" i="14"/>
  <c r="AP467" i="14"/>
  <c r="AU467" i="14"/>
  <c r="BQ214" i="14"/>
  <c r="BG214" i="14"/>
  <c r="BW214" i="14" s="1"/>
  <c r="BF214" i="14"/>
  <c r="AV214" i="14"/>
  <c r="AU214" i="14"/>
  <c r="AT214" i="14"/>
  <c r="AP214" i="14"/>
  <c r="AQ214" i="14"/>
  <c r="BG499" i="14"/>
  <c r="BW499" i="14" s="1"/>
  <c r="BQ499" i="14"/>
  <c r="BF499" i="14"/>
  <c r="AV499" i="14"/>
  <c r="AT499" i="14"/>
  <c r="AQ499" i="14"/>
  <c r="AP499" i="14"/>
  <c r="AU499" i="14"/>
  <c r="BQ262" i="14"/>
  <c r="BF262" i="14"/>
  <c r="BG262" i="14"/>
  <c r="BW262" i="14" s="1"/>
  <c r="AV262" i="14"/>
  <c r="AU262" i="14"/>
  <c r="AT262" i="14"/>
  <c r="AP262" i="14"/>
  <c r="AQ262" i="14"/>
  <c r="BF570" i="14"/>
  <c r="BG570" i="14"/>
  <c r="BW570" i="14" s="1"/>
  <c r="BQ570" i="14"/>
  <c r="AV570" i="14"/>
  <c r="AU570" i="14"/>
  <c r="AT570" i="14"/>
  <c r="AQ570" i="14"/>
  <c r="AP570" i="14"/>
  <c r="BF527" i="14"/>
  <c r="BQ527" i="14"/>
  <c r="BG527" i="14"/>
  <c r="BW527" i="14" s="1"/>
  <c r="AT527" i="14"/>
  <c r="AU527" i="14"/>
  <c r="AQ527" i="14"/>
  <c r="AP527" i="14"/>
  <c r="AV527" i="14"/>
  <c r="BQ485" i="14"/>
  <c r="BF485" i="14"/>
  <c r="BG485" i="14"/>
  <c r="BW485" i="14" s="1"/>
  <c r="AV485" i="14"/>
  <c r="AU485" i="14"/>
  <c r="AT485" i="14"/>
  <c r="AP485" i="14"/>
  <c r="AQ485" i="14"/>
  <c r="BQ431" i="14"/>
  <c r="BG431" i="14"/>
  <c r="BW431" i="14" s="1"/>
  <c r="BF431" i="14"/>
  <c r="AT431" i="14"/>
  <c r="AQ431" i="14"/>
  <c r="AU431" i="14"/>
  <c r="AP431" i="14"/>
  <c r="AV431" i="14"/>
  <c r="BF367" i="14"/>
  <c r="BQ367" i="14"/>
  <c r="BG367" i="14"/>
  <c r="BW367" i="14" s="1"/>
  <c r="AT367" i="14"/>
  <c r="AQ367" i="14"/>
  <c r="AU367" i="14"/>
  <c r="AP367" i="14"/>
  <c r="AV367" i="14"/>
  <c r="BQ303" i="14"/>
  <c r="BF303" i="14"/>
  <c r="BG303" i="14"/>
  <c r="BW303" i="14" s="1"/>
  <c r="AT303" i="14"/>
  <c r="AQ303" i="14"/>
  <c r="AU303" i="14"/>
  <c r="AP303" i="14"/>
  <c r="AV303" i="14"/>
  <c r="BQ239" i="14"/>
  <c r="BF239" i="14"/>
  <c r="BG239" i="14"/>
  <c r="BW239" i="14" s="1"/>
  <c r="AT239" i="14"/>
  <c r="AQ239" i="14"/>
  <c r="AU239" i="14"/>
  <c r="AP239" i="14"/>
  <c r="AV239" i="14"/>
  <c r="BQ175" i="14"/>
  <c r="BF175" i="14"/>
  <c r="BG175" i="14"/>
  <c r="BW175" i="14" s="1"/>
  <c r="AT175" i="14"/>
  <c r="AQ175" i="14"/>
  <c r="AU175" i="14"/>
  <c r="AP175" i="14"/>
  <c r="AV175" i="14"/>
  <c r="BQ97" i="14"/>
  <c r="BF97" i="14"/>
  <c r="BG97" i="14"/>
  <c r="BW97" i="14" s="1"/>
  <c r="AV97" i="14"/>
  <c r="AU97" i="14"/>
  <c r="AT97" i="14"/>
  <c r="AQ97" i="14"/>
  <c r="AP97" i="14"/>
  <c r="BQ12" i="14"/>
  <c r="BF12" i="14"/>
  <c r="BG12" i="14"/>
  <c r="BW12" i="14" s="1"/>
  <c r="AV12" i="14"/>
  <c r="AU12" i="14"/>
  <c r="AT12" i="14"/>
  <c r="AQ12" i="14"/>
  <c r="AP12" i="14"/>
  <c r="BQ537" i="14"/>
  <c r="BF537" i="14"/>
  <c r="BG537" i="14"/>
  <c r="BW537" i="14" s="1"/>
  <c r="AV537" i="14"/>
  <c r="AU537" i="14"/>
  <c r="AT537" i="14"/>
  <c r="AP537" i="14"/>
  <c r="AQ537" i="14"/>
  <c r="BQ494" i="14"/>
  <c r="BF494" i="14"/>
  <c r="BG494" i="14"/>
  <c r="BW494" i="14" s="1"/>
  <c r="AV494" i="14"/>
  <c r="AU494" i="14"/>
  <c r="AT494" i="14"/>
  <c r="AQ494" i="14"/>
  <c r="AP494" i="14"/>
  <c r="BQ446" i="14"/>
  <c r="BF446" i="14"/>
  <c r="BG446" i="14"/>
  <c r="BW446" i="14" s="1"/>
  <c r="AV446" i="14"/>
  <c r="AU446" i="14"/>
  <c r="AT446" i="14"/>
  <c r="AQ446" i="14"/>
  <c r="AP446" i="14"/>
  <c r="BQ382" i="14"/>
  <c r="BG382" i="14"/>
  <c r="BW382" i="14" s="1"/>
  <c r="BF382" i="14"/>
  <c r="AV382" i="14"/>
  <c r="AU382" i="14"/>
  <c r="AT382" i="14"/>
  <c r="AP382" i="14"/>
  <c r="AQ382" i="14"/>
  <c r="BQ318" i="14"/>
  <c r="BG318" i="14"/>
  <c r="BW318" i="14" s="1"/>
  <c r="BF318" i="14"/>
  <c r="AV318" i="14"/>
  <c r="AU318" i="14"/>
  <c r="AT318" i="14"/>
  <c r="AP318" i="14"/>
  <c r="AQ318" i="14"/>
  <c r="BQ254" i="14"/>
  <c r="BG254" i="14"/>
  <c r="BW254" i="14" s="1"/>
  <c r="BF254" i="14"/>
  <c r="AV254" i="14"/>
  <c r="AU254" i="14"/>
  <c r="AT254" i="14"/>
  <c r="AP254" i="14"/>
  <c r="AQ254" i="14"/>
  <c r="BQ190" i="14"/>
  <c r="BG190" i="14"/>
  <c r="BW190" i="14" s="1"/>
  <c r="BF190" i="14"/>
  <c r="AV190" i="14"/>
  <c r="AU190" i="14"/>
  <c r="AT190" i="14"/>
  <c r="AP190" i="14"/>
  <c r="AQ190" i="14"/>
  <c r="BQ117" i="14"/>
  <c r="BG117" i="14"/>
  <c r="BW117" i="14" s="1"/>
  <c r="BF117" i="14"/>
  <c r="AV117" i="14"/>
  <c r="AU117" i="14"/>
  <c r="AT117" i="14"/>
  <c r="AQ117" i="14"/>
  <c r="AP117" i="14"/>
  <c r="BQ32" i="14"/>
  <c r="BG32" i="14"/>
  <c r="BW32" i="14" s="1"/>
  <c r="BF32" i="14"/>
  <c r="AV32" i="14"/>
  <c r="AU32" i="14"/>
  <c r="AT32" i="14"/>
  <c r="AQ32" i="14"/>
  <c r="AP32" i="14"/>
  <c r="BG554" i="14"/>
  <c r="BW554" i="14" s="1"/>
  <c r="BQ554" i="14"/>
  <c r="BF554" i="14"/>
  <c r="AV554" i="14"/>
  <c r="AU554" i="14"/>
  <c r="AT554" i="14"/>
  <c r="AQ554" i="14"/>
  <c r="AP554" i="14"/>
  <c r="BG511" i="14"/>
  <c r="BW511" i="14" s="1"/>
  <c r="BQ511" i="14"/>
  <c r="BF511" i="14"/>
  <c r="AT511" i="14"/>
  <c r="AU511" i="14"/>
  <c r="AQ511" i="14"/>
  <c r="AP511" i="14"/>
  <c r="AV511" i="14"/>
  <c r="BQ469" i="14"/>
  <c r="BG469" i="14"/>
  <c r="BW469" i="14" s="1"/>
  <c r="BF469" i="14"/>
  <c r="AV469" i="14"/>
  <c r="AU469" i="14"/>
  <c r="AT469" i="14"/>
  <c r="AQ469" i="14"/>
  <c r="AP469" i="14"/>
  <c r="BF407" i="14"/>
  <c r="BQ407" i="14"/>
  <c r="BG407" i="14"/>
  <c r="BW407" i="14" s="1"/>
  <c r="AV407" i="14"/>
  <c r="AQ407" i="14"/>
  <c r="AP407" i="14"/>
  <c r="AU407" i="14"/>
  <c r="AT407" i="14"/>
  <c r="BQ343" i="14"/>
  <c r="BG343" i="14"/>
  <c r="BW343" i="14" s="1"/>
  <c r="BF343" i="14"/>
  <c r="AV343" i="14"/>
  <c r="AQ343" i="14"/>
  <c r="AP343" i="14"/>
  <c r="AU343" i="14"/>
  <c r="AT343" i="14"/>
  <c r="BQ279" i="14"/>
  <c r="BF279" i="14"/>
  <c r="BG279" i="14"/>
  <c r="BW279" i="14" s="1"/>
  <c r="AV279" i="14"/>
  <c r="AQ279" i="14"/>
  <c r="AP279" i="14"/>
  <c r="AU279" i="14"/>
  <c r="AT279" i="14"/>
  <c r="BF215" i="14"/>
  <c r="BQ215" i="14"/>
  <c r="BG215" i="14"/>
  <c r="BW215" i="14" s="1"/>
  <c r="AV215" i="14"/>
  <c r="AQ215" i="14"/>
  <c r="AP215" i="14"/>
  <c r="AU215" i="14"/>
  <c r="AT215" i="14"/>
  <c r="BF151" i="14"/>
  <c r="BQ151" i="14"/>
  <c r="BG151" i="14"/>
  <c r="BW151" i="14" s="1"/>
  <c r="AV151" i="14"/>
  <c r="AQ151" i="14"/>
  <c r="AP151" i="14"/>
  <c r="AU151" i="14"/>
  <c r="AT151" i="14"/>
  <c r="BQ65" i="14"/>
  <c r="BG65" i="14"/>
  <c r="BW65" i="14" s="1"/>
  <c r="BF65" i="14"/>
  <c r="AV65" i="14"/>
  <c r="AU65" i="14"/>
  <c r="AT65" i="14"/>
  <c r="AQ65" i="14"/>
  <c r="AP65" i="14"/>
  <c r="BF567" i="14"/>
  <c r="BQ567" i="14"/>
  <c r="BG567" i="14"/>
  <c r="BW567" i="14" s="1"/>
  <c r="AV567" i="14"/>
  <c r="AQ567" i="14"/>
  <c r="AP567" i="14"/>
  <c r="AU567" i="14"/>
  <c r="AT567" i="14"/>
  <c r="BQ546" i="14"/>
  <c r="BF546" i="14"/>
  <c r="BG546" i="14"/>
  <c r="BW546" i="14" s="1"/>
  <c r="AV546" i="14"/>
  <c r="AU546" i="14"/>
  <c r="AT546" i="14"/>
  <c r="AQ546" i="14"/>
  <c r="AP546" i="14"/>
  <c r="BQ525" i="14"/>
  <c r="BF525" i="14"/>
  <c r="BG525" i="14"/>
  <c r="BW525" i="14" s="1"/>
  <c r="AV525" i="14"/>
  <c r="AU525" i="14"/>
  <c r="AT525" i="14"/>
  <c r="AP525" i="14"/>
  <c r="AQ525" i="14"/>
  <c r="BF503" i="14"/>
  <c r="BQ503" i="14"/>
  <c r="BG503" i="14"/>
  <c r="BW503" i="14" s="1"/>
  <c r="AV503" i="14"/>
  <c r="AQ503" i="14"/>
  <c r="AP503" i="14"/>
  <c r="AU503" i="14"/>
  <c r="AT503" i="14"/>
  <c r="BQ482" i="14"/>
  <c r="BG482" i="14"/>
  <c r="BW482" i="14" s="1"/>
  <c r="BF482" i="14"/>
  <c r="AV482" i="14"/>
  <c r="AU482" i="14"/>
  <c r="AT482" i="14"/>
  <c r="AQ482" i="14"/>
  <c r="AP482" i="14"/>
  <c r="BQ459" i="14"/>
  <c r="BG459" i="14"/>
  <c r="BW459" i="14" s="1"/>
  <c r="BF459" i="14"/>
  <c r="AU459" i="14"/>
  <c r="AV459" i="14"/>
  <c r="AQ459" i="14"/>
  <c r="AP459" i="14"/>
  <c r="AT459" i="14"/>
  <c r="BQ427" i="14"/>
  <c r="BG427" i="14"/>
  <c r="BW427" i="14" s="1"/>
  <c r="BF427" i="14"/>
  <c r="AU427" i="14"/>
  <c r="AV427" i="14"/>
  <c r="AP427" i="14"/>
  <c r="AT427" i="14"/>
  <c r="AQ427" i="14"/>
  <c r="BF395" i="14"/>
  <c r="BQ395" i="14"/>
  <c r="BG395" i="14"/>
  <c r="BW395" i="14" s="1"/>
  <c r="AU395" i="14"/>
  <c r="AV395" i="14"/>
  <c r="AP395" i="14"/>
  <c r="AT395" i="14"/>
  <c r="AQ395" i="14"/>
  <c r="BF363" i="14"/>
  <c r="BQ363" i="14"/>
  <c r="BG363" i="14"/>
  <c r="BW363" i="14" s="1"/>
  <c r="AU363" i="14"/>
  <c r="AV363" i="14"/>
  <c r="AP363" i="14"/>
  <c r="AT363" i="14"/>
  <c r="AQ363" i="14"/>
  <c r="BF331" i="14"/>
  <c r="BQ331" i="14"/>
  <c r="BG331" i="14"/>
  <c r="BW331" i="14" s="1"/>
  <c r="AU331" i="14"/>
  <c r="AV331" i="14"/>
  <c r="AP331" i="14"/>
  <c r="AT331" i="14"/>
  <c r="AQ331" i="14"/>
  <c r="BG299" i="14"/>
  <c r="BW299" i="14" s="1"/>
  <c r="BQ299" i="14"/>
  <c r="BF299" i="14"/>
  <c r="AU299" i="14"/>
  <c r="AV299" i="14"/>
  <c r="AP299" i="14"/>
  <c r="AT299" i="14"/>
  <c r="AQ299" i="14"/>
  <c r="BQ267" i="14"/>
  <c r="BG267" i="14"/>
  <c r="BW267" i="14" s="1"/>
  <c r="BF267" i="14"/>
  <c r="AU267" i="14"/>
  <c r="AV267" i="14"/>
  <c r="AP267" i="14"/>
  <c r="AT267" i="14"/>
  <c r="AQ267" i="14"/>
  <c r="BQ235" i="14"/>
  <c r="BF235" i="14"/>
  <c r="BG235" i="14"/>
  <c r="BW235" i="14" s="1"/>
  <c r="AU235" i="14"/>
  <c r="AV235" i="14"/>
  <c r="AP235" i="14"/>
  <c r="AT235" i="14"/>
  <c r="AQ235" i="14"/>
  <c r="BF203" i="14"/>
  <c r="BQ203" i="14"/>
  <c r="BG203" i="14"/>
  <c r="BW203" i="14" s="1"/>
  <c r="AU203" i="14"/>
  <c r="AT203" i="14"/>
  <c r="AV203" i="14"/>
  <c r="AP203" i="14"/>
  <c r="AQ203" i="14"/>
  <c r="BQ171" i="14"/>
  <c r="BF171" i="14"/>
  <c r="BG171" i="14"/>
  <c r="BW171" i="14" s="1"/>
  <c r="AU171" i="14"/>
  <c r="AT171" i="14"/>
  <c r="AV171" i="14"/>
  <c r="AP171" i="14"/>
  <c r="AQ171" i="14"/>
  <c r="BF135" i="14"/>
  <c r="BQ135" i="14"/>
  <c r="BG135" i="14"/>
  <c r="BW135" i="14" s="1"/>
  <c r="AV135" i="14"/>
  <c r="AQ135" i="14"/>
  <c r="AU135" i="14"/>
  <c r="AP135" i="14"/>
  <c r="AT135" i="14"/>
  <c r="BQ92" i="14"/>
  <c r="BG92" i="14"/>
  <c r="BW92" i="14" s="1"/>
  <c r="BF92" i="14"/>
  <c r="AV92" i="14"/>
  <c r="AU92" i="14"/>
  <c r="AT92" i="14"/>
  <c r="AQ92" i="14"/>
  <c r="AP92" i="14"/>
  <c r="BQ49" i="14"/>
  <c r="BF49" i="14"/>
  <c r="BG49" i="14"/>
  <c r="BW49" i="14" s="1"/>
  <c r="AV49" i="14"/>
  <c r="AU49" i="14"/>
  <c r="AT49" i="14"/>
  <c r="AQ49" i="14"/>
  <c r="AP49" i="14"/>
  <c r="BQ7" i="14"/>
  <c r="BF7" i="14"/>
  <c r="BG7" i="14"/>
  <c r="BW7" i="14" s="1"/>
  <c r="AV7" i="14"/>
  <c r="AQ7" i="14"/>
  <c r="AP7" i="14"/>
  <c r="AU7" i="14"/>
  <c r="AT7" i="14"/>
  <c r="BQ555" i="14"/>
  <c r="BF555" i="14"/>
  <c r="BG555" i="14"/>
  <c r="BW555" i="14" s="1"/>
  <c r="AU555" i="14"/>
  <c r="AT555" i="14"/>
  <c r="AV555" i="14"/>
  <c r="AQ555" i="14"/>
  <c r="AP555" i="14"/>
  <c r="BQ534" i="14"/>
  <c r="BF534" i="14"/>
  <c r="BG534" i="14"/>
  <c r="BW534" i="14" s="1"/>
  <c r="AV534" i="14"/>
  <c r="AU534" i="14"/>
  <c r="AT534" i="14"/>
  <c r="AQ534" i="14"/>
  <c r="AP534" i="14"/>
  <c r="BQ513" i="14"/>
  <c r="BG513" i="14"/>
  <c r="BW513" i="14" s="1"/>
  <c r="BF513" i="14"/>
  <c r="AV513" i="14"/>
  <c r="AU513" i="14"/>
  <c r="AT513" i="14"/>
  <c r="AQ513" i="14"/>
  <c r="AP513" i="14"/>
  <c r="BF491" i="14"/>
  <c r="BQ491" i="14"/>
  <c r="BG491" i="14"/>
  <c r="BW491" i="14" s="1"/>
  <c r="AU491" i="14"/>
  <c r="AT491" i="14"/>
  <c r="AV491" i="14"/>
  <c r="AQ491" i="14"/>
  <c r="AP491" i="14"/>
  <c r="BQ470" i="14"/>
  <c r="BG470" i="14"/>
  <c r="BW470" i="14" s="1"/>
  <c r="BF470" i="14"/>
  <c r="AV470" i="14"/>
  <c r="AU470" i="14"/>
  <c r="AT470" i="14"/>
  <c r="AQ470" i="14"/>
  <c r="AP470" i="14"/>
  <c r="BF442" i="14"/>
  <c r="BG442" i="14"/>
  <c r="BW442" i="14" s="1"/>
  <c r="BQ442" i="14"/>
  <c r="AV442" i="14"/>
  <c r="AU442" i="14"/>
  <c r="AT442" i="14"/>
  <c r="AP442" i="14"/>
  <c r="AQ442" i="14"/>
  <c r="BF410" i="14"/>
  <c r="BG410" i="14"/>
  <c r="BW410" i="14" s="1"/>
  <c r="BQ410" i="14"/>
  <c r="AV410" i="14"/>
  <c r="AU410" i="14"/>
  <c r="AT410" i="14"/>
  <c r="AP410" i="14"/>
  <c r="AQ410" i="14"/>
  <c r="BG378" i="14"/>
  <c r="BW378" i="14" s="1"/>
  <c r="BQ378" i="14"/>
  <c r="BF378" i="14"/>
  <c r="AV378" i="14"/>
  <c r="AU378" i="14"/>
  <c r="AT378" i="14"/>
  <c r="AP378" i="14"/>
  <c r="AQ378" i="14"/>
  <c r="BQ346" i="14"/>
  <c r="BG346" i="14"/>
  <c r="BW346" i="14" s="1"/>
  <c r="BF346" i="14"/>
  <c r="AV346" i="14"/>
  <c r="AU346" i="14"/>
  <c r="AT346" i="14"/>
  <c r="AP346" i="14"/>
  <c r="AQ346" i="14"/>
  <c r="BQ314" i="14"/>
  <c r="BG314" i="14"/>
  <c r="BW314" i="14" s="1"/>
  <c r="BF314" i="14"/>
  <c r="AV314" i="14"/>
  <c r="AU314" i="14"/>
  <c r="AT314" i="14"/>
  <c r="AP314" i="14"/>
  <c r="AQ314" i="14"/>
  <c r="BQ282" i="14"/>
  <c r="BF282" i="14"/>
  <c r="BG282" i="14"/>
  <c r="BW282" i="14" s="1"/>
  <c r="AV282" i="14"/>
  <c r="AU282" i="14"/>
  <c r="AT282" i="14"/>
  <c r="AP282" i="14"/>
  <c r="AQ282" i="14"/>
  <c r="BQ250" i="14"/>
  <c r="BF250" i="14"/>
  <c r="BG250" i="14"/>
  <c r="BW250" i="14" s="1"/>
  <c r="AV250" i="14"/>
  <c r="AU250" i="14"/>
  <c r="AT250" i="14"/>
  <c r="AP250" i="14"/>
  <c r="AQ250" i="14"/>
  <c r="BQ218" i="14"/>
  <c r="BF218" i="14"/>
  <c r="BG218" i="14"/>
  <c r="BW218" i="14" s="1"/>
  <c r="AV218" i="14"/>
  <c r="AU218" i="14"/>
  <c r="AT218" i="14"/>
  <c r="AP218" i="14"/>
  <c r="AQ218" i="14"/>
  <c r="BQ186" i="14"/>
  <c r="BF186" i="14"/>
  <c r="BG186" i="14"/>
  <c r="BW186" i="14" s="1"/>
  <c r="AV186" i="14"/>
  <c r="AU186" i="14"/>
  <c r="AT186" i="14"/>
  <c r="AP186" i="14"/>
  <c r="AQ186" i="14"/>
  <c r="BQ154" i="14"/>
  <c r="BF154" i="14"/>
  <c r="BG154" i="14"/>
  <c r="BW154" i="14" s="1"/>
  <c r="AV154" i="14"/>
  <c r="AU154" i="14"/>
  <c r="AT154" i="14"/>
  <c r="AP154" i="14"/>
  <c r="AQ154" i="14"/>
  <c r="BQ112" i="14"/>
  <c r="BG112" i="14"/>
  <c r="BW112" i="14" s="1"/>
  <c r="BF112" i="14"/>
  <c r="AV112" i="14"/>
  <c r="AU112" i="14"/>
  <c r="AT112" i="14"/>
  <c r="AQ112" i="14"/>
  <c r="AP112" i="14"/>
  <c r="BQ69" i="14"/>
  <c r="BF69" i="14"/>
  <c r="BG69" i="14"/>
  <c r="BW69" i="14" s="1"/>
  <c r="AV69" i="14"/>
  <c r="AU69" i="14"/>
  <c r="AT69" i="14"/>
  <c r="AQ69" i="14"/>
  <c r="AP69" i="14"/>
  <c r="BG27" i="14"/>
  <c r="BW27" i="14" s="1"/>
  <c r="BQ27" i="14"/>
  <c r="BF27" i="14"/>
  <c r="AU27" i="14"/>
  <c r="AV27" i="14"/>
  <c r="AQ27" i="14"/>
  <c r="AP27" i="14"/>
  <c r="AT27" i="14"/>
  <c r="BQ457" i="14"/>
  <c r="BF457" i="14"/>
  <c r="BG457" i="14"/>
  <c r="BW457" i="14" s="1"/>
  <c r="AV457" i="14"/>
  <c r="AU457" i="14"/>
  <c r="AT457" i="14"/>
  <c r="AQ457" i="14"/>
  <c r="AP457" i="14"/>
  <c r="BQ441" i="14"/>
  <c r="BF441" i="14"/>
  <c r="BG441" i="14"/>
  <c r="BW441" i="14" s="1"/>
  <c r="AV441" i="14"/>
  <c r="AU441" i="14"/>
  <c r="AT441" i="14"/>
  <c r="AQ441" i="14"/>
  <c r="AP441" i="14"/>
  <c r="BQ425" i="14"/>
  <c r="BG425" i="14"/>
  <c r="BW425" i="14" s="1"/>
  <c r="BF425" i="14"/>
  <c r="AV425" i="14"/>
  <c r="AU425" i="14"/>
  <c r="AT425" i="14"/>
  <c r="AQ425" i="14"/>
  <c r="AP425" i="14"/>
  <c r="BQ409" i="14"/>
  <c r="BG409" i="14"/>
  <c r="BW409" i="14" s="1"/>
  <c r="BF409" i="14"/>
  <c r="AV409" i="14"/>
  <c r="AU409" i="14"/>
  <c r="AT409" i="14"/>
  <c r="AQ409" i="14"/>
  <c r="AP409" i="14"/>
  <c r="BQ393" i="14"/>
  <c r="BF393" i="14"/>
  <c r="BG393" i="14"/>
  <c r="BW393" i="14" s="1"/>
  <c r="AV393" i="14"/>
  <c r="AU393" i="14"/>
  <c r="AT393" i="14"/>
  <c r="AQ393" i="14"/>
  <c r="AP393" i="14"/>
  <c r="BQ377" i="14"/>
  <c r="BF377" i="14"/>
  <c r="BG377" i="14"/>
  <c r="BW377" i="14" s="1"/>
  <c r="AV377" i="14"/>
  <c r="AU377" i="14"/>
  <c r="AT377" i="14"/>
  <c r="AQ377" i="14"/>
  <c r="AP377" i="14"/>
  <c r="BQ361" i="14"/>
  <c r="BF361" i="14"/>
  <c r="BG361" i="14"/>
  <c r="BW361" i="14" s="1"/>
  <c r="AV361" i="14"/>
  <c r="AU361" i="14"/>
  <c r="AT361" i="14"/>
  <c r="AQ361" i="14"/>
  <c r="AP361" i="14"/>
  <c r="BQ345" i="14"/>
  <c r="BF345" i="14"/>
  <c r="BG345" i="14"/>
  <c r="BW345" i="14" s="1"/>
  <c r="AV345" i="14"/>
  <c r="AU345" i="14"/>
  <c r="AT345" i="14"/>
  <c r="AQ345" i="14"/>
  <c r="AP345" i="14"/>
  <c r="BQ329" i="14"/>
  <c r="BF329" i="14"/>
  <c r="BG329" i="14"/>
  <c r="BW329" i="14" s="1"/>
  <c r="AV329" i="14"/>
  <c r="AU329" i="14"/>
  <c r="AT329" i="14"/>
  <c r="AQ329" i="14"/>
  <c r="AP329" i="14"/>
  <c r="BQ313" i="14"/>
  <c r="BF313" i="14"/>
  <c r="BG313" i="14"/>
  <c r="BW313" i="14" s="1"/>
  <c r="AV313" i="14"/>
  <c r="AU313" i="14"/>
  <c r="AT313" i="14"/>
  <c r="AQ313" i="14"/>
  <c r="AP313" i="14"/>
  <c r="BG297" i="14"/>
  <c r="BW297" i="14" s="1"/>
  <c r="BQ297" i="14"/>
  <c r="BF297" i="14"/>
  <c r="AV297" i="14"/>
  <c r="AU297" i="14"/>
  <c r="AT297" i="14"/>
  <c r="AQ297" i="14"/>
  <c r="AP297" i="14"/>
  <c r="BG281" i="14"/>
  <c r="BW281" i="14" s="1"/>
  <c r="BQ281" i="14"/>
  <c r="BF281" i="14"/>
  <c r="AV281" i="14"/>
  <c r="AU281" i="14"/>
  <c r="AT281" i="14"/>
  <c r="AQ281" i="14"/>
  <c r="AP281" i="14"/>
  <c r="BG265" i="14"/>
  <c r="BW265" i="14" s="1"/>
  <c r="BQ265" i="14"/>
  <c r="BF265" i="14"/>
  <c r="AV265" i="14"/>
  <c r="AU265" i="14"/>
  <c r="AT265" i="14"/>
  <c r="AQ265" i="14"/>
  <c r="AP265" i="14"/>
  <c r="BF249" i="14"/>
  <c r="BQ249" i="14"/>
  <c r="BG249" i="14"/>
  <c r="BW249" i="14" s="1"/>
  <c r="AV249" i="14"/>
  <c r="AU249" i="14"/>
  <c r="AT249" i="14"/>
  <c r="AQ249" i="14"/>
  <c r="AP249" i="14"/>
  <c r="BQ233" i="14"/>
  <c r="BF233" i="14"/>
  <c r="BG233" i="14"/>
  <c r="BW233" i="14" s="1"/>
  <c r="AV233" i="14"/>
  <c r="AU233" i="14"/>
  <c r="AT233" i="14"/>
  <c r="AQ233" i="14"/>
  <c r="AP233" i="14"/>
  <c r="BQ217" i="14"/>
  <c r="BF217" i="14"/>
  <c r="BG217" i="14"/>
  <c r="BW217" i="14" s="1"/>
  <c r="AV217" i="14"/>
  <c r="AU217" i="14"/>
  <c r="AT217" i="14"/>
  <c r="AQ217" i="14"/>
  <c r="AP217" i="14"/>
  <c r="BQ201" i="14"/>
  <c r="BG201" i="14"/>
  <c r="BW201" i="14" s="1"/>
  <c r="BF201" i="14"/>
  <c r="AV201" i="14"/>
  <c r="AU201" i="14"/>
  <c r="AT201" i="14"/>
  <c r="AQ201" i="14"/>
  <c r="AP201" i="14"/>
  <c r="BQ185" i="14"/>
  <c r="BF185" i="14"/>
  <c r="BG185" i="14"/>
  <c r="BW185" i="14" s="1"/>
  <c r="AV185" i="14"/>
  <c r="AU185" i="14"/>
  <c r="AT185" i="14"/>
  <c r="AQ185" i="14"/>
  <c r="AP185" i="14"/>
  <c r="BQ169" i="14"/>
  <c r="BF169" i="14"/>
  <c r="BG169" i="14"/>
  <c r="BW169" i="14" s="1"/>
  <c r="AV169" i="14"/>
  <c r="AU169" i="14"/>
  <c r="AT169" i="14"/>
  <c r="AQ169" i="14"/>
  <c r="AP169" i="14"/>
  <c r="BQ153" i="14"/>
  <c r="BF153" i="14"/>
  <c r="BG153" i="14"/>
  <c r="BW153" i="14" s="1"/>
  <c r="AV153" i="14"/>
  <c r="AU153" i="14"/>
  <c r="AT153" i="14"/>
  <c r="AQ153" i="14"/>
  <c r="AP153" i="14"/>
  <c r="BQ132" i="14"/>
  <c r="BF132" i="14"/>
  <c r="BG132" i="14"/>
  <c r="BW132" i="14" s="1"/>
  <c r="AV132" i="14"/>
  <c r="AU132" i="14"/>
  <c r="AT132" i="14"/>
  <c r="AQ132" i="14"/>
  <c r="AP132" i="14"/>
  <c r="BQ111" i="14"/>
  <c r="BF111" i="14"/>
  <c r="BG111" i="14"/>
  <c r="BW111" i="14" s="1"/>
  <c r="AT111" i="14"/>
  <c r="AQ111" i="14"/>
  <c r="AU111" i="14"/>
  <c r="AP111" i="14"/>
  <c r="AV111" i="14"/>
  <c r="BQ89" i="14"/>
  <c r="BF89" i="14"/>
  <c r="BG89" i="14"/>
  <c r="BW89" i="14" s="1"/>
  <c r="AV89" i="14"/>
  <c r="AU89" i="14"/>
  <c r="AT89" i="14"/>
  <c r="AQ89" i="14"/>
  <c r="AP89" i="14"/>
  <c r="BQ68" i="14"/>
  <c r="BF68" i="14"/>
  <c r="BG68" i="14"/>
  <c r="BW68" i="14" s="1"/>
  <c r="AV68" i="14"/>
  <c r="AU68" i="14"/>
  <c r="AT68" i="14"/>
  <c r="AQ68" i="14"/>
  <c r="AP68" i="14"/>
  <c r="BF47" i="14"/>
  <c r="BQ47" i="14"/>
  <c r="BG47" i="14"/>
  <c r="BW47" i="14" s="1"/>
  <c r="AT47" i="14"/>
  <c r="AU47" i="14"/>
  <c r="AP47" i="14"/>
  <c r="AV47" i="14"/>
  <c r="AQ47" i="14"/>
  <c r="BQ25" i="14"/>
  <c r="BF25" i="14"/>
  <c r="BG25" i="14"/>
  <c r="BW25" i="14" s="1"/>
  <c r="AV25" i="14"/>
  <c r="AU25" i="14"/>
  <c r="AT25" i="14"/>
  <c r="AQ25" i="14"/>
  <c r="AP25" i="14"/>
  <c r="BQ4" i="14"/>
  <c r="BF4" i="14"/>
  <c r="BG4" i="14"/>
  <c r="BW4" i="14" s="1"/>
  <c r="AV4" i="14"/>
  <c r="AU4" i="14"/>
  <c r="AT4" i="14"/>
  <c r="AQ4" i="14"/>
  <c r="AP4" i="14"/>
  <c r="BG560" i="14"/>
  <c r="BW560" i="14" s="1"/>
  <c r="BQ560" i="14"/>
  <c r="BF560" i="14"/>
  <c r="AV560" i="14"/>
  <c r="AU560" i="14"/>
  <c r="AT560" i="14"/>
  <c r="AQ560" i="14"/>
  <c r="AP560" i="14"/>
  <c r="BQ544" i="14"/>
  <c r="BF544" i="14"/>
  <c r="BG544" i="14"/>
  <c r="BW544" i="14" s="1"/>
  <c r="AV544" i="14"/>
  <c r="AU544" i="14"/>
  <c r="AT544" i="14"/>
  <c r="AQ544" i="14"/>
  <c r="AP544" i="14"/>
  <c r="BG528" i="14"/>
  <c r="BW528" i="14" s="1"/>
  <c r="BQ528" i="14"/>
  <c r="BF528" i="14"/>
  <c r="AV528" i="14"/>
  <c r="AU528" i="14"/>
  <c r="AT528" i="14"/>
  <c r="AQ528" i="14"/>
  <c r="AP528" i="14"/>
  <c r="BQ512" i="14"/>
  <c r="BF512" i="14"/>
  <c r="BG512" i="14"/>
  <c r="BW512" i="14" s="1"/>
  <c r="AV512" i="14"/>
  <c r="AU512" i="14"/>
  <c r="AT512" i="14"/>
  <c r="AQ512" i="14"/>
  <c r="AP512" i="14"/>
  <c r="BF496" i="14"/>
  <c r="BG496" i="14"/>
  <c r="BW496" i="14" s="1"/>
  <c r="BQ496" i="14"/>
  <c r="AV496" i="14"/>
  <c r="AU496" i="14"/>
  <c r="AT496" i="14"/>
  <c r="AQ496" i="14"/>
  <c r="AP496" i="14"/>
  <c r="BG480" i="14"/>
  <c r="BW480" i="14" s="1"/>
  <c r="BQ480" i="14"/>
  <c r="BF480" i="14"/>
  <c r="AV480" i="14"/>
  <c r="AU480" i="14"/>
  <c r="AT480" i="14"/>
  <c r="AQ480" i="14"/>
  <c r="AP480" i="14"/>
  <c r="BF464" i="14"/>
  <c r="BG464" i="14"/>
  <c r="BW464" i="14" s="1"/>
  <c r="BQ464" i="14"/>
  <c r="AV464" i="14"/>
  <c r="AU464" i="14"/>
  <c r="AT464" i="14"/>
  <c r="AQ464" i="14"/>
  <c r="AP464" i="14"/>
  <c r="BQ448" i="14"/>
  <c r="BF448" i="14"/>
  <c r="BG448" i="14"/>
  <c r="BW448" i="14" s="1"/>
  <c r="AV448" i="14"/>
  <c r="AU448" i="14"/>
  <c r="AT448" i="14"/>
  <c r="AQ448" i="14"/>
  <c r="AP448" i="14"/>
  <c r="BF432" i="14"/>
  <c r="BQ432" i="14"/>
  <c r="BG432" i="14"/>
  <c r="BW432" i="14" s="1"/>
  <c r="AV432" i="14"/>
  <c r="AU432" i="14"/>
  <c r="AT432" i="14"/>
  <c r="AQ432" i="14"/>
  <c r="AP432" i="14"/>
  <c r="BF416" i="14"/>
  <c r="BQ416" i="14"/>
  <c r="BG416" i="14"/>
  <c r="BW416" i="14" s="1"/>
  <c r="AV416" i="14"/>
  <c r="AU416" i="14"/>
  <c r="AT416" i="14"/>
  <c r="AQ416" i="14"/>
  <c r="AP416" i="14"/>
  <c r="BF400" i="14"/>
  <c r="BQ400" i="14"/>
  <c r="BG400" i="14"/>
  <c r="BW400" i="14" s="1"/>
  <c r="AV400" i="14"/>
  <c r="AU400" i="14"/>
  <c r="AT400" i="14"/>
  <c r="AQ400" i="14"/>
  <c r="AP400" i="14"/>
  <c r="BF384" i="14"/>
  <c r="BQ384" i="14"/>
  <c r="BG384" i="14"/>
  <c r="BW384" i="14" s="1"/>
  <c r="AV384" i="14"/>
  <c r="AU384" i="14"/>
  <c r="AT384" i="14"/>
  <c r="AQ384" i="14"/>
  <c r="AP384" i="14"/>
  <c r="BF368" i="14"/>
  <c r="BQ368" i="14"/>
  <c r="BG368" i="14"/>
  <c r="BW368" i="14" s="1"/>
  <c r="AV368" i="14"/>
  <c r="AU368" i="14"/>
  <c r="AT368" i="14"/>
  <c r="AQ368" i="14"/>
  <c r="AP368" i="14"/>
  <c r="BF352" i="14"/>
  <c r="BG352" i="14"/>
  <c r="BW352" i="14" s="1"/>
  <c r="BQ352" i="14"/>
  <c r="AV352" i="14"/>
  <c r="AU352" i="14"/>
  <c r="AT352" i="14"/>
  <c r="AQ352" i="14"/>
  <c r="AP352" i="14"/>
  <c r="BF336" i="14"/>
  <c r="BG336" i="14"/>
  <c r="BW336" i="14" s="1"/>
  <c r="BQ336" i="14"/>
  <c r="AV336" i="14"/>
  <c r="AU336" i="14"/>
  <c r="AT336" i="14"/>
  <c r="AQ336" i="14"/>
  <c r="AP336" i="14"/>
  <c r="BF320" i="14"/>
  <c r="BG320" i="14"/>
  <c r="BW320" i="14" s="1"/>
  <c r="BQ320" i="14"/>
  <c r="AV320" i="14"/>
  <c r="AU320" i="14"/>
  <c r="AT320" i="14"/>
  <c r="AQ320" i="14"/>
  <c r="AP320" i="14"/>
  <c r="BF304" i="14"/>
  <c r="BG304" i="14"/>
  <c r="BW304" i="14" s="1"/>
  <c r="BQ304" i="14"/>
  <c r="AV304" i="14"/>
  <c r="AU304" i="14"/>
  <c r="AT304" i="14"/>
  <c r="AQ304" i="14"/>
  <c r="AP304" i="14"/>
  <c r="BQ288" i="14"/>
  <c r="BF288" i="14"/>
  <c r="BG288" i="14"/>
  <c r="BW288" i="14" s="1"/>
  <c r="AV288" i="14"/>
  <c r="AU288" i="14"/>
  <c r="AT288" i="14"/>
  <c r="AQ288" i="14"/>
  <c r="AP288" i="14"/>
  <c r="BQ272" i="14"/>
  <c r="BF272" i="14"/>
  <c r="BG272" i="14"/>
  <c r="BW272" i="14" s="1"/>
  <c r="AV272" i="14"/>
  <c r="AU272" i="14"/>
  <c r="AT272" i="14"/>
  <c r="AQ272" i="14"/>
  <c r="AP272" i="14"/>
  <c r="BQ256" i="14"/>
  <c r="BF256" i="14"/>
  <c r="BG256" i="14"/>
  <c r="BW256" i="14" s="1"/>
  <c r="AV256" i="14"/>
  <c r="AU256" i="14"/>
  <c r="AT256" i="14"/>
  <c r="AQ256" i="14"/>
  <c r="AP256" i="14"/>
  <c r="BQ240" i="14"/>
  <c r="BF240" i="14"/>
  <c r="BG240" i="14"/>
  <c r="BW240" i="14" s="1"/>
  <c r="AV240" i="14"/>
  <c r="AU240" i="14"/>
  <c r="AT240" i="14"/>
  <c r="AQ240" i="14"/>
  <c r="AP240" i="14"/>
  <c r="BQ224" i="14"/>
  <c r="BF224" i="14"/>
  <c r="BG224" i="14"/>
  <c r="BW224" i="14" s="1"/>
  <c r="AV224" i="14"/>
  <c r="AU224" i="14"/>
  <c r="AT224" i="14"/>
  <c r="AQ224" i="14"/>
  <c r="AP224" i="14"/>
  <c r="BQ208" i="14"/>
  <c r="BF208" i="14"/>
  <c r="BG208" i="14"/>
  <c r="BW208" i="14" s="1"/>
  <c r="AV208" i="14"/>
  <c r="AU208" i="14"/>
  <c r="AT208" i="14"/>
  <c r="AQ208" i="14"/>
  <c r="AP208" i="14"/>
  <c r="BQ192" i="14"/>
  <c r="BF192" i="14"/>
  <c r="BG192" i="14"/>
  <c r="BW192" i="14" s="1"/>
  <c r="AV192" i="14"/>
  <c r="AU192" i="14"/>
  <c r="AT192" i="14"/>
  <c r="AQ192" i="14"/>
  <c r="AP192" i="14"/>
  <c r="BQ176" i="14"/>
  <c r="BF176" i="14"/>
  <c r="BG176" i="14"/>
  <c r="BW176" i="14" s="1"/>
  <c r="AV176" i="14"/>
  <c r="AU176" i="14"/>
  <c r="AT176" i="14"/>
  <c r="AQ176" i="14"/>
  <c r="AP176" i="14"/>
  <c r="BQ160" i="14"/>
  <c r="BF160" i="14"/>
  <c r="BG160" i="14"/>
  <c r="BW160" i="14" s="1"/>
  <c r="AV160" i="14"/>
  <c r="AU160" i="14"/>
  <c r="AT160" i="14"/>
  <c r="AQ160" i="14"/>
  <c r="AP160" i="14"/>
  <c r="BQ141" i="14"/>
  <c r="BF141" i="14"/>
  <c r="BG141" i="14"/>
  <c r="BW141" i="14" s="1"/>
  <c r="AV141" i="14"/>
  <c r="AU141" i="14"/>
  <c r="AT141" i="14"/>
  <c r="AQ141" i="14"/>
  <c r="AP141" i="14"/>
  <c r="BQ120" i="14"/>
  <c r="BG120" i="14"/>
  <c r="BW120" i="14" s="1"/>
  <c r="BF120" i="14"/>
  <c r="AV120" i="14"/>
  <c r="AU120" i="14"/>
  <c r="AT120" i="14"/>
  <c r="AQ120" i="14"/>
  <c r="AP120" i="14"/>
  <c r="BQ99" i="14"/>
  <c r="BF99" i="14"/>
  <c r="BG99" i="14"/>
  <c r="BW99" i="14" s="1"/>
  <c r="AT99" i="14"/>
  <c r="AP99" i="14"/>
  <c r="AV99" i="14"/>
  <c r="AU99" i="14"/>
  <c r="AQ99" i="14"/>
  <c r="BQ77" i="14"/>
  <c r="BG77" i="14"/>
  <c r="BW77" i="14" s="1"/>
  <c r="BF77" i="14"/>
  <c r="AV77" i="14"/>
  <c r="AU77" i="14"/>
  <c r="AT77" i="14"/>
  <c r="AQ77" i="14"/>
  <c r="AP77" i="14"/>
  <c r="BQ56" i="14"/>
  <c r="BG56" i="14"/>
  <c r="BW56" i="14" s="1"/>
  <c r="BF56" i="14"/>
  <c r="AV56" i="14"/>
  <c r="AU56" i="14"/>
  <c r="AT56" i="14"/>
  <c r="AQ56" i="14"/>
  <c r="AP56" i="14"/>
  <c r="BQ35" i="14"/>
  <c r="BF35" i="14"/>
  <c r="BG35" i="14"/>
  <c r="BW35" i="14" s="1"/>
  <c r="AQ35" i="14"/>
  <c r="AT35" i="14"/>
  <c r="AP35" i="14"/>
  <c r="AU35" i="14"/>
  <c r="AV35" i="14"/>
  <c r="BQ13" i="14"/>
  <c r="BG13" i="14"/>
  <c r="BW13" i="14" s="1"/>
  <c r="BF13" i="14"/>
  <c r="AV13" i="14"/>
  <c r="AU13" i="14"/>
  <c r="AT13" i="14"/>
  <c r="AQ13" i="14"/>
  <c r="AP13" i="14"/>
  <c r="BQ142" i="14"/>
  <c r="BG142" i="14"/>
  <c r="BW142" i="14" s="1"/>
  <c r="BF142" i="14"/>
  <c r="AV142" i="14"/>
  <c r="AU142" i="14"/>
  <c r="AT142" i="14"/>
  <c r="AP142" i="14"/>
  <c r="AQ142" i="14"/>
  <c r="BQ126" i="14"/>
  <c r="BG126" i="14"/>
  <c r="BW126" i="14" s="1"/>
  <c r="BF126" i="14"/>
  <c r="AV126" i="14"/>
  <c r="AU126" i="14"/>
  <c r="AT126" i="14"/>
  <c r="AP126" i="14"/>
  <c r="AQ126" i="14"/>
  <c r="BQ110" i="14"/>
  <c r="BG110" i="14"/>
  <c r="BW110" i="14" s="1"/>
  <c r="BF110" i="14"/>
  <c r="AV110" i="14"/>
  <c r="AU110" i="14"/>
  <c r="AT110" i="14"/>
  <c r="AP110" i="14"/>
  <c r="AQ110" i="14"/>
  <c r="BQ94" i="14"/>
  <c r="BG94" i="14"/>
  <c r="BW94" i="14" s="1"/>
  <c r="BF94" i="14"/>
  <c r="AV94" i="14"/>
  <c r="AU94" i="14"/>
  <c r="AT94" i="14"/>
  <c r="AP94" i="14"/>
  <c r="AQ94" i="14"/>
  <c r="BQ78" i="14"/>
  <c r="BF78" i="14"/>
  <c r="BG78" i="14"/>
  <c r="BW78" i="14" s="1"/>
  <c r="AV78" i="14"/>
  <c r="AU78" i="14"/>
  <c r="AT78" i="14"/>
  <c r="AQ78" i="14"/>
  <c r="AP78" i="14"/>
  <c r="BQ62" i="14"/>
  <c r="BG62" i="14"/>
  <c r="BW62" i="14" s="1"/>
  <c r="BF62" i="14"/>
  <c r="AV62" i="14"/>
  <c r="AU62" i="14"/>
  <c r="AT62" i="14"/>
  <c r="AQ62" i="14"/>
  <c r="AP62" i="14"/>
  <c r="BQ46" i="14"/>
  <c r="BF46" i="14"/>
  <c r="BG46" i="14"/>
  <c r="BW46" i="14" s="1"/>
  <c r="AV46" i="14"/>
  <c r="AU46" i="14"/>
  <c r="AT46" i="14"/>
  <c r="AQ46" i="14"/>
  <c r="AP46" i="14"/>
  <c r="BQ30" i="14"/>
  <c r="BG30" i="14"/>
  <c r="BW30" i="14" s="1"/>
  <c r="BF30" i="14"/>
  <c r="AV30" i="14"/>
  <c r="AU30" i="14"/>
  <c r="AT30" i="14"/>
  <c r="AQ30" i="14"/>
  <c r="AP30" i="14"/>
  <c r="BQ14" i="14"/>
  <c r="BF14" i="14"/>
  <c r="BG14" i="14"/>
  <c r="BW14" i="14" s="1"/>
  <c r="AV14" i="14"/>
  <c r="AU14" i="14"/>
  <c r="AT14" i="14"/>
  <c r="AQ14" i="14"/>
  <c r="AP14" i="14"/>
  <c r="BQ107" i="14"/>
  <c r="BG107" i="14"/>
  <c r="BW107" i="14" s="1"/>
  <c r="BF107" i="14"/>
  <c r="AU107" i="14"/>
  <c r="AT107" i="14"/>
  <c r="AV107" i="14"/>
  <c r="AP107" i="14"/>
  <c r="AQ107" i="14"/>
  <c r="BQ489" i="14"/>
  <c r="BF489" i="14"/>
  <c r="BG489" i="14"/>
  <c r="BW489" i="14" s="1"/>
  <c r="AV489" i="14"/>
  <c r="AU489" i="14"/>
  <c r="AT489" i="14"/>
  <c r="AQ489" i="14"/>
  <c r="AP489" i="14"/>
  <c r="BG563" i="14"/>
  <c r="BW563" i="14" s="1"/>
  <c r="BQ563" i="14"/>
  <c r="BF563" i="14"/>
  <c r="AV563" i="14"/>
  <c r="AT563" i="14"/>
  <c r="AQ563" i="14"/>
  <c r="AP563" i="14"/>
  <c r="AU563" i="14"/>
  <c r="BQ358" i="14"/>
  <c r="BG358" i="14"/>
  <c r="BW358" i="14" s="1"/>
  <c r="BF358" i="14"/>
  <c r="AV358" i="14"/>
  <c r="AU358" i="14"/>
  <c r="AT358" i="14"/>
  <c r="AP358" i="14"/>
  <c r="AQ358" i="14"/>
  <c r="BQ85" i="14"/>
  <c r="BG85" i="14"/>
  <c r="BW85" i="14" s="1"/>
  <c r="BF85" i="14"/>
  <c r="AV85" i="14"/>
  <c r="AU85" i="14"/>
  <c r="AT85" i="14"/>
  <c r="AQ85" i="14"/>
  <c r="AP85" i="14"/>
  <c r="BQ406" i="14"/>
  <c r="BF406" i="14"/>
  <c r="BG406" i="14"/>
  <c r="BW406" i="14" s="1"/>
  <c r="AV406" i="14"/>
  <c r="AU406" i="14"/>
  <c r="AT406" i="14"/>
  <c r="AP406" i="14"/>
  <c r="AQ406" i="14"/>
  <c r="BQ149" i="14"/>
  <c r="BG149" i="14"/>
  <c r="BW149" i="14" s="1"/>
  <c r="BF149" i="14"/>
  <c r="AV149" i="14"/>
  <c r="AU149" i="14"/>
  <c r="AT149" i="14"/>
  <c r="AQ149" i="14"/>
  <c r="AP149" i="14"/>
  <c r="BQ454" i="14"/>
  <c r="BF454" i="14"/>
  <c r="BG454" i="14"/>
  <c r="BW454" i="14" s="1"/>
  <c r="AV454" i="14"/>
  <c r="AU454" i="14"/>
  <c r="AT454" i="14"/>
  <c r="AQ454" i="14"/>
  <c r="AP454" i="14"/>
  <c r="BQ198" i="14"/>
  <c r="BG198" i="14"/>
  <c r="BW198" i="14" s="1"/>
  <c r="BF198" i="14"/>
  <c r="AV198" i="14"/>
  <c r="AU198" i="14"/>
  <c r="AT198" i="14"/>
  <c r="AP198" i="14"/>
  <c r="AQ198" i="14"/>
  <c r="BF559" i="14"/>
  <c r="BQ559" i="14"/>
  <c r="BG559" i="14"/>
  <c r="BW559" i="14" s="1"/>
  <c r="AT559" i="14"/>
  <c r="AU559" i="14"/>
  <c r="AQ559" i="14"/>
  <c r="AP559" i="14"/>
  <c r="AV559" i="14"/>
  <c r="BQ517" i="14"/>
  <c r="BG517" i="14"/>
  <c r="BW517" i="14" s="1"/>
  <c r="BF517" i="14"/>
  <c r="AV517" i="14"/>
  <c r="AU517" i="14"/>
  <c r="AT517" i="14"/>
  <c r="AQ517" i="14"/>
  <c r="AP517" i="14"/>
  <c r="BG474" i="14"/>
  <c r="BW474" i="14" s="1"/>
  <c r="BF474" i="14"/>
  <c r="BQ474" i="14"/>
  <c r="AV474" i="14"/>
  <c r="AU474" i="14"/>
  <c r="AT474" i="14"/>
  <c r="AQ474" i="14"/>
  <c r="AP474" i="14"/>
  <c r="BF415" i="14"/>
  <c r="BQ415" i="14"/>
  <c r="BG415" i="14"/>
  <c r="BW415" i="14" s="1"/>
  <c r="AT415" i="14"/>
  <c r="AQ415" i="14"/>
  <c r="AU415" i="14"/>
  <c r="AP415" i="14"/>
  <c r="AV415" i="14"/>
  <c r="BQ351" i="14"/>
  <c r="BF351" i="14"/>
  <c r="BG351" i="14"/>
  <c r="BW351" i="14" s="1"/>
  <c r="AT351" i="14"/>
  <c r="AQ351" i="14"/>
  <c r="AU351" i="14"/>
  <c r="AP351" i="14"/>
  <c r="AV351" i="14"/>
  <c r="BQ287" i="14"/>
  <c r="BF287" i="14"/>
  <c r="BG287" i="14"/>
  <c r="BW287" i="14" s="1"/>
  <c r="AT287" i="14"/>
  <c r="AQ287" i="14"/>
  <c r="AU287" i="14"/>
  <c r="AP287" i="14"/>
  <c r="AV287" i="14"/>
  <c r="BQ223" i="14"/>
  <c r="BG223" i="14"/>
  <c r="BW223" i="14" s="1"/>
  <c r="BF223" i="14"/>
  <c r="AT223" i="14"/>
  <c r="AQ223" i="14"/>
  <c r="AU223" i="14"/>
  <c r="AP223" i="14"/>
  <c r="AV223" i="14"/>
  <c r="BQ159" i="14"/>
  <c r="BF159" i="14"/>
  <c r="BG159" i="14"/>
  <c r="BW159" i="14" s="1"/>
  <c r="AT159" i="14"/>
  <c r="AQ159" i="14"/>
  <c r="AU159" i="14"/>
  <c r="AP159" i="14"/>
  <c r="AV159" i="14"/>
  <c r="BQ76" i="14"/>
  <c r="BF76" i="14"/>
  <c r="BG76" i="14"/>
  <c r="BW76" i="14" s="1"/>
  <c r="AV76" i="14"/>
  <c r="AU76" i="14"/>
  <c r="AT76" i="14"/>
  <c r="AQ76" i="14"/>
  <c r="AP76" i="14"/>
  <c r="BQ569" i="14"/>
  <c r="BF569" i="14"/>
  <c r="BG569" i="14"/>
  <c r="BW569" i="14" s="1"/>
  <c r="AV569" i="14"/>
  <c r="AU569" i="14"/>
  <c r="AT569" i="14"/>
  <c r="AP569" i="14"/>
  <c r="AQ569" i="14"/>
  <c r="BQ526" i="14"/>
  <c r="BF526" i="14"/>
  <c r="BG526" i="14"/>
  <c r="BW526" i="14" s="1"/>
  <c r="AV526" i="14"/>
  <c r="AU526" i="14"/>
  <c r="AT526" i="14"/>
  <c r="AQ526" i="14"/>
  <c r="AP526" i="14"/>
  <c r="BF483" i="14"/>
  <c r="BQ483" i="14"/>
  <c r="BG483" i="14"/>
  <c r="BW483" i="14" s="1"/>
  <c r="AT483" i="14"/>
  <c r="AQ483" i="14"/>
  <c r="AP483" i="14"/>
  <c r="AV483" i="14"/>
  <c r="AU483" i="14"/>
  <c r="BQ430" i="14"/>
  <c r="BF430" i="14"/>
  <c r="BG430" i="14"/>
  <c r="BW430" i="14" s="1"/>
  <c r="AV430" i="14"/>
  <c r="AU430" i="14"/>
  <c r="AT430" i="14"/>
  <c r="AP430" i="14"/>
  <c r="AQ430" i="14"/>
  <c r="BQ366" i="14"/>
  <c r="BG366" i="14"/>
  <c r="BW366" i="14" s="1"/>
  <c r="BF366" i="14"/>
  <c r="AV366" i="14"/>
  <c r="AU366" i="14"/>
  <c r="AT366" i="14"/>
  <c r="AP366" i="14"/>
  <c r="AQ366" i="14"/>
  <c r="BQ302" i="14"/>
  <c r="BF302" i="14"/>
  <c r="BG302" i="14"/>
  <c r="BW302" i="14" s="1"/>
  <c r="AV302" i="14"/>
  <c r="AU302" i="14"/>
  <c r="AT302" i="14"/>
  <c r="AP302" i="14"/>
  <c r="AQ302" i="14"/>
  <c r="BQ238" i="14"/>
  <c r="BF238" i="14"/>
  <c r="BG238" i="14"/>
  <c r="BW238" i="14" s="1"/>
  <c r="AV238" i="14"/>
  <c r="AU238" i="14"/>
  <c r="AT238" i="14"/>
  <c r="AP238" i="14"/>
  <c r="AQ238" i="14"/>
  <c r="BQ174" i="14"/>
  <c r="BG174" i="14"/>
  <c r="BW174" i="14" s="1"/>
  <c r="BF174" i="14"/>
  <c r="AV174" i="14"/>
  <c r="AU174" i="14"/>
  <c r="AT174" i="14"/>
  <c r="AP174" i="14"/>
  <c r="AQ174" i="14"/>
  <c r="BQ96" i="14"/>
  <c r="BF96" i="14"/>
  <c r="BG96" i="14"/>
  <c r="BW96" i="14" s="1"/>
  <c r="AV96" i="14"/>
  <c r="AU96" i="14"/>
  <c r="AT96" i="14"/>
  <c r="AQ96" i="14"/>
  <c r="AP96" i="14"/>
  <c r="BQ11" i="14"/>
  <c r="BF11" i="14"/>
  <c r="BG11" i="14"/>
  <c r="BW11" i="14" s="1"/>
  <c r="AU11" i="14"/>
  <c r="AT11" i="14"/>
  <c r="AV11" i="14"/>
  <c r="AQ11" i="14"/>
  <c r="AP11" i="14"/>
  <c r="BG543" i="14"/>
  <c r="BW543" i="14" s="1"/>
  <c r="BQ543" i="14"/>
  <c r="BF543" i="14"/>
  <c r="AT543" i="14"/>
  <c r="AU543" i="14"/>
  <c r="AQ543" i="14"/>
  <c r="AP543" i="14"/>
  <c r="AV543" i="14"/>
  <c r="BQ501" i="14"/>
  <c r="BG501" i="14"/>
  <c r="BW501" i="14" s="1"/>
  <c r="BF501" i="14"/>
  <c r="AV501" i="14"/>
  <c r="AU501" i="14"/>
  <c r="AT501" i="14"/>
  <c r="AQ501" i="14"/>
  <c r="AP501" i="14"/>
  <c r="BF455" i="14"/>
  <c r="BQ455" i="14"/>
  <c r="BG455" i="14"/>
  <c r="BW455" i="14" s="1"/>
  <c r="AV455" i="14"/>
  <c r="AU455" i="14"/>
  <c r="AQ455" i="14"/>
  <c r="AP455" i="14"/>
  <c r="AT455" i="14"/>
  <c r="BF391" i="14"/>
  <c r="BQ391" i="14"/>
  <c r="BG391" i="14"/>
  <c r="BW391" i="14" s="1"/>
  <c r="AV391" i="14"/>
  <c r="AQ391" i="14"/>
  <c r="AU391" i="14"/>
  <c r="AP391" i="14"/>
  <c r="AT391" i="14"/>
  <c r="BF327" i="14"/>
  <c r="BQ327" i="14"/>
  <c r="BG327" i="14"/>
  <c r="BW327" i="14" s="1"/>
  <c r="AV327" i="14"/>
  <c r="AQ327" i="14"/>
  <c r="AU327" i="14"/>
  <c r="AP327" i="14"/>
  <c r="AT327" i="14"/>
  <c r="BQ263" i="14"/>
  <c r="BF263" i="14"/>
  <c r="BG263" i="14"/>
  <c r="BW263" i="14" s="1"/>
  <c r="AV263" i="14"/>
  <c r="AQ263" i="14"/>
  <c r="AU263" i="14"/>
  <c r="AP263" i="14"/>
  <c r="AT263" i="14"/>
  <c r="BF199" i="14"/>
  <c r="BQ199" i="14"/>
  <c r="BG199" i="14"/>
  <c r="BW199" i="14" s="1"/>
  <c r="AV199" i="14"/>
  <c r="AQ199" i="14"/>
  <c r="AU199" i="14"/>
  <c r="AP199" i="14"/>
  <c r="AT199" i="14"/>
  <c r="BQ129" i="14"/>
  <c r="BF129" i="14"/>
  <c r="BG129" i="14"/>
  <c r="BW129" i="14" s="1"/>
  <c r="AV129" i="14"/>
  <c r="AU129" i="14"/>
  <c r="AT129" i="14"/>
  <c r="AQ129" i="14"/>
  <c r="AP129" i="14"/>
  <c r="BQ44" i="14"/>
  <c r="BF44" i="14"/>
  <c r="BG44" i="14"/>
  <c r="BW44" i="14" s="1"/>
  <c r="AV44" i="14"/>
  <c r="AU44" i="14"/>
  <c r="AT44" i="14"/>
  <c r="AQ44" i="14"/>
  <c r="AP44" i="14"/>
  <c r="BQ562" i="14"/>
  <c r="BG562" i="14"/>
  <c r="BW562" i="14" s="1"/>
  <c r="BF562" i="14"/>
  <c r="AV562" i="14"/>
  <c r="AU562" i="14"/>
  <c r="AT562" i="14"/>
  <c r="AQ562" i="14"/>
  <c r="AP562" i="14"/>
  <c r="BQ541" i="14"/>
  <c r="BG541" i="14"/>
  <c r="BW541" i="14" s="1"/>
  <c r="BF541" i="14"/>
  <c r="AV541" i="14"/>
  <c r="AU541" i="14"/>
  <c r="AT541" i="14"/>
  <c r="AQ541" i="14"/>
  <c r="AP541" i="14"/>
  <c r="BQ519" i="14"/>
  <c r="BG519" i="14"/>
  <c r="BW519" i="14" s="1"/>
  <c r="BF519" i="14"/>
  <c r="AV519" i="14"/>
  <c r="AU519" i="14"/>
  <c r="AQ519" i="14"/>
  <c r="AP519" i="14"/>
  <c r="AT519" i="14"/>
  <c r="BF498" i="14"/>
  <c r="BG498" i="14"/>
  <c r="BW498" i="14" s="1"/>
  <c r="BQ498" i="14"/>
  <c r="AV498" i="14"/>
  <c r="AU498" i="14"/>
  <c r="AT498" i="14"/>
  <c r="AQ498" i="14"/>
  <c r="AP498" i="14"/>
  <c r="BQ477" i="14"/>
  <c r="BF477" i="14"/>
  <c r="BG477" i="14"/>
  <c r="BW477" i="14" s="1"/>
  <c r="AV477" i="14"/>
  <c r="AU477" i="14"/>
  <c r="AT477" i="14"/>
  <c r="AQ477" i="14"/>
  <c r="AP477" i="14"/>
  <c r="BG451" i="14"/>
  <c r="BW451" i="14" s="1"/>
  <c r="BQ451" i="14"/>
  <c r="BF451" i="14"/>
  <c r="AT451" i="14"/>
  <c r="AQ451" i="14"/>
  <c r="AP451" i="14"/>
  <c r="AV451" i="14"/>
  <c r="AU451" i="14"/>
  <c r="BQ419" i="14"/>
  <c r="BG419" i="14"/>
  <c r="BW419" i="14" s="1"/>
  <c r="BF419" i="14"/>
  <c r="AT419" i="14"/>
  <c r="AP419" i="14"/>
  <c r="AV419" i="14"/>
  <c r="AU419" i="14"/>
  <c r="AQ419" i="14"/>
  <c r="BQ387" i="14"/>
  <c r="BG387" i="14"/>
  <c r="BW387" i="14" s="1"/>
  <c r="BF387" i="14"/>
  <c r="AT387" i="14"/>
  <c r="AP387" i="14"/>
  <c r="AV387" i="14"/>
  <c r="AU387" i="14"/>
  <c r="AQ387" i="14"/>
  <c r="BQ355" i="14"/>
  <c r="BG355" i="14"/>
  <c r="BW355" i="14" s="1"/>
  <c r="BF355" i="14"/>
  <c r="AT355" i="14"/>
  <c r="AP355" i="14"/>
  <c r="AV355" i="14"/>
  <c r="AU355" i="14"/>
  <c r="AQ355" i="14"/>
  <c r="BQ323" i="14"/>
  <c r="BG323" i="14"/>
  <c r="BW323" i="14" s="1"/>
  <c r="BF323" i="14"/>
  <c r="AT323" i="14"/>
  <c r="AP323" i="14"/>
  <c r="AV323" i="14"/>
  <c r="AU323" i="14"/>
  <c r="AQ323" i="14"/>
  <c r="BQ291" i="14"/>
  <c r="BG291" i="14"/>
  <c r="BW291" i="14" s="1"/>
  <c r="BF291" i="14"/>
  <c r="AT291" i="14"/>
  <c r="AP291" i="14"/>
  <c r="AV291" i="14"/>
  <c r="AU291" i="14"/>
  <c r="AQ291" i="14"/>
  <c r="BQ259" i="14"/>
  <c r="BF259" i="14"/>
  <c r="BG259" i="14"/>
  <c r="BW259" i="14" s="1"/>
  <c r="AT259" i="14"/>
  <c r="AP259" i="14"/>
  <c r="AV259" i="14"/>
  <c r="AU259" i="14"/>
  <c r="AQ259" i="14"/>
  <c r="BG227" i="14"/>
  <c r="BW227" i="14" s="1"/>
  <c r="BQ227" i="14"/>
  <c r="BF227" i="14"/>
  <c r="AT227" i="14"/>
  <c r="AP227" i="14"/>
  <c r="AV227" i="14"/>
  <c r="AU227" i="14"/>
  <c r="AQ227" i="14"/>
  <c r="BQ195" i="14"/>
  <c r="BF195" i="14"/>
  <c r="BG195" i="14"/>
  <c r="BW195" i="14" s="1"/>
  <c r="AT195" i="14"/>
  <c r="AP195" i="14"/>
  <c r="AV195" i="14"/>
  <c r="AU195" i="14"/>
  <c r="AQ195" i="14"/>
  <c r="BG163" i="14"/>
  <c r="BW163" i="14" s="1"/>
  <c r="BQ163" i="14"/>
  <c r="BF163" i="14"/>
  <c r="AT163" i="14"/>
  <c r="AP163" i="14"/>
  <c r="AV163" i="14"/>
  <c r="AU163" i="14"/>
  <c r="AQ163" i="14"/>
  <c r="BQ81" i="14"/>
  <c r="BF81" i="14"/>
  <c r="BG81" i="14"/>
  <c r="BW81" i="14" s="1"/>
  <c r="AV81" i="14"/>
  <c r="AU81" i="14"/>
  <c r="AT81" i="14"/>
  <c r="AQ81" i="14"/>
  <c r="AP81" i="14"/>
  <c r="BQ39" i="14"/>
  <c r="BG39" i="14"/>
  <c r="BW39" i="14" s="1"/>
  <c r="BF39" i="14"/>
  <c r="AV39" i="14"/>
  <c r="AQ39" i="14"/>
  <c r="AU39" i="14"/>
  <c r="AP39" i="14"/>
  <c r="AT39" i="14"/>
  <c r="BQ571" i="14"/>
  <c r="BF571" i="14"/>
  <c r="BG571" i="14"/>
  <c r="BW571" i="14" s="1"/>
  <c r="AU571" i="14"/>
  <c r="AV571" i="14"/>
  <c r="AQ571" i="14"/>
  <c r="AP571" i="14"/>
  <c r="AT571" i="14"/>
  <c r="BQ550" i="14"/>
  <c r="BG550" i="14"/>
  <c r="BW550" i="14" s="1"/>
  <c r="BF550" i="14"/>
  <c r="AV550" i="14"/>
  <c r="AU550" i="14"/>
  <c r="AT550" i="14"/>
  <c r="AQ550" i="14"/>
  <c r="AP550" i="14"/>
  <c r="BQ529" i="14"/>
  <c r="BF529" i="14"/>
  <c r="BG529" i="14"/>
  <c r="BW529" i="14" s="1"/>
  <c r="AV529" i="14"/>
  <c r="AU529" i="14"/>
  <c r="AT529" i="14"/>
  <c r="AP529" i="14"/>
  <c r="AQ529" i="14"/>
  <c r="BG507" i="14"/>
  <c r="BW507" i="14" s="1"/>
  <c r="BQ507" i="14"/>
  <c r="BF507" i="14"/>
  <c r="AU507" i="14"/>
  <c r="AV507" i="14"/>
  <c r="AQ507" i="14"/>
  <c r="AP507" i="14"/>
  <c r="AT507" i="14"/>
  <c r="BQ486" i="14"/>
  <c r="BF486" i="14"/>
  <c r="BG486" i="14"/>
  <c r="BW486" i="14" s="1"/>
  <c r="AV486" i="14"/>
  <c r="AU486" i="14"/>
  <c r="AT486" i="14"/>
  <c r="AQ486" i="14"/>
  <c r="AP486" i="14"/>
  <c r="BQ465" i="14"/>
  <c r="BG465" i="14"/>
  <c r="BW465" i="14" s="1"/>
  <c r="BF465" i="14"/>
  <c r="AV465" i="14"/>
  <c r="AU465" i="14"/>
  <c r="AT465" i="14"/>
  <c r="AP465" i="14"/>
  <c r="AQ465" i="14"/>
  <c r="BF434" i="14"/>
  <c r="BG434" i="14"/>
  <c r="BW434" i="14" s="1"/>
  <c r="BQ434" i="14"/>
  <c r="AV434" i="14"/>
  <c r="AU434" i="14"/>
  <c r="AT434" i="14"/>
  <c r="AP434" i="14"/>
  <c r="AQ434" i="14"/>
  <c r="BQ402" i="14"/>
  <c r="BG402" i="14"/>
  <c r="BW402" i="14" s="1"/>
  <c r="BF402" i="14"/>
  <c r="AV402" i="14"/>
  <c r="AU402" i="14"/>
  <c r="AT402" i="14"/>
  <c r="AP402" i="14"/>
  <c r="AQ402" i="14"/>
  <c r="BQ370" i="14"/>
  <c r="BF370" i="14"/>
  <c r="BG370" i="14"/>
  <c r="BW370" i="14" s="1"/>
  <c r="AV370" i="14"/>
  <c r="AU370" i="14"/>
  <c r="AT370" i="14"/>
  <c r="AP370" i="14"/>
  <c r="AQ370" i="14"/>
  <c r="BF338" i="14"/>
  <c r="BQ338" i="14"/>
  <c r="BG338" i="14"/>
  <c r="BW338" i="14" s="1"/>
  <c r="AV338" i="14"/>
  <c r="AU338" i="14"/>
  <c r="AT338" i="14"/>
  <c r="AP338" i="14"/>
  <c r="AQ338" i="14"/>
  <c r="BF306" i="14"/>
  <c r="BQ306" i="14"/>
  <c r="BG306" i="14"/>
  <c r="BW306" i="14" s="1"/>
  <c r="AV306" i="14"/>
  <c r="AU306" i="14"/>
  <c r="AT306" i="14"/>
  <c r="AP306" i="14"/>
  <c r="AQ306" i="14"/>
  <c r="BQ274" i="14"/>
  <c r="BF274" i="14"/>
  <c r="BG274" i="14"/>
  <c r="BW274" i="14" s="1"/>
  <c r="AV274" i="14"/>
  <c r="AU274" i="14"/>
  <c r="AT274" i="14"/>
  <c r="AP274" i="14"/>
  <c r="AQ274" i="14"/>
  <c r="BQ242" i="14"/>
  <c r="BF242" i="14"/>
  <c r="BG242" i="14"/>
  <c r="BW242" i="14" s="1"/>
  <c r="AV242" i="14"/>
  <c r="AU242" i="14"/>
  <c r="AT242" i="14"/>
  <c r="AP242" i="14"/>
  <c r="AQ242" i="14"/>
  <c r="BQ210" i="14"/>
  <c r="BG210" i="14"/>
  <c r="BW210" i="14" s="1"/>
  <c r="BF210" i="14"/>
  <c r="AV210" i="14"/>
  <c r="AU210" i="14"/>
  <c r="AT210" i="14"/>
  <c r="AP210" i="14"/>
  <c r="AQ210" i="14"/>
  <c r="BQ178" i="14"/>
  <c r="BG178" i="14"/>
  <c r="BW178" i="14" s="1"/>
  <c r="BF178" i="14"/>
  <c r="AV178" i="14"/>
  <c r="AU178" i="14"/>
  <c r="AT178" i="14"/>
  <c r="AP178" i="14"/>
  <c r="AQ178" i="14"/>
  <c r="BQ144" i="14"/>
  <c r="BF144" i="14"/>
  <c r="BG144" i="14"/>
  <c r="BW144" i="14" s="1"/>
  <c r="AV144" i="14"/>
  <c r="BQ101" i="14"/>
  <c r="BF101" i="14"/>
  <c r="BG101" i="14"/>
  <c r="BW101" i="14" s="1"/>
  <c r="AV101" i="14"/>
  <c r="AU101" i="14"/>
  <c r="AT101" i="14"/>
  <c r="AQ101" i="14"/>
  <c r="AP101" i="14"/>
  <c r="BG59" i="14"/>
  <c r="BW59" i="14" s="1"/>
  <c r="BQ59" i="14"/>
  <c r="BF59" i="14"/>
  <c r="AU59" i="14"/>
  <c r="AV59" i="14"/>
  <c r="AQ59" i="14"/>
  <c r="AP59" i="14"/>
  <c r="AT59" i="14"/>
  <c r="BQ16" i="14"/>
  <c r="BF16" i="14"/>
  <c r="BG16" i="14"/>
  <c r="BW16" i="14" s="1"/>
  <c r="AV16" i="14"/>
  <c r="AU16" i="14"/>
  <c r="AT16" i="14"/>
  <c r="AQ16" i="14"/>
  <c r="AP16" i="14"/>
  <c r="BQ453" i="14"/>
  <c r="BF453" i="14"/>
  <c r="BG453" i="14"/>
  <c r="BW453" i="14" s="1"/>
  <c r="AV453" i="14"/>
  <c r="AU453" i="14"/>
  <c r="AT453" i="14"/>
  <c r="AQ453" i="14"/>
  <c r="AP453" i="14"/>
  <c r="BQ437" i="14"/>
  <c r="BG437" i="14"/>
  <c r="BW437" i="14" s="1"/>
  <c r="BF437" i="14"/>
  <c r="AV437" i="14"/>
  <c r="AU437" i="14"/>
  <c r="AT437" i="14"/>
  <c r="AQ437" i="14"/>
  <c r="AP437" i="14"/>
  <c r="BQ421" i="14"/>
  <c r="BG421" i="14"/>
  <c r="BW421" i="14" s="1"/>
  <c r="BF421" i="14"/>
  <c r="AV421" i="14"/>
  <c r="AU421" i="14"/>
  <c r="AT421" i="14"/>
  <c r="AQ421" i="14"/>
  <c r="AP421" i="14"/>
  <c r="BQ405" i="14"/>
  <c r="BF405" i="14"/>
  <c r="BG405" i="14"/>
  <c r="BW405" i="14" s="1"/>
  <c r="AV405" i="14"/>
  <c r="AU405" i="14"/>
  <c r="AT405" i="14"/>
  <c r="AQ405" i="14"/>
  <c r="AP405" i="14"/>
  <c r="BQ389" i="14"/>
  <c r="BF389" i="14"/>
  <c r="BG389" i="14"/>
  <c r="BW389" i="14" s="1"/>
  <c r="AV389" i="14"/>
  <c r="AU389" i="14"/>
  <c r="AT389" i="14"/>
  <c r="AQ389" i="14"/>
  <c r="AP389" i="14"/>
  <c r="BQ373" i="14"/>
  <c r="BF373" i="14"/>
  <c r="BG373" i="14"/>
  <c r="BW373" i="14" s="1"/>
  <c r="AV373" i="14"/>
  <c r="AU373" i="14"/>
  <c r="AT373" i="14"/>
  <c r="AQ373" i="14"/>
  <c r="AP373" i="14"/>
  <c r="BQ357" i="14"/>
  <c r="BF357" i="14"/>
  <c r="BG357" i="14"/>
  <c r="BW357" i="14" s="1"/>
  <c r="AV357" i="14"/>
  <c r="AU357" i="14"/>
  <c r="AT357" i="14"/>
  <c r="AQ357" i="14"/>
  <c r="AP357" i="14"/>
  <c r="BQ341" i="14"/>
  <c r="BF341" i="14"/>
  <c r="BG341" i="14"/>
  <c r="BW341" i="14" s="1"/>
  <c r="AV341" i="14"/>
  <c r="AU341" i="14"/>
  <c r="AT341" i="14"/>
  <c r="AQ341" i="14"/>
  <c r="AP341" i="14"/>
  <c r="BQ325" i="14"/>
  <c r="BF325" i="14"/>
  <c r="BG325" i="14"/>
  <c r="BW325" i="14" s="1"/>
  <c r="AV325" i="14"/>
  <c r="AU325" i="14"/>
  <c r="AT325" i="14"/>
  <c r="AQ325" i="14"/>
  <c r="AP325" i="14"/>
  <c r="BQ309" i="14"/>
  <c r="BF309" i="14"/>
  <c r="BG309" i="14"/>
  <c r="BW309" i="14" s="1"/>
  <c r="AV309" i="14"/>
  <c r="AU309" i="14"/>
  <c r="AT309" i="14"/>
  <c r="AQ309" i="14"/>
  <c r="AP309" i="14"/>
  <c r="BQ293" i="14"/>
  <c r="BG293" i="14"/>
  <c r="BW293" i="14" s="1"/>
  <c r="BF293" i="14"/>
  <c r="AV293" i="14"/>
  <c r="AU293" i="14"/>
  <c r="AT293" i="14"/>
  <c r="AQ293" i="14"/>
  <c r="AP293" i="14"/>
  <c r="BQ277" i="14"/>
  <c r="BG277" i="14"/>
  <c r="BW277" i="14" s="1"/>
  <c r="BF277" i="14"/>
  <c r="AV277" i="14"/>
  <c r="AU277" i="14"/>
  <c r="AT277" i="14"/>
  <c r="AQ277" i="14"/>
  <c r="AP277" i="14"/>
  <c r="BQ261" i="14"/>
  <c r="BG261" i="14"/>
  <c r="BW261" i="14" s="1"/>
  <c r="BF261" i="14"/>
  <c r="AV261" i="14"/>
  <c r="AU261" i="14"/>
  <c r="AT261" i="14"/>
  <c r="AQ261" i="14"/>
  <c r="AP261" i="14"/>
  <c r="BQ245" i="14"/>
  <c r="BG245" i="14"/>
  <c r="BW245" i="14" s="1"/>
  <c r="BF245" i="14"/>
  <c r="AV245" i="14"/>
  <c r="AU245" i="14"/>
  <c r="AT245" i="14"/>
  <c r="AQ245" i="14"/>
  <c r="AP245" i="14"/>
  <c r="BQ229" i="14"/>
  <c r="BF229" i="14"/>
  <c r="BG229" i="14"/>
  <c r="BW229" i="14" s="1"/>
  <c r="AV229" i="14"/>
  <c r="AU229" i="14"/>
  <c r="AT229" i="14"/>
  <c r="AQ229" i="14"/>
  <c r="AP229" i="14"/>
  <c r="BQ213" i="14"/>
  <c r="BF213" i="14"/>
  <c r="BG213" i="14"/>
  <c r="BW213" i="14" s="1"/>
  <c r="AV213" i="14"/>
  <c r="AU213" i="14"/>
  <c r="AT213" i="14"/>
  <c r="AQ213" i="14"/>
  <c r="AP213" i="14"/>
  <c r="BF197" i="14"/>
  <c r="BG197" i="14"/>
  <c r="BW197" i="14" s="1"/>
  <c r="BQ197" i="14"/>
  <c r="AV197" i="14"/>
  <c r="AU197" i="14"/>
  <c r="AT197" i="14"/>
  <c r="AQ197" i="14"/>
  <c r="AP197" i="14"/>
  <c r="BQ181" i="14"/>
  <c r="BG181" i="14"/>
  <c r="BW181" i="14" s="1"/>
  <c r="BF181" i="14"/>
  <c r="AV181" i="14"/>
  <c r="AU181" i="14"/>
  <c r="AT181" i="14"/>
  <c r="AQ181" i="14"/>
  <c r="AP181" i="14"/>
  <c r="BG165" i="14"/>
  <c r="BW165" i="14" s="1"/>
  <c r="BF165" i="14"/>
  <c r="BQ165" i="14"/>
  <c r="AV165" i="14"/>
  <c r="AU165" i="14"/>
  <c r="AT165" i="14"/>
  <c r="AQ165" i="14"/>
  <c r="AP165" i="14"/>
  <c r="BQ148" i="14"/>
  <c r="BF148" i="14"/>
  <c r="BG148" i="14"/>
  <c r="BW148" i="14" s="1"/>
  <c r="AV148" i="14"/>
  <c r="AU148" i="14"/>
  <c r="AT148" i="14"/>
  <c r="AQ148" i="14"/>
  <c r="AP148" i="14"/>
  <c r="BQ127" i="14"/>
  <c r="BG127" i="14"/>
  <c r="BW127" i="14" s="1"/>
  <c r="BF127" i="14"/>
  <c r="AT127" i="14"/>
  <c r="AQ127" i="14"/>
  <c r="AU127" i="14"/>
  <c r="AP127" i="14"/>
  <c r="AV127" i="14"/>
  <c r="BQ105" i="14"/>
  <c r="BF105" i="14"/>
  <c r="BG105" i="14"/>
  <c r="BW105" i="14" s="1"/>
  <c r="AV105" i="14"/>
  <c r="AU105" i="14"/>
  <c r="AT105" i="14"/>
  <c r="AQ105" i="14"/>
  <c r="AP105" i="14"/>
  <c r="BQ84" i="14"/>
  <c r="BF84" i="14"/>
  <c r="BG84" i="14"/>
  <c r="BW84" i="14" s="1"/>
  <c r="AV84" i="14"/>
  <c r="AU84" i="14"/>
  <c r="AT84" i="14"/>
  <c r="AQ84" i="14"/>
  <c r="AP84" i="14"/>
  <c r="BQ63" i="14"/>
  <c r="BG63" i="14"/>
  <c r="BW63" i="14" s="1"/>
  <c r="BF63" i="14"/>
  <c r="AT63" i="14"/>
  <c r="AU63" i="14"/>
  <c r="AP63" i="14"/>
  <c r="AV63" i="14"/>
  <c r="AQ63" i="14"/>
  <c r="BQ41" i="14"/>
  <c r="BF41" i="14"/>
  <c r="BG41" i="14"/>
  <c r="BW41" i="14" s="1"/>
  <c r="AV41" i="14"/>
  <c r="AU41" i="14"/>
  <c r="AT41" i="14"/>
  <c r="AQ41" i="14"/>
  <c r="AP41" i="14"/>
  <c r="BQ20" i="14"/>
  <c r="BF20" i="14"/>
  <c r="BG20" i="14"/>
  <c r="BW20" i="14" s="1"/>
  <c r="AV20" i="14"/>
  <c r="AU20" i="14"/>
  <c r="AT20" i="14"/>
  <c r="AQ20" i="14"/>
  <c r="AP20" i="14"/>
  <c r="BQ572" i="14"/>
  <c r="BF572" i="14"/>
  <c r="BG572" i="14"/>
  <c r="BW572" i="14" s="1"/>
  <c r="AV572" i="14"/>
  <c r="AU572" i="14"/>
  <c r="AT572" i="14"/>
  <c r="AQ572" i="14"/>
  <c r="AP572" i="14"/>
  <c r="BQ556" i="14"/>
  <c r="BG556" i="14"/>
  <c r="BW556" i="14" s="1"/>
  <c r="BF556" i="14"/>
  <c r="AV556" i="14"/>
  <c r="AU556" i="14"/>
  <c r="AT556" i="14"/>
  <c r="AQ556" i="14"/>
  <c r="AP556" i="14"/>
  <c r="BQ540" i="14"/>
  <c r="BF540" i="14"/>
  <c r="BG540" i="14"/>
  <c r="BW540" i="14" s="1"/>
  <c r="AV540" i="14"/>
  <c r="AU540" i="14"/>
  <c r="AT540" i="14"/>
  <c r="AQ540" i="14"/>
  <c r="AP540" i="14"/>
  <c r="BQ524" i="14"/>
  <c r="BG524" i="14"/>
  <c r="BW524" i="14" s="1"/>
  <c r="BF524" i="14"/>
  <c r="AV524" i="14"/>
  <c r="AU524" i="14"/>
  <c r="AT524" i="14"/>
  <c r="AQ524" i="14"/>
  <c r="AP524" i="14"/>
  <c r="BQ508" i="14"/>
  <c r="BF508" i="14"/>
  <c r="BG508" i="14"/>
  <c r="BW508" i="14" s="1"/>
  <c r="AV508" i="14"/>
  <c r="AU508" i="14"/>
  <c r="AT508" i="14"/>
  <c r="AQ508" i="14"/>
  <c r="AP508" i="14"/>
  <c r="BQ492" i="14"/>
  <c r="BF492" i="14"/>
  <c r="BG492" i="14"/>
  <c r="BW492" i="14" s="1"/>
  <c r="AV492" i="14"/>
  <c r="AU492" i="14"/>
  <c r="AT492" i="14"/>
  <c r="AQ492" i="14"/>
  <c r="AP492" i="14"/>
  <c r="BG476" i="14"/>
  <c r="BW476" i="14" s="1"/>
  <c r="BQ476" i="14"/>
  <c r="BF476" i="14"/>
  <c r="AV476" i="14"/>
  <c r="AU476" i="14"/>
  <c r="AT476" i="14"/>
  <c r="AQ476" i="14"/>
  <c r="AP476" i="14"/>
  <c r="BQ460" i="14"/>
  <c r="BF460" i="14"/>
  <c r="BG460" i="14"/>
  <c r="BW460" i="14" s="1"/>
  <c r="AV460" i="14"/>
  <c r="AU460" i="14"/>
  <c r="AT460" i="14"/>
  <c r="AQ460" i="14"/>
  <c r="AP460" i="14"/>
  <c r="BQ444" i="14"/>
  <c r="BF444" i="14"/>
  <c r="BG444" i="14"/>
  <c r="BW444" i="14" s="1"/>
  <c r="AV444" i="14"/>
  <c r="AU444" i="14"/>
  <c r="AT444" i="14"/>
  <c r="AQ444" i="14"/>
  <c r="AP444" i="14"/>
  <c r="BQ428" i="14"/>
  <c r="BF428" i="14"/>
  <c r="BG428" i="14"/>
  <c r="BW428" i="14" s="1"/>
  <c r="AV428" i="14"/>
  <c r="AU428" i="14"/>
  <c r="AT428" i="14"/>
  <c r="AQ428" i="14"/>
  <c r="AP428" i="14"/>
  <c r="BQ412" i="14"/>
  <c r="BF412" i="14"/>
  <c r="BG412" i="14"/>
  <c r="BW412" i="14" s="1"/>
  <c r="AV412" i="14"/>
  <c r="AU412" i="14"/>
  <c r="AT412" i="14"/>
  <c r="AQ412" i="14"/>
  <c r="AP412" i="14"/>
  <c r="BQ396" i="14"/>
  <c r="BF396" i="14"/>
  <c r="BG396" i="14"/>
  <c r="BW396" i="14" s="1"/>
  <c r="AV396" i="14"/>
  <c r="AU396" i="14"/>
  <c r="AT396" i="14"/>
  <c r="AQ396" i="14"/>
  <c r="AP396" i="14"/>
  <c r="BQ380" i="14"/>
  <c r="BF380" i="14"/>
  <c r="BG380" i="14"/>
  <c r="BW380" i="14" s="1"/>
  <c r="AV380" i="14"/>
  <c r="AU380" i="14"/>
  <c r="AT380" i="14"/>
  <c r="AQ380" i="14"/>
  <c r="AP380" i="14"/>
  <c r="BQ364" i="14"/>
  <c r="BG364" i="14"/>
  <c r="BW364" i="14" s="1"/>
  <c r="BF364" i="14"/>
  <c r="AV364" i="14"/>
  <c r="AU364" i="14"/>
  <c r="AT364" i="14"/>
  <c r="AQ364" i="14"/>
  <c r="AP364" i="14"/>
  <c r="BQ348" i="14"/>
  <c r="BF348" i="14"/>
  <c r="BG348" i="14"/>
  <c r="BW348" i="14" s="1"/>
  <c r="AV348" i="14"/>
  <c r="AU348" i="14"/>
  <c r="AT348" i="14"/>
  <c r="AQ348" i="14"/>
  <c r="AP348" i="14"/>
  <c r="BQ332" i="14"/>
  <c r="BF332" i="14"/>
  <c r="BG332" i="14"/>
  <c r="BW332" i="14" s="1"/>
  <c r="AV332" i="14"/>
  <c r="AU332" i="14"/>
  <c r="AT332" i="14"/>
  <c r="AQ332" i="14"/>
  <c r="AP332" i="14"/>
  <c r="BQ316" i="14"/>
  <c r="BF316" i="14"/>
  <c r="BG316" i="14"/>
  <c r="BW316" i="14" s="1"/>
  <c r="AV316" i="14"/>
  <c r="AU316" i="14"/>
  <c r="AT316" i="14"/>
  <c r="AQ316" i="14"/>
  <c r="AP316" i="14"/>
  <c r="BQ300" i="14"/>
  <c r="BF300" i="14"/>
  <c r="BG300" i="14"/>
  <c r="BW300" i="14" s="1"/>
  <c r="AV300" i="14"/>
  <c r="AU300" i="14"/>
  <c r="AT300" i="14"/>
  <c r="AQ300" i="14"/>
  <c r="AP300" i="14"/>
  <c r="BQ284" i="14"/>
  <c r="BF284" i="14"/>
  <c r="BG284" i="14"/>
  <c r="BW284" i="14" s="1"/>
  <c r="AV284" i="14"/>
  <c r="AU284" i="14"/>
  <c r="AT284" i="14"/>
  <c r="AQ284" i="14"/>
  <c r="AP284" i="14"/>
  <c r="BQ268" i="14"/>
  <c r="BF268" i="14"/>
  <c r="BG268" i="14"/>
  <c r="BW268" i="14" s="1"/>
  <c r="AV268" i="14"/>
  <c r="AU268" i="14"/>
  <c r="AT268" i="14"/>
  <c r="AQ268" i="14"/>
  <c r="AP268" i="14"/>
  <c r="BQ252" i="14"/>
  <c r="BF252" i="14"/>
  <c r="BG252" i="14"/>
  <c r="BW252" i="14" s="1"/>
  <c r="AV252" i="14"/>
  <c r="AU252" i="14"/>
  <c r="AT252" i="14"/>
  <c r="AQ252" i="14"/>
  <c r="AP252" i="14"/>
  <c r="BQ236" i="14"/>
  <c r="BG236" i="14"/>
  <c r="BW236" i="14" s="1"/>
  <c r="BF236" i="14"/>
  <c r="AV236" i="14"/>
  <c r="AU236" i="14"/>
  <c r="AT236" i="14"/>
  <c r="AQ236" i="14"/>
  <c r="AP236" i="14"/>
  <c r="BQ220" i="14"/>
  <c r="BF220" i="14"/>
  <c r="BG220" i="14"/>
  <c r="BW220" i="14" s="1"/>
  <c r="AV220" i="14"/>
  <c r="AU220" i="14"/>
  <c r="AT220" i="14"/>
  <c r="AQ220" i="14"/>
  <c r="AP220" i="14"/>
  <c r="BQ204" i="14"/>
  <c r="BF204" i="14"/>
  <c r="BG204" i="14"/>
  <c r="BW204" i="14" s="1"/>
  <c r="AV204" i="14"/>
  <c r="AU204" i="14"/>
  <c r="AT204" i="14"/>
  <c r="AQ204" i="14"/>
  <c r="AP204" i="14"/>
  <c r="BQ188" i="14"/>
  <c r="BG188" i="14"/>
  <c r="BW188" i="14" s="1"/>
  <c r="BF188" i="14"/>
  <c r="AV188" i="14"/>
  <c r="AU188" i="14"/>
  <c r="AT188" i="14"/>
  <c r="AQ188" i="14"/>
  <c r="AP188" i="14"/>
  <c r="BQ172" i="14"/>
  <c r="BG172" i="14"/>
  <c r="BW172" i="14" s="1"/>
  <c r="BF172" i="14"/>
  <c r="AV172" i="14"/>
  <c r="AU172" i="14"/>
  <c r="AT172" i="14"/>
  <c r="AQ172" i="14"/>
  <c r="AP172" i="14"/>
  <c r="BQ156" i="14"/>
  <c r="BG156" i="14"/>
  <c r="BW156" i="14" s="1"/>
  <c r="BF156" i="14"/>
  <c r="AV156" i="14"/>
  <c r="BQ136" i="14"/>
  <c r="BG136" i="14"/>
  <c r="BW136" i="14" s="1"/>
  <c r="BF136" i="14"/>
  <c r="AV136" i="14"/>
  <c r="AU136" i="14"/>
  <c r="AT136" i="14"/>
  <c r="AQ136" i="14"/>
  <c r="AP136" i="14"/>
  <c r="BQ115" i="14"/>
  <c r="BG115" i="14"/>
  <c r="BW115" i="14" s="1"/>
  <c r="BF115" i="14"/>
  <c r="AV115" i="14"/>
  <c r="AT115" i="14"/>
  <c r="AP115" i="14"/>
  <c r="AU115" i="14"/>
  <c r="AQ115" i="14"/>
  <c r="BF93" i="14"/>
  <c r="BG93" i="14"/>
  <c r="BW93" i="14" s="1"/>
  <c r="BQ93" i="14"/>
  <c r="AV93" i="14"/>
  <c r="AU93" i="14"/>
  <c r="AT93" i="14"/>
  <c r="AQ93" i="14"/>
  <c r="AP93" i="14"/>
  <c r="BQ72" i="14"/>
  <c r="BG72" i="14"/>
  <c r="BW72" i="14" s="1"/>
  <c r="BF72" i="14"/>
  <c r="AV72" i="14"/>
  <c r="AU72" i="14"/>
  <c r="AT72" i="14"/>
  <c r="AQ72" i="14"/>
  <c r="AP72" i="14"/>
  <c r="BQ51" i="14"/>
  <c r="BF51" i="14"/>
  <c r="BG51" i="14"/>
  <c r="BW51" i="14" s="1"/>
  <c r="AV51" i="14"/>
  <c r="AT51" i="14"/>
  <c r="AP51" i="14"/>
  <c r="AQ51" i="14"/>
  <c r="AU51" i="14"/>
  <c r="BQ29" i="14"/>
  <c r="BG29" i="14"/>
  <c r="BW29" i="14" s="1"/>
  <c r="BF29" i="14"/>
  <c r="AV29" i="14"/>
  <c r="AU29" i="14"/>
  <c r="AT29" i="14"/>
  <c r="AQ29" i="14"/>
  <c r="AP29" i="14"/>
  <c r="BQ8" i="14"/>
  <c r="BG8" i="14"/>
  <c r="BW8" i="14" s="1"/>
  <c r="BF8" i="14"/>
  <c r="AV8" i="14"/>
  <c r="AU8" i="14"/>
  <c r="AT8" i="14"/>
  <c r="AQ8" i="14"/>
  <c r="AP8" i="14"/>
  <c r="BQ138" i="14"/>
  <c r="BF138" i="14"/>
  <c r="BG138" i="14"/>
  <c r="BW138" i="14" s="1"/>
  <c r="AV138" i="14"/>
  <c r="AU138" i="14"/>
  <c r="AT138" i="14"/>
  <c r="AP138" i="14"/>
  <c r="AQ138" i="14"/>
  <c r="BQ122" i="14"/>
  <c r="BF122" i="14"/>
  <c r="BG122" i="14"/>
  <c r="BW122" i="14" s="1"/>
  <c r="AV122" i="14"/>
  <c r="AU122" i="14"/>
  <c r="AT122" i="14"/>
  <c r="AP122" i="14"/>
  <c r="AQ122" i="14"/>
  <c r="BQ106" i="14"/>
  <c r="BF106" i="14"/>
  <c r="BG106" i="14"/>
  <c r="BW106" i="14" s="1"/>
  <c r="AV106" i="14"/>
  <c r="AU106" i="14"/>
  <c r="AT106" i="14"/>
  <c r="AP106" i="14"/>
  <c r="AQ106" i="14"/>
  <c r="BQ90" i="14"/>
  <c r="BG90" i="14"/>
  <c r="BW90" i="14" s="1"/>
  <c r="BF90" i="14"/>
  <c r="AV90" i="14"/>
  <c r="AU90" i="14"/>
  <c r="AT90" i="14"/>
  <c r="AP90" i="14"/>
  <c r="AQ90" i="14"/>
  <c r="BQ74" i="14"/>
  <c r="BG74" i="14"/>
  <c r="BW74" i="14" s="1"/>
  <c r="BF74" i="14"/>
  <c r="AV74" i="14"/>
  <c r="AU74" i="14"/>
  <c r="AT74" i="14"/>
  <c r="AQ74" i="14"/>
  <c r="AP74" i="14"/>
  <c r="BQ58" i="14"/>
  <c r="BG58" i="14"/>
  <c r="BW58" i="14" s="1"/>
  <c r="BF58" i="14"/>
  <c r="AV58" i="14"/>
  <c r="AU58" i="14"/>
  <c r="AT58" i="14"/>
  <c r="AQ58" i="14"/>
  <c r="AP58" i="14"/>
  <c r="BQ42" i="14"/>
  <c r="BG42" i="14"/>
  <c r="BW42" i="14" s="1"/>
  <c r="BF42" i="14"/>
  <c r="AV42" i="14"/>
  <c r="AU42" i="14"/>
  <c r="AT42" i="14"/>
  <c r="AQ42" i="14"/>
  <c r="AP42" i="14"/>
  <c r="BQ26" i="14"/>
  <c r="BG26" i="14"/>
  <c r="BW26" i="14" s="1"/>
  <c r="BF26" i="14"/>
  <c r="AV26" i="14"/>
  <c r="AU26" i="14"/>
  <c r="AT26" i="14"/>
  <c r="AQ26" i="14"/>
  <c r="AP26" i="14"/>
  <c r="BQ10" i="14"/>
  <c r="BG10" i="14"/>
  <c r="BW10" i="14" s="1"/>
  <c r="BF10" i="14"/>
  <c r="AV10" i="14"/>
  <c r="AU10" i="14"/>
  <c r="AT10" i="14"/>
  <c r="AQ10" i="14"/>
  <c r="AP10" i="14"/>
  <c r="BF531" i="14"/>
  <c r="BQ531" i="14"/>
  <c r="BG531" i="14"/>
  <c r="BW531" i="14" s="1"/>
  <c r="AV531" i="14"/>
  <c r="AT531" i="14"/>
  <c r="AQ531" i="14"/>
  <c r="AP531" i="14"/>
  <c r="AU531" i="14"/>
  <c r="BQ246" i="14"/>
  <c r="BF246" i="14"/>
  <c r="BG246" i="14"/>
  <c r="BW246" i="14" s="1"/>
  <c r="AV246" i="14"/>
  <c r="AU246" i="14"/>
  <c r="AT246" i="14"/>
  <c r="AP246" i="14"/>
  <c r="AQ246" i="14"/>
  <c r="BQ521" i="14"/>
  <c r="BF521" i="14"/>
  <c r="BG521" i="14"/>
  <c r="BW521" i="14" s="1"/>
  <c r="AV521" i="14"/>
  <c r="AU521" i="14"/>
  <c r="AT521" i="14"/>
  <c r="AQ521" i="14"/>
  <c r="AP521" i="14"/>
  <c r="BQ294" i="14"/>
  <c r="BF294" i="14"/>
  <c r="BG294" i="14"/>
  <c r="BW294" i="14" s="1"/>
  <c r="AV294" i="14"/>
  <c r="AU294" i="14"/>
  <c r="AT294" i="14"/>
  <c r="AP294" i="14"/>
  <c r="AQ294" i="14"/>
  <c r="BQ553" i="14"/>
  <c r="BF553" i="14"/>
  <c r="BG553" i="14"/>
  <c r="BW553" i="14" s="1"/>
  <c r="AV553" i="14"/>
  <c r="AU553" i="14"/>
  <c r="AT553" i="14"/>
  <c r="AQ553" i="14"/>
  <c r="AP553" i="14"/>
  <c r="BQ342" i="14"/>
  <c r="BG342" i="14"/>
  <c r="BW342" i="14" s="1"/>
  <c r="BF342" i="14"/>
  <c r="AV342" i="14"/>
  <c r="AU342" i="14"/>
  <c r="AT342" i="14"/>
  <c r="AP342" i="14"/>
  <c r="AQ342" i="14"/>
  <c r="BQ64" i="14"/>
  <c r="BF64" i="14"/>
  <c r="BG64" i="14"/>
  <c r="BW64" i="14" s="1"/>
  <c r="AV64" i="14"/>
  <c r="AU64" i="14"/>
  <c r="AT64" i="14"/>
  <c r="AQ64" i="14"/>
  <c r="AP64" i="14"/>
  <c r="BQ390" i="14"/>
  <c r="BF390" i="14"/>
  <c r="BG390" i="14"/>
  <c r="BW390" i="14" s="1"/>
  <c r="AV390" i="14"/>
  <c r="AU390" i="14"/>
  <c r="AT390" i="14"/>
  <c r="AP390" i="14"/>
  <c r="AQ390" i="14"/>
  <c r="BQ128" i="14"/>
  <c r="BG128" i="14"/>
  <c r="BW128" i="14" s="1"/>
  <c r="BF128" i="14"/>
  <c r="AV128" i="14"/>
  <c r="AU128" i="14"/>
  <c r="AT128" i="14"/>
  <c r="AQ128" i="14"/>
  <c r="AP128" i="14"/>
  <c r="BQ549" i="14"/>
  <c r="BG549" i="14"/>
  <c r="BW549" i="14" s="1"/>
  <c r="BF549" i="14"/>
  <c r="AV549" i="14"/>
  <c r="AU549" i="14"/>
  <c r="AT549" i="14"/>
  <c r="AQ549" i="14"/>
  <c r="AP549" i="14"/>
  <c r="BG506" i="14"/>
  <c r="BW506" i="14" s="1"/>
  <c r="BF506" i="14"/>
  <c r="BQ506" i="14"/>
  <c r="AV506" i="14"/>
  <c r="AU506" i="14"/>
  <c r="AT506" i="14"/>
  <c r="AQ506" i="14"/>
  <c r="AP506" i="14"/>
  <c r="BF463" i="14"/>
  <c r="BQ463" i="14"/>
  <c r="BG463" i="14"/>
  <c r="BW463" i="14" s="1"/>
  <c r="AT463" i="14"/>
  <c r="AU463" i="14"/>
  <c r="AQ463" i="14"/>
  <c r="AP463" i="14"/>
  <c r="AV463" i="14"/>
  <c r="BQ399" i="14"/>
  <c r="BF399" i="14"/>
  <c r="BG399" i="14"/>
  <c r="BW399" i="14" s="1"/>
  <c r="AT399" i="14"/>
  <c r="AQ399" i="14"/>
  <c r="AU399" i="14"/>
  <c r="AP399" i="14"/>
  <c r="AV399" i="14"/>
  <c r="BQ335" i="14"/>
  <c r="BG335" i="14"/>
  <c r="BW335" i="14" s="1"/>
  <c r="BF335" i="14"/>
  <c r="AT335" i="14"/>
  <c r="AQ335" i="14"/>
  <c r="AU335" i="14"/>
  <c r="AP335" i="14"/>
  <c r="AV335" i="14"/>
  <c r="BQ271" i="14"/>
  <c r="BF271" i="14"/>
  <c r="BG271" i="14"/>
  <c r="BW271" i="14" s="1"/>
  <c r="AT271" i="14"/>
  <c r="AQ271" i="14"/>
  <c r="AU271" i="14"/>
  <c r="AP271" i="14"/>
  <c r="AV271" i="14"/>
  <c r="BQ207" i="14"/>
  <c r="BG207" i="14"/>
  <c r="BW207" i="14" s="1"/>
  <c r="BF207" i="14"/>
  <c r="AT207" i="14"/>
  <c r="AQ207" i="14"/>
  <c r="AU207" i="14"/>
  <c r="AP207" i="14"/>
  <c r="AV207" i="14"/>
  <c r="BQ140" i="14"/>
  <c r="BG140" i="14"/>
  <c r="BW140" i="14" s="1"/>
  <c r="BF140" i="14"/>
  <c r="AV140" i="14"/>
  <c r="AU140" i="14"/>
  <c r="AT140" i="14"/>
  <c r="AQ140" i="14"/>
  <c r="AP140" i="14"/>
  <c r="BQ55" i="14"/>
  <c r="BG55" i="14"/>
  <c r="BW55" i="14" s="1"/>
  <c r="BF55" i="14"/>
  <c r="AV55" i="14"/>
  <c r="AQ55" i="14"/>
  <c r="AP55" i="14"/>
  <c r="AU55" i="14"/>
  <c r="AT55" i="14"/>
  <c r="BQ558" i="14"/>
  <c r="BF558" i="14"/>
  <c r="BG558" i="14"/>
  <c r="BW558" i="14" s="1"/>
  <c r="AV558" i="14"/>
  <c r="AU558" i="14"/>
  <c r="AT558" i="14"/>
  <c r="AQ558" i="14"/>
  <c r="AP558" i="14"/>
  <c r="BF515" i="14"/>
  <c r="BQ515" i="14"/>
  <c r="BG515" i="14"/>
  <c r="BW515" i="14" s="1"/>
  <c r="AT515" i="14"/>
  <c r="AQ515" i="14"/>
  <c r="AP515" i="14"/>
  <c r="AV515" i="14"/>
  <c r="AU515" i="14"/>
  <c r="BQ473" i="14"/>
  <c r="BF473" i="14"/>
  <c r="BG473" i="14"/>
  <c r="BW473" i="14" s="1"/>
  <c r="AV473" i="14"/>
  <c r="AU473" i="14"/>
  <c r="AT473" i="14"/>
  <c r="AQ473" i="14"/>
  <c r="AP473" i="14"/>
  <c r="BQ414" i="14"/>
  <c r="BF414" i="14"/>
  <c r="BG414" i="14"/>
  <c r="BW414" i="14" s="1"/>
  <c r="AV414" i="14"/>
  <c r="AU414" i="14"/>
  <c r="AT414" i="14"/>
  <c r="AP414" i="14"/>
  <c r="AQ414" i="14"/>
  <c r="BQ350" i="14"/>
  <c r="BG350" i="14"/>
  <c r="BW350" i="14" s="1"/>
  <c r="BF350" i="14"/>
  <c r="AV350" i="14"/>
  <c r="AU350" i="14"/>
  <c r="AT350" i="14"/>
  <c r="AP350" i="14"/>
  <c r="AQ350" i="14"/>
  <c r="BQ286" i="14"/>
  <c r="BF286" i="14"/>
  <c r="BG286" i="14"/>
  <c r="BW286" i="14" s="1"/>
  <c r="AV286" i="14"/>
  <c r="AU286" i="14"/>
  <c r="AT286" i="14"/>
  <c r="AP286" i="14"/>
  <c r="AQ286" i="14"/>
  <c r="BQ222" i="14"/>
  <c r="BG222" i="14"/>
  <c r="BW222" i="14" s="1"/>
  <c r="BF222" i="14"/>
  <c r="AV222" i="14"/>
  <c r="AU222" i="14"/>
  <c r="AT222" i="14"/>
  <c r="AP222" i="14"/>
  <c r="AQ222" i="14"/>
  <c r="BQ158" i="14"/>
  <c r="BG158" i="14"/>
  <c r="BW158" i="14" s="1"/>
  <c r="BF158" i="14"/>
  <c r="AV158" i="14"/>
  <c r="AU158" i="14"/>
  <c r="AT158" i="14"/>
  <c r="AP158" i="14"/>
  <c r="AQ158" i="14"/>
  <c r="BQ75" i="14"/>
  <c r="BG75" i="14"/>
  <c r="BW75" i="14" s="1"/>
  <c r="BF75" i="14"/>
  <c r="AU75" i="14"/>
  <c r="AT75" i="14"/>
  <c r="AV75" i="14"/>
  <c r="AQ75" i="14"/>
  <c r="AP75" i="14"/>
  <c r="BQ3" i="14"/>
  <c r="BG3" i="14"/>
  <c r="BW3" i="14" s="1"/>
  <c r="BF3" i="14"/>
  <c r="AT3" i="14"/>
  <c r="AU3" i="14"/>
  <c r="AQ3" i="14"/>
  <c r="AP3" i="14"/>
  <c r="AV3" i="14"/>
  <c r="BQ533" i="14"/>
  <c r="BF533" i="14"/>
  <c r="BG533" i="14"/>
  <c r="BW533" i="14" s="1"/>
  <c r="AV533" i="14"/>
  <c r="AU533" i="14"/>
  <c r="AT533" i="14"/>
  <c r="AQ533" i="14"/>
  <c r="AP533" i="14"/>
  <c r="BF490" i="14"/>
  <c r="BG490" i="14"/>
  <c r="BW490" i="14" s="1"/>
  <c r="BQ490" i="14"/>
  <c r="AV490" i="14"/>
  <c r="AU490" i="14"/>
  <c r="AT490" i="14"/>
  <c r="AQ490" i="14"/>
  <c r="AP490" i="14"/>
  <c r="BQ439" i="14"/>
  <c r="BG439" i="14"/>
  <c r="BW439" i="14" s="1"/>
  <c r="BF439" i="14"/>
  <c r="AV439" i="14"/>
  <c r="AQ439" i="14"/>
  <c r="AP439" i="14"/>
  <c r="AU439" i="14"/>
  <c r="AT439" i="14"/>
  <c r="BQ375" i="14"/>
  <c r="BG375" i="14"/>
  <c r="BW375" i="14" s="1"/>
  <c r="BF375" i="14"/>
  <c r="AV375" i="14"/>
  <c r="AQ375" i="14"/>
  <c r="AP375" i="14"/>
  <c r="AU375" i="14"/>
  <c r="AT375" i="14"/>
  <c r="BQ311" i="14"/>
  <c r="BG311" i="14"/>
  <c r="BW311" i="14" s="1"/>
  <c r="BF311" i="14"/>
  <c r="AV311" i="14"/>
  <c r="AQ311" i="14"/>
  <c r="AP311" i="14"/>
  <c r="AU311" i="14"/>
  <c r="AT311" i="14"/>
  <c r="BQ247" i="14"/>
  <c r="BF247" i="14"/>
  <c r="BG247" i="14"/>
  <c r="BW247" i="14" s="1"/>
  <c r="AV247" i="14"/>
  <c r="AQ247" i="14"/>
  <c r="AP247" i="14"/>
  <c r="AU247" i="14"/>
  <c r="AT247" i="14"/>
  <c r="BQ183" i="14"/>
  <c r="BF183" i="14"/>
  <c r="BG183" i="14"/>
  <c r="BW183" i="14" s="1"/>
  <c r="AV183" i="14"/>
  <c r="AQ183" i="14"/>
  <c r="AP183" i="14"/>
  <c r="AU183" i="14"/>
  <c r="AT183" i="14"/>
  <c r="BQ108" i="14"/>
  <c r="BF108" i="14"/>
  <c r="BG108" i="14"/>
  <c r="BW108" i="14" s="1"/>
  <c r="AV108" i="14"/>
  <c r="AU108" i="14"/>
  <c r="AT108" i="14"/>
  <c r="AQ108" i="14"/>
  <c r="AP108" i="14"/>
  <c r="BQ23" i="14"/>
  <c r="BG23" i="14"/>
  <c r="BW23" i="14" s="1"/>
  <c r="BF23" i="14"/>
  <c r="AV23" i="14"/>
  <c r="AQ23" i="14"/>
  <c r="AU23" i="14"/>
  <c r="AP23" i="14"/>
  <c r="AT23" i="14"/>
  <c r="BQ557" i="14"/>
  <c r="BF557" i="14"/>
  <c r="BG557" i="14"/>
  <c r="BW557" i="14" s="1"/>
  <c r="AV557" i="14"/>
  <c r="AU557" i="14"/>
  <c r="AT557" i="14"/>
  <c r="AQ557" i="14"/>
  <c r="AP557" i="14"/>
  <c r="BF535" i="14"/>
  <c r="BQ535" i="14"/>
  <c r="BG535" i="14"/>
  <c r="BW535" i="14" s="1"/>
  <c r="AV535" i="14"/>
  <c r="AQ535" i="14"/>
  <c r="AP535" i="14"/>
  <c r="AU535" i="14"/>
  <c r="AT535" i="14"/>
  <c r="BQ514" i="14"/>
  <c r="BF514" i="14"/>
  <c r="BG514" i="14"/>
  <c r="BW514" i="14" s="1"/>
  <c r="AV514" i="14"/>
  <c r="AU514" i="14"/>
  <c r="AT514" i="14"/>
  <c r="AQ514" i="14"/>
  <c r="AP514" i="14"/>
  <c r="BQ493" i="14"/>
  <c r="BG493" i="14"/>
  <c r="BW493" i="14" s="1"/>
  <c r="BF493" i="14"/>
  <c r="AV493" i="14"/>
  <c r="AU493" i="14"/>
  <c r="AT493" i="14"/>
  <c r="AQ493" i="14"/>
  <c r="AP493" i="14"/>
  <c r="BF471" i="14"/>
  <c r="BQ471" i="14"/>
  <c r="BG471" i="14"/>
  <c r="BW471" i="14" s="1"/>
  <c r="AV471" i="14"/>
  <c r="AQ471" i="14"/>
  <c r="AP471" i="14"/>
  <c r="AU471" i="14"/>
  <c r="AT471" i="14"/>
  <c r="BQ443" i="14"/>
  <c r="BG443" i="14"/>
  <c r="BW443" i="14" s="1"/>
  <c r="BF443" i="14"/>
  <c r="AU443" i="14"/>
  <c r="AT443" i="14"/>
  <c r="AV443" i="14"/>
  <c r="AP443" i="14"/>
  <c r="AQ443" i="14"/>
  <c r="BQ411" i="14"/>
  <c r="BG411" i="14"/>
  <c r="BW411" i="14" s="1"/>
  <c r="BF411" i="14"/>
  <c r="AU411" i="14"/>
  <c r="AT411" i="14"/>
  <c r="AV411" i="14"/>
  <c r="AP411" i="14"/>
  <c r="AQ411" i="14"/>
  <c r="BF379" i="14"/>
  <c r="BQ379" i="14"/>
  <c r="BG379" i="14"/>
  <c r="BW379" i="14" s="1"/>
  <c r="AU379" i="14"/>
  <c r="AT379" i="14"/>
  <c r="AV379" i="14"/>
  <c r="AP379" i="14"/>
  <c r="AQ379" i="14"/>
  <c r="BQ347" i="14"/>
  <c r="BF347" i="14"/>
  <c r="BG347" i="14"/>
  <c r="BW347" i="14" s="1"/>
  <c r="AU347" i="14"/>
  <c r="AT347" i="14"/>
  <c r="AV347" i="14"/>
  <c r="AP347" i="14"/>
  <c r="AQ347" i="14"/>
  <c r="BF315" i="14"/>
  <c r="BQ315" i="14"/>
  <c r="BG315" i="14"/>
  <c r="BW315" i="14" s="1"/>
  <c r="AU315" i="14"/>
  <c r="AT315" i="14"/>
  <c r="AV315" i="14"/>
  <c r="AP315" i="14"/>
  <c r="AQ315" i="14"/>
  <c r="BQ283" i="14"/>
  <c r="BF283" i="14"/>
  <c r="BG283" i="14"/>
  <c r="BW283" i="14" s="1"/>
  <c r="AU283" i="14"/>
  <c r="AT283" i="14"/>
  <c r="AV283" i="14"/>
  <c r="AP283" i="14"/>
  <c r="AQ283" i="14"/>
  <c r="BQ251" i="14"/>
  <c r="BF251" i="14"/>
  <c r="BG251" i="14"/>
  <c r="BW251" i="14" s="1"/>
  <c r="AU251" i="14"/>
  <c r="AT251" i="14"/>
  <c r="AV251" i="14"/>
  <c r="AP251" i="14"/>
  <c r="AQ251" i="14"/>
  <c r="BQ219" i="14"/>
  <c r="BG219" i="14"/>
  <c r="BW219" i="14" s="1"/>
  <c r="BF219" i="14"/>
  <c r="AU219" i="14"/>
  <c r="AV219" i="14"/>
  <c r="AP219" i="14"/>
  <c r="AT219" i="14"/>
  <c r="AQ219" i="14"/>
  <c r="BQ187" i="14"/>
  <c r="BG187" i="14"/>
  <c r="BW187" i="14" s="1"/>
  <c r="BF187" i="14"/>
  <c r="AU187" i="14"/>
  <c r="AV187" i="14"/>
  <c r="AP187" i="14"/>
  <c r="AT187" i="14"/>
  <c r="AQ187" i="14"/>
  <c r="BQ155" i="14"/>
  <c r="BF155" i="14"/>
  <c r="BG155" i="14"/>
  <c r="BW155" i="14" s="1"/>
  <c r="AU155" i="14"/>
  <c r="AV155" i="14"/>
  <c r="AP155" i="14"/>
  <c r="AT155" i="14"/>
  <c r="AQ155" i="14"/>
  <c r="BQ113" i="14"/>
  <c r="BG113" i="14"/>
  <c r="BW113" i="14" s="1"/>
  <c r="BF113" i="14"/>
  <c r="AV113" i="14"/>
  <c r="AU113" i="14"/>
  <c r="AT113" i="14"/>
  <c r="AQ113" i="14"/>
  <c r="AP113" i="14"/>
  <c r="BQ71" i="14"/>
  <c r="BF71" i="14"/>
  <c r="BG71" i="14"/>
  <c r="BW71" i="14" s="1"/>
  <c r="AV71" i="14"/>
  <c r="AQ71" i="14"/>
  <c r="AU71" i="14"/>
  <c r="AP71" i="14"/>
  <c r="AT71" i="14"/>
  <c r="BQ28" i="14"/>
  <c r="BF28" i="14"/>
  <c r="BG28" i="14"/>
  <c r="BW28" i="14" s="1"/>
  <c r="AV28" i="14"/>
  <c r="AU28" i="14"/>
  <c r="AT28" i="14"/>
  <c r="AQ28" i="14"/>
  <c r="AP28" i="14"/>
  <c r="BQ566" i="14"/>
  <c r="BF566" i="14"/>
  <c r="BG566" i="14"/>
  <c r="BW566" i="14" s="1"/>
  <c r="AV566" i="14"/>
  <c r="AU566" i="14"/>
  <c r="AT566" i="14"/>
  <c r="AQ566" i="14"/>
  <c r="AP566" i="14"/>
  <c r="BQ545" i="14"/>
  <c r="BG545" i="14"/>
  <c r="BW545" i="14" s="1"/>
  <c r="BF545" i="14"/>
  <c r="AV545" i="14"/>
  <c r="AU545" i="14"/>
  <c r="AT545" i="14"/>
  <c r="AP545" i="14"/>
  <c r="AQ545" i="14"/>
  <c r="BQ523" i="14"/>
  <c r="BF523" i="14"/>
  <c r="BG523" i="14"/>
  <c r="BW523" i="14" s="1"/>
  <c r="AU523" i="14"/>
  <c r="AT523" i="14"/>
  <c r="AV523" i="14"/>
  <c r="AQ523" i="14"/>
  <c r="AP523" i="14"/>
  <c r="BQ502" i="14"/>
  <c r="BG502" i="14"/>
  <c r="BW502" i="14" s="1"/>
  <c r="BF502" i="14"/>
  <c r="AV502" i="14"/>
  <c r="AU502" i="14"/>
  <c r="AT502" i="14"/>
  <c r="AQ502" i="14"/>
  <c r="AP502" i="14"/>
  <c r="BQ481" i="14"/>
  <c r="BF481" i="14"/>
  <c r="BG481" i="14"/>
  <c r="BW481" i="14" s="1"/>
  <c r="AV481" i="14"/>
  <c r="AU481" i="14"/>
  <c r="AT481" i="14"/>
  <c r="AQ481" i="14"/>
  <c r="AP481" i="14"/>
  <c r="BF458" i="14"/>
  <c r="BG458" i="14"/>
  <c r="BW458" i="14" s="1"/>
  <c r="BQ458" i="14"/>
  <c r="AV458" i="14"/>
  <c r="AU458" i="14"/>
  <c r="AT458" i="14"/>
  <c r="AQ458" i="14"/>
  <c r="AP458" i="14"/>
  <c r="BF426" i="14"/>
  <c r="BG426" i="14"/>
  <c r="BW426" i="14" s="1"/>
  <c r="BQ426" i="14"/>
  <c r="AV426" i="14"/>
  <c r="AU426" i="14"/>
  <c r="AT426" i="14"/>
  <c r="AP426" i="14"/>
  <c r="AQ426" i="14"/>
  <c r="BG394" i="14"/>
  <c r="BW394" i="14" s="1"/>
  <c r="BF394" i="14"/>
  <c r="BQ394" i="14"/>
  <c r="AV394" i="14"/>
  <c r="AU394" i="14"/>
  <c r="AT394" i="14"/>
  <c r="AP394" i="14"/>
  <c r="AQ394" i="14"/>
  <c r="BQ362" i="14"/>
  <c r="BG362" i="14"/>
  <c r="BW362" i="14" s="1"/>
  <c r="BF362" i="14"/>
  <c r="AV362" i="14"/>
  <c r="AU362" i="14"/>
  <c r="AT362" i="14"/>
  <c r="AP362" i="14"/>
  <c r="AQ362" i="14"/>
  <c r="BQ330" i="14"/>
  <c r="BG330" i="14"/>
  <c r="BW330" i="14" s="1"/>
  <c r="BF330" i="14"/>
  <c r="AV330" i="14"/>
  <c r="AU330" i="14"/>
  <c r="AT330" i="14"/>
  <c r="AP330" i="14"/>
  <c r="AQ330" i="14"/>
  <c r="BQ298" i="14"/>
  <c r="BF298" i="14"/>
  <c r="BG298" i="14"/>
  <c r="BW298" i="14" s="1"/>
  <c r="AV298" i="14"/>
  <c r="AU298" i="14"/>
  <c r="AT298" i="14"/>
  <c r="AP298" i="14"/>
  <c r="AQ298" i="14"/>
  <c r="BQ266" i="14"/>
  <c r="BF266" i="14"/>
  <c r="BG266" i="14"/>
  <c r="BW266" i="14" s="1"/>
  <c r="AV266" i="14"/>
  <c r="AU266" i="14"/>
  <c r="AT266" i="14"/>
  <c r="AP266" i="14"/>
  <c r="AQ266" i="14"/>
  <c r="BQ234" i="14"/>
  <c r="BF234" i="14"/>
  <c r="BG234" i="14"/>
  <c r="BW234" i="14" s="1"/>
  <c r="AV234" i="14"/>
  <c r="AU234" i="14"/>
  <c r="AT234" i="14"/>
  <c r="AP234" i="14"/>
  <c r="AQ234" i="14"/>
  <c r="BQ202" i="14"/>
  <c r="BF202" i="14"/>
  <c r="BG202" i="14"/>
  <c r="BW202" i="14" s="1"/>
  <c r="AV202" i="14"/>
  <c r="BQ170" i="14"/>
  <c r="BF170" i="14"/>
  <c r="BG170" i="14"/>
  <c r="BW170" i="14" s="1"/>
  <c r="AV170" i="14"/>
  <c r="AU170" i="14"/>
  <c r="AT170" i="14"/>
  <c r="AP170" i="14"/>
  <c r="AQ170" i="14"/>
  <c r="BQ133" i="14"/>
  <c r="BG133" i="14"/>
  <c r="BW133" i="14" s="1"/>
  <c r="BF133" i="14"/>
  <c r="AV133" i="14"/>
  <c r="AU133" i="14"/>
  <c r="AT133" i="14"/>
  <c r="AQ133" i="14"/>
  <c r="AP133" i="14"/>
  <c r="BQ91" i="14"/>
  <c r="BG91" i="14"/>
  <c r="BW91" i="14" s="1"/>
  <c r="BF91" i="14"/>
  <c r="AU91" i="14"/>
  <c r="AV91" i="14"/>
  <c r="AP91" i="14"/>
  <c r="AT91" i="14"/>
  <c r="AQ91" i="14"/>
  <c r="BQ48" i="14"/>
  <c r="BF48" i="14"/>
  <c r="BG48" i="14"/>
  <c r="BW48" i="14" s="1"/>
  <c r="AV48" i="14"/>
  <c r="AU48" i="14"/>
  <c r="AT48" i="14"/>
  <c r="AQ48" i="14"/>
  <c r="AP48" i="14"/>
  <c r="BG5" i="14"/>
  <c r="BW5" i="14" s="1"/>
  <c r="BF5" i="14"/>
  <c r="BQ5" i="14"/>
  <c r="AV5" i="14"/>
  <c r="AU5" i="14"/>
  <c r="AT5" i="14"/>
  <c r="AQ5" i="14"/>
  <c r="AP5" i="14"/>
  <c r="BQ449" i="14"/>
  <c r="BF449" i="14"/>
  <c r="BG449" i="14"/>
  <c r="BW449" i="14" s="1"/>
  <c r="AV449" i="14"/>
  <c r="AU449" i="14"/>
  <c r="AT449" i="14"/>
  <c r="AQ449" i="14"/>
  <c r="AP449" i="14"/>
  <c r="BQ433" i="14"/>
  <c r="BG433" i="14"/>
  <c r="BW433" i="14" s="1"/>
  <c r="BF433" i="14"/>
  <c r="AV433" i="14"/>
  <c r="AU433" i="14"/>
  <c r="AT433" i="14"/>
  <c r="AQ433" i="14"/>
  <c r="AP433" i="14"/>
  <c r="BQ417" i="14"/>
  <c r="BG417" i="14"/>
  <c r="BW417" i="14" s="1"/>
  <c r="BF417" i="14"/>
  <c r="AV417" i="14"/>
  <c r="AU417" i="14"/>
  <c r="AT417" i="14"/>
  <c r="AQ417" i="14"/>
  <c r="AP417" i="14"/>
  <c r="BQ401" i="14"/>
  <c r="BG401" i="14"/>
  <c r="BW401" i="14" s="1"/>
  <c r="BF401" i="14"/>
  <c r="AV401" i="14"/>
  <c r="AU401" i="14"/>
  <c r="AT401" i="14"/>
  <c r="AQ401" i="14"/>
  <c r="AP401" i="14"/>
  <c r="BQ385" i="14"/>
  <c r="BF385" i="14"/>
  <c r="BG385" i="14"/>
  <c r="BW385" i="14" s="1"/>
  <c r="AV385" i="14"/>
  <c r="AU385" i="14"/>
  <c r="AT385" i="14"/>
  <c r="AQ385" i="14"/>
  <c r="AP385" i="14"/>
  <c r="BQ369" i="14"/>
  <c r="BF369" i="14"/>
  <c r="BG369" i="14"/>
  <c r="BW369" i="14" s="1"/>
  <c r="AV369" i="14"/>
  <c r="AU369" i="14"/>
  <c r="AT369" i="14"/>
  <c r="AQ369" i="14"/>
  <c r="AP369" i="14"/>
  <c r="BQ353" i="14"/>
  <c r="BG353" i="14"/>
  <c r="BW353" i="14" s="1"/>
  <c r="BF353" i="14"/>
  <c r="AV353" i="14"/>
  <c r="AU353" i="14"/>
  <c r="AT353" i="14"/>
  <c r="AQ353" i="14"/>
  <c r="AP353" i="14"/>
  <c r="BQ337" i="14"/>
  <c r="BG337" i="14"/>
  <c r="BW337" i="14" s="1"/>
  <c r="BF337" i="14"/>
  <c r="AV337" i="14"/>
  <c r="AU337" i="14"/>
  <c r="AT337" i="14"/>
  <c r="AQ337" i="14"/>
  <c r="AP337" i="14"/>
  <c r="BQ321" i="14"/>
  <c r="BG321" i="14"/>
  <c r="BW321" i="14" s="1"/>
  <c r="BF321" i="14"/>
  <c r="AV321" i="14"/>
  <c r="AU321" i="14"/>
  <c r="AT321" i="14"/>
  <c r="AQ321" i="14"/>
  <c r="AP321" i="14"/>
  <c r="BQ305" i="14"/>
  <c r="BG305" i="14"/>
  <c r="BW305" i="14" s="1"/>
  <c r="BF305" i="14"/>
  <c r="AV305" i="14"/>
  <c r="AU305" i="14"/>
  <c r="AT305" i="14"/>
  <c r="AQ305" i="14"/>
  <c r="AP305" i="14"/>
  <c r="BQ289" i="14"/>
  <c r="BG289" i="14"/>
  <c r="BW289" i="14" s="1"/>
  <c r="BF289" i="14"/>
  <c r="AV289" i="14"/>
  <c r="AU289" i="14"/>
  <c r="AT289" i="14"/>
  <c r="AQ289" i="14"/>
  <c r="AP289" i="14"/>
  <c r="BQ273" i="14"/>
  <c r="BG273" i="14"/>
  <c r="BW273" i="14" s="1"/>
  <c r="BF273" i="14"/>
  <c r="AV273" i="14"/>
  <c r="AU273" i="14"/>
  <c r="AT273" i="14"/>
  <c r="AQ273" i="14"/>
  <c r="AP273" i="14"/>
  <c r="BQ257" i="14"/>
  <c r="BF257" i="14"/>
  <c r="BG257" i="14"/>
  <c r="BW257" i="14" s="1"/>
  <c r="AV257" i="14"/>
  <c r="AU257" i="14"/>
  <c r="AT257" i="14"/>
  <c r="AQ257" i="14"/>
  <c r="AP257" i="14"/>
  <c r="BQ241" i="14"/>
  <c r="BG241" i="14"/>
  <c r="BW241" i="14" s="1"/>
  <c r="BF241" i="14"/>
  <c r="AV241" i="14"/>
  <c r="AU241" i="14"/>
  <c r="AT241" i="14"/>
  <c r="AQ241" i="14"/>
  <c r="AP241" i="14"/>
  <c r="BQ225" i="14"/>
  <c r="BG225" i="14"/>
  <c r="BW225" i="14" s="1"/>
  <c r="BF225" i="14"/>
  <c r="AV225" i="14"/>
  <c r="AU225" i="14"/>
  <c r="AT225" i="14"/>
  <c r="AQ225" i="14"/>
  <c r="AP225" i="14"/>
  <c r="BQ209" i="14"/>
  <c r="BF209" i="14"/>
  <c r="BG209" i="14"/>
  <c r="BW209" i="14" s="1"/>
  <c r="AV209" i="14"/>
  <c r="AU209" i="14"/>
  <c r="AT209" i="14"/>
  <c r="AQ209" i="14"/>
  <c r="AP209" i="14"/>
  <c r="BQ193" i="14"/>
  <c r="BF193" i="14"/>
  <c r="BG193" i="14"/>
  <c r="BW193" i="14" s="1"/>
  <c r="AV193" i="14"/>
  <c r="BF177" i="14"/>
  <c r="BQ177" i="14"/>
  <c r="BG177" i="14"/>
  <c r="BW177" i="14" s="1"/>
  <c r="AV177" i="14"/>
  <c r="AU177" i="14"/>
  <c r="AT177" i="14"/>
  <c r="AQ177" i="14"/>
  <c r="AP177" i="14"/>
  <c r="BQ161" i="14"/>
  <c r="BF161" i="14"/>
  <c r="BG161" i="14"/>
  <c r="BW161" i="14" s="1"/>
  <c r="AV161" i="14"/>
  <c r="AU161" i="14"/>
  <c r="AT161" i="14"/>
  <c r="AQ161" i="14"/>
  <c r="AP161" i="14"/>
  <c r="BQ143" i="14"/>
  <c r="BG143" i="14"/>
  <c r="BW143" i="14" s="1"/>
  <c r="BF143" i="14"/>
  <c r="AT143" i="14"/>
  <c r="AQ143" i="14"/>
  <c r="AU143" i="14"/>
  <c r="AP143" i="14"/>
  <c r="AV143" i="14"/>
  <c r="BQ121" i="14"/>
  <c r="BF121" i="14"/>
  <c r="BG121" i="14"/>
  <c r="BW121" i="14" s="1"/>
  <c r="AV121" i="14"/>
  <c r="AU121" i="14"/>
  <c r="AT121" i="14"/>
  <c r="AQ121" i="14"/>
  <c r="AP121" i="14"/>
  <c r="BQ100" i="14"/>
  <c r="BF100" i="14"/>
  <c r="BG100" i="14"/>
  <c r="BW100" i="14" s="1"/>
  <c r="AV100" i="14"/>
  <c r="AU100" i="14"/>
  <c r="AT100" i="14"/>
  <c r="AQ100" i="14"/>
  <c r="AP100" i="14"/>
  <c r="BF79" i="14"/>
  <c r="BQ79" i="14"/>
  <c r="BG79" i="14"/>
  <c r="BW79" i="14" s="1"/>
  <c r="AT79" i="14"/>
  <c r="AU79" i="14"/>
  <c r="AP79" i="14"/>
  <c r="AV79" i="14"/>
  <c r="AQ79" i="14"/>
  <c r="BQ57" i="14"/>
  <c r="BF57" i="14"/>
  <c r="BG57" i="14"/>
  <c r="BW57" i="14" s="1"/>
  <c r="AV57" i="14"/>
  <c r="AU57" i="14"/>
  <c r="AT57" i="14"/>
  <c r="AQ57" i="14"/>
  <c r="AP57" i="14"/>
  <c r="BQ36" i="14"/>
  <c r="BF36" i="14"/>
  <c r="BG36" i="14"/>
  <c r="BW36" i="14" s="1"/>
  <c r="AV36" i="14"/>
  <c r="AU36" i="14"/>
  <c r="AT36" i="14"/>
  <c r="AQ36" i="14"/>
  <c r="AP36" i="14"/>
  <c r="BF15" i="14"/>
  <c r="BQ15" i="14"/>
  <c r="BG15" i="14"/>
  <c r="BW15" i="14" s="1"/>
  <c r="AT15" i="14"/>
  <c r="AU15" i="14"/>
  <c r="AP15" i="14"/>
  <c r="AV15" i="14"/>
  <c r="AQ15" i="14"/>
  <c r="BG568" i="14"/>
  <c r="BW568" i="14" s="1"/>
  <c r="BQ568" i="14"/>
  <c r="BF568" i="14"/>
  <c r="AV568" i="14"/>
  <c r="AU568" i="14"/>
  <c r="AT568" i="14"/>
  <c r="AQ568" i="14"/>
  <c r="AP568" i="14"/>
  <c r="BF552" i="14"/>
  <c r="BG552" i="14"/>
  <c r="BW552" i="14" s="1"/>
  <c r="BQ552" i="14"/>
  <c r="AV552" i="14"/>
  <c r="AU552" i="14"/>
  <c r="AT552" i="14"/>
  <c r="AQ552" i="14"/>
  <c r="AP552" i="14"/>
  <c r="BQ536" i="14"/>
  <c r="BF536" i="14"/>
  <c r="BG536" i="14"/>
  <c r="BW536" i="14" s="1"/>
  <c r="AV536" i="14"/>
  <c r="AU536" i="14"/>
  <c r="AT536" i="14"/>
  <c r="AQ536" i="14"/>
  <c r="AP536" i="14"/>
  <c r="BF520" i="14"/>
  <c r="BG520" i="14"/>
  <c r="BW520" i="14" s="1"/>
  <c r="BQ520" i="14"/>
  <c r="AV520" i="14"/>
  <c r="AU520" i="14"/>
  <c r="AT520" i="14"/>
  <c r="AQ520" i="14"/>
  <c r="AP520" i="14"/>
  <c r="BF504" i="14"/>
  <c r="BG504" i="14"/>
  <c r="BW504" i="14" s="1"/>
  <c r="BQ504" i="14"/>
  <c r="AV504" i="14"/>
  <c r="AU504" i="14"/>
  <c r="AT504" i="14"/>
  <c r="AQ504" i="14"/>
  <c r="AP504" i="14"/>
  <c r="BF488" i="14"/>
  <c r="BG488" i="14"/>
  <c r="BW488" i="14" s="1"/>
  <c r="BQ488" i="14"/>
  <c r="AV488" i="14"/>
  <c r="AU488" i="14"/>
  <c r="AT488" i="14"/>
  <c r="AQ488" i="14"/>
  <c r="AP488" i="14"/>
  <c r="BF472" i="14"/>
  <c r="BG472" i="14"/>
  <c r="BW472" i="14" s="1"/>
  <c r="BQ472" i="14"/>
  <c r="AV472" i="14"/>
  <c r="AU472" i="14"/>
  <c r="AT472" i="14"/>
  <c r="AQ472" i="14"/>
  <c r="AP472" i="14"/>
  <c r="BF456" i="14"/>
  <c r="BG456" i="14"/>
  <c r="BW456" i="14" s="1"/>
  <c r="BQ456" i="14"/>
  <c r="AV456" i="14"/>
  <c r="AU456" i="14"/>
  <c r="AT456" i="14"/>
  <c r="AQ456" i="14"/>
  <c r="AP456" i="14"/>
  <c r="BF440" i="14"/>
  <c r="BG440" i="14"/>
  <c r="BW440" i="14" s="1"/>
  <c r="BQ440" i="14"/>
  <c r="AV440" i="14"/>
  <c r="AU440" i="14"/>
  <c r="AT440" i="14"/>
  <c r="AQ440" i="14"/>
  <c r="AP440" i="14"/>
  <c r="BF424" i="14"/>
  <c r="BQ424" i="14"/>
  <c r="BG424" i="14"/>
  <c r="BW424" i="14" s="1"/>
  <c r="AV424" i="14"/>
  <c r="AU424" i="14"/>
  <c r="AT424" i="14"/>
  <c r="AQ424" i="14"/>
  <c r="AP424" i="14"/>
  <c r="BF408" i="14"/>
  <c r="BQ408" i="14"/>
  <c r="BG408" i="14"/>
  <c r="BW408" i="14" s="1"/>
  <c r="AV408" i="14"/>
  <c r="AU408" i="14"/>
  <c r="AT408" i="14"/>
  <c r="AQ408" i="14"/>
  <c r="AP408" i="14"/>
  <c r="BF392" i="14"/>
  <c r="BG392" i="14"/>
  <c r="BW392" i="14" s="1"/>
  <c r="BQ392" i="14"/>
  <c r="AV392" i="14"/>
  <c r="AU392" i="14"/>
  <c r="AT392" i="14"/>
  <c r="AQ392" i="14"/>
  <c r="AP392" i="14"/>
  <c r="BG376" i="14"/>
  <c r="BW376" i="14" s="1"/>
  <c r="BQ376" i="14"/>
  <c r="BF376" i="14"/>
  <c r="AV376" i="14"/>
  <c r="AU376" i="14"/>
  <c r="AT376" i="14"/>
  <c r="AQ376" i="14"/>
  <c r="AP376" i="14"/>
  <c r="BF360" i="14"/>
  <c r="BG360" i="14"/>
  <c r="BW360" i="14" s="1"/>
  <c r="BQ360" i="14"/>
  <c r="AV360" i="14"/>
  <c r="AU360" i="14"/>
  <c r="AT360" i="14"/>
  <c r="AQ360" i="14"/>
  <c r="AP360" i="14"/>
  <c r="BF344" i="14"/>
  <c r="BG344" i="14"/>
  <c r="BW344" i="14" s="1"/>
  <c r="BQ344" i="14"/>
  <c r="AV344" i="14"/>
  <c r="AU344" i="14"/>
  <c r="AT344" i="14"/>
  <c r="AQ344" i="14"/>
  <c r="AP344" i="14"/>
  <c r="BF328" i="14"/>
  <c r="BG328" i="14"/>
  <c r="BW328" i="14" s="1"/>
  <c r="BQ328" i="14"/>
  <c r="AV328" i="14"/>
  <c r="AU328" i="14"/>
  <c r="AT328" i="14"/>
  <c r="AQ328" i="14"/>
  <c r="AP328" i="14"/>
  <c r="BF312" i="14"/>
  <c r="BG312" i="14"/>
  <c r="BW312" i="14" s="1"/>
  <c r="BQ312" i="14"/>
  <c r="AV312" i="14"/>
  <c r="AU312" i="14"/>
  <c r="AT312" i="14"/>
  <c r="AQ312" i="14"/>
  <c r="AP312" i="14"/>
  <c r="BQ296" i="14"/>
  <c r="BF296" i="14"/>
  <c r="BG296" i="14"/>
  <c r="BW296" i="14" s="1"/>
  <c r="AV296" i="14"/>
  <c r="AU296" i="14"/>
  <c r="AT296" i="14"/>
  <c r="AQ296" i="14"/>
  <c r="AP296" i="14"/>
  <c r="BQ280" i="14"/>
  <c r="BF280" i="14"/>
  <c r="BG280" i="14"/>
  <c r="BW280" i="14" s="1"/>
  <c r="AV280" i="14"/>
  <c r="AU280" i="14"/>
  <c r="AT280" i="14"/>
  <c r="AQ280" i="14"/>
  <c r="AP280" i="14"/>
  <c r="BQ264" i="14"/>
  <c r="BF264" i="14"/>
  <c r="BG264" i="14"/>
  <c r="BW264" i="14" s="1"/>
  <c r="AV264" i="14"/>
  <c r="AU264" i="14"/>
  <c r="AT264" i="14"/>
  <c r="AQ264" i="14"/>
  <c r="AP264" i="14"/>
  <c r="BQ248" i="14"/>
  <c r="BF248" i="14"/>
  <c r="BG248" i="14"/>
  <c r="BW248" i="14" s="1"/>
  <c r="AV248" i="14"/>
  <c r="AU248" i="14"/>
  <c r="AT248" i="14"/>
  <c r="AQ248" i="14"/>
  <c r="AP248" i="14"/>
  <c r="BQ232" i="14"/>
  <c r="BF232" i="14"/>
  <c r="BG232" i="14"/>
  <c r="BW232" i="14" s="1"/>
  <c r="AV232" i="14"/>
  <c r="AU232" i="14"/>
  <c r="AT232" i="14"/>
  <c r="AQ232" i="14"/>
  <c r="AP232" i="14"/>
  <c r="BQ216" i="14"/>
  <c r="BF216" i="14"/>
  <c r="BG216" i="14"/>
  <c r="BW216" i="14" s="1"/>
  <c r="AV216" i="14"/>
  <c r="AU216" i="14"/>
  <c r="AT216" i="14"/>
  <c r="AQ216" i="14"/>
  <c r="AP216" i="14"/>
  <c r="BQ200" i="14"/>
  <c r="BG200" i="14"/>
  <c r="BW200" i="14" s="1"/>
  <c r="BF200" i="14"/>
  <c r="AV200" i="14"/>
  <c r="AU200" i="14"/>
  <c r="AT200" i="14"/>
  <c r="AQ200" i="14"/>
  <c r="AP200" i="14"/>
  <c r="BQ184" i="14"/>
  <c r="BG184" i="14"/>
  <c r="BW184" i="14" s="1"/>
  <c r="BF184" i="14"/>
  <c r="AV184" i="14"/>
  <c r="AU184" i="14"/>
  <c r="AT184" i="14"/>
  <c r="AQ184" i="14"/>
  <c r="AP184" i="14"/>
  <c r="BQ168" i="14"/>
  <c r="BG168" i="14"/>
  <c r="BW168" i="14" s="1"/>
  <c r="BF168" i="14"/>
  <c r="AV168" i="14"/>
  <c r="AU168" i="14"/>
  <c r="AT168" i="14"/>
  <c r="AQ168" i="14"/>
  <c r="AP168" i="14"/>
  <c r="BQ152" i="14"/>
  <c r="BG152" i="14"/>
  <c r="BW152" i="14" s="1"/>
  <c r="BF152" i="14"/>
  <c r="AV152" i="14"/>
  <c r="AU152" i="14"/>
  <c r="AT152" i="14"/>
  <c r="AQ152" i="14"/>
  <c r="AP152" i="14"/>
  <c r="BQ131" i="14"/>
  <c r="BF131" i="14"/>
  <c r="BG131" i="14"/>
  <c r="BW131" i="14" s="1"/>
  <c r="AT131" i="14"/>
  <c r="AP131" i="14"/>
  <c r="AV131" i="14"/>
  <c r="AU131" i="14"/>
  <c r="AQ131" i="14"/>
  <c r="BF109" i="14"/>
  <c r="BG109" i="14"/>
  <c r="BW109" i="14" s="1"/>
  <c r="BQ109" i="14"/>
  <c r="AV109" i="14"/>
  <c r="AU109" i="14"/>
  <c r="AT109" i="14"/>
  <c r="AQ109" i="14"/>
  <c r="AP109" i="14"/>
  <c r="BQ88" i="14"/>
  <c r="BG88" i="14"/>
  <c r="BW88" i="14" s="1"/>
  <c r="BF88" i="14"/>
  <c r="AV88" i="14"/>
  <c r="AU88" i="14"/>
  <c r="AT88" i="14"/>
  <c r="AQ88" i="14"/>
  <c r="AP88" i="14"/>
  <c r="BQ67" i="14"/>
  <c r="BG67" i="14"/>
  <c r="BW67" i="14" s="1"/>
  <c r="BF67" i="14"/>
  <c r="AQ67" i="14"/>
  <c r="AT67" i="14"/>
  <c r="AP67" i="14"/>
  <c r="AV67" i="14"/>
  <c r="AU67" i="14"/>
  <c r="BG45" i="14"/>
  <c r="BW45" i="14" s="1"/>
  <c r="BQ45" i="14"/>
  <c r="BF45" i="14"/>
  <c r="AV45" i="14"/>
  <c r="AU45" i="14"/>
  <c r="AT45" i="14"/>
  <c r="AQ45" i="14"/>
  <c r="AP45" i="14"/>
  <c r="BQ24" i="14"/>
  <c r="BG24" i="14"/>
  <c r="BW24" i="14" s="1"/>
  <c r="BF24" i="14"/>
  <c r="AV24" i="14"/>
  <c r="AU24" i="14"/>
  <c r="AT24" i="14"/>
  <c r="AQ24" i="14"/>
  <c r="AP24" i="14"/>
  <c r="BQ150" i="14"/>
  <c r="BF150" i="14"/>
  <c r="BG150" i="14"/>
  <c r="BW150" i="14" s="1"/>
  <c r="AV150" i="14"/>
  <c r="AU150" i="14"/>
  <c r="AT150" i="14"/>
  <c r="AP150" i="14"/>
  <c r="AQ150" i="14"/>
  <c r="BQ134" i="14"/>
  <c r="BF134" i="14"/>
  <c r="BG134" i="14"/>
  <c r="BW134" i="14" s="1"/>
  <c r="AV134" i="14"/>
  <c r="AU134" i="14"/>
  <c r="AT134" i="14"/>
  <c r="AP134" i="14"/>
  <c r="AQ134" i="14"/>
  <c r="BQ118" i="14"/>
  <c r="BF118" i="14"/>
  <c r="BG118" i="14"/>
  <c r="BW118" i="14" s="1"/>
  <c r="AV118" i="14"/>
  <c r="AU118" i="14"/>
  <c r="AT118" i="14"/>
  <c r="AP118" i="14"/>
  <c r="AQ118" i="14"/>
  <c r="BQ102" i="14"/>
  <c r="BF102" i="14"/>
  <c r="BG102" i="14"/>
  <c r="BW102" i="14" s="1"/>
  <c r="AV102" i="14"/>
  <c r="AU102" i="14"/>
  <c r="AT102" i="14"/>
  <c r="AP102" i="14"/>
  <c r="AQ102" i="14"/>
  <c r="BQ86" i="14"/>
  <c r="BF86" i="14"/>
  <c r="BG86" i="14"/>
  <c r="BW86" i="14" s="1"/>
  <c r="AV86" i="14"/>
  <c r="AU86" i="14"/>
  <c r="AT86" i="14"/>
  <c r="AQ86" i="14"/>
  <c r="AP86" i="14"/>
  <c r="BQ70" i="14"/>
  <c r="BF70" i="14"/>
  <c r="BG70" i="14"/>
  <c r="BW70" i="14" s="1"/>
  <c r="AV70" i="14"/>
  <c r="AU70" i="14"/>
  <c r="AT70" i="14"/>
  <c r="AQ70" i="14"/>
  <c r="AP70" i="14"/>
  <c r="BQ54" i="14"/>
  <c r="BF54" i="14"/>
  <c r="BG54" i="14"/>
  <c r="BW54" i="14" s="1"/>
  <c r="AV54" i="14"/>
  <c r="AU54" i="14"/>
  <c r="AT54" i="14"/>
  <c r="AQ54" i="14"/>
  <c r="AP54" i="14"/>
  <c r="BQ38" i="14"/>
  <c r="BF38" i="14"/>
  <c r="BG38" i="14"/>
  <c r="BW38" i="14" s="1"/>
  <c r="AV38" i="14"/>
  <c r="AU38" i="14"/>
  <c r="AT38" i="14"/>
  <c r="AQ38" i="14"/>
  <c r="AP38" i="14"/>
  <c r="BQ22" i="14"/>
  <c r="BF22" i="14"/>
  <c r="BG22" i="14"/>
  <c r="BW22" i="14" s="1"/>
  <c r="AV22" i="14"/>
  <c r="AU22" i="14"/>
  <c r="AT22" i="14"/>
  <c r="AQ22" i="14"/>
  <c r="AP22" i="14"/>
  <c r="BQ6" i="14"/>
  <c r="BF6" i="14"/>
  <c r="BG6" i="14"/>
  <c r="BW6" i="14" s="1"/>
  <c r="AV6" i="14"/>
  <c r="AU6" i="14"/>
  <c r="AT6" i="14"/>
  <c r="AQ6" i="14"/>
  <c r="AP6" i="14"/>
  <c r="CC38" i="14" l="1"/>
  <c r="CD38" i="14"/>
  <c r="BX38" i="14"/>
  <c r="CD86" i="14"/>
  <c r="CC86" i="14"/>
  <c r="BX86" i="14"/>
  <c r="CC150" i="14"/>
  <c r="CD150" i="14" s="1"/>
  <c r="BX150" i="14"/>
  <c r="CC248" i="14"/>
  <c r="CD248" i="14"/>
  <c r="BX248" i="14"/>
  <c r="CD424" i="14"/>
  <c r="CC424" i="14"/>
  <c r="BX424" i="14"/>
  <c r="CD536" i="14"/>
  <c r="CC536" i="14"/>
  <c r="BX536" i="14"/>
  <c r="CC100" i="14"/>
  <c r="CD100" i="14"/>
  <c r="BX100" i="14"/>
  <c r="CD45" i="14"/>
  <c r="CC45" i="14"/>
  <c r="BX45" i="14"/>
  <c r="CC22" i="14"/>
  <c r="CD22" i="14"/>
  <c r="BX22" i="14"/>
  <c r="CC134" i="14"/>
  <c r="CD134" i="14" s="1"/>
  <c r="BX134" i="14"/>
  <c r="CC232" i="14"/>
  <c r="CD232" i="14"/>
  <c r="BX232" i="14"/>
  <c r="CC264" i="14"/>
  <c r="CD264" i="14"/>
  <c r="BX264" i="14"/>
  <c r="CD15" i="14"/>
  <c r="CC15" i="14"/>
  <c r="BX15" i="14"/>
  <c r="CD79" i="14"/>
  <c r="CC79" i="14"/>
  <c r="BX79" i="14"/>
  <c r="CD121" i="14"/>
  <c r="CC121" i="14"/>
  <c r="BX121" i="14"/>
  <c r="CD161" i="14"/>
  <c r="CC161" i="14"/>
  <c r="BX161" i="14"/>
  <c r="CC177" i="14"/>
  <c r="CD177" i="14" s="1"/>
  <c r="BX177" i="14"/>
  <c r="CC209" i="14"/>
  <c r="CD209" i="14" s="1"/>
  <c r="BX209" i="14"/>
  <c r="CD257" i="14"/>
  <c r="CC257" i="14"/>
  <c r="BX257" i="14"/>
  <c r="CC369" i="14"/>
  <c r="CD369" i="14"/>
  <c r="BX369" i="14"/>
  <c r="CC385" i="14"/>
  <c r="CD385" i="14" s="1"/>
  <c r="BX385" i="14"/>
  <c r="CD449" i="14"/>
  <c r="CC449" i="14"/>
  <c r="BX449" i="14"/>
  <c r="CD48" i="14"/>
  <c r="CC48" i="14"/>
  <c r="BX48" i="14"/>
  <c r="CC170" i="14"/>
  <c r="CD170" i="14" s="1"/>
  <c r="BX170" i="14"/>
  <c r="CC202" i="14"/>
  <c r="CD202" i="14" s="1"/>
  <c r="BX202" i="14"/>
  <c r="CD234" i="14"/>
  <c r="CC234" i="14"/>
  <c r="BX234" i="14"/>
  <c r="CD266" i="14"/>
  <c r="CC266" i="14"/>
  <c r="BX266" i="14"/>
  <c r="CD298" i="14"/>
  <c r="CC298" i="14"/>
  <c r="BX298" i="14"/>
  <c r="CD481" i="14"/>
  <c r="CC481" i="14"/>
  <c r="BX481" i="14"/>
  <c r="CD523" i="14"/>
  <c r="CC523" i="14"/>
  <c r="BX523" i="14"/>
  <c r="CC566" i="14"/>
  <c r="CD566" i="14"/>
  <c r="BX566" i="14"/>
  <c r="CD28" i="14"/>
  <c r="CC28" i="14"/>
  <c r="BX28" i="14"/>
  <c r="CD71" i="14"/>
  <c r="CC71" i="14"/>
  <c r="BX71" i="14"/>
  <c r="CC155" i="14"/>
  <c r="CD155" i="14" s="1"/>
  <c r="BX155" i="14"/>
  <c r="CD251" i="14"/>
  <c r="CC251" i="14"/>
  <c r="BX251" i="14"/>
  <c r="CC283" i="14"/>
  <c r="CD283" i="14" s="1"/>
  <c r="BX283" i="14"/>
  <c r="CD315" i="14"/>
  <c r="CC315" i="14"/>
  <c r="BX315" i="14"/>
  <c r="CD347" i="14"/>
  <c r="CC347" i="14"/>
  <c r="BX347" i="14"/>
  <c r="CD379" i="14"/>
  <c r="CC379" i="14"/>
  <c r="BX379" i="14"/>
  <c r="CD471" i="14"/>
  <c r="CC471" i="14"/>
  <c r="BX471" i="14"/>
  <c r="CC514" i="14"/>
  <c r="CD514" i="14"/>
  <c r="BX514" i="14"/>
  <c r="CD535" i="14"/>
  <c r="CC535" i="14"/>
  <c r="BX535" i="14"/>
  <c r="CD557" i="14"/>
  <c r="CC557" i="14"/>
  <c r="BX557" i="14"/>
  <c r="CC108" i="14"/>
  <c r="CD108" i="14" s="1"/>
  <c r="BX108" i="14"/>
  <c r="CC183" i="14"/>
  <c r="CD183" i="14"/>
  <c r="BX183" i="14"/>
  <c r="CC247" i="14"/>
  <c r="CD247" i="14"/>
  <c r="BX247" i="14"/>
  <c r="CD533" i="14"/>
  <c r="CC533" i="14"/>
  <c r="BX533" i="14"/>
  <c r="CC286" i="14"/>
  <c r="CD286" i="14" s="1"/>
  <c r="BX286" i="14"/>
  <c r="CC414" i="14"/>
  <c r="CD414" i="14"/>
  <c r="BX414" i="14"/>
  <c r="CD473" i="14"/>
  <c r="CC473" i="14"/>
  <c r="BX473" i="14"/>
  <c r="CD515" i="14"/>
  <c r="CC515" i="14"/>
  <c r="BX515" i="14"/>
  <c r="CD558" i="14"/>
  <c r="CC558" i="14"/>
  <c r="BX558" i="14"/>
  <c r="CD271" i="14"/>
  <c r="CC271" i="14"/>
  <c r="BX271" i="14"/>
  <c r="CD399" i="14"/>
  <c r="CC399" i="14"/>
  <c r="BX399" i="14"/>
  <c r="CC463" i="14"/>
  <c r="CD463" i="14" s="1"/>
  <c r="BX463" i="14"/>
  <c r="CC390" i="14"/>
  <c r="CD390" i="14"/>
  <c r="BX390" i="14"/>
  <c r="CD64" i="14"/>
  <c r="CC64" i="14"/>
  <c r="BX64" i="14"/>
  <c r="CD553" i="14"/>
  <c r="CC553" i="14"/>
  <c r="BX553" i="14"/>
  <c r="CC294" i="14"/>
  <c r="CD294" i="14"/>
  <c r="BX294" i="14"/>
  <c r="CC521" i="14"/>
  <c r="CD521" i="14" s="1"/>
  <c r="BX521" i="14"/>
  <c r="CC246" i="14"/>
  <c r="CD246" i="14"/>
  <c r="BX246" i="14"/>
  <c r="CD531" i="14"/>
  <c r="CC531" i="14"/>
  <c r="BX531" i="14"/>
  <c r="CC106" i="14"/>
  <c r="CD106" i="14" s="1"/>
  <c r="BX106" i="14"/>
  <c r="CC122" i="14"/>
  <c r="CD122" i="14"/>
  <c r="BX122" i="14"/>
  <c r="CC138" i="14"/>
  <c r="CD138" i="14" s="1"/>
  <c r="BX138" i="14"/>
  <c r="CC51" i="14"/>
  <c r="CD51" i="14" s="1"/>
  <c r="BX51" i="14"/>
  <c r="CC204" i="14"/>
  <c r="CD204" i="14" s="1"/>
  <c r="BX204" i="14"/>
  <c r="CC220" i="14"/>
  <c r="CD220" i="14"/>
  <c r="BX220" i="14"/>
  <c r="CC252" i="14"/>
  <c r="CD252" i="14"/>
  <c r="BX252" i="14"/>
  <c r="CC268" i="14"/>
  <c r="CD268" i="14"/>
  <c r="BX268" i="14"/>
  <c r="CC284" i="14"/>
  <c r="CD284" i="14" s="1"/>
  <c r="BX284" i="14"/>
  <c r="CC300" i="14"/>
  <c r="CD300" i="14"/>
  <c r="BX300" i="14"/>
  <c r="CC316" i="14"/>
  <c r="CD316" i="14"/>
  <c r="BX316" i="14"/>
  <c r="CC332" i="14"/>
  <c r="CD332" i="14" s="1"/>
  <c r="BX332" i="14"/>
  <c r="CC348" i="14"/>
  <c r="CD348" i="14"/>
  <c r="BX348" i="14"/>
  <c r="CC380" i="14"/>
  <c r="CD380" i="14"/>
  <c r="BX380" i="14"/>
  <c r="CD396" i="14"/>
  <c r="CC396" i="14"/>
  <c r="BX396" i="14"/>
  <c r="CD412" i="14"/>
  <c r="CC412" i="14"/>
  <c r="BX412" i="14"/>
  <c r="CD428" i="14"/>
  <c r="CC428" i="14"/>
  <c r="BX428" i="14"/>
  <c r="CC444" i="14"/>
  <c r="CD444" i="14"/>
  <c r="BX444" i="14"/>
  <c r="CC460" i="14"/>
  <c r="CD460" i="14"/>
  <c r="BX460" i="14"/>
  <c r="CC492" i="14"/>
  <c r="CD492" i="14"/>
  <c r="BX492" i="14"/>
  <c r="CD508" i="14"/>
  <c r="CC508" i="14"/>
  <c r="BX508" i="14"/>
  <c r="CD540" i="14"/>
  <c r="CC540" i="14"/>
  <c r="BX540" i="14"/>
  <c r="CC572" i="14"/>
  <c r="CD572" i="14" s="1"/>
  <c r="BX572" i="14"/>
  <c r="CC20" i="14"/>
  <c r="CD20" i="14" s="1"/>
  <c r="BX20" i="14"/>
  <c r="CC41" i="14"/>
  <c r="CD41" i="14" s="1"/>
  <c r="BX41" i="14"/>
  <c r="CC84" i="14"/>
  <c r="CD84" i="14"/>
  <c r="BX84" i="14"/>
  <c r="CC105" i="14"/>
  <c r="CD105" i="14" s="1"/>
  <c r="BX105" i="14"/>
  <c r="CD148" i="14"/>
  <c r="CC148" i="14"/>
  <c r="BX148" i="14"/>
  <c r="CD213" i="14"/>
  <c r="CC213" i="14"/>
  <c r="BX213" i="14"/>
  <c r="CD229" i="14"/>
  <c r="CC229" i="14"/>
  <c r="BX229" i="14"/>
  <c r="CD309" i="14"/>
  <c r="CC309" i="14"/>
  <c r="BX309" i="14"/>
  <c r="CC325" i="14"/>
  <c r="CD325" i="14"/>
  <c r="BX325" i="14"/>
  <c r="CD341" i="14"/>
  <c r="CC341" i="14"/>
  <c r="BX341" i="14"/>
  <c r="CC357" i="14"/>
  <c r="CD357" i="14" s="1"/>
  <c r="BX357" i="14"/>
  <c r="CC373" i="14"/>
  <c r="CD373" i="14"/>
  <c r="BX373" i="14"/>
  <c r="CD389" i="14"/>
  <c r="CC389" i="14"/>
  <c r="BX389" i="14"/>
  <c r="CD405" i="14"/>
  <c r="CC405" i="14"/>
  <c r="BX405" i="14"/>
  <c r="CD453" i="14"/>
  <c r="CC453" i="14"/>
  <c r="BX453" i="14"/>
  <c r="CD16" i="14"/>
  <c r="CC16" i="14"/>
  <c r="BX16" i="14"/>
  <c r="CD101" i="14"/>
  <c r="CC101" i="14"/>
  <c r="BX101" i="14"/>
  <c r="CC144" i="14"/>
  <c r="CD144" i="14" s="1"/>
  <c r="BX144" i="14"/>
  <c r="CC242" i="14"/>
  <c r="CD242" i="14" s="1"/>
  <c r="BX242" i="14"/>
  <c r="CD274" i="14"/>
  <c r="CC274" i="14"/>
  <c r="BX274" i="14"/>
  <c r="CD306" i="14"/>
  <c r="CC306" i="14"/>
  <c r="BX306" i="14"/>
  <c r="CC338" i="14"/>
  <c r="CD338" i="14"/>
  <c r="BX338" i="14"/>
  <c r="CC370" i="14"/>
  <c r="CD370" i="14"/>
  <c r="BX370" i="14"/>
  <c r="CC486" i="14"/>
  <c r="CD486" i="14"/>
  <c r="BX486" i="14"/>
  <c r="CC529" i="14"/>
  <c r="CD529" i="14" s="1"/>
  <c r="BX529" i="14"/>
  <c r="CD571" i="14"/>
  <c r="CC571" i="14"/>
  <c r="BX571" i="14"/>
  <c r="CD81" i="14"/>
  <c r="CC81" i="14"/>
  <c r="BX81" i="14"/>
  <c r="CD195" i="14"/>
  <c r="CC195" i="14"/>
  <c r="BX195" i="14"/>
  <c r="CC259" i="14"/>
  <c r="CD259" i="14"/>
  <c r="BX259" i="14"/>
  <c r="CC477" i="14"/>
  <c r="CD477" i="14" s="1"/>
  <c r="BX477" i="14"/>
  <c r="CD44" i="14"/>
  <c r="CC44" i="14"/>
  <c r="BX44" i="14"/>
  <c r="CC129" i="14"/>
  <c r="CD129" i="14" s="1"/>
  <c r="BX129" i="14"/>
  <c r="CD199" i="14"/>
  <c r="CC199" i="14"/>
  <c r="BX199" i="14"/>
  <c r="CD263" i="14"/>
  <c r="CC263" i="14"/>
  <c r="BX263" i="14"/>
  <c r="CD327" i="14"/>
  <c r="CC327" i="14"/>
  <c r="BX327" i="14"/>
  <c r="CC391" i="14"/>
  <c r="CD391" i="14"/>
  <c r="BX391" i="14"/>
  <c r="CD455" i="14"/>
  <c r="CC455" i="14"/>
  <c r="BX455" i="14"/>
  <c r="CD11" i="14"/>
  <c r="CC11" i="14"/>
  <c r="BX11" i="14"/>
  <c r="CD96" i="14"/>
  <c r="CC96" i="14"/>
  <c r="BX96" i="14"/>
  <c r="CC238" i="14"/>
  <c r="CD238" i="14"/>
  <c r="BX238" i="14"/>
  <c r="CC302" i="14"/>
  <c r="CD302" i="14"/>
  <c r="BX302" i="14"/>
  <c r="CD430" i="14"/>
  <c r="CC430" i="14"/>
  <c r="BX430" i="14"/>
  <c r="CC483" i="14"/>
  <c r="CD483" i="14" s="1"/>
  <c r="BX483" i="14"/>
  <c r="CD526" i="14"/>
  <c r="CC526" i="14"/>
  <c r="BX526" i="14"/>
  <c r="CD569" i="14"/>
  <c r="CC569" i="14"/>
  <c r="BX569" i="14"/>
  <c r="CC76" i="14"/>
  <c r="CD76" i="14"/>
  <c r="BX76" i="14"/>
  <c r="CD159" i="14"/>
  <c r="CC159" i="14"/>
  <c r="BX159" i="14"/>
  <c r="CC287" i="14"/>
  <c r="CD287" i="14"/>
  <c r="BX287" i="14"/>
  <c r="CD351" i="14"/>
  <c r="CC351" i="14"/>
  <c r="BX351" i="14"/>
  <c r="CD415" i="14"/>
  <c r="CC415" i="14"/>
  <c r="BX415" i="14"/>
  <c r="CD559" i="14"/>
  <c r="CC559" i="14"/>
  <c r="BX559" i="14"/>
  <c r="CD454" i="14"/>
  <c r="CC454" i="14"/>
  <c r="BX454" i="14"/>
  <c r="CC406" i="14"/>
  <c r="CD406" i="14"/>
  <c r="BX406" i="14"/>
  <c r="CC489" i="14"/>
  <c r="CD489" i="14"/>
  <c r="BX489" i="14"/>
  <c r="CC14" i="14"/>
  <c r="CD14" i="14" s="1"/>
  <c r="BX14" i="14"/>
  <c r="CC46" i="14"/>
  <c r="CD46" i="14"/>
  <c r="BX46" i="14"/>
  <c r="CC78" i="14"/>
  <c r="CD78" i="14"/>
  <c r="BX78" i="14"/>
  <c r="CC35" i="14"/>
  <c r="CD35" i="14" s="1"/>
  <c r="BX35" i="14"/>
  <c r="CD99" i="14"/>
  <c r="CC99" i="14"/>
  <c r="BX99" i="14"/>
  <c r="CC141" i="14"/>
  <c r="CD141" i="14" s="1"/>
  <c r="BX141" i="14"/>
  <c r="CD160" i="14"/>
  <c r="CC160" i="14"/>
  <c r="BX160" i="14"/>
  <c r="CD176" i="14"/>
  <c r="CC176" i="14"/>
  <c r="BX176" i="14"/>
  <c r="CC192" i="14"/>
  <c r="CD192" i="14" s="1"/>
  <c r="BX192" i="14"/>
  <c r="CC208" i="14"/>
  <c r="CD208" i="14" s="1"/>
  <c r="BX208" i="14"/>
  <c r="CC224" i="14"/>
  <c r="CD224" i="14"/>
  <c r="BX224" i="14"/>
  <c r="CC240" i="14"/>
  <c r="CD240" i="14"/>
  <c r="BX240" i="14"/>
  <c r="CC256" i="14"/>
  <c r="CD256" i="14"/>
  <c r="BX256" i="14"/>
  <c r="CC272" i="14"/>
  <c r="CD272" i="14"/>
  <c r="BX272" i="14"/>
  <c r="CC288" i="14"/>
  <c r="CD288" i="14"/>
  <c r="BX288" i="14"/>
  <c r="CD368" i="14"/>
  <c r="CC368" i="14"/>
  <c r="BX368" i="14"/>
  <c r="CD384" i="14"/>
  <c r="CC384" i="14"/>
  <c r="BX384" i="14"/>
  <c r="CC400" i="14"/>
  <c r="CD400" i="14"/>
  <c r="BX400" i="14"/>
  <c r="CD416" i="14"/>
  <c r="CC416" i="14"/>
  <c r="BX416" i="14"/>
  <c r="CD432" i="14"/>
  <c r="CC432" i="14"/>
  <c r="BX432" i="14"/>
  <c r="CC448" i="14"/>
  <c r="CD448" i="14" s="1"/>
  <c r="BX448" i="14"/>
  <c r="CD512" i="14"/>
  <c r="CC512" i="14"/>
  <c r="BX512" i="14"/>
  <c r="CD544" i="14"/>
  <c r="CC544" i="14"/>
  <c r="BX544" i="14"/>
  <c r="CD4" i="14"/>
  <c r="CC4" i="14"/>
  <c r="BX4" i="14"/>
  <c r="CD25" i="14"/>
  <c r="CC25" i="14"/>
  <c r="BX25" i="14"/>
  <c r="CC47" i="14"/>
  <c r="CD47" i="14" s="1"/>
  <c r="BX47" i="14"/>
  <c r="CC68" i="14"/>
  <c r="CD68" i="14"/>
  <c r="BX68" i="14"/>
  <c r="CD89" i="14"/>
  <c r="CC89" i="14"/>
  <c r="BX89" i="14"/>
  <c r="CC111" i="14"/>
  <c r="CD111" i="14"/>
  <c r="BX111" i="14"/>
  <c r="CC132" i="14"/>
  <c r="CD132" i="14" s="1"/>
  <c r="BX132" i="14"/>
  <c r="CD153" i="14"/>
  <c r="CC153" i="14"/>
  <c r="BX153" i="14"/>
  <c r="CC169" i="14"/>
  <c r="CD169" i="14" s="1"/>
  <c r="BX169" i="14"/>
  <c r="CC185" i="14"/>
  <c r="CD185" i="14" s="1"/>
  <c r="BX185" i="14"/>
  <c r="CD217" i="14"/>
  <c r="CC217" i="14"/>
  <c r="BX217" i="14"/>
  <c r="CC233" i="14"/>
  <c r="CD233" i="14" s="1"/>
  <c r="BX233" i="14"/>
  <c r="CD249" i="14"/>
  <c r="CC249" i="14"/>
  <c r="BX249" i="14"/>
  <c r="CD313" i="14"/>
  <c r="CC313" i="14"/>
  <c r="BX313" i="14"/>
  <c r="CD329" i="14"/>
  <c r="CC329" i="14"/>
  <c r="BX329" i="14"/>
  <c r="CC345" i="14"/>
  <c r="CD345" i="14"/>
  <c r="BX345" i="14"/>
  <c r="CD361" i="14"/>
  <c r="CC361" i="14"/>
  <c r="BX361" i="14"/>
  <c r="CD377" i="14"/>
  <c r="CC377" i="14"/>
  <c r="BX377" i="14"/>
  <c r="CC393" i="14"/>
  <c r="CD393" i="14"/>
  <c r="BX393" i="14"/>
  <c r="CC441" i="14"/>
  <c r="CD441" i="14"/>
  <c r="BX441" i="14"/>
  <c r="CD457" i="14"/>
  <c r="CC457" i="14"/>
  <c r="BX457" i="14"/>
  <c r="CD69" i="14"/>
  <c r="CC69" i="14"/>
  <c r="BX69" i="14"/>
  <c r="CC154" i="14"/>
  <c r="CD154" i="14"/>
  <c r="BX154" i="14"/>
  <c r="CC186" i="14"/>
  <c r="CD186" i="14" s="1"/>
  <c r="BX186" i="14"/>
  <c r="CC218" i="14"/>
  <c r="CD218" i="14"/>
  <c r="BX218" i="14"/>
  <c r="CD250" i="14"/>
  <c r="CC250" i="14"/>
  <c r="BX250" i="14"/>
  <c r="CC282" i="14"/>
  <c r="CD282" i="14"/>
  <c r="BX282" i="14"/>
  <c r="CC491" i="14"/>
  <c r="CD491" i="14" s="1"/>
  <c r="BX491" i="14"/>
  <c r="CC534" i="14"/>
  <c r="CD534" i="14" s="1"/>
  <c r="BX534" i="14"/>
  <c r="CC555" i="14"/>
  <c r="CD555" i="14"/>
  <c r="BX555" i="14"/>
  <c r="CD7" i="14"/>
  <c r="CC7" i="14"/>
  <c r="BX7" i="14"/>
  <c r="CD49" i="14"/>
  <c r="CC49" i="14"/>
  <c r="BX49" i="14"/>
  <c r="CC135" i="14"/>
  <c r="CD135" i="14" s="1"/>
  <c r="BX135" i="14"/>
  <c r="CD171" i="14"/>
  <c r="CC171" i="14"/>
  <c r="BX171" i="14"/>
  <c r="CC203" i="14"/>
  <c r="CD203" i="14" s="1"/>
  <c r="BX203" i="14"/>
  <c r="CD235" i="14"/>
  <c r="CC235" i="14"/>
  <c r="BX235" i="14"/>
  <c r="CD331" i="14"/>
  <c r="CC331" i="14"/>
  <c r="BX331" i="14"/>
  <c r="CD363" i="14"/>
  <c r="CC363" i="14"/>
  <c r="BX363" i="14"/>
  <c r="CD395" i="14"/>
  <c r="CC395" i="14"/>
  <c r="BX395" i="14"/>
  <c r="CC503" i="14"/>
  <c r="CD503" i="14"/>
  <c r="BX503" i="14"/>
  <c r="CD525" i="14"/>
  <c r="CC525" i="14"/>
  <c r="BX525" i="14"/>
  <c r="CD546" i="14"/>
  <c r="CC546" i="14"/>
  <c r="BX546" i="14"/>
  <c r="CD567" i="14"/>
  <c r="CC567" i="14"/>
  <c r="BX567" i="14"/>
  <c r="CC151" i="14"/>
  <c r="CD151" i="14" s="1"/>
  <c r="BX151" i="14"/>
  <c r="CC215" i="14"/>
  <c r="CD215" i="14"/>
  <c r="BX215" i="14"/>
  <c r="CD279" i="14"/>
  <c r="CC279" i="14"/>
  <c r="BX279" i="14"/>
  <c r="CD407" i="14"/>
  <c r="CC407" i="14"/>
  <c r="BX407" i="14"/>
  <c r="CC446" i="14"/>
  <c r="CD446" i="14"/>
  <c r="BX446" i="14"/>
  <c r="CC494" i="14"/>
  <c r="CD494" i="14"/>
  <c r="BX494" i="14"/>
  <c r="CC537" i="14"/>
  <c r="CD537" i="14"/>
  <c r="BX537" i="14"/>
  <c r="CD12" i="14"/>
  <c r="CC12" i="14"/>
  <c r="BX12" i="14"/>
  <c r="CD97" i="14"/>
  <c r="CC97" i="14"/>
  <c r="BX97" i="14"/>
  <c r="CD175" i="14"/>
  <c r="CC175" i="14"/>
  <c r="BX175" i="14"/>
  <c r="CD239" i="14"/>
  <c r="CC239" i="14"/>
  <c r="BX239" i="14"/>
  <c r="CD303" i="14"/>
  <c r="CC303" i="14"/>
  <c r="BX303" i="14"/>
  <c r="CD367" i="14"/>
  <c r="CC367" i="14"/>
  <c r="BX367" i="14"/>
  <c r="CD485" i="14"/>
  <c r="CC485" i="14"/>
  <c r="BX485" i="14"/>
  <c r="CD527" i="14"/>
  <c r="CC527" i="14"/>
  <c r="BX527" i="14"/>
  <c r="CC262" i="14"/>
  <c r="CD262" i="14"/>
  <c r="BX262" i="14"/>
  <c r="CD467" i="14"/>
  <c r="CC467" i="14"/>
  <c r="BX467" i="14"/>
  <c r="CD166" i="14"/>
  <c r="CC166" i="14"/>
  <c r="BX166" i="14"/>
  <c r="CC422" i="14"/>
  <c r="CD422" i="14"/>
  <c r="BX422" i="14"/>
  <c r="CD182" i="14"/>
  <c r="CC182" i="14"/>
  <c r="BX182" i="14"/>
  <c r="CD374" i="14"/>
  <c r="CC374" i="14"/>
  <c r="BX374" i="14"/>
  <c r="CC18" i="14"/>
  <c r="CD18" i="14"/>
  <c r="BX18" i="14"/>
  <c r="CC34" i="14"/>
  <c r="CD34" i="14" s="1"/>
  <c r="BX34" i="14"/>
  <c r="CC50" i="14"/>
  <c r="CD50" i="14" s="1"/>
  <c r="BX50" i="14"/>
  <c r="CC66" i="14"/>
  <c r="CD66" i="14"/>
  <c r="BX66" i="14"/>
  <c r="CC82" i="14"/>
  <c r="CD82" i="14" s="1"/>
  <c r="BX82" i="14"/>
  <c r="CC98" i="14"/>
  <c r="CD98" i="14"/>
  <c r="BX98" i="14"/>
  <c r="CD19" i="14"/>
  <c r="CC19" i="14"/>
  <c r="BX19" i="14"/>
  <c r="CC83" i="14"/>
  <c r="CD83" i="14" s="1"/>
  <c r="BX83" i="14"/>
  <c r="CC104" i="14"/>
  <c r="CD104" i="14" s="1"/>
  <c r="BX104" i="14"/>
  <c r="CD164" i="14"/>
  <c r="CC164" i="14"/>
  <c r="BX164" i="14"/>
  <c r="CC180" i="14"/>
  <c r="CD180" i="14"/>
  <c r="BX180" i="14"/>
  <c r="CC196" i="14"/>
  <c r="CD196" i="14"/>
  <c r="BX196" i="14"/>
  <c r="CC212" i="14"/>
  <c r="CD212" i="14"/>
  <c r="BX212" i="14"/>
  <c r="CC228" i="14"/>
  <c r="CD228" i="14"/>
  <c r="BX228" i="14"/>
  <c r="CC260" i="14"/>
  <c r="CD260" i="14"/>
  <c r="BX260" i="14"/>
  <c r="CC276" i="14"/>
  <c r="CD276" i="14" s="1"/>
  <c r="BX276" i="14"/>
  <c r="CC292" i="14"/>
  <c r="CD292" i="14"/>
  <c r="BX292" i="14"/>
  <c r="CC420" i="14"/>
  <c r="CD420" i="14"/>
  <c r="BX420" i="14"/>
  <c r="CC436" i="14"/>
  <c r="CD436" i="14"/>
  <c r="BX436" i="14"/>
  <c r="CD468" i="14"/>
  <c r="CC468" i="14"/>
  <c r="BX468" i="14"/>
  <c r="CC500" i="14"/>
  <c r="CD500" i="14"/>
  <c r="BX500" i="14"/>
  <c r="CC516" i="14"/>
  <c r="CD516" i="14"/>
  <c r="BX516" i="14"/>
  <c r="CD548" i="14"/>
  <c r="CC548" i="14"/>
  <c r="BX548" i="14"/>
  <c r="CC564" i="14"/>
  <c r="CD564" i="14" s="1"/>
  <c r="BX564" i="14"/>
  <c r="CD9" i="14"/>
  <c r="CC9" i="14"/>
  <c r="BX9" i="14"/>
  <c r="CC31" i="14"/>
  <c r="CD31" i="14" s="1"/>
  <c r="BX31" i="14"/>
  <c r="CC52" i="14"/>
  <c r="CD52" i="14" s="1"/>
  <c r="BX52" i="14"/>
  <c r="CD73" i="14"/>
  <c r="CC73" i="14"/>
  <c r="BX73" i="14"/>
  <c r="CC95" i="14"/>
  <c r="CD95" i="14"/>
  <c r="BX95" i="14"/>
  <c r="CC137" i="14"/>
  <c r="CD137" i="14" s="1"/>
  <c r="BX137" i="14"/>
  <c r="CD157" i="14"/>
  <c r="CC157" i="14"/>
  <c r="BX157" i="14"/>
  <c r="CD173" i="14"/>
  <c r="CC173" i="14"/>
  <c r="BX173" i="14"/>
  <c r="CC189" i="14"/>
  <c r="CD189" i="14" s="1"/>
  <c r="BX189" i="14"/>
  <c r="CC205" i="14"/>
  <c r="CD205" i="14" s="1"/>
  <c r="BX205" i="14"/>
  <c r="CD221" i="14"/>
  <c r="CC221" i="14"/>
  <c r="BX221" i="14"/>
  <c r="CC317" i="14"/>
  <c r="CD317" i="14" s="1"/>
  <c r="BX317" i="14"/>
  <c r="CD333" i="14"/>
  <c r="CC333" i="14"/>
  <c r="BX333" i="14"/>
  <c r="CD349" i="14"/>
  <c r="CC349" i="14"/>
  <c r="BX349" i="14"/>
  <c r="CC365" i="14"/>
  <c r="CD365" i="14"/>
  <c r="BX365" i="14"/>
  <c r="CD381" i="14"/>
  <c r="CC381" i="14"/>
  <c r="BX381" i="14"/>
  <c r="CD397" i="14"/>
  <c r="CC397" i="14"/>
  <c r="BX397" i="14"/>
  <c r="CD445" i="14"/>
  <c r="CC445" i="14"/>
  <c r="BX445" i="14"/>
  <c r="CD37" i="14"/>
  <c r="CC37" i="14"/>
  <c r="BX37" i="14"/>
  <c r="CD80" i="14"/>
  <c r="CC80" i="14"/>
  <c r="BX80" i="14"/>
  <c r="CC123" i="14"/>
  <c r="CD123" i="14"/>
  <c r="BX123" i="14"/>
  <c r="CD226" i="14"/>
  <c r="CC226" i="14"/>
  <c r="BX226" i="14"/>
  <c r="CC290" i="14"/>
  <c r="CD290" i="14"/>
  <c r="BX290" i="14"/>
  <c r="CD322" i="14"/>
  <c r="CC322" i="14"/>
  <c r="BX322" i="14"/>
  <c r="CD354" i="14"/>
  <c r="CC354" i="14"/>
  <c r="BX354" i="14"/>
  <c r="CC450" i="14"/>
  <c r="CD450" i="14"/>
  <c r="BX450" i="14"/>
  <c r="CD561" i="14"/>
  <c r="CC561" i="14"/>
  <c r="BX561" i="14"/>
  <c r="CD17" i="14"/>
  <c r="CC17" i="14"/>
  <c r="BX17" i="14"/>
  <c r="CD60" i="14"/>
  <c r="CC60" i="14"/>
  <c r="BX60" i="14"/>
  <c r="CC103" i="14"/>
  <c r="CD103" i="14" s="1"/>
  <c r="BX103" i="14"/>
  <c r="CD145" i="14"/>
  <c r="CC145" i="14"/>
  <c r="BX145" i="14"/>
  <c r="CD243" i="14"/>
  <c r="CC243" i="14"/>
  <c r="BX243" i="14"/>
  <c r="CD275" i="14"/>
  <c r="CC275" i="14"/>
  <c r="BX275" i="14"/>
  <c r="CC307" i="14"/>
  <c r="CD307" i="14"/>
  <c r="BX307" i="14"/>
  <c r="CD339" i="14"/>
  <c r="CC339" i="14"/>
  <c r="BX339" i="14"/>
  <c r="CD371" i="14"/>
  <c r="CC371" i="14"/>
  <c r="BX371" i="14"/>
  <c r="CC435" i="14"/>
  <c r="CD435" i="14" s="1"/>
  <c r="BX435" i="14"/>
  <c r="CD509" i="14"/>
  <c r="CC509" i="14"/>
  <c r="BX509" i="14"/>
  <c r="CC87" i="14"/>
  <c r="CD87" i="14"/>
  <c r="BX87" i="14"/>
  <c r="CC167" i="14"/>
  <c r="CD167" i="14"/>
  <c r="BX167" i="14"/>
  <c r="CD295" i="14"/>
  <c r="CC295" i="14"/>
  <c r="BX295" i="14"/>
  <c r="CD565" i="14"/>
  <c r="CC565" i="14"/>
  <c r="BX565" i="14"/>
  <c r="CC139" i="14"/>
  <c r="CD139" i="14" s="1"/>
  <c r="BX139" i="14"/>
  <c r="CC206" i="14"/>
  <c r="CD206" i="14" s="1"/>
  <c r="BX206" i="14"/>
  <c r="CD270" i="14"/>
  <c r="CC270" i="14"/>
  <c r="BX270" i="14"/>
  <c r="CC462" i="14"/>
  <c r="CD462" i="14" s="1"/>
  <c r="BX462" i="14"/>
  <c r="CD505" i="14"/>
  <c r="CC505" i="14"/>
  <c r="BX505" i="14"/>
  <c r="CC547" i="14"/>
  <c r="CD547" i="14"/>
  <c r="BX547" i="14"/>
  <c r="CC191" i="14"/>
  <c r="CD191" i="14"/>
  <c r="BX191" i="14"/>
  <c r="CD255" i="14"/>
  <c r="CC255" i="14"/>
  <c r="BX255" i="14"/>
  <c r="CC447" i="14"/>
  <c r="CD447" i="14"/>
  <c r="BX447" i="14"/>
  <c r="CD495" i="14"/>
  <c r="CC495" i="14"/>
  <c r="BX495" i="14"/>
  <c r="CD538" i="14"/>
  <c r="CC538" i="14"/>
  <c r="BX538" i="14"/>
  <c r="CC542" i="14"/>
  <c r="CD542" i="14"/>
  <c r="BX542" i="14"/>
  <c r="CD278" i="14"/>
  <c r="CC278" i="14"/>
  <c r="BX278" i="14"/>
  <c r="CC478" i="14"/>
  <c r="CD478" i="14"/>
  <c r="BX478" i="14"/>
  <c r="CC438" i="14"/>
  <c r="CD438" i="14"/>
  <c r="BX438" i="14"/>
  <c r="CC6" i="14"/>
  <c r="CD6" i="14" s="1"/>
  <c r="BX6" i="14"/>
  <c r="CC70" i="14"/>
  <c r="CD70" i="14"/>
  <c r="BX70" i="14"/>
  <c r="CC102" i="14"/>
  <c r="CD102" i="14" s="1"/>
  <c r="BX102" i="14"/>
  <c r="CC216" i="14"/>
  <c r="CD216" i="14"/>
  <c r="BX216" i="14"/>
  <c r="CC280" i="14"/>
  <c r="CD280" i="14"/>
  <c r="BX280" i="14"/>
  <c r="CD408" i="14"/>
  <c r="CC408" i="14"/>
  <c r="BX408" i="14"/>
  <c r="CD57" i="14"/>
  <c r="CC57" i="14"/>
  <c r="BX57" i="14"/>
  <c r="CC193" i="14"/>
  <c r="CD193" i="14" s="1"/>
  <c r="BX193" i="14"/>
  <c r="CC24" i="14"/>
  <c r="CD24" i="14"/>
  <c r="BX24" i="14"/>
  <c r="CD67" i="14"/>
  <c r="CC67" i="14"/>
  <c r="BX67" i="14"/>
  <c r="CC88" i="14"/>
  <c r="CD88" i="14"/>
  <c r="BX88" i="14"/>
  <c r="CC109" i="14"/>
  <c r="CD109" i="14" s="1"/>
  <c r="BX109" i="14"/>
  <c r="CC152" i="14"/>
  <c r="CD152" i="14" s="1"/>
  <c r="BX152" i="14"/>
  <c r="CC168" i="14"/>
  <c r="CD168" i="14" s="1"/>
  <c r="BX168" i="14"/>
  <c r="CC184" i="14"/>
  <c r="CD184" i="14"/>
  <c r="BX184" i="14"/>
  <c r="CC200" i="14"/>
  <c r="CD200" i="14" s="1"/>
  <c r="BX200" i="14"/>
  <c r="CC312" i="14"/>
  <c r="CD312" i="14"/>
  <c r="BX312" i="14"/>
  <c r="CC328" i="14"/>
  <c r="CD328" i="14"/>
  <c r="BX328" i="14"/>
  <c r="CC344" i="14"/>
  <c r="CD344" i="14"/>
  <c r="BX344" i="14"/>
  <c r="CD360" i="14"/>
  <c r="CC360" i="14"/>
  <c r="BX360" i="14"/>
  <c r="CD392" i="14"/>
  <c r="CC392" i="14"/>
  <c r="BX392" i="14"/>
  <c r="CC440" i="14"/>
  <c r="CD440" i="14"/>
  <c r="BX440" i="14"/>
  <c r="CC456" i="14"/>
  <c r="CD456" i="14"/>
  <c r="BX456" i="14"/>
  <c r="CC472" i="14"/>
  <c r="CD472" i="14"/>
  <c r="BX472" i="14"/>
  <c r="CC488" i="14"/>
  <c r="CD488" i="14"/>
  <c r="BX488" i="14"/>
  <c r="CC504" i="14"/>
  <c r="CD504" i="14"/>
  <c r="BX504" i="14"/>
  <c r="CD520" i="14"/>
  <c r="CC520" i="14"/>
  <c r="BX520" i="14"/>
  <c r="CD552" i="14"/>
  <c r="CC552" i="14"/>
  <c r="BX552" i="14"/>
  <c r="CD143" i="14"/>
  <c r="CC143" i="14"/>
  <c r="BX143" i="14"/>
  <c r="CD225" i="14"/>
  <c r="CC225" i="14"/>
  <c r="BX225" i="14"/>
  <c r="CD241" i="14"/>
  <c r="CC241" i="14"/>
  <c r="BX241" i="14"/>
  <c r="CD273" i="14"/>
  <c r="CC273" i="14"/>
  <c r="BX273" i="14"/>
  <c r="CD289" i="14"/>
  <c r="CC289" i="14"/>
  <c r="BX289" i="14"/>
  <c r="CD305" i="14"/>
  <c r="CC305" i="14"/>
  <c r="BX305" i="14"/>
  <c r="CD321" i="14"/>
  <c r="CC321" i="14"/>
  <c r="BX321" i="14"/>
  <c r="CC337" i="14"/>
  <c r="CD337" i="14"/>
  <c r="BX337" i="14"/>
  <c r="CC353" i="14"/>
  <c r="CD353" i="14"/>
  <c r="BX353" i="14"/>
  <c r="CC401" i="14"/>
  <c r="CD401" i="14"/>
  <c r="BX401" i="14"/>
  <c r="CC417" i="14"/>
  <c r="CD417" i="14" s="1"/>
  <c r="BX417" i="14"/>
  <c r="CC433" i="14"/>
  <c r="CD433" i="14"/>
  <c r="BX433" i="14"/>
  <c r="CD91" i="14"/>
  <c r="CC91" i="14"/>
  <c r="BX91" i="14"/>
  <c r="CC133" i="14"/>
  <c r="CD133" i="14" s="1"/>
  <c r="BX133" i="14"/>
  <c r="CD330" i="14"/>
  <c r="CC330" i="14"/>
  <c r="BX330" i="14"/>
  <c r="CD362" i="14"/>
  <c r="CC362" i="14"/>
  <c r="BX362" i="14"/>
  <c r="CC426" i="14"/>
  <c r="CD426" i="14"/>
  <c r="BX426" i="14"/>
  <c r="CC458" i="14"/>
  <c r="CD458" i="14"/>
  <c r="BX458" i="14"/>
  <c r="CC502" i="14"/>
  <c r="CD502" i="14"/>
  <c r="BX502" i="14"/>
  <c r="CD545" i="14"/>
  <c r="CC545" i="14"/>
  <c r="BX545" i="14"/>
  <c r="CD113" i="14"/>
  <c r="CC113" i="14"/>
  <c r="BX113" i="14"/>
  <c r="CD187" i="14"/>
  <c r="CC187" i="14"/>
  <c r="BX187" i="14"/>
  <c r="CD219" i="14"/>
  <c r="CC219" i="14"/>
  <c r="BX219" i="14"/>
  <c r="CD411" i="14"/>
  <c r="CC411" i="14"/>
  <c r="BX411" i="14"/>
  <c r="CD443" i="14"/>
  <c r="CC443" i="14"/>
  <c r="BX443" i="14"/>
  <c r="CD493" i="14"/>
  <c r="CC493" i="14"/>
  <c r="BX493" i="14"/>
  <c r="CD23" i="14"/>
  <c r="CC23" i="14"/>
  <c r="BX23" i="14"/>
  <c r="CD311" i="14"/>
  <c r="CC311" i="14"/>
  <c r="BX311" i="14"/>
  <c r="CD375" i="14"/>
  <c r="CC375" i="14"/>
  <c r="BX375" i="14"/>
  <c r="CC439" i="14"/>
  <c r="CD439" i="14"/>
  <c r="BX439" i="14"/>
  <c r="CC490" i="14"/>
  <c r="CD490" i="14" s="1"/>
  <c r="BX490" i="14"/>
  <c r="CC3" i="14"/>
  <c r="CD3" i="14" s="1"/>
  <c r="BX3" i="14"/>
  <c r="CD75" i="14"/>
  <c r="CC75" i="14"/>
  <c r="BX75" i="14"/>
  <c r="CD158" i="14"/>
  <c r="CC158" i="14"/>
  <c r="BX158" i="14"/>
  <c r="CD222" i="14"/>
  <c r="CC222" i="14"/>
  <c r="BX222" i="14"/>
  <c r="CC350" i="14"/>
  <c r="CD350" i="14"/>
  <c r="BX350" i="14"/>
  <c r="CD55" i="14"/>
  <c r="CC55" i="14"/>
  <c r="BX55" i="14"/>
  <c r="CC140" i="14"/>
  <c r="CD140" i="14" s="1"/>
  <c r="BX140" i="14"/>
  <c r="CD207" i="14"/>
  <c r="CC207" i="14"/>
  <c r="BX207" i="14"/>
  <c r="CD335" i="14"/>
  <c r="CC335" i="14"/>
  <c r="BX335" i="14"/>
  <c r="CD549" i="14"/>
  <c r="CC549" i="14"/>
  <c r="BX549" i="14"/>
  <c r="CC128" i="14"/>
  <c r="CD128" i="14" s="1"/>
  <c r="BX128" i="14"/>
  <c r="CC342" i="14"/>
  <c r="CD342" i="14"/>
  <c r="BX342" i="14"/>
  <c r="CC10" i="14"/>
  <c r="CD10" i="14" s="1"/>
  <c r="BX10" i="14"/>
  <c r="CC26" i="14"/>
  <c r="CD26" i="14"/>
  <c r="BX26" i="14"/>
  <c r="CC42" i="14"/>
  <c r="CD42" i="14"/>
  <c r="BX42" i="14"/>
  <c r="CC58" i="14"/>
  <c r="CD58" i="14" s="1"/>
  <c r="BX58" i="14"/>
  <c r="CC74" i="14"/>
  <c r="CD74" i="14"/>
  <c r="BX74" i="14"/>
  <c r="CC90" i="14"/>
  <c r="CD90" i="14"/>
  <c r="BX90" i="14"/>
  <c r="CC8" i="14"/>
  <c r="CD8" i="14"/>
  <c r="BX8" i="14"/>
  <c r="CD29" i="14"/>
  <c r="CC29" i="14"/>
  <c r="BX29" i="14"/>
  <c r="CD72" i="14"/>
  <c r="CC72" i="14"/>
  <c r="BX72" i="14"/>
  <c r="CD93" i="14"/>
  <c r="CC93" i="14"/>
  <c r="BX93" i="14"/>
  <c r="CC115" i="14"/>
  <c r="CD115" i="14"/>
  <c r="BX115" i="14"/>
  <c r="CC136" i="14"/>
  <c r="CD136" i="14" s="1"/>
  <c r="BX136" i="14"/>
  <c r="CC156" i="14"/>
  <c r="CD156" i="14" s="1"/>
  <c r="BX156" i="14"/>
  <c r="CC172" i="14"/>
  <c r="CD172" i="14" s="1"/>
  <c r="BX172" i="14"/>
  <c r="CC188" i="14"/>
  <c r="CD188" i="14"/>
  <c r="BX188" i="14"/>
  <c r="CC236" i="14"/>
  <c r="CD236" i="14"/>
  <c r="BX236" i="14"/>
  <c r="CD364" i="14"/>
  <c r="CC364" i="14"/>
  <c r="BX364" i="14"/>
  <c r="CC524" i="14"/>
  <c r="CD524" i="14" s="1"/>
  <c r="BX524" i="14"/>
  <c r="CD556" i="14"/>
  <c r="CC556" i="14"/>
  <c r="BX556" i="14"/>
  <c r="CD63" i="14"/>
  <c r="CC63" i="14"/>
  <c r="BX63" i="14"/>
  <c r="CC127" i="14"/>
  <c r="CD127" i="14" s="1"/>
  <c r="BX127" i="14"/>
  <c r="CD181" i="14"/>
  <c r="CC181" i="14"/>
  <c r="BX181" i="14"/>
  <c r="CC197" i="14"/>
  <c r="CD197" i="14" s="1"/>
  <c r="BX197" i="14"/>
  <c r="CD245" i="14"/>
  <c r="CC245" i="14"/>
  <c r="BX245" i="14"/>
  <c r="CD261" i="14"/>
  <c r="CC261" i="14"/>
  <c r="BX261" i="14"/>
  <c r="CC277" i="14"/>
  <c r="CD277" i="14" s="1"/>
  <c r="BX277" i="14"/>
  <c r="CD293" i="14"/>
  <c r="CC293" i="14"/>
  <c r="BX293" i="14"/>
  <c r="CD421" i="14"/>
  <c r="CC421" i="14"/>
  <c r="BX421" i="14"/>
  <c r="CD437" i="14"/>
  <c r="CC437" i="14"/>
  <c r="BX437" i="14"/>
  <c r="CC178" i="14"/>
  <c r="CD178" i="14" s="1"/>
  <c r="BX178" i="14"/>
  <c r="CD210" i="14"/>
  <c r="CC210" i="14"/>
  <c r="BX210" i="14"/>
  <c r="CC402" i="14"/>
  <c r="CD402" i="14" s="1"/>
  <c r="BX402" i="14"/>
  <c r="CC434" i="14"/>
  <c r="CD434" i="14"/>
  <c r="BX434" i="14"/>
  <c r="CD465" i="14"/>
  <c r="CC465" i="14"/>
  <c r="BX465" i="14"/>
  <c r="CD550" i="14"/>
  <c r="CC550" i="14"/>
  <c r="BX550" i="14"/>
  <c r="CD39" i="14"/>
  <c r="CC39" i="14"/>
  <c r="BX39" i="14"/>
  <c r="CD291" i="14"/>
  <c r="CC291" i="14"/>
  <c r="BX291" i="14"/>
  <c r="CC323" i="14"/>
  <c r="CD323" i="14"/>
  <c r="BX323" i="14"/>
  <c r="CD355" i="14"/>
  <c r="CC355" i="14"/>
  <c r="BX355" i="14"/>
  <c r="CD387" i="14"/>
  <c r="CC387" i="14"/>
  <c r="BX387" i="14"/>
  <c r="CD419" i="14"/>
  <c r="CC419" i="14"/>
  <c r="BX419" i="14"/>
  <c r="CC498" i="14"/>
  <c r="CD498" i="14"/>
  <c r="BX498" i="14"/>
  <c r="CC519" i="14"/>
  <c r="CD519" i="14" s="1"/>
  <c r="BX519" i="14"/>
  <c r="CC541" i="14"/>
  <c r="CD541" i="14" s="1"/>
  <c r="BX541" i="14"/>
  <c r="CD562" i="14"/>
  <c r="CC562" i="14"/>
  <c r="BX562" i="14"/>
  <c r="CD501" i="14"/>
  <c r="CC501" i="14"/>
  <c r="BX501" i="14"/>
  <c r="CD174" i="14"/>
  <c r="CC174" i="14"/>
  <c r="BX174" i="14"/>
  <c r="CD366" i="14"/>
  <c r="CC366" i="14"/>
  <c r="BX366" i="14"/>
  <c r="CD223" i="14"/>
  <c r="CC223" i="14"/>
  <c r="BX223" i="14"/>
  <c r="CC517" i="14"/>
  <c r="CD517" i="14"/>
  <c r="BX517" i="14"/>
  <c r="CC198" i="14"/>
  <c r="CD198" i="14"/>
  <c r="BX198" i="14"/>
  <c r="CD149" i="14"/>
  <c r="CC149" i="14"/>
  <c r="BX149" i="14"/>
  <c r="CD85" i="14"/>
  <c r="CC85" i="14"/>
  <c r="BX85" i="14"/>
  <c r="CC358" i="14"/>
  <c r="CD358" i="14"/>
  <c r="BX358" i="14"/>
  <c r="CC107" i="14"/>
  <c r="CD107" i="14" s="1"/>
  <c r="BX107" i="14"/>
  <c r="CC30" i="14"/>
  <c r="CD30" i="14"/>
  <c r="BX30" i="14"/>
  <c r="CC62" i="14"/>
  <c r="CD62" i="14"/>
  <c r="BX62" i="14"/>
  <c r="CD94" i="14"/>
  <c r="CC94" i="14"/>
  <c r="BX94" i="14"/>
  <c r="CC110" i="14"/>
  <c r="CD110" i="14" s="1"/>
  <c r="BX110" i="14"/>
  <c r="CD126" i="14"/>
  <c r="CC126" i="14"/>
  <c r="BX126" i="14"/>
  <c r="CC142" i="14"/>
  <c r="CD142" i="14" s="1"/>
  <c r="BX142" i="14"/>
  <c r="CD13" i="14"/>
  <c r="CC13" i="14"/>
  <c r="BX13" i="14"/>
  <c r="CC56" i="14"/>
  <c r="CD56" i="14" s="1"/>
  <c r="BX56" i="14"/>
  <c r="CD77" i="14"/>
  <c r="CC77" i="14"/>
  <c r="BX77" i="14"/>
  <c r="CD120" i="14"/>
  <c r="CC120" i="14"/>
  <c r="BX120" i="14"/>
  <c r="CC304" i="14"/>
  <c r="CD304" i="14" s="1"/>
  <c r="BX304" i="14"/>
  <c r="CC320" i="14"/>
  <c r="CD320" i="14"/>
  <c r="BX320" i="14"/>
  <c r="CC336" i="14"/>
  <c r="CD336" i="14"/>
  <c r="BX336" i="14"/>
  <c r="CD352" i="14"/>
  <c r="CC352" i="14"/>
  <c r="BX352" i="14"/>
  <c r="CD464" i="14"/>
  <c r="CC464" i="14"/>
  <c r="BX464" i="14"/>
  <c r="CD496" i="14"/>
  <c r="CC496" i="14"/>
  <c r="BX496" i="14"/>
  <c r="CD201" i="14"/>
  <c r="CC201" i="14"/>
  <c r="BX201" i="14"/>
  <c r="CC409" i="14"/>
  <c r="CD409" i="14"/>
  <c r="BX409" i="14"/>
  <c r="CC425" i="14"/>
  <c r="CD425" i="14"/>
  <c r="BX425" i="14"/>
  <c r="CD112" i="14"/>
  <c r="CC112" i="14"/>
  <c r="BX112" i="14"/>
  <c r="CC314" i="14"/>
  <c r="CD314" i="14"/>
  <c r="BX314" i="14"/>
  <c r="CC346" i="14"/>
  <c r="CD346" i="14"/>
  <c r="BX346" i="14"/>
  <c r="CC410" i="14"/>
  <c r="CD410" i="14" s="1"/>
  <c r="BX410" i="14"/>
  <c r="CD442" i="14"/>
  <c r="CC442" i="14"/>
  <c r="BX442" i="14"/>
  <c r="CC470" i="14"/>
  <c r="CD470" i="14"/>
  <c r="BX470" i="14"/>
  <c r="CC513" i="14"/>
  <c r="CD513" i="14" s="1"/>
  <c r="BX513" i="14"/>
  <c r="CC92" i="14"/>
  <c r="CD92" i="14"/>
  <c r="BX92" i="14"/>
  <c r="CD267" i="14"/>
  <c r="CC267" i="14"/>
  <c r="BX267" i="14"/>
  <c r="CD427" i="14"/>
  <c r="CC427" i="14"/>
  <c r="BX427" i="14"/>
  <c r="CD459" i="14"/>
  <c r="CC459" i="14"/>
  <c r="BX459" i="14"/>
  <c r="CC482" i="14"/>
  <c r="CD482" i="14"/>
  <c r="BX482" i="14"/>
  <c r="CD65" i="14"/>
  <c r="CC65" i="14"/>
  <c r="BX65" i="14"/>
  <c r="CD343" i="14"/>
  <c r="CC343" i="14"/>
  <c r="BX343" i="14"/>
  <c r="CC469" i="14"/>
  <c r="CD469" i="14"/>
  <c r="BX469" i="14"/>
  <c r="CC32" i="14"/>
  <c r="CD32" i="14" s="1"/>
  <c r="BX32" i="14"/>
  <c r="CC117" i="14"/>
  <c r="CD117" i="14" s="1"/>
  <c r="BX117" i="14"/>
  <c r="CC190" i="14"/>
  <c r="CD190" i="14"/>
  <c r="BX190" i="14"/>
  <c r="CD254" i="14"/>
  <c r="CC254" i="14"/>
  <c r="BX254" i="14"/>
  <c r="CC318" i="14"/>
  <c r="CD318" i="14" s="1"/>
  <c r="BX318" i="14"/>
  <c r="CC382" i="14"/>
  <c r="CD382" i="14" s="1"/>
  <c r="BX382" i="14"/>
  <c r="CC431" i="14"/>
  <c r="CD431" i="14" s="1"/>
  <c r="BX431" i="14"/>
  <c r="CC570" i="14"/>
  <c r="CD570" i="14"/>
  <c r="BX570" i="14"/>
  <c r="CC214" i="14"/>
  <c r="CD214" i="14" s="1"/>
  <c r="BX214" i="14"/>
  <c r="CD21" i="14"/>
  <c r="CC21" i="14"/>
  <c r="BX21" i="14"/>
  <c r="CD114" i="14"/>
  <c r="CC114" i="14"/>
  <c r="BX114" i="14"/>
  <c r="CC130" i="14"/>
  <c r="CD130" i="14" s="1"/>
  <c r="BX130" i="14"/>
  <c r="CD146" i="14"/>
  <c r="CC146" i="14"/>
  <c r="BX146" i="14"/>
  <c r="CD40" i="14"/>
  <c r="CC40" i="14"/>
  <c r="BX40" i="14"/>
  <c r="CC61" i="14"/>
  <c r="CD61" i="14" s="1"/>
  <c r="BX61" i="14"/>
  <c r="CD125" i="14"/>
  <c r="CC125" i="14"/>
  <c r="BX125" i="14"/>
  <c r="CC244" i="14"/>
  <c r="CD244" i="14"/>
  <c r="BX244" i="14"/>
  <c r="CC308" i="14"/>
  <c r="CD308" i="14"/>
  <c r="BX308" i="14"/>
  <c r="CC324" i="14"/>
  <c r="CD324" i="14"/>
  <c r="BX324" i="14"/>
  <c r="CC340" i="14"/>
  <c r="CD340" i="14" s="1"/>
  <c r="BX340" i="14"/>
  <c r="CC356" i="14"/>
  <c r="CD356" i="14"/>
  <c r="BX356" i="14"/>
  <c r="CC452" i="14"/>
  <c r="CD452" i="14"/>
  <c r="BX452" i="14"/>
  <c r="CC484" i="14"/>
  <c r="CD484" i="14"/>
  <c r="BX484" i="14"/>
  <c r="CD532" i="14"/>
  <c r="CC532" i="14"/>
  <c r="BX532" i="14"/>
  <c r="CD116" i="14"/>
  <c r="CC116" i="14"/>
  <c r="BX116" i="14"/>
  <c r="CD237" i="14"/>
  <c r="CC237" i="14"/>
  <c r="BX237" i="14"/>
  <c r="CD269" i="14"/>
  <c r="CC269" i="14"/>
  <c r="BX269" i="14"/>
  <c r="CC285" i="14"/>
  <c r="CD285" i="14" s="1"/>
  <c r="BX285" i="14"/>
  <c r="CD301" i="14"/>
  <c r="CC301" i="14"/>
  <c r="BX301" i="14"/>
  <c r="CD413" i="14"/>
  <c r="CC413" i="14"/>
  <c r="BX413" i="14"/>
  <c r="CD429" i="14"/>
  <c r="CC429" i="14"/>
  <c r="BX429" i="14"/>
  <c r="CC461" i="14"/>
  <c r="CD461" i="14"/>
  <c r="BX461" i="14"/>
  <c r="CC162" i="14"/>
  <c r="CD162" i="14" s="1"/>
  <c r="BX162" i="14"/>
  <c r="CC194" i="14"/>
  <c r="CD194" i="14"/>
  <c r="BX194" i="14"/>
  <c r="CD258" i="14"/>
  <c r="CC258" i="14"/>
  <c r="BX258" i="14"/>
  <c r="CC386" i="14"/>
  <c r="CD386" i="14" s="1"/>
  <c r="BX386" i="14"/>
  <c r="CC418" i="14"/>
  <c r="CD418" i="14"/>
  <c r="BX418" i="14"/>
  <c r="CD497" i="14"/>
  <c r="CC497" i="14"/>
  <c r="BX497" i="14"/>
  <c r="CD518" i="14"/>
  <c r="CC518" i="14"/>
  <c r="BX518" i="14"/>
  <c r="CC211" i="14"/>
  <c r="CD211" i="14" s="1"/>
  <c r="BX211" i="14"/>
  <c r="CC403" i="14"/>
  <c r="CD403" i="14" s="1"/>
  <c r="BX403" i="14"/>
  <c r="CC466" i="14"/>
  <c r="CD466" i="14"/>
  <c r="BX466" i="14"/>
  <c r="CC530" i="14"/>
  <c r="CD530" i="14" s="1"/>
  <c r="BX530" i="14"/>
  <c r="CD573" i="14"/>
  <c r="CC573" i="14"/>
  <c r="BX573" i="14"/>
  <c r="CD231" i="14"/>
  <c r="CC231" i="14"/>
  <c r="BX231" i="14"/>
  <c r="CD359" i="14"/>
  <c r="CC359" i="14"/>
  <c r="BX359" i="14"/>
  <c r="CD423" i="14"/>
  <c r="CC423" i="14"/>
  <c r="BX423" i="14"/>
  <c r="CD53" i="14"/>
  <c r="CC53" i="14"/>
  <c r="BX53" i="14"/>
  <c r="CC334" i="14"/>
  <c r="CD334" i="14"/>
  <c r="BX334" i="14"/>
  <c r="CC398" i="14"/>
  <c r="CD398" i="14"/>
  <c r="BX398" i="14"/>
  <c r="CC33" i="14"/>
  <c r="CD33" i="14" s="1"/>
  <c r="BX33" i="14"/>
  <c r="CD119" i="14"/>
  <c r="CC119" i="14"/>
  <c r="BX119" i="14"/>
  <c r="CD319" i="14"/>
  <c r="CC319" i="14"/>
  <c r="BX319" i="14"/>
  <c r="CD326" i="14"/>
  <c r="CC326" i="14"/>
  <c r="BX326" i="14"/>
  <c r="CC510" i="14"/>
  <c r="CD510" i="14"/>
  <c r="BX510" i="14"/>
  <c r="CC230" i="14"/>
  <c r="CD230" i="14"/>
  <c r="BX230" i="14"/>
  <c r="CD310" i="14"/>
  <c r="CC310" i="14"/>
  <c r="BX310" i="14"/>
  <c r="CC574" i="14"/>
  <c r="CD574" i="14"/>
  <c r="BX574" i="14"/>
  <c r="CC54" i="14"/>
  <c r="CD54" i="14" s="1"/>
  <c r="BX54" i="14"/>
  <c r="CC118" i="14"/>
  <c r="CD118" i="14"/>
  <c r="BX118" i="14"/>
  <c r="CC131" i="14"/>
  <c r="CD131" i="14" s="1"/>
  <c r="BX131" i="14"/>
  <c r="CC296" i="14"/>
  <c r="CD296" i="14"/>
  <c r="BX296" i="14"/>
  <c r="CD36" i="14"/>
  <c r="CC36" i="14"/>
  <c r="BX36" i="14"/>
  <c r="CC376" i="14"/>
  <c r="CD376" i="14"/>
  <c r="BX376" i="14"/>
  <c r="CD568" i="14"/>
  <c r="CC568" i="14"/>
  <c r="BX568" i="14"/>
  <c r="CC5" i="14"/>
  <c r="CD5" i="14" s="1"/>
  <c r="BX5" i="14"/>
  <c r="CC394" i="14"/>
  <c r="CD394" i="14"/>
  <c r="BX394" i="14"/>
  <c r="CC506" i="14"/>
  <c r="CD506" i="14"/>
  <c r="BX506" i="14"/>
  <c r="CD476" i="14"/>
  <c r="CC476" i="14"/>
  <c r="BX476" i="14"/>
  <c r="CD165" i="14"/>
  <c r="CC165" i="14"/>
  <c r="BX165" i="14"/>
  <c r="CD59" i="14"/>
  <c r="CC59" i="14"/>
  <c r="BX59" i="14"/>
  <c r="CD507" i="14"/>
  <c r="CC507" i="14"/>
  <c r="BX507" i="14"/>
  <c r="CC163" i="14"/>
  <c r="CD163" i="14"/>
  <c r="BX163" i="14"/>
  <c r="CD227" i="14"/>
  <c r="CC227" i="14"/>
  <c r="BX227" i="14"/>
  <c r="CD451" i="14"/>
  <c r="CC451" i="14"/>
  <c r="BX451" i="14"/>
  <c r="CC543" i="14"/>
  <c r="CD543" i="14"/>
  <c r="BX543" i="14"/>
  <c r="CC474" i="14"/>
  <c r="CD474" i="14"/>
  <c r="BX474" i="14"/>
  <c r="CD563" i="14"/>
  <c r="CC563" i="14"/>
  <c r="BX563" i="14"/>
  <c r="CD480" i="14"/>
  <c r="CC480" i="14"/>
  <c r="BX480" i="14"/>
  <c r="CD528" i="14"/>
  <c r="CC528" i="14"/>
  <c r="BX528" i="14"/>
  <c r="CC560" i="14"/>
  <c r="CD560" i="14" s="1"/>
  <c r="BX560" i="14"/>
  <c r="CD265" i="14"/>
  <c r="CC265" i="14"/>
  <c r="BX265" i="14"/>
  <c r="CD281" i="14"/>
  <c r="CC281" i="14"/>
  <c r="BX281" i="14"/>
  <c r="CD297" i="14"/>
  <c r="CC297" i="14"/>
  <c r="BX297" i="14"/>
  <c r="CD27" i="14"/>
  <c r="CC27" i="14"/>
  <c r="BX27" i="14"/>
  <c r="CD378" i="14"/>
  <c r="CC378" i="14"/>
  <c r="BX378" i="14"/>
  <c r="CD299" i="14"/>
  <c r="CC299" i="14"/>
  <c r="BX299" i="14"/>
  <c r="CC511" i="14"/>
  <c r="CD511" i="14"/>
  <c r="BX511" i="14"/>
  <c r="CC554" i="14"/>
  <c r="CD554" i="14"/>
  <c r="BX554" i="14"/>
  <c r="CD499" i="14"/>
  <c r="CC499" i="14"/>
  <c r="BX499" i="14"/>
  <c r="CC147" i="14"/>
  <c r="CD147" i="14"/>
  <c r="BX147" i="14"/>
  <c r="CD372" i="14"/>
  <c r="CC372" i="14"/>
  <c r="BX372" i="14"/>
  <c r="CD388" i="14"/>
  <c r="CC388" i="14"/>
  <c r="BX388" i="14"/>
  <c r="CD404" i="14"/>
  <c r="CC404" i="14"/>
  <c r="BX404" i="14"/>
  <c r="CD253" i="14"/>
  <c r="CC253" i="14"/>
  <c r="BX253" i="14"/>
  <c r="CD475" i="14"/>
  <c r="CC475" i="14"/>
  <c r="BX475" i="14"/>
  <c r="CC539" i="14"/>
  <c r="CD539" i="14" s="1"/>
  <c r="BX539" i="14"/>
  <c r="CD179" i="14"/>
  <c r="CC179" i="14"/>
  <c r="BX179" i="14"/>
  <c r="CD487" i="14"/>
  <c r="CC487" i="14"/>
  <c r="BX487" i="14"/>
  <c r="CD551" i="14"/>
  <c r="CC551" i="14"/>
  <c r="BX551" i="14"/>
  <c r="CD479" i="14"/>
  <c r="CC479" i="14"/>
  <c r="BX479" i="14"/>
  <c r="CD522" i="14"/>
  <c r="CC522" i="14"/>
  <c r="BX522" i="14"/>
  <c r="CC383" i="14"/>
  <c r="CD383" i="14"/>
  <c r="BX383" i="14"/>
  <c r="CD43" i="14"/>
  <c r="CC43" i="14"/>
  <c r="BX43" i="14"/>
  <c r="AN3" i="14"/>
  <c r="AN216" i="14"/>
  <c r="AN472" i="14"/>
  <c r="AN36" i="14"/>
  <c r="AN257" i="14"/>
  <c r="AN321" i="14"/>
  <c r="AN6" i="14"/>
  <c r="AN70" i="14"/>
  <c r="AN152" i="14"/>
  <c r="AN280" i="14"/>
  <c r="AN344" i="14"/>
  <c r="AN408" i="14"/>
  <c r="AN536" i="14"/>
  <c r="AN79" i="14"/>
  <c r="AN121" i="14"/>
  <c r="AN193" i="14"/>
  <c r="AN385" i="14"/>
  <c r="AN449" i="14"/>
  <c r="AN319" i="14"/>
  <c r="AN383" i="14"/>
  <c r="AN234" i="14"/>
  <c r="AN362" i="14"/>
  <c r="AN51" i="14"/>
  <c r="AN22" i="14"/>
  <c r="AN86" i="14"/>
  <c r="AN88" i="14"/>
  <c r="AN168" i="14"/>
  <c r="AN232" i="14"/>
  <c r="AN296" i="14"/>
  <c r="AN15" i="14"/>
  <c r="AN118" i="14"/>
  <c r="AN225" i="14"/>
  <c r="AN417" i="14"/>
  <c r="AN48" i="14"/>
  <c r="AN91" i="14"/>
  <c r="AN170" i="14"/>
  <c r="AN298" i="14"/>
  <c r="AN426" i="14"/>
  <c r="AN458" i="14"/>
  <c r="AN523" i="14"/>
  <c r="AN71" i="14"/>
  <c r="AN113" i="14"/>
  <c r="AN155" i="14"/>
  <c r="AN315" i="14"/>
  <c r="AN443" i="14"/>
  <c r="AN493" i="14"/>
  <c r="AN535" i="14"/>
  <c r="AN183" i="14"/>
  <c r="AN439" i="14"/>
  <c r="AN533" i="14"/>
  <c r="AN158" i="14"/>
  <c r="AN414" i="14"/>
  <c r="AN473" i="14"/>
  <c r="AN140" i="14"/>
  <c r="AN207" i="14"/>
  <c r="AN271" i="14"/>
  <c r="AN127" i="14"/>
  <c r="AN163" i="14"/>
  <c r="AN291" i="14"/>
  <c r="AN419" i="14"/>
  <c r="AN451" i="14"/>
  <c r="AN498" i="14"/>
  <c r="AN44" i="14"/>
  <c r="AN263" i="14"/>
  <c r="AN174" i="14"/>
  <c r="AN430" i="14"/>
  <c r="AN287" i="14"/>
  <c r="AN62" i="14"/>
  <c r="AN110" i="14"/>
  <c r="AN56" i="14"/>
  <c r="AN141" i="14"/>
  <c r="AN208" i="14"/>
  <c r="AN272" i="14"/>
  <c r="AN336" i="14"/>
  <c r="AN400" i="14"/>
  <c r="AN464" i="14"/>
  <c r="AN528" i="14"/>
  <c r="AN25" i="14"/>
  <c r="AN185" i="14"/>
  <c r="AN249" i="14"/>
  <c r="AN313" i="14"/>
  <c r="AN377" i="14"/>
  <c r="AN441" i="14"/>
  <c r="AN27" i="14"/>
  <c r="AN112" i="14"/>
  <c r="AN218" i="14"/>
  <c r="AN346" i="14"/>
  <c r="AN555" i="14"/>
  <c r="AN135" i="14"/>
  <c r="AN331" i="14"/>
  <c r="AN567" i="14"/>
  <c r="AN279" i="14"/>
  <c r="AN511" i="14"/>
  <c r="AN32" i="14"/>
  <c r="AN254" i="14"/>
  <c r="AN367" i="14"/>
  <c r="AN262" i="14"/>
  <c r="AN166" i="14"/>
  <c r="AN374" i="14"/>
  <c r="AN18" i="14"/>
  <c r="AN82" i="14"/>
  <c r="AN130" i="14"/>
  <c r="AN19" i="14"/>
  <c r="AN164" i="14"/>
  <c r="AN228" i="14"/>
  <c r="AN292" i="14"/>
  <c r="AN356" i="14"/>
  <c r="AN420" i="14"/>
  <c r="AN484" i="14"/>
  <c r="AN548" i="14"/>
  <c r="AN52" i="14"/>
  <c r="AN95" i="14"/>
  <c r="AN137" i="14"/>
  <c r="AN205" i="14"/>
  <c r="AN269" i="14"/>
  <c r="AN333" i="14"/>
  <c r="AN397" i="14"/>
  <c r="AN461" i="14"/>
  <c r="AN258" i="14"/>
  <c r="AN386" i="14"/>
  <c r="AN475" i="14"/>
  <c r="AN518" i="14"/>
  <c r="AN60" i="14"/>
  <c r="AN275" i="14"/>
  <c r="AN403" i="14"/>
  <c r="AN466" i="14"/>
  <c r="AN87" i="14"/>
  <c r="AN167" i="14"/>
  <c r="AN423" i="14"/>
  <c r="AN334" i="14"/>
  <c r="AN33" i="14"/>
  <c r="AN191" i="14"/>
  <c r="AN335" i="14"/>
  <c r="AN128" i="14"/>
  <c r="AN342" i="14"/>
  <c r="AN553" i="14"/>
  <c r="AN246" i="14"/>
  <c r="AN58" i="14"/>
  <c r="AN106" i="14"/>
  <c r="AN136" i="14"/>
  <c r="AN204" i="14"/>
  <c r="AN268" i="14"/>
  <c r="AN332" i="14"/>
  <c r="AN396" i="14"/>
  <c r="AN460" i="14"/>
  <c r="AN524" i="14"/>
  <c r="AN20" i="14"/>
  <c r="AN105" i="14"/>
  <c r="AN181" i="14"/>
  <c r="AN245" i="14"/>
  <c r="AN309" i="14"/>
  <c r="AN373" i="14"/>
  <c r="AN437" i="14"/>
  <c r="AN101" i="14"/>
  <c r="AN210" i="14"/>
  <c r="AN338" i="14"/>
  <c r="AN465" i="14"/>
  <c r="AN486" i="14"/>
  <c r="AN195" i="14"/>
  <c r="AN323" i="14"/>
  <c r="AN129" i="14"/>
  <c r="AN526" i="14"/>
  <c r="AN351" i="14"/>
  <c r="AN474" i="14"/>
  <c r="AN559" i="14"/>
  <c r="AN198" i="14"/>
  <c r="AN454" i="14"/>
  <c r="AN14" i="14"/>
  <c r="AN78" i="14"/>
  <c r="AN77" i="14"/>
  <c r="AN99" i="14"/>
  <c r="AN160" i="14"/>
  <c r="AN224" i="14"/>
  <c r="AN288" i="14"/>
  <c r="AN352" i="14"/>
  <c r="AN416" i="14"/>
  <c r="AN480" i="14"/>
  <c r="AN544" i="14"/>
  <c r="AN132" i="14"/>
  <c r="AN201" i="14"/>
  <c r="AN265" i="14"/>
  <c r="AN329" i="14"/>
  <c r="AN393" i="14"/>
  <c r="AN457" i="14"/>
  <c r="AN513" i="14"/>
  <c r="AN49" i="14"/>
  <c r="AN235" i="14"/>
  <c r="AN363" i="14"/>
  <c r="AN503" i="14"/>
  <c r="AN546" i="14"/>
  <c r="AN343" i="14"/>
  <c r="AN469" i="14"/>
  <c r="AN117" i="14"/>
  <c r="AN12" i="14"/>
  <c r="AN499" i="14"/>
  <c r="AN34" i="14"/>
  <c r="AN104" i="14"/>
  <c r="AN180" i="14"/>
  <c r="AN244" i="14"/>
  <c r="AN308" i="14"/>
  <c r="AN372" i="14"/>
  <c r="AN436" i="14"/>
  <c r="AN500" i="14"/>
  <c r="AN564" i="14"/>
  <c r="AN73" i="14"/>
  <c r="AN157" i="14"/>
  <c r="AN221" i="14"/>
  <c r="AN285" i="14"/>
  <c r="AN349" i="14"/>
  <c r="AN413" i="14"/>
  <c r="AN37" i="14"/>
  <c r="AN450" i="14"/>
  <c r="AN551" i="14"/>
  <c r="AN573" i="14"/>
  <c r="AN522" i="14"/>
  <c r="AN462" i="14"/>
  <c r="AN255" i="14"/>
  <c r="AN310" i="14"/>
  <c r="AN574" i="14"/>
  <c r="AN133" i="14"/>
  <c r="AN502" i="14"/>
  <c r="AN28" i="14"/>
  <c r="AN219" i="14"/>
  <c r="AN251" i="14"/>
  <c r="AN379" i="14"/>
  <c r="AN311" i="14"/>
  <c r="AN286" i="14"/>
  <c r="AN558" i="14"/>
  <c r="AN399" i="14"/>
  <c r="AN463" i="14"/>
  <c r="AN506" i="14"/>
  <c r="AN390" i="14"/>
  <c r="AN64" i="14"/>
  <c r="AN294" i="14"/>
  <c r="AN521" i="14"/>
  <c r="AN26" i="14"/>
  <c r="AN138" i="14"/>
  <c r="AN8" i="14"/>
  <c r="AN93" i="14"/>
  <c r="AN172" i="14"/>
  <c r="AN236" i="14"/>
  <c r="AN300" i="14"/>
  <c r="AN364" i="14"/>
  <c r="AN428" i="14"/>
  <c r="AN492" i="14"/>
  <c r="AN556" i="14"/>
  <c r="AN148" i="14"/>
  <c r="AN213" i="14"/>
  <c r="AN277" i="14"/>
  <c r="AN341" i="14"/>
  <c r="AN405" i="14"/>
  <c r="AN16" i="14"/>
  <c r="AN274" i="14"/>
  <c r="AN402" i="14"/>
  <c r="AN571" i="14"/>
  <c r="AN39" i="14"/>
  <c r="AN81" i="14"/>
  <c r="AN259" i="14"/>
  <c r="AN387" i="14"/>
  <c r="AN477" i="14"/>
  <c r="AN562" i="14"/>
  <c r="AN199" i="14"/>
  <c r="AN455" i="14"/>
  <c r="AN501" i="14"/>
  <c r="AN366" i="14"/>
  <c r="AN569" i="14"/>
  <c r="AN76" i="14"/>
  <c r="AN223" i="14"/>
  <c r="AN563" i="14"/>
  <c r="AN489" i="14"/>
  <c r="AN46" i="14"/>
  <c r="AN94" i="14"/>
  <c r="AN120" i="14"/>
  <c r="AN192" i="14"/>
  <c r="AN256" i="14"/>
  <c r="AN320" i="14"/>
  <c r="AN384" i="14"/>
  <c r="AN448" i="14"/>
  <c r="AN512" i="14"/>
  <c r="AN4" i="14"/>
  <c r="AN47" i="14"/>
  <c r="AN89" i="14"/>
  <c r="AN169" i="14"/>
  <c r="AN233" i="14"/>
  <c r="AN297" i="14"/>
  <c r="AN361" i="14"/>
  <c r="AN425" i="14"/>
  <c r="AN69" i="14"/>
  <c r="AN186" i="14"/>
  <c r="AN314" i="14"/>
  <c r="AN442" i="14"/>
  <c r="AN470" i="14"/>
  <c r="AN203" i="14"/>
  <c r="AN299" i="14"/>
  <c r="AN427" i="14"/>
  <c r="AN459" i="14"/>
  <c r="AN65" i="14"/>
  <c r="AN215" i="14"/>
  <c r="AN554" i="14"/>
  <c r="AN190" i="14"/>
  <c r="AN494" i="14"/>
  <c r="AN467" i="14"/>
  <c r="AN66" i="14"/>
  <c r="AN114" i="14"/>
  <c r="AN61" i="14"/>
  <c r="AN212" i="14"/>
  <c r="AN276" i="14"/>
  <c r="AN340" i="14"/>
  <c r="AN404" i="14"/>
  <c r="AN468" i="14"/>
  <c r="AN532" i="14"/>
  <c r="AN116" i="14"/>
  <c r="AN189" i="14"/>
  <c r="AN253" i="14"/>
  <c r="AN317" i="14"/>
  <c r="AN381" i="14"/>
  <c r="AN445" i="14"/>
  <c r="AN226" i="14"/>
  <c r="AN354" i="14"/>
  <c r="AN497" i="14"/>
  <c r="AN539" i="14"/>
  <c r="AN17" i="14"/>
  <c r="AN243" i="14"/>
  <c r="AN371" i="14"/>
  <c r="AN509" i="14"/>
  <c r="AN530" i="14"/>
  <c r="AN359" i="14"/>
  <c r="AN565" i="14"/>
  <c r="AN53" i="14"/>
  <c r="AN270" i="14"/>
  <c r="AN505" i="14"/>
  <c r="AN119" i="14"/>
  <c r="AN326" i="14"/>
  <c r="AN542" i="14"/>
  <c r="AN230" i="14"/>
  <c r="AN478" i="14"/>
  <c r="AN134" i="14"/>
  <c r="AN360" i="14"/>
  <c r="AN424" i="14"/>
  <c r="AN488" i="14"/>
  <c r="AN552" i="14"/>
  <c r="AN57" i="14"/>
  <c r="AN209" i="14"/>
  <c r="AN273" i="14"/>
  <c r="AN337" i="14"/>
  <c r="AN401" i="14"/>
  <c r="AN5" i="14"/>
  <c r="AN266" i="14"/>
  <c r="AN394" i="14"/>
  <c r="AN283" i="14"/>
  <c r="AN411" i="14"/>
  <c r="AN557" i="14"/>
  <c r="AN375" i="14"/>
  <c r="AN490" i="14"/>
  <c r="AN75" i="14"/>
  <c r="AN350" i="14"/>
  <c r="AN515" i="14"/>
  <c r="AN549" i="14"/>
  <c r="AN42" i="14"/>
  <c r="AN90" i="14"/>
  <c r="AN29" i="14"/>
  <c r="AN188" i="14"/>
  <c r="AN252" i="14"/>
  <c r="AN316" i="14"/>
  <c r="AN380" i="14"/>
  <c r="AN444" i="14"/>
  <c r="AN508" i="14"/>
  <c r="AN572" i="14"/>
  <c r="AN84" i="14"/>
  <c r="AN165" i="14"/>
  <c r="AN229" i="14"/>
  <c r="AN293" i="14"/>
  <c r="AN357" i="14"/>
  <c r="AN421" i="14"/>
  <c r="AN178" i="14"/>
  <c r="AN306" i="14"/>
  <c r="AN434" i="14"/>
  <c r="AN507" i="14"/>
  <c r="AN529" i="14"/>
  <c r="AN550" i="14"/>
  <c r="AN406" i="14"/>
  <c r="AN85" i="14"/>
  <c r="AN447" i="14"/>
  <c r="AN495" i="14"/>
  <c r="AN538" i="14"/>
  <c r="AN38" i="14"/>
  <c r="AN150" i="14"/>
  <c r="AN24" i="14"/>
  <c r="AN67" i="14"/>
  <c r="AN109" i="14"/>
  <c r="AN131" i="14"/>
  <c r="AN312" i="14"/>
  <c r="AN440" i="14"/>
  <c r="AN504" i="14"/>
  <c r="AN568" i="14"/>
  <c r="AN161" i="14"/>
  <c r="AN289" i="14"/>
  <c r="AN353" i="14"/>
  <c r="AN327" i="14"/>
  <c r="AN238" i="14"/>
  <c r="AN415" i="14"/>
  <c r="AN126" i="14"/>
  <c r="AN35" i="14"/>
  <c r="AN111" i="14"/>
  <c r="AN250" i="14"/>
  <c r="AN378" i="14"/>
  <c r="AN491" i="14"/>
  <c r="AN525" i="14"/>
  <c r="AN318" i="14"/>
  <c r="AN537" i="14"/>
  <c r="AN175" i="14"/>
  <c r="AN239" i="14"/>
  <c r="AN431" i="14"/>
  <c r="AN485" i="14"/>
  <c r="AN422" i="14"/>
  <c r="AN146" i="14"/>
  <c r="AN147" i="14"/>
  <c r="AN162" i="14"/>
  <c r="AN290" i="14"/>
  <c r="AN418" i="14"/>
  <c r="AN179" i="14"/>
  <c r="AN307" i="14"/>
  <c r="AN435" i="14"/>
  <c r="AN231" i="14"/>
  <c r="AN398" i="14"/>
  <c r="AN547" i="14"/>
  <c r="AN278" i="14"/>
  <c r="AN510" i="14"/>
  <c r="AN438" i="14"/>
  <c r="AN184" i="14"/>
  <c r="AN248" i="14"/>
  <c r="AN376" i="14"/>
  <c r="AN54" i="14"/>
  <c r="AN102" i="14"/>
  <c r="AN45" i="14"/>
  <c r="AN200" i="14"/>
  <c r="AN264" i="14"/>
  <c r="AN328" i="14"/>
  <c r="AN392" i="14"/>
  <c r="AN456" i="14"/>
  <c r="AN520" i="14"/>
  <c r="AN100" i="14"/>
  <c r="AN143" i="14"/>
  <c r="AN177" i="14"/>
  <c r="AN241" i="14"/>
  <c r="AN305" i="14"/>
  <c r="AN369" i="14"/>
  <c r="AN433" i="14"/>
  <c r="AN202" i="14"/>
  <c r="AN330" i="14"/>
  <c r="AN481" i="14"/>
  <c r="AN545" i="14"/>
  <c r="AN566" i="14"/>
  <c r="AN187" i="14"/>
  <c r="AN347" i="14"/>
  <c r="AN471" i="14"/>
  <c r="AN514" i="14"/>
  <c r="AN23" i="14"/>
  <c r="AN108" i="14"/>
  <c r="AN247" i="14"/>
  <c r="AN222" i="14"/>
  <c r="AN55" i="14"/>
  <c r="AN531" i="14"/>
  <c r="AN10" i="14"/>
  <c r="AN74" i="14"/>
  <c r="AN122" i="14"/>
  <c r="AN72" i="14"/>
  <c r="AN115" i="14"/>
  <c r="AN156" i="14"/>
  <c r="AN220" i="14"/>
  <c r="AN284" i="14"/>
  <c r="AN348" i="14"/>
  <c r="AN412" i="14"/>
  <c r="AN476" i="14"/>
  <c r="AN540" i="14"/>
  <c r="AN41" i="14"/>
  <c r="AN63" i="14"/>
  <c r="AN197" i="14"/>
  <c r="AN261" i="14"/>
  <c r="AN325" i="14"/>
  <c r="AN389" i="14"/>
  <c r="AN453" i="14"/>
  <c r="AN59" i="14"/>
  <c r="AN144" i="14"/>
  <c r="AN242" i="14"/>
  <c r="AN370" i="14"/>
  <c r="AN227" i="14"/>
  <c r="AN355" i="14"/>
  <c r="AN519" i="14"/>
  <c r="AN541" i="14"/>
  <c r="AN391" i="14"/>
  <c r="AN543" i="14"/>
  <c r="AN11" i="14"/>
  <c r="AN96" i="14"/>
  <c r="AN302" i="14"/>
  <c r="AN483" i="14"/>
  <c r="AN159" i="14"/>
  <c r="AN517" i="14"/>
  <c r="AN149" i="14"/>
  <c r="AN358" i="14"/>
  <c r="AN107" i="14"/>
  <c r="AN30" i="14"/>
  <c r="AN142" i="14"/>
  <c r="AN13" i="14"/>
  <c r="AN176" i="14"/>
  <c r="AN240" i="14"/>
  <c r="AN304" i="14"/>
  <c r="AN368" i="14"/>
  <c r="AN432" i="14"/>
  <c r="AN496" i="14"/>
  <c r="AN560" i="14"/>
  <c r="AN68" i="14"/>
  <c r="AN153" i="14"/>
  <c r="AN217" i="14"/>
  <c r="AN281" i="14"/>
  <c r="AN345" i="14"/>
  <c r="AN409" i="14"/>
  <c r="AN154" i="14"/>
  <c r="AN282" i="14"/>
  <c r="AN410" i="14"/>
  <c r="AN534" i="14"/>
  <c r="AN7" i="14"/>
  <c r="AN92" i="14"/>
  <c r="AN171" i="14"/>
  <c r="AN267" i="14"/>
  <c r="AN395" i="14"/>
  <c r="AN482" i="14"/>
  <c r="AN151" i="14"/>
  <c r="AN407" i="14"/>
  <c r="AN382" i="14"/>
  <c r="AN446" i="14"/>
  <c r="AN97" i="14"/>
  <c r="AN303" i="14"/>
  <c r="AN527" i="14"/>
  <c r="AN570" i="14"/>
  <c r="AN214" i="14"/>
  <c r="AN182" i="14"/>
  <c r="AN21" i="14"/>
  <c r="AN50" i="14"/>
  <c r="AN98" i="14"/>
  <c r="AN40" i="14"/>
  <c r="AN83" i="14"/>
  <c r="AN125" i="14"/>
  <c r="AN196" i="14"/>
  <c r="AN260" i="14"/>
  <c r="AN324" i="14"/>
  <c r="AN388" i="14"/>
  <c r="AN452" i="14"/>
  <c r="AN516" i="14"/>
  <c r="AN9" i="14"/>
  <c r="AN31" i="14"/>
  <c r="AN173" i="14"/>
  <c r="AN237" i="14"/>
  <c r="AN301" i="14"/>
  <c r="AN365" i="14"/>
  <c r="AN429" i="14"/>
  <c r="AN80" i="14"/>
  <c r="AN123" i="14"/>
  <c r="AN194" i="14"/>
  <c r="AN322" i="14"/>
  <c r="AN561" i="14"/>
  <c r="AN103" i="14"/>
  <c r="AN145" i="14"/>
  <c r="AN211" i="14"/>
  <c r="AN339" i="14"/>
  <c r="AN487" i="14"/>
  <c r="AN295" i="14"/>
  <c r="AN479" i="14"/>
  <c r="AN139" i="14"/>
  <c r="AN206" i="14"/>
  <c r="AN43" i="14"/>
  <c r="CA383" i="14" l="1"/>
  <c r="BZ383" i="14"/>
  <c r="BY383" i="14"/>
  <c r="CE383" i="14"/>
  <c r="BY487" i="14"/>
  <c r="CE487" i="14"/>
  <c r="CA487" i="14"/>
  <c r="BZ487" i="14"/>
  <c r="CA253" i="14"/>
  <c r="BZ253" i="14"/>
  <c r="BY253" i="14"/>
  <c r="CE253" i="14"/>
  <c r="CE147" i="14"/>
  <c r="CA147" i="14"/>
  <c r="BZ147" i="14"/>
  <c r="BY147" i="14"/>
  <c r="CA299" i="14"/>
  <c r="BY299" i="14"/>
  <c r="CE299" i="14"/>
  <c r="BZ299" i="14"/>
  <c r="CA281" i="14"/>
  <c r="BZ281" i="14"/>
  <c r="BY281" i="14"/>
  <c r="CE281" i="14"/>
  <c r="CA528" i="14"/>
  <c r="BZ528" i="14"/>
  <c r="CE528" i="14"/>
  <c r="BY528" i="14"/>
  <c r="BZ543" i="14"/>
  <c r="CE543" i="14"/>
  <c r="CA543" i="14"/>
  <c r="BY543" i="14"/>
  <c r="CA507" i="14"/>
  <c r="CE507" i="14"/>
  <c r="BY507" i="14"/>
  <c r="BZ507" i="14"/>
  <c r="CE506" i="14"/>
  <c r="BZ506" i="14"/>
  <c r="CA506" i="14"/>
  <c r="BY506" i="14"/>
  <c r="CA376" i="14"/>
  <c r="BZ376" i="14"/>
  <c r="BY376" i="14"/>
  <c r="CE376" i="14"/>
  <c r="CA118" i="14"/>
  <c r="BZ118" i="14"/>
  <c r="BY118" i="14"/>
  <c r="CE118" i="14"/>
  <c r="CA310" i="14"/>
  <c r="BZ310" i="14"/>
  <c r="BY310" i="14"/>
  <c r="CE310" i="14"/>
  <c r="BY319" i="14"/>
  <c r="CE319" i="14"/>
  <c r="CA319" i="14"/>
  <c r="BZ319" i="14"/>
  <c r="CA334" i="14"/>
  <c r="BZ334" i="14"/>
  <c r="BY334" i="14"/>
  <c r="CE334" i="14"/>
  <c r="BY231" i="14"/>
  <c r="CE231" i="14"/>
  <c r="CA231" i="14"/>
  <c r="BZ231" i="14"/>
  <c r="CE466" i="14"/>
  <c r="BZ466" i="14"/>
  <c r="CA466" i="14"/>
  <c r="BY466" i="14"/>
  <c r="CA497" i="14"/>
  <c r="BY497" i="14"/>
  <c r="CE497" i="14"/>
  <c r="BZ497" i="14"/>
  <c r="CE194" i="14"/>
  <c r="BZ194" i="14"/>
  <c r="BY194" i="14"/>
  <c r="CA194" i="14"/>
  <c r="CA429" i="14"/>
  <c r="BZ429" i="14"/>
  <c r="CE429" i="14"/>
  <c r="BY429" i="14"/>
  <c r="CA269" i="14"/>
  <c r="BZ269" i="14"/>
  <c r="BY269" i="14"/>
  <c r="CE269" i="14"/>
  <c r="CA484" i="14"/>
  <c r="CE484" i="14"/>
  <c r="BZ484" i="14"/>
  <c r="BY484" i="14"/>
  <c r="CE324" i="14"/>
  <c r="BZ324" i="14"/>
  <c r="BY324" i="14"/>
  <c r="CA324" i="14"/>
  <c r="CA61" i="14"/>
  <c r="BZ61" i="14"/>
  <c r="BY61" i="14"/>
  <c r="CE61" i="14"/>
  <c r="CE570" i="14"/>
  <c r="CA570" i="14"/>
  <c r="BZ570" i="14"/>
  <c r="BY570" i="14"/>
  <c r="BY318" i="14"/>
  <c r="CA318" i="14"/>
  <c r="CE318" i="14"/>
  <c r="BZ318" i="14"/>
  <c r="CA65" i="14"/>
  <c r="BZ65" i="14"/>
  <c r="BY65" i="14"/>
  <c r="CE65" i="14"/>
  <c r="BY267" i="14"/>
  <c r="CE267" i="14"/>
  <c r="CA267" i="14"/>
  <c r="BZ267" i="14"/>
  <c r="CA442" i="14"/>
  <c r="CE442" i="14"/>
  <c r="BZ442" i="14"/>
  <c r="BY442" i="14"/>
  <c r="BY112" i="14"/>
  <c r="CE112" i="14"/>
  <c r="CA112" i="14"/>
  <c r="BZ112" i="14"/>
  <c r="BY496" i="14"/>
  <c r="BZ496" i="14"/>
  <c r="CA496" i="14"/>
  <c r="CE496" i="14"/>
  <c r="BZ320" i="14"/>
  <c r="CE320" i="14"/>
  <c r="CA320" i="14"/>
  <c r="BY320" i="14"/>
  <c r="CA56" i="14"/>
  <c r="CE56" i="14"/>
  <c r="BY56" i="14"/>
  <c r="BZ56" i="14"/>
  <c r="BZ126" i="14"/>
  <c r="CE126" i="14"/>
  <c r="CA126" i="14"/>
  <c r="BY126" i="14"/>
  <c r="BZ62" i="14"/>
  <c r="BY62" i="14"/>
  <c r="CE62" i="14"/>
  <c r="CA62" i="14"/>
  <c r="CA85" i="14"/>
  <c r="CE85" i="14"/>
  <c r="BZ85" i="14"/>
  <c r="BY85" i="14"/>
  <c r="BY223" i="14"/>
  <c r="CE223" i="14"/>
  <c r="CA223" i="14"/>
  <c r="BZ223" i="14"/>
  <c r="CE562" i="14"/>
  <c r="BY562" i="14"/>
  <c r="CA562" i="14"/>
  <c r="BZ562" i="14"/>
  <c r="CE419" i="14"/>
  <c r="BZ419" i="14"/>
  <c r="CA419" i="14"/>
  <c r="BY419" i="14"/>
  <c r="CA291" i="14"/>
  <c r="CE291" i="14"/>
  <c r="BZ291" i="14"/>
  <c r="BY291" i="14"/>
  <c r="CA434" i="14"/>
  <c r="CE434" i="14"/>
  <c r="BZ434" i="14"/>
  <c r="BY434" i="14"/>
  <c r="CA277" i="14"/>
  <c r="BZ277" i="14"/>
  <c r="BY277" i="14"/>
  <c r="CE277" i="14"/>
  <c r="CE181" i="14"/>
  <c r="CA181" i="14"/>
  <c r="BZ181" i="14"/>
  <c r="BY181" i="14"/>
  <c r="CE524" i="14"/>
  <c r="CA524" i="14"/>
  <c r="BZ524" i="14"/>
  <c r="BY524" i="14"/>
  <c r="BY172" i="14"/>
  <c r="CE172" i="14"/>
  <c r="CA172" i="14"/>
  <c r="BZ172" i="14"/>
  <c r="BY136" i="14"/>
  <c r="CE136" i="14"/>
  <c r="CA136" i="14"/>
  <c r="BZ136" i="14"/>
  <c r="BZ72" i="14"/>
  <c r="CA72" i="14"/>
  <c r="BY72" i="14"/>
  <c r="CE72" i="14"/>
  <c r="BZ74" i="14"/>
  <c r="CE74" i="14"/>
  <c r="BY74" i="14"/>
  <c r="CA74" i="14"/>
  <c r="CE26" i="14"/>
  <c r="BZ26" i="14"/>
  <c r="BY26" i="14"/>
  <c r="CA26" i="14"/>
  <c r="BY128" i="14"/>
  <c r="CE128" i="14"/>
  <c r="CA128" i="14"/>
  <c r="BZ128" i="14"/>
  <c r="CE207" i="14"/>
  <c r="CA207" i="14"/>
  <c r="BY207" i="14"/>
  <c r="BZ207" i="14"/>
  <c r="CE350" i="14"/>
  <c r="BZ350" i="14"/>
  <c r="CA350" i="14"/>
  <c r="BY350" i="14"/>
  <c r="BY3" i="14"/>
  <c r="CE3" i="14"/>
  <c r="BZ3" i="14"/>
  <c r="CA3" i="14"/>
  <c r="CA375" i="14"/>
  <c r="BZ375" i="14"/>
  <c r="BY375" i="14"/>
  <c r="CE375" i="14"/>
  <c r="CE443" i="14"/>
  <c r="BY443" i="14"/>
  <c r="CA443" i="14"/>
  <c r="BZ443" i="14"/>
  <c r="CE113" i="14"/>
  <c r="CA113" i="14"/>
  <c r="BZ113" i="14"/>
  <c r="BY113" i="14"/>
  <c r="BY426" i="14"/>
  <c r="CE426" i="14"/>
  <c r="CA426" i="14"/>
  <c r="BZ426" i="14"/>
  <c r="BY321" i="14"/>
  <c r="CE321" i="14"/>
  <c r="CA321" i="14"/>
  <c r="BZ321" i="14"/>
  <c r="CA241" i="14"/>
  <c r="BZ241" i="14"/>
  <c r="BY241" i="14"/>
  <c r="CE241" i="14"/>
  <c r="CA520" i="14"/>
  <c r="BZ520" i="14"/>
  <c r="BY520" i="14"/>
  <c r="CE520" i="14"/>
  <c r="BY456" i="14"/>
  <c r="CE456" i="14"/>
  <c r="BZ456" i="14"/>
  <c r="CA456" i="14"/>
  <c r="CE344" i="14"/>
  <c r="CA344" i="14"/>
  <c r="BZ344" i="14"/>
  <c r="BY344" i="14"/>
  <c r="BY152" i="14"/>
  <c r="CE152" i="14"/>
  <c r="CA152" i="14"/>
  <c r="BZ152" i="14"/>
  <c r="CE88" i="14"/>
  <c r="CA88" i="14"/>
  <c r="BZ88" i="14"/>
  <c r="BY88" i="14"/>
  <c r="CA57" i="14"/>
  <c r="BZ57" i="14"/>
  <c r="BY57" i="14"/>
  <c r="CE57" i="14"/>
  <c r="CA102" i="14"/>
  <c r="CE102" i="14"/>
  <c r="BZ102" i="14"/>
  <c r="BY102" i="14"/>
  <c r="CA542" i="14"/>
  <c r="BZ542" i="14"/>
  <c r="BY542" i="14"/>
  <c r="CE542" i="14"/>
  <c r="BY255" i="14"/>
  <c r="CE255" i="14"/>
  <c r="CA255" i="14"/>
  <c r="BZ255" i="14"/>
  <c r="CE462" i="14"/>
  <c r="BY462" i="14"/>
  <c r="CA462" i="14"/>
  <c r="BZ462" i="14"/>
  <c r="BZ565" i="14"/>
  <c r="BY565" i="14"/>
  <c r="CA565" i="14"/>
  <c r="CE565" i="14"/>
  <c r="CE509" i="14"/>
  <c r="BZ509" i="14"/>
  <c r="BY509" i="14"/>
  <c r="CA509" i="14"/>
  <c r="CA307" i="14"/>
  <c r="BY307" i="14"/>
  <c r="CE307" i="14"/>
  <c r="BZ307" i="14"/>
  <c r="CE103" i="14"/>
  <c r="CA103" i="14"/>
  <c r="BZ103" i="14"/>
  <c r="BY103" i="14"/>
  <c r="BY450" i="14"/>
  <c r="CA450" i="14"/>
  <c r="CE450" i="14"/>
  <c r="BZ450" i="14"/>
  <c r="CE226" i="14"/>
  <c r="CA226" i="14"/>
  <c r="BZ226" i="14"/>
  <c r="BY226" i="14"/>
  <c r="CA445" i="14"/>
  <c r="BZ445" i="14"/>
  <c r="BY445" i="14"/>
  <c r="CE445" i="14"/>
  <c r="BY349" i="14"/>
  <c r="CE349" i="14"/>
  <c r="CA349" i="14"/>
  <c r="BZ349" i="14"/>
  <c r="CA221" i="14"/>
  <c r="BZ221" i="14"/>
  <c r="BY221" i="14"/>
  <c r="CE221" i="14"/>
  <c r="CA173" i="14"/>
  <c r="BY173" i="14"/>
  <c r="BZ173" i="14"/>
  <c r="CE173" i="14"/>
  <c r="CE95" i="14"/>
  <c r="CA95" i="14"/>
  <c r="BZ95" i="14"/>
  <c r="BY95" i="14"/>
  <c r="CA516" i="14"/>
  <c r="BZ516" i="14"/>
  <c r="BY516" i="14"/>
  <c r="CE516" i="14"/>
  <c r="BY420" i="14"/>
  <c r="CA420" i="14"/>
  <c r="BZ420" i="14"/>
  <c r="CE420" i="14"/>
  <c r="CA260" i="14"/>
  <c r="BY260" i="14"/>
  <c r="CE260" i="14"/>
  <c r="BZ260" i="14"/>
  <c r="BZ180" i="14"/>
  <c r="BY180" i="14"/>
  <c r="CE180" i="14"/>
  <c r="CA180" i="14"/>
  <c r="BZ66" i="14"/>
  <c r="CE66" i="14"/>
  <c r="BY66" i="14"/>
  <c r="CA66" i="14"/>
  <c r="CE422" i="14"/>
  <c r="CA422" i="14"/>
  <c r="BY422" i="14"/>
  <c r="BZ422" i="14"/>
  <c r="BY527" i="14"/>
  <c r="CA527" i="14"/>
  <c r="CE527" i="14"/>
  <c r="BZ527" i="14"/>
  <c r="BY239" i="14"/>
  <c r="CE239" i="14"/>
  <c r="CA239" i="14"/>
  <c r="BZ239" i="14"/>
  <c r="BY537" i="14"/>
  <c r="CE537" i="14"/>
  <c r="CA537" i="14"/>
  <c r="BZ537" i="14"/>
  <c r="BY279" i="14"/>
  <c r="CE279" i="14"/>
  <c r="CA279" i="14"/>
  <c r="BZ279" i="14"/>
  <c r="CA546" i="14"/>
  <c r="BZ546" i="14"/>
  <c r="BY546" i="14"/>
  <c r="CE546" i="14"/>
  <c r="CA363" i="14"/>
  <c r="BY363" i="14"/>
  <c r="CE363" i="14"/>
  <c r="BZ363" i="14"/>
  <c r="CE171" i="14"/>
  <c r="CA171" i="14"/>
  <c r="BZ171" i="14"/>
  <c r="BY171" i="14"/>
  <c r="BY555" i="14"/>
  <c r="CE555" i="14"/>
  <c r="CA555" i="14"/>
  <c r="BZ555" i="14"/>
  <c r="CE186" i="14"/>
  <c r="BY186" i="14"/>
  <c r="BZ186" i="14"/>
  <c r="CA186" i="14"/>
  <c r="BZ457" i="14"/>
  <c r="BY457" i="14"/>
  <c r="CA457" i="14"/>
  <c r="CE457" i="14"/>
  <c r="CA361" i="14"/>
  <c r="BZ361" i="14"/>
  <c r="CE361" i="14"/>
  <c r="BY361" i="14"/>
  <c r="CA249" i="14"/>
  <c r="BZ249" i="14"/>
  <c r="BY249" i="14"/>
  <c r="CE249" i="14"/>
  <c r="BZ169" i="14"/>
  <c r="CE169" i="14"/>
  <c r="CA169" i="14"/>
  <c r="BY169" i="14"/>
  <c r="BY47" i="14"/>
  <c r="CE47" i="14"/>
  <c r="CA47" i="14"/>
  <c r="BZ47" i="14"/>
  <c r="CA544" i="14"/>
  <c r="BZ544" i="14"/>
  <c r="CE544" i="14"/>
  <c r="BY544" i="14"/>
  <c r="BY432" i="14"/>
  <c r="CE432" i="14"/>
  <c r="BZ432" i="14"/>
  <c r="CA432" i="14"/>
  <c r="CA368" i="14"/>
  <c r="BZ368" i="14"/>
  <c r="BY368" i="14"/>
  <c r="CE368" i="14"/>
  <c r="CE240" i="14"/>
  <c r="BZ240" i="14"/>
  <c r="CA240" i="14"/>
  <c r="BY240" i="14"/>
  <c r="CE192" i="14"/>
  <c r="BY192" i="14"/>
  <c r="CA192" i="14"/>
  <c r="BZ192" i="14"/>
  <c r="BZ78" i="14"/>
  <c r="CE78" i="14"/>
  <c r="BY78" i="14"/>
  <c r="CA78" i="14"/>
  <c r="CA489" i="14"/>
  <c r="BY489" i="14"/>
  <c r="CE489" i="14"/>
  <c r="BZ489" i="14"/>
  <c r="BZ415" i="14"/>
  <c r="BY415" i="14"/>
  <c r="CE415" i="14"/>
  <c r="CA415" i="14"/>
  <c r="CA76" i="14"/>
  <c r="CE76" i="14"/>
  <c r="BZ76" i="14"/>
  <c r="BY76" i="14"/>
  <c r="BY430" i="14"/>
  <c r="BZ430" i="14"/>
  <c r="CA430" i="14"/>
  <c r="CE430" i="14"/>
  <c r="BY11" i="14"/>
  <c r="CE11" i="14"/>
  <c r="CA11" i="14"/>
  <c r="BZ11" i="14"/>
  <c r="BY263" i="14"/>
  <c r="CE263" i="14"/>
  <c r="CA263" i="14"/>
  <c r="BZ263" i="14"/>
  <c r="BZ44" i="14"/>
  <c r="CE44" i="14"/>
  <c r="BY44" i="14"/>
  <c r="CA44" i="14"/>
  <c r="BY486" i="14"/>
  <c r="CE486" i="14"/>
  <c r="BZ486" i="14"/>
  <c r="CA486" i="14"/>
  <c r="CE274" i="14"/>
  <c r="CA274" i="14"/>
  <c r="BZ274" i="14"/>
  <c r="BY274" i="14"/>
  <c r="BY101" i="14"/>
  <c r="CA101" i="14"/>
  <c r="BZ101" i="14"/>
  <c r="CE101" i="14"/>
  <c r="BZ389" i="14"/>
  <c r="BY389" i="14"/>
  <c r="CA389" i="14"/>
  <c r="CE389" i="14"/>
  <c r="CA325" i="14"/>
  <c r="BY325" i="14"/>
  <c r="CE325" i="14"/>
  <c r="BZ325" i="14"/>
  <c r="BY148" i="14"/>
  <c r="CE148" i="14"/>
  <c r="CA148" i="14"/>
  <c r="BZ148" i="14"/>
  <c r="CA41" i="14"/>
  <c r="BZ41" i="14"/>
  <c r="BY41" i="14"/>
  <c r="CE41" i="14"/>
  <c r="CE540" i="14"/>
  <c r="CA540" i="14"/>
  <c r="BZ540" i="14"/>
  <c r="BY540" i="14"/>
  <c r="CA444" i="14"/>
  <c r="BZ444" i="14"/>
  <c r="CE444" i="14"/>
  <c r="BY444" i="14"/>
  <c r="CE380" i="14"/>
  <c r="CA380" i="14"/>
  <c r="BY380" i="14"/>
  <c r="BZ380" i="14"/>
  <c r="BY316" i="14"/>
  <c r="CE316" i="14"/>
  <c r="BZ316" i="14"/>
  <c r="CA316" i="14"/>
  <c r="BZ268" i="14"/>
  <c r="CA268" i="14"/>
  <c r="BY268" i="14"/>
  <c r="CE268" i="14"/>
  <c r="CA531" i="14"/>
  <c r="CE531" i="14"/>
  <c r="BZ531" i="14"/>
  <c r="BY531" i="14"/>
  <c r="CA553" i="14"/>
  <c r="BZ553" i="14"/>
  <c r="BY553" i="14"/>
  <c r="CE553" i="14"/>
  <c r="CE399" i="14"/>
  <c r="CA399" i="14"/>
  <c r="BY399" i="14"/>
  <c r="BZ399" i="14"/>
  <c r="BZ473" i="14"/>
  <c r="BY473" i="14"/>
  <c r="CA473" i="14"/>
  <c r="CE473" i="14"/>
  <c r="BY247" i="14"/>
  <c r="CE247" i="14"/>
  <c r="CA247" i="14"/>
  <c r="BZ247" i="14"/>
  <c r="CA557" i="14"/>
  <c r="BZ557" i="14"/>
  <c r="BY557" i="14"/>
  <c r="CE557" i="14"/>
  <c r="BZ379" i="14"/>
  <c r="CA379" i="14"/>
  <c r="BY379" i="14"/>
  <c r="CE379" i="14"/>
  <c r="CA28" i="14"/>
  <c r="CE28" i="14"/>
  <c r="BZ28" i="14"/>
  <c r="BY28" i="14"/>
  <c r="CA298" i="14"/>
  <c r="BZ298" i="14"/>
  <c r="BY298" i="14"/>
  <c r="CE298" i="14"/>
  <c r="BZ170" i="14"/>
  <c r="CA170" i="14"/>
  <c r="CE170" i="14"/>
  <c r="BY170" i="14"/>
  <c r="CE385" i="14"/>
  <c r="BZ385" i="14"/>
  <c r="BY385" i="14"/>
  <c r="CA385" i="14"/>
  <c r="CE177" i="14"/>
  <c r="CA177" i="14"/>
  <c r="BY177" i="14"/>
  <c r="BZ177" i="14"/>
  <c r="BY79" i="14"/>
  <c r="CE79" i="14"/>
  <c r="CA79" i="14"/>
  <c r="BZ79" i="14"/>
  <c r="CA134" i="14"/>
  <c r="CE134" i="14"/>
  <c r="BY134" i="14"/>
  <c r="BZ134" i="14"/>
  <c r="BY100" i="14"/>
  <c r="CE100" i="14"/>
  <c r="CA100" i="14"/>
  <c r="BZ100" i="14"/>
  <c r="BY150" i="14"/>
  <c r="CE150" i="14"/>
  <c r="CA150" i="14"/>
  <c r="BZ150" i="14"/>
  <c r="BY43" i="14"/>
  <c r="CE43" i="14"/>
  <c r="CA43" i="14"/>
  <c r="BZ43" i="14"/>
  <c r="CA372" i="14"/>
  <c r="BZ372" i="14"/>
  <c r="BY372" i="14"/>
  <c r="CE372" i="14"/>
  <c r="BY297" i="14"/>
  <c r="CE297" i="14"/>
  <c r="CA297" i="14"/>
  <c r="BZ297" i="14"/>
  <c r="BZ476" i="14"/>
  <c r="CE476" i="14"/>
  <c r="CA476" i="14"/>
  <c r="BY476" i="14"/>
  <c r="CE574" i="14"/>
  <c r="CA574" i="14"/>
  <c r="BZ574" i="14"/>
  <c r="BY574" i="14"/>
  <c r="CA359" i="14"/>
  <c r="BZ359" i="14"/>
  <c r="BY359" i="14"/>
  <c r="CE359" i="14"/>
  <c r="CE461" i="14"/>
  <c r="BZ461" i="14"/>
  <c r="BY461" i="14"/>
  <c r="CA461" i="14"/>
  <c r="CE340" i="14"/>
  <c r="CA340" i="14"/>
  <c r="BZ340" i="14"/>
  <c r="BY340" i="14"/>
  <c r="CE214" i="14"/>
  <c r="CA214" i="14"/>
  <c r="BZ214" i="14"/>
  <c r="BY214" i="14"/>
  <c r="CA117" i="14"/>
  <c r="BY117" i="14"/>
  <c r="BZ117" i="14"/>
  <c r="CE117" i="14"/>
  <c r="CA427" i="14"/>
  <c r="BY427" i="14"/>
  <c r="BZ427" i="14"/>
  <c r="CE427" i="14"/>
  <c r="CA314" i="14"/>
  <c r="BY314" i="14"/>
  <c r="BZ314" i="14"/>
  <c r="CE314" i="14"/>
  <c r="BZ94" i="14"/>
  <c r="BY94" i="14"/>
  <c r="CA94" i="14"/>
  <c r="CE94" i="14"/>
  <c r="BY501" i="14"/>
  <c r="CE501" i="14"/>
  <c r="CA501" i="14"/>
  <c r="BZ501" i="14"/>
  <c r="BZ178" i="14"/>
  <c r="CA178" i="14"/>
  <c r="CE178" i="14"/>
  <c r="BY178" i="14"/>
  <c r="CA293" i="14"/>
  <c r="BY293" i="14"/>
  <c r="CE293" i="14"/>
  <c r="BZ293" i="14"/>
  <c r="CA197" i="14"/>
  <c r="BY197" i="14"/>
  <c r="CE197" i="14"/>
  <c r="BZ197" i="14"/>
  <c r="CE556" i="14"/>
  <c r="CA556" i="14"/>
  <c r="BZ556" i="14"/>
  <c r="BY556" i="14"/>
  <c r="CE93" i="14"/>
  <c r="BZ93" i="14"/>
  <c r="BY93" i="14"/>
  <c r="CA93" i="14"/>
  <c r="CA342" i="14"/>
  <c r="BY342" i="14"/>
  <c r="CE342" i="14"/>
  <c r="BZ342" i="14"/>
  <c r="BY55" i="14"/>
  <c r="CE55" i="14"/>
  <c r="CA55" i="14"/>
  <c r="BZ55" i="14"/>
  <c r="BZ187" i="14"/>
  <c r="BY187" i="14"/>
  <c r="CA187" i="14"/>
  <c r="CE187" i="14"/>
  <c r="CE417" i="14"/>
  <c r="BZ417" i="14"/>
  <c r="BY417" i="14"/>
  <c r="CA417" i="14"/>
  <c r="BZ552" i="14"/>
  <c r="BY552" i="14"/>
  <c r="CA552" i="14"/>
  <c r="CE552" i="14"/>
  <c r="CA200" i="14"/>
  <c r="CE200" i="14"/>
  <c r="BY200" i="14"/>
  <c r="BZ200" i="14"/>
  <c r="BY216" i="14"/>
  <c r="CE216" i="14"/>
  <c r="BZ216" i="14"/>
  <c r="CA216" i="14"/>
  <c r="CE87" i="14"/>
  <c r="BZ87" i="14"/>
  <c r="BY87" i="14"/>
  <c r="CA87" i="14"/>
  <c r="CA561" i="14"/>
  <c r="BZ561" i="14"/>
  <c r="BY561" i="14"/>
  <c r="CE561" i="14"/>
  <c r="CA37" i="14"/>
  <c r="BZ37" i="14"/>
  <c r="BY37" i="14"/>
  <c r="CE37" i="14"/>
  <c r="BY31" i="14"/>
  <c r="CE31" i="14"/>
  <c r="CA31" i="14"/>
  <c r="BZ31" i="14"/>
  <c r="BZ196" i="14"/>
  <c r="BY196" i="14"/>
  <c r="CA196" i="14"/>
  <c r="CE196" i="14"/>
  <c r="CE34" i="14"/>
  <c r="BZ34" i="14"/>
  <c r="CA34" i="14"/>
  <c r="BY34" i="14"/>
  <c r="CA407" i="14"/>
  <c r="CE407" i="14"/>
  <c r="BZ407" i="14"/>
  <c r="BY407" i="14"/>
  <c r="CA203" i="14"/>
  <c r="BY203" i="14"/>
  <c r="CE203" i="14"/>
  <c r="BZ203" i="14"/>
  <c r="CA377" i="14"/>
  <c r="BZ377" i="14"/>
  <c r="CE377" i="14"/>
  <c r="BY377" i="14"/>
  <c r="BZ185" i="14"/>
  <c r="BY185" i="14"/>
  <c r="CE185" i="14"/>
  <c r="CA185" i="14"/>
  <c r="CE4" i="14"/>
  <c r="BY4" i="14"/>
  <c r="BZ4" i="14"/>
  <c r="CA4" i="14"/>
  <c r="CA384" i="14"/>
  <c r="BZ384" i="14"/>
  <c r="BY384" i="14"/>
  <c r="CE384" i="14"/>
  <c r="BZ256" i="14"/>
  <c r="CE256" i="14"/>
  <c r="BY256" i="14"/>
  <c r="CA256" i="14"/>
  <c r="CA141" i="14"/>
  <c r="BY141" i="14"/>
  <c r="BZ141" i="14"/>
  <c r="CE141" i="14"/>
  <c r="BY559" i="14"/>
  <c r="CE559" i="14"/>
  <c r="CA559" i="14"/>
  <c r="BZ559" i="14"/>
  <c r="CE159" i="14"/>
  <c r="CA159" i="14"/>
  <c r="BZ159" i="14"/>
  <c r="BY159" i="14"/>
  <c r="CA483" i="14"/>
  <c r="BY483" i="14"/>
  <c r="CE483" i="14"/>
  <c r="BZ483" i="14"/>
  <c r="BY96" i="14"/>
  <c r="CE96" i="14"/>
  <c r="CA96" i="14"/>
  <c r="BZ96" i="14"/>
  <c r="BY327" i="14"/>
  <c r="CE327" i="14"/>
  <c r="CA327" i="14"/>
  <c r="BZ327" i="14"/>
  <c r="BZ195" i="14"/>
  <c r="BY195" i="14"/>
  <c r="CA195" i="14"/>
  <c r="CE195" i="14"/>
  <c r="BY529" i="14"/>
  <c r="CE529" i="14"/>
  <c r="CA529" i="14"/>
  <c r="BZ529" i="14"/>
  <c r="CA306" i="14"/>
  <c r="BY306" i="14"/>
  <c r="BZ306" i="14"/>
  <c r="CE306" i="14"/>
  <c r="BZ405" i="14"/>
  <c r="BY405" i="14"/>
  <c r="CA405" i="14"/>
  <c r="CE405" i="14"/>
  <c r="BY341" i="14"/>
  <c r="CE341" i="14"/>
  <c r="CA341" i="14"/>
  <c r="BZ341" i="14"/>
  <c r="CA213" i="14"/>
  <c r="BY213" i="14"/>
  <c r="CE213" i="14"/>
  <c r="BZ213" i="14"/>
  <c r="CA84" i="14"/>
  <c r="BY84" i="14"/>
  <c r="BZ84" i="14"/>
  <c r="CE84" i="14"/>
  <c r="CA460" i="14"/>
  <c r="BZ460" i="14"/>
  <c r="BY460" i="14"/>
  <c r="CE460" i="14"/>
  <c r="BZ396" i="14"/>
  <c r="CA396" i="14"/>
  <c r="CE396" i="14"/>
  <c r="BY396" i="14"/>
  <c r="BY204" i="14"/>
  <c r="CE204" i="14"/>
  <c r="CA204" i="14"/>
  <c r="BZ204" i="14"/>
  <c r="CE138" i="14"/>
  <c r="BZ138" i="14"/>
  <c r="BY138" i="14"/>
  <c r="CA138" i="14"/>
  <c r="BY294" i="14"/>
  <c r="CE294" i="14"/>
  <c r="CA294" i="14"/>
  <c r="BZ294" i="14"/>
  <c r="CA463" i="14"/>
  <c r="CE463" i="14"/>
  <c r="BZ463" i="14"/>
  <c r="BY463" i="14"/>
  <c r="CA515" i="14"/>
  <c r="BY515" i="14"/>
  <c r="BZ515" i="14"/>
  <c r="CE515" i="14"/>
  <c r="BY533" i="14"/>
  <c r="CA533" i="14"/>
  <c r="CE533" i="14"/>
  <c r="BZ533" i="14"/>
  <c r="CE471" i="14"/>
  <c r="BZ471" i="14"/>
  <c r="BY471" i="14"/>
  <c r="CA471" i="14"/>
  <c r="BY283" i="14"/>
  <c r="CE283" i="14"/>
  <c r="CA283" i="14"/>
  <c r="BZ283" i="14"/>
  <c r="BY71" i="14"/>
  <c r="CE71" i="14"/>
  <c r="CA71" i="14"/>
  <c r="BZ71" i="14"/>
  <c r="CA481" i="14"/>
  <c r="BY481" i="14"/>
  <c r="CE481" i="14"/>
  <c r="BZ481" i="14"/>
  <c r="CE202" i="14"/>
  <c r="BZ202" i="14"/>
  <c r="BY202" i="14"/>
  <c r="CA202" i="14"/>
  <c r="CE449" i="14"/>
  <c r="CA449" i="14"/>
  <c r="BZ449" i="14"/>
  <c r="BY449" i="14"/>
  <c r="CE209" i="14"/>
  <c r="CA209" i="14"/>
  <c r="BY209" i="14"/>
  <c r="BZ209" i="14"/>
  <c r="BZ121" i="14"/>
  <c r="CA121" i="14"/>
  <c r="CE121" i="14"/>
  <c r="BY121" i="14"/>
  <c r="BY232" i="14"/>
  <c r="CE232" i="14"/>
  <c r="BZ232" i="14"/>
  <c r="CA232" i="14"/>
  <c r="CA45" i="14"/>
  <c r="BZ45" i="14"/>
  <c r="BY45" i="14"/>
  <c r="CE45" i="14"/>
  <c r="BY248" i="14"/>
  <c r="CE248" i="14"/>
  <c r="BZ248" i="14"/>
  <c r="CA248" i="14"/>
  <c r="BZ38" i="14"/>
  <c r="BY38" i="14"/>
  <c r="CA38" i="14"/>
  <c r="CE38" i="14"/>
  <c r="CA475" i="14"/>
  <c r="BY475" i="14"/>
  <c r="BZ475" i="14"/>
  <c r="CE475" i="14"/>
  <c r="CE511" i="14"/>
  <c r="CA511" i="14"/>
  <c r="BY511" i="14"/>
  <c r="BZ511" i="14"/>
  <c r="CE163" i="14"/>
  <c r="CA163" i="14"/>
  <c r="BZ163" i="14"/>
  <c r="BY163" i="14"/>
  <c r="CE131" i="14"/>
  <c r="CA131" i="14"/>
  <c r="BZ131" i="14"/>
  <c r="BY131" i="14"/>
  <c r="CE398" i="14"/>
  <c r="BZ398" i="14"/>
  <c r="CA398" i="14"/>
  <c r="BY398" i="14"/>
  <c r="CE258" i="14"/>
  <c r="CA258" i="14"/>
  <c r="BZ258" i="14"/>
  <c r="BY258" i="14"/>
  <c r="BZ125" i="14"/>
  <c r="BY125" i="14"/>
  <c r="CA125" i="14"/>
  <c r="CE125" i="14"/>
  <c r="BZ130" i="14"/>
  <c r="CA130" i="14"/>
  <c r="BY130" i="14"/>
  <c r="CE130" i="14"/>
  <c r="BY470" i="14"/>
  <c r="BZ470" i="14"/>
  <c r="CA470" i="14"/>
  <c r="CE470" i="14"/>
  <c r="CA336" i="14"/>
  <c r="BY336" i="14"/>
  <c r="CE336" i="14"/>
  <c r="BZ336" i="14"/>
  <c r="BY358" i="14"/>
  <c r="CA358" i="14"/>
  <c r="CE358" i="14"/>
  <c r="BZ358" i="14"/>
  <c r="CE498" i="14"/>
  <c r="BY498" i="14"/>
  <c r="CA498" i="14"/>
  <c r="BZ498" i="14"/>
  <c r="BZ465" i="14"/>
  <c r="BY465" i="14"/>
  <c r="CA465" i="14"/>
  <c r="CE465" i="14"/>
  <c r="CA188" i="14"/>
  <c r="CE188" i="14"/>
  <c r="BY188" i="14"/>
  <c r="BZ188" i="14"/>
  <c r="CE90" i="14"/>
  <c r="BY90" i="14"/>
  <c r="BZ90" i="14"/>
  <c r="CA90" i="14"/>
  <c r="CA335" i="14"/>
  <c r="BZ335" i="14"/>
  <c r="BY335" i="14"/>
  <c r="CE335" i="14"/>
  <c r="BZ439" i="14"/>
  <c r="CA439" i="14"/>
  <c r="CE439" i="14"/>
  <c r="BY439" i="14"/>
  <c r="CE458" i="14"/>
  <c r="BZ458" i="14"/>
  <c r="CA458" i="14"/>
  <c r="BY458" i="14"/>
  <c r="BY337" i="14"/>
  <c r="CA337" i="14"/>
  <c r="CE337" i="14"/>
  <c r="BZ337" i="14"/>
  <c r="CA360" i="14"/>
  <c r="BZ360" i="14"/>
  <c r="BY360" i="14"/>
  <c r="CE360" i="14"/>
  <c r="CE278" i="14"/>
  <c r="BZ278" i="14"/>
  <c r="CA278" i="14"/>
  <c r="BY278" i="14"/>
  <c r="CA505" i="14"/>
  <c r="CE505" i="14"/>
  <c r="BZ505" i="14"/>
  <c r="BY505" i="14"/>
  <c r="CA339" i="14"/>
  <c r="BZ339" i="14"/>
  <c r="BY339" i="14"/>
  <c r="CE339" i="14"/>
  <c r="CA365" i="14"/>
  <c r="BZ365" i="14"/>
  <c r="CE365" i="14"/>
  <c r="BY365" i="14"/>
  <c r="CA548" i="14"/>
  <c r="BZ548" i="14"/>
  <c r="BY548" i="14"/>
  <c r="CE548" i="14"/>
  <c r="BZ83" i="14"/>
  <c r="BY83" i="14"/>
  <c r="CA83" i="14"/>
  <c r="CE83" i="14"/>
  <c r="CE182" i="14"/>
  <c r="CA182" i="14"/>
  <c r="BZ182" i="14"/>
  <c r="BY182" i="14"/>
  <c r="BY303" i="14"/>
  <c r="CE303" i="14"/>
  <c r="CA303" i="14"/>
  <c r="BZ303" i="14"/>
  <c r="BY567" i="14"/>
  <c r="CE567" i="14"/>
  <c r="CA567" i="14"/>
  <c r="BZ567" i="14"/>
  <c r="CA491" i="14"/>
  <c r="BY491" i="14"/>
  <c r="CE491" i="14"/>
  <c r="BZ491" i="14"/>
  <c r="CA69" i="14"/>
  <c r="BZ69" i="14"/>
  <c r="BY69" i="14"/>
  <c r="CE69" i="14"/>
  <c r="BY313" i="14"/>
  <c r="CE313" i="14"/>
  <c r="CA313" i="14"/>
  <c r="BZ313" i="14"/>
  <c r="BY68" i="14"/>
  <c r="CE68" i="14"/>
  <c r="CA68" i="14"/>
  <c r="BZ68" i="14"/>
  <c r="BY479" i="14"/>
  <c r="CE479" i="14"/>
  <c r="CA479" i="14"/>
  <c r="BZ479" i="14"/>
  <c r="BY539" i="14"/>
  <c r="BZ539" i="14"/>
  <c r="CE539" i="14"/>
  <c r="CA539" i="14"/>
  <c r="BZ388" i="14"/>
  <c r="BY388" i="14"/>
  <c r="CE388" i="14"/>
  <c r="CA388" i="14"/>
  <c r="CA554" i="14"/>
  <c r="BZ554" i="14"/>
  <c r="CE554" i="14"/>
  <c r="BY554" i="14"/>
  <c r="BY27" i="14"/>
  <c r="CE27" i="14"/>
  <c r="CA27" i="14"/>
  <c r="BZ27" i="14"/>
  <c r="BY560" i="14"/>
  <c r="CE560" i="14"/>
  <c r="CA560" i="14"/>
  <c r="BZ560" i="14"/>
  <c r="BY563" i="14"/>
  <c r="CE563" i="14"/>
  <c r="CA563" i="14"/>
  <c r="BZ563" i="14"/>
  <c r="BY227" i="14"/>
  <c r="CA227" i="14"/>
  <c r="CE227" i="14"/>
  <c r="BZ227" i="14"/>
  <c r="CE165" i="14"/>
  <c r="BZ165" i="14"/>
  <c r="BY165" i="14"/>
  <c r="CA165" i="14"/>
  <c r="CA5" i="14"/>
  <c r="BZ5" i="14"/>
  <c r="BY5" i="14"/>
  <c r="CE5" i="14"/>
  <c r="CE296" i="14"/>
  <c r="BZ296" i="14"/>
  <c r="BY296" i="14"/>
  <c r="CA296" i="14"/>
  <c r="BZ510" i="14"/>
  <c r="CE510" i="14"/>
  <c r="BY510" i="14"/>
  <c r="CA510" i="14"/>
  <c r="CA33" i="14"/>
  <c r="BZ33" i="14"/>
  <c r="BY33" i="14"/>
  <c r="CE33" i="14"/>
  <c r="CA423" i="14"/>
  <c r="BZ423" i="14"/>
  <c r="BY423" i="14"/>
  <c r="CE423" i="14"/>
  <c r="BZ530" i="14"/>
  <c r="BY530" i="14"/>
  <c r="CE530" i="14"/>
  <c r="CA530" i="14"/>
  <c r="CA211" i="14"/>
  <c r="BY211" i="14"/>
  <c r="CE211" i="14"/>
  <c r="BZ211" i="14"/>
  <c r="BY386" i="14"/>
  <c r="CE386" i="14"/>
  <c r="BZ386" i="14"/>
  <c r="CA386" i="14"/>
  <c r="CA301" i="14"/>
  <c r="BY301" i="14"/>
  <c r="CE301" i="14"/>
  <c r="BZ301" i="14"/>
  <c r="BY116" i="14"/>
  <c r="CA116" i="14"/>
  <c r="CE116" i="14"/>
  <c r="BZ116" i="14"/>
  <c r="CA356" i="14"/>
  <c r="BZ356" i="14"/>
  <c r="BY356" i="14"/>
  <c r="CE356" i="14"/>
  <c r="BZ244" i="14"/>
  <c r="CA244" i="14"/>
  <c r="BY244" i="14"/>
  <c r="CE244" i="14"/>
  <c r="BZ146" i="14"/>
  <c r="CE146" i="14"/>
  <c r="CA146" i="14"/>
  <c r="BY146" i="14"/>
  <c r="CA21" i="14"/>
  <c r="BZ21" i="14"/>
  <c r="BY21" i="14"/>
  <c r="CE21" i="14"/>
  <c r="BZ190" i="14"/>
  <c r="CE190" i="14"/>
  <c r="CA190" i="14"/>
  <c r="BY190" i="14"/>
  <c r="CE469" i="14"/>
  <c r="BZ469" i="14"/>
  <c r="BY469" i="14"/>
  <c r="CA469" i="14"/>
  <c r="BZ459" i="14"/>
  <c r="BY459" i="14"/>
  <c r="CA459" i="14"/>
  <c r="CE459" i="14"/>
  <c r="BZ513" i="14"/>
  <c r="CE513" i="14"/>
  <c r="CA513" i="14"/>
  <c r="BY513" i="14"/>
  <c r="CA346" i="14"/>
  <c r="BZ346" i="14"/>
  <c r="CE346" i="14"/>
  <c r="BY346" i="14"/>
  <c r="CE409" i="14"/>
  <c r="BZ409" i="14"/>
  <c r="BY409" i="14"/>
  <c r="CA409" i="14"/>
  <c r="BY352" i="14"/>
  <c r="CA352" i="14"/>
  <c r="BZ352" i="14"/>
  <c r="CE352" i="14"/>
  <c r="BY120" i="14"/>
  <c r="CE120" i="14"/>
  <c r="CA120" i="14"/>
  <c r="BZ120" i="14"/>
  <c r="CA142" i="14"/>
  <c r="CE142" i="14"/>
  <c r="BZ142" i="14"/>
  <c r="BY142" i="14"/>
  <c r="CE107" i="14"/>
  <c r="CA107" i="14"/>
  <c r="BZ107" i="14"/>
  <c r="BY107" i="14"/>
  <c r="BZ198" i="14"/>
  <c r="BY198" i="14"/>
  <c r="CE198" i="14"/>
  <c r="CA198" i="14"/>
  <c r="BZ174" i="14"/>
  <c r="CA174" i="14"/>
  <c r="CE174" i="14"/>
  <c r="BY174" i="14"/>
  <c r="CA519" i="14"/>
  <c r="BZ519" i="14"/>
  <c r="BY519" i="14"/>
  <c r="CE519" i="14"/>
  <c r="BZ355" i="14"/>
  <c r="CE355" i="14"/>
  <c r="BY355" i="14"/>
  <c r="CA355" i="14"/>
  <c r="CA550" i="14"/>
  <c r="BY550" i="14"/>
  <c r="CE550" i="14"/>
  <c r="BZ550" i="14"/>
  <c r="BZ210" i="14"/>
  <c r="CA210" i="14"/>
  <c r="BY210" i="14"/>
  <c r="CE210" i="14"/>
  <c r="BZ421" i="14"/>
  <c r="BY421" i="14"/>
  <c r="CA421" i="14"/>
  <c r="CE421" i="14"/>
  <c r="CA245" i="14"/>
  <c r="BZ245" i="14"/>
  <c r="BY245" i="14"/>
  <c r="CE245" i="14"/>
  <c r="BY63" i="14"/>
  <c r="CE63" i="14"/>
  <c r="CA63" i="14"/>
  <c r="BZ63" i="14"/>
  <c r="BZ236" i="14"/>
  <c r="CA236" i="14"/>
  <c r="BY236" i="14"/>
  <c r="CE236" i="14"/>
  <c r="BY156" i="14"/>
  <c r="CE156" i="14"/>
  <c r="CA156" i="14"/>
  <c r="BZ156" i="14"/>
  <c r="CE115" i="14"/>
  <c r="CA115" i="14"/>
  <c r="BZ115" i="14"/>
  <c r="BY115" i="14"/>
  <c r="CA8" i="14"/>
  <c r="BY8" i="14"/>
  <c r="BZ8" i="14"/>
  <c r="CE8" i="14"/>
  <c r="CA549" i="14"/>
  <c r="BZ549" i="14"/>
  <c r="BY549" i="14"/>
  <c r="CE549" i="14"/>
  <c r="CA158" i="14"/>
  <c r="BY158" i="14"/>
  <c r="BZ158" i="14"/>
  <c r="CE158" i="14"/>
  <c r="BY23" i="14"/>
  <c r="CE23" i="14"/>
  <c r="CA23" i="14"/>
  <c r="BZ23" i="14"/>
  <c r="BY219" i="14"/>
  <c r="CE219" i="14"/>
  <c r="CA219" i="14"/>
  <c r="BZ219" i="14"/>
  <c r="CE502" i="14"/>
  <c r="CA502" i="14"/>
  <c r="BZ502" i="14"/>
  <c r="BY502" i="14"/>
  <c r="CA330" i="14"/>
  <c r="CE330" i="14"/>
  <c r="BZ330" i="14"/>
  <c r="BY330" i="14"/>
  <c r="CE433" i="14"/>
  <c r="BZ433" i="14"/>
  <c r="BY433" i="14"/>
  <c r="CA433" i="14"/>
  <c r="BZ353" i="14"/>
  <c r="CE353" i="14"/>
  <c r="CA353" i="14"/>
  <c r="BY353" i="14"/>
  <c r="CA289" i="14"/>
  <c r="BZ289" i="14"/>
  <c r="BY289" i="14"/>
  <c r="CE289" i="14"/>
  <c r="CE143" i="14"/>
  <c r="CA143" i="14"/>
  <c r="BZ143" i="14"/>
  <c r="BY143" i="14"/>
  <c r="BY488" i="14"/>
  <c r="CE488" i="14"/>
  <c r="BZ488" i="14"/>
  <c r="CA488" i="14"/>
  <c r="CE392" i="14"/>
  <c r="CA392" i="14"/>
  <c r="BY392" i="14"/>
  <c r="BZ392" i="14"/>
  <c r="BZ312" i="14"/>
  <c r="CA312" i="14"/>
  <c r="CE312" i="14"/>
  <c r="BY312" i="14"/>
  <c r="BY168" i="14"/>
  <c r="CE168" i="14"/>
  <c r="CA168" i="14"/>
  <c r="BZ168" i="14"/>
  <c r="CA109" i="14"/>
  <c r="CE109" i="14"/>
  <c r="BZ109" i="14"/>
  <c r="BY109" i="14"/>
  <c r="BZ24" i="14"/>
  <c r="CE24" i="14"/>
  <c r="CA24" i="14"/>
  <c r="BY24" i="14"/>
  <c r="BY280" i="14"/>
  <c r="BZ280" i="14"/>
  <c r="CA280" i="14"/>
  <c r="CE280" i="14"/>
  <c r="BZ70" i="14"/>
  <c r="CE70" i="14"/>
  <c r="CA70" i="14"/>
  <c r="BY70" i="14"/>
  <c r="CA478" i="14"/>
  <c r="CE478" i="14"/>
  <c r="BY478" i="14"/>
  <c r="BZ478" i="14"/>
  <c r="BY495" i="14"/>
  <c r="CE495" i="14"/>
  <c r="CA495" i="14"/>
  <c r="BZ495" i="14"/>
  <c r="BZ547" i="14"/>
  <c r="CE547" i="14"/>
  <c r="CA547" i="14"/>
  <c r="BY547" i="14"/>
  <c r="CE206" i="14"/>
  <c r="CA206" i="14"/>
  <c r="BY206" i="14"/>
  <c r="BZ206" i="14"/>
  <c r="CE167" i="14"/>
  <c r="CA167" i="14"/>
  <c r="BZ167" i="14"/>
  <c r="BY167" i="14"/>
  <c r="CE371" i="14"/>
  <c r="BZ371" i="14"/>
  <c r="CA371" i="14"/>
  <c r="BY371" i="14"/>
  <c r="BY243" i="14"/>
  <c r="CA243" i="14"/>
  <c r="CE243" i="14"/>
  <c r="BZ243" i="14"/>
  <c r="CA17" i="14"/>
  <c r="BZ17" i="14"/>
  <c r="BY17" i="14"/>
  <c r="CE17" i="14"/>
  <c r="BY322" i="14"/>
  <c r="CA322" i="14"/>
  <c r="CE322" i="14"/>
  <c r="BZ322" i="14"/>
  <c r="BY80" i="14"/>
  <c r="CA80" i="14"/>
  <c r="CE80" i="14"/>
  <c r="BZ80" i="14"/>
  <c r="BZ381" i="14"/>
  <c r="BY381" i="14"/>
  <c r="CA381" i="14"/>
  <c r="CE381" i="14"/>
  <c r="CA317" i="14"/>
  <c r="BY317" i="14"/>
  <c r="CE317" i="14"/>
  <c r="BZ317" i="14"/>
  <c r="BY189" i="14"/>
  <c r="BZ189" i="14"/>
  <c r="CE189" i="14"/>
  <c r="CA189" i="14"/>
  <c r="CA137" i="14"/>
  <c r="BY137" i="14"/>
  <c r="CE137" i="14"/>
  <c r="BZ137" i="14"/>
  <c r="BY52" i="14"/>
  <c r="BZ52" i="14"/>
  <c r="CE52" i="14"/>
  <c r="CA52" i="14"/>
  <c r="BY564" i="14"/>
  <c r="CE564" i="14"/>
  <c r="BZ564" i="14"/>
  <c r="CA564" i="14"/>
  <c r="BY468" i="14"/>
  <c r="CE468" i="14"/>
  <c r="BZ468" i="14"/>
  <c r="CA468" i="14"/>
  <c r="BZ276" i="14"/>
  <c r="CA276" i="14"/>
  <c r="CE276" i="14"/>
  <c r="BY276" i="14"/>
  <c r="BY212" i="14"/>
  <c r="CE212" i="14"/>
  <c r="BZ212" i="14"/>
  <c r="CA212" i="14"/>
  <c r="BY104" i="14"/>
  <c r="CE104" i="14"/>
  <c r="CA104" i="14"/>
  <c r="BZ104" i="14"/>
  <c r="CA98" i="14"/>
  <c r="BZ98" i="14"/>
  <c r="BY98" i="14"/>
  <c r="CE98" i="14"/>
  <c r="BY374" i="14"/>
  <c r="CA374" i="14"/>
  <c r="CE374" i="14"/>
  <c r="BZ374" i="14"/>
  <c r="BY467" i="14"/>
  <c r="CE467" i="14"/>
  <c r="CA467" i="14"/>
  <c r="BZ467" i="14"/>
  <c r="CE367" i="14"/>
  <c r="BZ367" i="14"/>
  <c r="CA367" i="14"/>
  <c r="BY367" i="14"/>
  <c r="CA97" i="14"/>
  <c r="CE97" i="14"/>
  <c r="BZ97" i="14"/>
  <c r="BY97" i="14"/>
  <c r="BZ446" i="14"/>
  <c r="CE446" i="14"/>
  <c r="CA446" i="14"/>
  <c r="BY446" i="14"/>
  <c r="CE151" i="14"/>
  <c r="CA151" i="14"/>
  <c r="BZ151" i="14"/>
  <c r="BY151" i="14"/>
  <c r="BY503" i="14"/>
  <c r="CE503" i="14"/>
  <c r="CA503" i="14"/>
  <c r="BZ503" i="14"/>
  <c r="BY235" i="14"/>
  <c r="CE235" i="14"/>
  <c r="CA235" i="14"/>
  <c r="BZ235" i="14"/>
  <c r="CA49" i="14"/>
  <c r="BZ49" i="14"/>
  <c r="BY49" i="14"/>
  <c r="CE49" i="14"/>
  <c r="CE250" i="14"/>
  <c r="BZ250" i="14"/>
  <c r="BY250" i="14"/>
  <c r="CA250" i="14"/>
  <c r="CE154" i="14"/>
  <c r="BY154" i="14"/>
  <c r="CA154" i="14"/>
  <c r="BZ154" i="14"/>
  <c r="CE393" i="14"/>
  <c r="BZ393" i="14"/>
  <c r="BY393" i="14"/>
  <c r="CA393" i="14"/>
  <c r="BY329" i="14"/>
  <c r="CE329" i="14"/>
  <c r="CA329" i="14"/>
  <c r="BZ329" i="14"/>
  <c r="CA217" i="14"/>
  <c r="BZ217" i="14"/>
  <c r="BY217" i="14"/>
  <c r="CE217" i="14"/>
  <c r="CE153" i="14"/>
  <c r="BZ153" i="14"/>
  <c r="CA153" i="14"/>
  <c r="BY153" i="14"/>
  <c r="BY89" i="14"/>
  <c r="CA89" i="14"/>
  <c r="CE89" i="14"/>
  <c r="BZ89" i="14"/>
  <c r="CA25" i="14"/>
  <c r="BZ25" i="14"/>
  <c r="BY25" i="14"/>
  <c r="CE25" i="14"/>
  <c r="BZ448" i="14"/>
  <c r="CA448" i="14"/>
  <c r="CE448" i="14"/>
  <c r="BY448" i="14"/>
  <c r="CA400" i="14"/>
  <c r="BZ400" i="14"/>
  <c r="BY400" i="14"/>
  <c r="CE400" i="14"/>
  <c r="BY272" i="14"/>
  <c r="CE272" i="14"/>
  <c r="BZ272" i="14"/>
  <c r="CA272" i="14"/>
  <c r="CA208" i="14"/>
  <c r="CE208" i="14"/>
  <c r="BZ208" i="14"/>
  <c r="BY208" i="14"/>
  <c r="BY160" i="14"/>
  <c r="CE160" i="14"/>
  <c r="CA160" i="14"/>
  <c r="BZ160" i="14"/>
  <c r="BY35" i="14"/>
  <c r="CE35" i="14"/>
  <c r="CA35" i="14"/>
  <c r="BZ35" i="14"/>
  <c r="CE14" i="14"/>
  <c r="CA14" i="14"/>
  <c r="BZ14" i="14"/>
  <c r="BY14" i="14"/>
  <c r="BY454" i="14"/>
  <c r="CE454" i="14"/>
  <c r="CA454" i="14"/>
  <c r="BZ454" i="14"/>
  <c r="BY287" i="14"/>
  <c r="CE287" i="14"/>
  <c r="CA287" i="14"/>
  <c r="BZ287" i="14"/>
  <c r="BZ526" i="14"/>
  <c r="BY526" i="14"/>
  <c r="CA526" i="14"/>
  <c r="CE526" i="14"/>
  <c r="BY238" i="14"/>
  <c r="CA238" i="14"/>
  <c r="BZ238" i="14"/>
  <c r="CE238" i="14"/>
  <c r="BZ391" i="14"/>
  <c r="BY391" i="14"/>
  <c r="CA391" i="14"/>
  <c r="CE391" i="14"/>
  <c r="BZ129" i="14"/>
  <c r="CE129" i="14"/>
  <c r="BY129" i="14"/>
  <c r="CA129" i="14"/>
  <c r="BY259" i="14"/>
  <c r="CA259" i="14"/>
  <c r="CE259" i="14"/>
  <c r="BZ259" i="14"/>
  <c r="BY571" i="14"/>
  <c r="CA571" i="14"/>
  <c r="CE571" i="14"/>
  <c r="BZ571" i="14"/>
  <c r="BY338" i="14"/>
  <c r="BZ338" i="14"/>
  <c r="CE338" i="14"/>
  <c r="CA338" i="14"/>
  <c r="BY144" i="14"/>
  <c r="CE144" i="14"/>
  <c r="CA144" i="14"/>
  <c r="BZ144" i="14"/>
  <c r="CE453" i="14"/>
  <c r="CA453" i="14"/>
  <c r="BZ453" i="14"/>
  <c r="BY453" i="14"/>
  <c r="CE357" i="14"/>
  <c r="CA357" i="14"/>
  <c r="BZ357" i="14"/>
  <c r="BY357" i="14"/>
  <c r="CA229" i="14"/>
  <c r="BZ229" i="14"/>
  <c r="BY229" i="14"/>
  <c r="CE229" i="14"/>
  <c r="BY572" i="14"/>
  <c r="CE572" i="14"/>
  <c r="BZ572" i="14"/>
  <c r="CA572" i="14"/>
  <c r="BZ492" i="14"/>
  <c r="CE492" i="14"/>
  <c r="CA492" i="14"/>
  <c r="BY492" i="14"/>
  <c r="CA412" i="14"/>
  <c r="BY412" i="14"/>
  <c r="BZ412" i="14"/>
  <c r="CE412" i="14"/>
  <c r="BY332" i="14"/>
  <c r="CA332" i="14"/>
  <c r="CE332" i="14"/>
  <c r="BZ332" i="14"/>
  <c r="BY284" i="14"/>
  <c r="CE284" i="14"/>
  <c r="BZ284" i="14"/>
  <c r="CA284" i="14"/>
  <c r="CA220" i="14"/>
  <c r="BY220" i="14"/>
  <c r="BZ220" i="14"/>
  <c r="CE220" i="14"/>
  <c r="CE106" i="14"/>
  <c r="BZ106" i="14"/>
  <c r="CA106" i="14"/>
  <c r="BY106" i="14"/>
  <c r="CA521" i="14"/>
  <c r="BZ521" i="14"/>
  <c r="CE521" i="14"/>
  <c r="BY521" i="14"/>
  <c r="CE390" i="14"/>
  <c r="CA390" i="14"/>
  <c r="BY390" i="14"/>
  <c r="BZ390" i="14"/>
  <c r="BZ558" i="14"/>
  <c r="CA558" i="14"/>
  <c r="BY558" i="14"/>
  <c r="CE558" i="14"/>
  <c r="CE286" i="14"/>
  <c r="CA286" i="14"/>
  <c r="BZ286" i="14"/>
  <c r="BY286" i="14"/>
  <c r="BY108" i="14"/>
  <c r="CE108" i="14"/>
  <c r="CA108" i="14"/>
  <c r="BZ108" i="14"/>
  <c r="BZ514" i="14"/>
  <c r="CA514" i="14"/>
  <c r="BY514" i="14"/>
  <c r="CE514" i="14"/>
  <c r="CA315" i="14"/>
  <c r="BY315" i="14"/>
  <c r="CE315" i="14"/>
  <c r="BZ315" i="14"/>
  <c r="CE155" i="14"/>
  <c r="CA155" i="14"/>
  <c r="BZ155" i="14"/>
  <c r="BY155" i="14"/>
  <c r="CE523" i="14"/>
  <c r="BY523" i="14"/>
  <c r="CA523" i="14"/>
  <c r="BZ523" i="14"/>
  <c r="BZ234" i="14"/>
  <c r="BY234" i="14"/>
  <c r="CA234" i="14"/>
  <c r="CE234" i="14"/>
  <c r="CE48" i="14"/>
  <c r="BZ48" i="14"/>
  <c r="BY48" i="14"/>
  <c r="CA48" i="14"/>
  <c r="CA257" i="14"/>
  <c r="BZ257" i="14"/>
  <c r="BY257" i="14"/>
  <c r="CE257" i="14"/>
  <c r="BY161" i="14"/>
  <c r="BZ161" i="14"/>
  <c r="CE161" i="14"/>
  <c r="CA161" i="14"/>
  <c r="BY264" i="14"/>
  <c r="CE264" i="14"/>
  <c r="BZ264" i="14"/>
  <c r="CA264" i="14"/>
  <c r="CE22" i="14"/>
  <c r="BY22" i="14"/>
  <c r="CA22" i="14"/>
  <c r="BZ22" i="14"/>
  <c r="BZ424" i="14"/>
  <c r="CE424" i="14"/>
  <c r="BY424" i="14"/>
  <c r="CA424" i="14"/>
  <c r="BY86" i="14"/>
  <c r="CA86" i="14"/>
  <c r="CE86" i="14"/>
  <c r="BZ86" i="14"/>
  <c r="BY551" i="14"/>
  <c r="CE551" i="14"/>
  <c r="CA551" i="14"/>
  <c r="BZ551" i="14"/>
  <c r="CE474" i="14"/>
  <c r="BZ474" i="14"/>
  <c r="CA474" i="14"/>
  <c r="BY474" i="14"/>
  <c r="CA568" i="14"/>
  <c r="BZ568" i="14"/>
  <c r="CE568" i="14"/>
  <c r="BY568" i="14"/>
  <c r="BZ326" i="14"/>
  <c r="CE326" i="14"/>
  <c r="BY326" i="14"/>
  <c r="CA326" i="14"/>
  <c r="BY518" i="14"/>
  <c r="CA518" i="14"/>
  <c r="CE518" i="14"/>
  <c r="BZ518" i="14"/>
  <c r="CA285" i="14"/>
  <c r="BZ285" i="14"/>
  <c r="BY285" i="14"/>
  <c r="CE285" i="14"/>
  <c r="CE532" i="14"/>
  <c r="CA532" i="14"/>
  <c r="BZ532" i="14"/>
  <c r="BY532" i="14"/>
  <c r="CE382" i="14"/>
  <c r="BZ382" i="14"/>
  <c r="CA382" i="14"/>
  <c r="BY382" i="14"/>
  <c r="CA343" i="14"/>
  <c r="BZ343" i="14"/>
  <c r="BY343" i="14"/>
  <c r="CE343" i="14"/>
  <c r="CE201" i="14"/>
  <c r="CA201" i="14"/>
  <c r="BY201" i="14"/>
  <c r="BZ201" i="14"/>
  <c r="CA77" i="14"/>
  <c r="BZ77" i="14"/>
  <c r="BY77" i="14"/>
  <c r="CE77" i="14"/>
  <c r="CE517" i="14"/>
  <c r="CA517" i="14"/>
  <c r="BZ517" i="14"/>
  <c r="BY517" i="14"/>
  <c r="CA323" i="14"/>
  <c r="BY323" i="14"/>
  <c r="CE323" i="14"/>
  <c r="BZ323" i="14"/>
  <c r="BZ42" i="14"/>
  <c r="BY42" i="14"/>
  <c r="CA42" i="14"/>
  <c r="CE42" i="14"/>
  <c r="BY75" i="14"/>
  <c r="CE75" i="14"/>
  <c r="CA75" i="14"/>
  <c r="BZ75" i="14"/>
  <c r="BY493" i="14"/>
  <c r="CE493" i="14"/>
  <c r="CA493" i="14"/>
  <c r="BZ493" i="14"/>
  <c r="CA133" i="14"/>
  <c r="BZ133" i="14"/>
  <c r="CE133" i="14"/>
  <c r="BY133" i="14"/>
  <c r="CA273" i="14"/>
  <c r="BZ273" i="14"/>
  <c r="BY273" i="14"/>
  <c r="CE273" i="14"/>
  <c r="BY472" i="14"/>
  <c r="CE472" i="14"/>
  <c r="BZ472" i="14"/>
  <c r="CA472" i="14"/>
  <c r="CE193" i="14"/>
  <c r="CA193" i="14"/>
  <c r="BY193" i="14"/>
  <c r="BZ193" i="14"/>
  <c r="CE6" i="14"/>
  <c r="CA6" i="14"/>
  <c r="BZ6" i="14"/>
  <c r="BY6" i="14"/>
  <c r="CE447" i="14"/>
  <c r="BY447" i="14"/>
  <c r="CA447" i="14"/>
  <c r="BZ447" i="14"/>
  <c r="CE139" i="14"/>
  <c r="CA139" i="14"/>
  <c r="BZ139" i="14"/>
  <c r="BY139" i="14"/>
  <c r="BY145" i="14"/>
  <c r="BZ145" i="14"/>
  <c r="CE145" i="14"/>
  <c r="CA145" i="14"/>
  <c r="CA290" i="14"/>
  <c r="BZ290" i="14"/>
  <c r="CE290" i="14"/>
  <c r="BY290" i="14"/>
  <c r="BZ436" i="14"/>
  <c r="CE436" i="14"/>
  <c r="CA436" i="14"/>
  <c r="BY436" i="14"/>
  <c r="BY82" i="14"/>
  <c r="CA82" i="14"/>
  <c r="CE82" i="14"/>
  <c r="BZ82" i="14"/>
  <c r="CE262" i="14"/>
  <c r="CA262" i="14"/>
  <c r="BZ262" i="14"/>
  <c r="BY262" i="14"/>
  <c r="BY12" i="14"/>
  <c r="CE12" i="14"/>
  <c r="BZ12" i="14"/>
  <c r="CA12" i="14"/>
  <c r="CE395" i="14"/>
  <c r="CA395" i="14"/>
  <c r="BY395" i="14"/>
  <c r="BZ395" i="14"/>
  <c r="BY7" i="14"/>
  <c r="CA7" i="14"/>
  <c r="CE7" i="14"/>
  <c r="BZ7" i="14"/>
  <c r="CE218" i="14"/>
  <c r="BZ218" i="14"/>
  <c r="CA218" i="14"/>
  <c r="BY218" i="14"/>
  <c r="BY132" i="14"/>
  <c r="CE132" i="14"/>
  <c r="CA132" i="14"/>
  <c r="BZ132" i="14"/>
  <c r="CE522" i="14"/>
  <c r="BZ522" i="14"/>
  <c r="BY522" i="14"/>
  <c r="CA522" i="14"/>
  <c r="BZ179" i="14"/>
  <c r="BY179" i="14"/>
  <c r="CA179" i="14"/>
  <c r="CE179" i="14"/>
  <c r="BZ404" i="14"/>
  <c r="CE404" i="14"/>
  <c r="CA404" i="14"/>
  <c r="BY404" i="14"/>
  <c r="CA499" i="14"/>
  <c r="BY499" i="14"/>
  <c r="CE499" i="14"/>
  <c r="BZ499" i="14"/>
  <c r="BY378" i="14"/>
  <c r="CE378" i="14"/>
  <c r="BZ378" i="14"/>
  <c r="CA378" i="14"/>
  <c r="CA265" i="14"/>
  <c r="BZ265" i="14"/>
  <c r="BY265" i="14"/>
  <c r="CE265" i="14"/>
  <c r="CA480" i="14"/>
  <c r="BY480" i="14"/>
  <c r="BZ480" i="14"/>
  <c r="CE480" i="14"/>
  <c r="BZ451" i="14"/>
  <c r="CE451" i="14"/>
  <c r="CA451" i="14"/>
  <c r="BY451" i="14"/>
  <c r="BY59" i="14"/>
  <c r="CE59" i="14"/>
  <c r="CA59" i="14"/>
  <c r="BZ59" i="14"/>
  <c r="CE394" i="14"/>
  <c r="CA394" i="14"/>
  <c r="BZ394" i="14"/>
  <c r="BY394" i="14"/>
  <c r="BY36" i="14"/>
  <c r="CE36" i="14"/>
  <c r="BZ36" i="14"/>
  <c r="CA36" i="14"/>
  <c r="BZ54" i="14"/>
  <c r="CE54" i="14"/>
  <c r="BY54" i="14"/>
  <c r="CA54" i="14"/>
  <c r="CE230" i="14"/>
  <c r="CA230" i="14"/>
  <c r="BZ230" i="14"/>
  <c r="BY230" i="14"/>
  <c r="CE119" i="14"/>
  <c r="CA119" i="14"/>
  <c r="BZ119" i="14"/>
  <c r="BY119" i="14"/>
  <c r="CA53" i="14"/>
  <c r="BZ53" i="14"/>
  <c r="BY53" i="14"/>
  <c r="CE53" i="14"/>
  <c r="CA573" i="14"/>
  <c r="BZ573" i="14"/>
  <c r="BY573" i="14"/>
  <c r="CE573" i="14"/>
  <c r="CE403" i="14"/>
  <c r="BY403" i="14"/>
  <c r="BZ403" i="14"/>
  <c r="CA403" i="14"/>
  <c r="CE418" i="14"/>
  <c r="BZ418" i="14"/>
  <c r="CA418" i="14"/>
  <c r="BY418" i="14"/>
  <c r="CA162" i="14"/>
  <c r="BY162" i="14"/>
  <c r="CE162" i="14"/>
  <c r="BZ162" i="14"/>
  <c r="BZ413" i="14"/>
  <c r="BY413" i="14"/>
  <c r="CA413" i="14"/>
  <c r="CE413" i="14"/>
  <c r="CA237" i="14"/>
  <c r="BZ237" i="14"/>
  <c r="BY237" i="14"/>
  <c r="CE237" i="14"/>
  <c r="CA452" i="14"/>
  <c r="BZ452" i="14"/>
  <c r="BY452" i="14"/>
  <c r="CE452" i="14"/>
  <c r="BY308" i="14"/>
  <c r="CE308" i="14"/>
  <c r="CA308" i="14"/>
  <c r="BZ308" i="14"/>
  <c r="BZ40" i="14"/>
  <c r="CE40" i="14"/>
  <c r="CA40" i="14"/>
  <c r="BY40" i="14"/>
  <c r="CA114" i="14"/>
  <c r="CE114" i="14"/>
  <c r="BZ114" i="14"/>
  <c r="BY114" i="14"/>
  <c r="CA431" i="14"/>
  <c r="BY431" i="14"/>
  <c r="CE431" i="14"/>
  <c r="BZ431" i="14"/>
  <c r="BY254" i="14"/>
  <c r="CA254" i="14"/>
  <c r="CE254" i="14"/>
  <c r="BZ254" i="14"/>
  <c r="CE32" i="14"/>
  <c r="CA32" i="14"/>
  <c r="BY32" i="14"/>
  <c r="BZ32" i="14"/>
  <c r="CE482" i="14"/>
  <c r="CA482" i="14"/>
  <c r="BZ482" i="14"/>
  <c r="BY482" i="14"/>
  <c r="BY92" i="14"/>
  <c r="CE92" i="14"/>
  <c r="CA92" i="14"/>
  <c r="BZ92" i="14"/>
  <c r="BY410" i="14"/>
  <c r="CE410" i="14"/>
  <c r="BZ410" i="14"/>
  <c r="CA410" i="14"/>
  <c r="CE425" i="14"/>
  <c r="BZ425" i="14"/>
  <c r="BY425" i="14"/>
  <c r="CA425" i="14"/>
  <c r="BZ464" i="14"/>
  <c r="CE464" i="14"/>
  <c r="BY464" i="14"/>
  <c r="CA464" i="14"/>
  <c r="BZ304" i="14"/>
  <c r="CE304" i="14"/>
  <c r="BY304" i="14"/>
  <c r="CA304" i="14"/>
  <c r="CA13" i="14"/>
  <c r="BZ13" i="14"/>
  <c r="BY13" i="14"/>
  <c r="CE13" i="14"/>
  <c r="CE110" i="14"/>
  <c r="BZ110" i="14"/>
  <c r="BY110" i="14"/>
  <c r="CA110" i="14"/>
  <c r="CE30" i="14"/>
  <c r="BY30" i="14"/>
  <c r="CA30" i="14"/>
  <c r="BZ30" i="14"/>
  <c r="CE149" i="14"/>
  <c r="BZ149" i="14"/>
  <c r="CA149" i="14"/>
  <c r="BY149" i="14"/>
  <c r="CA366" i="14"/>
  <c r="BY366" i="14"/>
  <c r="BZ366" i="14"/>
  <c r="CE366" i="14"/>
  <c r="BY541" i="14"/>
  <c r="BZ541" i="14"/>
  <c r="CA541" i="14"/>
  <c r="CE541" i="14"/>
  <c r="CA387" i="14"/>
  <c r="BY387" i="14"/>
  <c r="CE387" i="14"/>
  <c r="BZ387" i="14"/>
  <c r="BY39" i="14"/>
  <c r="CE39" i="14"/>
  <c r="CA39" i="14"/>
  <c r="BZ39" i="14"/>
  <c r="CE402" i="14"/>
  <c r="BY402" i="14"/>
  <c r="CA402" i="14"/>
  <c r="BZ402" i="14"/>
  <c r="BZ437" i="14"/>
  <c r="CE437" i="14"/>
  <c r="CA437" i="14"/>
  <c r="BY437" i="14"/>
  <c r="CA261" i="14"/>
  <c r="BZ261" i="14"/>
  <c r="BY261" i="14"/>
  <c r="CE261" i="14"/>
  <c r="CE127" i="14"/>
  <c r="CA127" i="14"/>
  <c r="BZ127" i="14"/>
  <c r="BY127" i="14"/>
  <c r="CA364" i="14"/>
  <c r="BY364" i="14"/>
  <c r="BZ364" i="14"/>
  <c r="CE364" i="14"/>
  <c r="CA29" i="14"/>
  <c r="BZ29" i="14"/>
  <c r="BY29" i="14"/>
  <c r="CE29" i="14"/>
  <c r="CE58" i="14"/>
  <c r="BY58" i="14"/>
  <c r="BZ58" i="14"/>
  <c r="CA58" i="14"/>
  <c r="CE10" i="14"/>
  <c r="CA10" i="14"/>
  <c r="BZ10" i="14"/>
  <c r="BY10" i="14"/>
  <c r="BY140" i="14"/>
  <c r="CE140" i="14"/>
  <c r="CA140" i="14"/>
  <c r="BZ140" i="14"/>
  <c r="CA222" i="14"/>
  <c r="BY222" i="14"/>
  <c r="CE222" i="14"/>
  <c r="BZ222" i="14"/>
  <c r="BY490" i="14"/>
  <c r="CE490" i="14"/>
  <c r="BZ490" i="14"/>
  <c r="CA490" i="14"/>
  <c r="BY311" i="14"/>
  <c r="CE311" i="14"/>
  <c r="CA311" i="14"/>
  <c r="BZ311" i="14"/>
  <c r="CE411" i="14"/>
  <c r="CA411" i="14"/>
  <c r="BY411" i="14"/>
  <c r="BZ411" i="14"/>
  <c r="CE545" i="14"/>
  <c r="BY545" i="14"/>
  <c r="CA545" i="14"/>
  <c r="BZ545" i="14"/>
  <c r="CE362" i="14"/>
  <c r="CA362" i="14"/>
  <c r="BZ362" i="14"/>
  <c r="BY362" i="14"/>
  <c r="CA91" i="14"/>
  <c r="BZ91" i="14"/>
  <c r="BY91" i="14"/>
  <c r="CE91" i="14"/>
  <c r="CE401" i="14"/>
  <c r="BZ401" i="14"/>
  <c r="BY401" i="14"/>
  <c r="CA401" i="14"/>
  <c r="BY305" i="14"/>
  <c r="CE305" i="14"/>
  <c r="CA305" i="14"/>
  <c r="BZ305" i="14"/>
  <c r="CA225" i="14"/>
  <c r="BZ225" i="14"/>
  <c r="BY225" i="14"/>
  <c r="CE225" i="14"/>
  <c r="BY504" i="14"/>
  <c r="CE504" i="14"/>
  <c r="CA504" i="14"/>
  <c r="BZ504" i="14"/>
  <c r="CE440" i="14"/>
  <c r="BY440" i="14"/>
  <c r="CA440" i="14"/>
  <c r="BZ440" i="14"/>
  <c r="CA328" i="14"/>
  <c r="BY328" i="14"/>
  <c r="CE328" i="14"/>
  <c r="BZ328" i="14"/>
  <c r="BZ184" i="14"/>
  <c r="CE184" i="14"/>
  <c r="CA184" i="14"/>
  <c r="BY184" i="14"/>
  <c r="BY67" i="14"/>
  <c r="CE67" i="14"/>
  <c r="CA67" i="14"/>
  <c r="BZ67" i="14"/>
  <c r="BZ408" i="14"/>
  <c r="BY408" i="14"/>
  <c r="CE408" i="14"/>
  <c r="CA408" i="14"/>
  <c r="BZ438" i="14"/>
  <c r="CE438" i="14"/>
  <c r="CA438" i="14"/>
  <c r="BY438" i="14"/>
  <c r="BZ538" i="14"/>
  <c r="BY538" i="14"/>
  <c r="CA538" i="14"/>
  <c r="CE538" i="14"/>
  <c r="CE191" i="14"/>
  <c r="BZ191" i="14"/>
  <c r="BY191" i="14"/>
  <c r="CA191" i="14"/>
  <c r="CA270" i="14"/>
  <c r="CE270" i="14"/>
  <c r="BZ270" i="14"/>
  <c r="BY270" i="14"/>
  <c r="BY295" i="14"/>
  <c r="CE295" i="14"/>
  <c r="CA295" i="14"/>
  <c r="BZ295" i="14"/>
  <c r="CA435" i="14"/>
  <c r="CE435" i="14"/>
  <c r="BY435" i="14"/>
  <c r="BZ435" i="14"/>
  <c r="BY275" i="14"/>
  <c r="CA275" i="14"/>
  <c r="CE275" i="14"/>
  <c r="BZ275" i="14"/>
  <c r="BY60" i="14"/>
  <c r="CA60" i="14"/>
  <c r="BZ60" i="14"/>
  <c r="CE60" i="14"/>
  <c r="BY354" i="14"/>
  <c r="CE354" i="14"/>
  <c r="BZ354" i="14"/>
  <c r="CA354" i="14"/>
  <c r="CE123" i="14"/>
  <c r="CA123" i="14"/>
  <c r="BZ123" i="14"/>
  <c r="BY123" i="14"/>
  <c r="BZ397" i="14"/>
  <c r="BY397" i="14"/>
  <c r="CA397" i="14"/>
  <c r="CE397" i="14"/>
  <c r="BY333" i="14"/>
  <c r="CE333" i="14"/>
  <c r="CA333" i="14"/>
  <c r="BZ333" i="14"/>
  <c r="CA205" i="14"/>
  <c r="BY205" i="14"/>
  <c r="CE205" i="14"/>
  <c r="BZ205" i="14"/>
  <c r="CE157" i="14"/>
  <c r="CA157" i="14"/>
  <c r="BY157" i="14"/>
  <c r="BZ157" i="14"/>
  <c r="CA73" i="14"/>
  <c r="BZ73" i="14"/>
  <c r="BY73" i="14"/>
  <c r="CE73" i="14"/>
  <c r="CA9" i="14"/>
  <c r="BZ9" i="14"/>
  <c r="BY9" i="14"/>
  <c r="CE9" i="14"/>
  <c r="CE500" i="14"/>
  <c r="BZ500" i="14"/>
  <c r="CA500" i="14"/>
  <c r="BY500" i="14"/>
  <c r="CE292" i="14"/>
  <c r="CA292" i="14"/>
  <c r="BY292" i="14"/>
  <c r="BZ292" i="14"/>
  <c r="CA228" i="14"/>
  <c r="BZ228" i="14"/>
  <c r="BY228" i="14"/>
  <c r="CE228" i="14"/>
  <c r="BY164" i="14"/>
  <c r="CE164" i="14"/>
  <c r="CA164" i="14"/>
  <c r="BZ164" i="14"/>
  <c r="BY19" i="14"/>
  <c r="CE19" i="14"/>
  <c r="CA19" i="14"/>
  <c r="BZ19" i="14"/>
  <c r="CE50" i="14"/>
  <c r="BY50" i="14"/>
  <c r="CA50" i="14"/>
  <c r="BZ50" i="14"/>
  <c r="BZ18" i="14"/>
  <c r="CE18" i="14"/>
  <c r="BY18" i="14"/>
  <c r="CA18" i="14"/>
  <c r="CA166" i="14"/>
  <c r="BY166" i="14"/>
  <c r="BZ166" i="14"/>
  <c r="CE166" i="14"/>
  <c r="BY485" i="14"/>
  <c r="CE485" i="14"/>
  <c r="CA485" i="14"/>
  <c r="BZ485" i="14"/>
  <c r="CE175" i="14"/>
  <c r="CA175" i="14"/>
  <c r="BZ175" i="14"/>
  <c r="BY175" i="14"/>
  <c r="CA494" i="14"/>
  <c r="CE494" i="14"/>
  <c r="BZ494" i="14"/>
  <c r="BY494" i="14"/>
  <c r="BY215" i="14"/>
  <c r="CE215" i="14"/>
  <c r="CA215" i="14"/>
  <c r="BZ215" i="14"/>
  <c r="BY525" i="14"/>
  <c r="CA525" i="14"/>
  <c r="CE525" i="14"/>
  <c r="BZ525" i="14"/>
  <c r="CA331" i="14"/>
  <c r="BZ331" i="14"/>
  <c r="BY331" i="14"/>
  <c r="CE331" i="14"/>
  <c r="CE135" i="14"/>
  <c r="CA135" i="14"/>
  <c r="BZ135" i="14"/>
  <c r="BY135" i="14"/>
  <c r="BY534" i="14"/>
  <c r="BZ534" i="14"/>
  <c r="CE534" i="14"/>
  <c r="CA534" i="14"/>
  <c r="CA282" i="14"/>
  <c r="CE282" i="14"/>
  <c r="BZ282" i="14"/>
  <c r="BY282" i="14"/>
  <c r="CA441" i="14"/>
  <c r="BY441" i="14"/>
  <c r="BZ441" i="14"/>
  <c r="CE441" i="14"/>
  <c r="BY345" i="14"/>
  <c r="CE345" i="14"/>
  <c r="CA345" i="14"/>
  <c r="BZ345" i="14"/>
  <c r="CA233" i="14"/>
  <c r="BZ233" i="14"/>
  <c r="BY233" i="14"/>
  <c r="CE233" i="14"/>
  <c r="CE111" i="14"/>
  <c r="CA111" i="14"/>
  <c r="BZ111" i="14"/>
  <c r="BY111" i="14"/>
  <c r="BZ512" i="14"/>
  <c r="CE512" i="14"/>
  <c r="BY512" i="14"/>
  <c r="CA512" i="14"/>
  <c r="CA416" i="14"/>
  <c r="BZ416" i="14"/>
  <c r="BY416" i="14"/>
  <c r="CE416" i="14"/>
  <c r="BZ288" i="14"/>
  <c r="CE288" i="14"/>
  <c r="CA288" i="14"/>
  <c r="BY288" i="14"/>
  <c r="CA224" i="14"/>
  <c r="BY224" i="14"/>
  <c r="BZ224" i="14"/>
  <c r="CE224" i="14"/>
  <c r="BY176" i="14"/>
  <c r="CE176" i="14"/>
  <c r="CA176" i="14"/>
  <c r="BZ176" i="14"/>
  <c r="CE99" i="14"/>
  <c r="CA99" i="14"/>
  <c r="BZ99" i="14"/>
  <c r="BY99" i="14"/>
  <c r="CE46" i="14"/>
  <c r="CA46" i="14"/>
  <c r="BZ46" i="14"/>
  <c r="BY46" i="14"/>
  <c r="CA406" i="14"/>
  <c r="CE406" i="14"/>
  <c r="BZ406" i="14"/>
  <c r="BY406" i="14"/>
  <c r="BZ351" i="14"/>
  <c r="BY351" i="14"/>
  <c r="CA351" i="14"/>
  <c r="CE351" i="14"/>
  <c r="CA569" i="14"/>
  <c r="BZ569" i="14"/>
  <c r="BY569" i="14"/>
  <c r="CE569" i="14"/>
  <c r="CE302" i="14"/>
  <c r="BY302" i="14"/>
  <c r="CA302" i="14"/>
  <c r="BZ302" i="14"/>
  <c r="BZ455" i="14"/>
  <c r="CE455" i="14"/>
  <c r="BY455" i="14"/>
  <c r="CA455" i="14"/>
  <c r="CE199" i="14"/>
  <c r="CA199" i="14"/>
  <c r="BY199" i="14"/>
  <c r="BZ199" i="14"/>
  <c r="BY477" i="14"/>
  <c r="CE477" i="14"/>
  <c r="CA477" i="14"/>
  <c r="BZ477" i="14"/>
  <c r="CE81" i="14"/>
  <c r="BZ81" i="14"/>
  <c r="BY81" i="14"/>
  <c r="CA81" i="14"/>
  <c r="BY370" i="14"/>
  <c r="CA370" i="14"/>
  <c r="CE370" i="14"/>
  <c r="BZ370" i="14"/>
  <c r="CE242" i="14"/>
  <c r="CA242" i="14"/>
  <c r="BZ242" i="14"/>
  <c r="BY242" i="14"/>
  <c r="BY16" i="14"/>
  <c r="CA16" i="14"/>
  <c r="CE16" i="14"/>
  <c r="BZ16" i="14"/>
  <c r="CE373" i="14"/>
  <c r="CA373" i="14"/>
  <c r="BZ373" i="14"/>
  <c r="BY373" i="14"/>
  <c r="CA309" i="14"/>
  <c r="BY309" i="14"/>
  <c r="CE309" i="14"/>
  <c r="BZ309" i="14"/>
  <c r="CE105" i="14"/>
  <c r="BZ105" i="14"/>
  <c r="CA105" i="14"/>
  <c r="BY105" i="14"/>
  <c r="CE20" i="14"/>
  <c r="BY20" i="14"/>
  <c r="CA20" i="14"/>
  <c r="BZ20" i="14"/>
  <c r="CA508" i="14"/>
  <c r="BZ508" i="14"/>
  <c r="CE508" i="14"/>
  <c r="BY508" i="14"/>
  <c r="BZ428" i="14"/>
  <c r="CE428" i="14"/>
  <c r="CA428" i="14"/>
  <c r="BY428" i="14"/>
  <c r="CA348" i="14"/>
  <c r="BY348" i="14"/>
  <c r="BZ348" i="14"/>
  <c r="CE348" i="14"/>
  <c r="CA300" i="14"/>
  <c r="CE300" i="14"/>
  <c r="BZ300" i="14"/>
  <c r="BY300" i="14"/>
  <c r="CA252" i="14"/>
  <c r="BZ252" i="14"/>
  <c r="CE252" i="14"/>
  <c r="BY252" i="14"/>
  <c r="BY51" i="14"/>
  <c r="CE51" i="14"/>
  <c r="CA51" i="14"/>
  <c r="BZ51" i="14"/>
  <c r="BZ122" i="14"/>
  <c r="CA122" i="14"/>
  <c r="CE122" i="14"/>
  <c r="BY122" i="14"/>
  <c r="CE246" i="14"/>
  <c r="CA246" i="14"/>
  <c r="BZ246" i="14"/>
  <c r="BY246" i="14"/>
  <c r="CE64" i="14"/>
  <c r="BY64" i="14"/>
  <c r="CA64" i="14"/>
  <c r="BZ64" i="14"/>
  <c r="BY271" i="14"/>
  <c r="CE271" i="14"/>
  <c r="CA271" i="14"/>
  <c r="BZ271" i="14"/>
  <c r="CE414" i="14"/>
  <c r="BZ414" i="14"/>
  <c r="CA414" i="14"/>
  <c r="BY414" i="14"/>
  <c r="CE183" i="14"/>
  <c r="BZ183" i="14"/>
  <c r="BY183" i="14"/>
  <c r="CA183" i="14"/>
  <c r="CA535" i="14"/>
  <c r="BY535" i="14"/>
  <c r="CE535" i="14"/>
  <c r="BZ535" i="14"/>
  <c r="CA347" i="14"/>
  <c r="BZ347" i="14"/>
  <c r="BY347" i="14"/>
  <c r="CE347" i="14"/>
  <c r="BY251" i="14"/>
  <c r="CE251" i="14"/>
  <c r="CA251" i="14"/>
  <c r="BZ251" i="14"/>
  <c r="CA566" i="14"/>
  <c r="CE566" i="14"/>
  <c r="BY566" i="14"/>
  <c r="BZ566" i="14"/>
  <c r="BZ266" i="14"/>
  <c r="CA266" i="14"/>
  <c r="BY266" i="14"/>
  <c r="CE266" i="14"/>
  <c r="BZ369" i="14"/>
  <c r="CE369" i="14"/>
  <c r="CA369" i="14"/>
  <c r="BY369" i="14"/>
  <c r="BY15" i="14"/>
  <c r="CE15" i="14"/>
  <c r="CA15" i="14"/>
  <c r="BZ15" i="14"/>
  <c r="BZ536" i="14"/>
  <c r="CA536" i="14"/>
  <c r="CE536" i="14"/>
  <c r="BY536" i="14"/>
</calcChain>
</file>

<file path=xl/comments1.xml><?xml version="1.0" encoding="utf-8"?>
<comments xmlns="http://schemas.openxmlformats.org/spreadsheetml/2006/main">
  <authors>
    <author>作成者</author>
    <author>Keiko Tsukui</author>
  </authors>
  <commentList>
    <comment ref="BF1" authorId="0" shapeId="0">
      <text>
        <r>
          <rPr>
            <b/>
            <sz val="11"/>
            <color rgb="FF000000"/>
            <rFont val="MS P ゴシック"/>
            <charset val="128"/>
          </rPr>
          <t>Org</t>
        </r>
        <r>
          <rPr>
            <b/>
            <sz val="11"/>
            <color rgb="FF000000"/>
            <rFont val="MS P ゴシック"/>
            <charset val="128"/>
          </rPr>
          <t>の</t>
        </r>
        <r>
          <rPr>
            <b/>
            <sz val="11"/>
            <color rgb="FF000000"/>
            <rFont val="MS P ゴシック"/>
            <charset val="128"/>
          </rPr>
          <t>Dept#</t>
        </r>
        <r>
          <rPr>
            <b/>
            <sz val="11"/>
            <color rgb="FF000000"/>
            <rFont val="MS P ゴシック"/>
            <charset val="128"/>
          </rPr>
          <t>に応じた</t>
        </r>
        <r>
          <rPr>
            <b/>
            <sz val="11"/>
            <color rgb="FF000000"/>
            <rFont val="MS P ゴシック"/>
            <charset val="128"/>
          </rPr>
          <t>LM</t>
        </r>
        <r>
          <rPr>
            <b/>
            <sz val="11"/>
            <color rgb="FF000000"/>
            <rFont val="MS P ゴシック"/>
            <charset val="128"/>
          </rPr>
          <t>社員番号をセット、ただし</t>
        </r>
        <r>
          <rPr>
            <b/>
            <sz val="11"/>
            <color rgb="FF000000"/>
            <rFont val="游ゴシック"/>
            <family val="2"/>
            <charset val="128"/>
            <scheme val="minor"/>
          </rPr>
          <t>LM</t>
        </r>
        <r>
          <rPr>
            <b/>
            <sz val="11"/>
            <color rgb="FF000000"/>
            <rFont val="MS P ゴシック"/>
            <charset val="128"/>
          </rPr>
          <t>自身は</t>
        </r>
        <r>
          <rPr>
            <b/>
            <sz val="11"/>
            <color rgb="FF000000"/>
            <rFont val="游ゴシック"/>
            <family val="2"/>
            <charset val="128"/>
            <scheme val="minor"/>
          </rPr>
          <t>U</t>
        </r>
        <r>
          <rPr>
            <b/>
            <sz val="11"/>
            <color rgb="FF000000"/>
            <rFont val="MS P ゴシック"/>
            <charset val="128"/>
          </rPr>
          <t>列をコピー</t>
        </r>
      </text>
    </comment>
    <comment ref="BG1" authorId="0" shapeId="0">
      <text>
        <r>
          <rPr>
            <sz val="11"/>
            <color rgb="FF000000"/>
            <rFont val="Meiryo UI"/>
            <family val="34"/>
            <charset val="128"/>
          </rPr>
          <t>O</t>
        </r>
        <r>
          <rPr>
            <sz val="11"/>
            <color rgb="FF000000"/>
            <rFont val="Meiryo UI"/>
            <family val="34"/>
            <charset val="128"/>
          </rPr>
          <t>rg</t>
        </r>
        <r>
          <rPr>
            <sz val="11"/>
            <color rgb="FF000000"/>
            <rFont val="Meiryo UI"/>
            <family val="34"/>
            <charset val="128"/>
          </rPr>
          <t>の</t>
        </r>
        <r>
          <rPr>
            <sz val="11"/>
            <color rgb="FF000000"/>
            <rFont val="Meiryo UI"/>
            <family val="34"/>
            <charset val="128"/>
          </rPr>
          <t>Dept#</t>
        </r>
        <r>
          <rPr>
            <sz val="11"/>
            <color rgb="FF000000"/>
            <rFont val="Meiryo UI"/>
            <family val="34"/>
            <charset val="128"/>
          </rPr>
          <t>に応じた</t>
        </r>
        <r>
          <rPr>
            <sz val="11"/>
            <color rgb="FF000000"/>
            <rFont val="Meiryo UI"/>
            <family val="34"/>
            <charset val="128"/>
          </rPr>
          <t>LM</t>
        </r>
        <r>
          <rPr>
            <sz val="11"/>
            <color rgb="FF000000"/>
            <rFont val="Meiryo UI"/>
            <family val="34"/>
            <charset val="128"/>
          </rPr>
          <t>名</t>
        </r>
        <r>
          <rPr>
            <sz val="11"/>
            <color rgb="FF000000"/>
            <rFont val="Meiryo UI"/>
            <family val="34"/>
            <charset val="128"/>
          </rPr>
          <t xml:space="preserve">
</t>
        </r>
        <r>
          <rPr>
            <sz val="11"/>
            <color rgb="FF000000"/>
            <rFont val="Meiryo UI"/>
            <family val="34"/>
            <charset val="128"/>
          </rPr>
          <t>をセット、但し</t>
        </r>
        <r>
          <rPr>
            <sz val="11"/>
            <color rgb="FF000000"/>
            <rFont val="Meiryo UI"/>
            <family val="34"/>
            <charset val="128"/>
          </rPr>
          <t>LM</t>
        </r>
        <r>
          <rPr>
            <sz val="11"/>
            <color rgb="FF000000"/>
            <rFont val="Meiryo UI"/>
            <family val="34"/>
            <charset val="128"/>
          </rPr>
          <t>自身は</t>
        </r>
        <r>
          <rPr>
            <sz val="11"/>
            <color rgb="FF000000"/>
            <rFont val="Meiryo UI"/>
            <family val="34"/>
            <charset val="128"/>
          </rPr>
          <t>W</t>
        </r>
        <r>
          <rPr>
            <sz val="11"/>
            <color rgb="FF000000"/>
            <rFont val="Meiryo UI"/>
            <family val="34"/>
            <charset val="128"/>
          </rPr>
          <t>列をコピー</t>
        </r>
        <r>
          <rPr>
            <sz val="11"/>
            <color rgb="FF000000"/>
            <rFont val="Meiryo UI"/>
            <family val="34"/>
            <charset val="128"/>
          </rPr>
          <t xml:space="preserve">
</t>
        </r>
      </text>
    </comment>
    <comment ref="BQ1" authorId="0" shapeId="0">
      <text>
        <r>
          <rPr>
            <sz val="12"/>
            <color rgb="FF000000"/>
            <rFont val="MS P ゴシック"/>
            <charset val="128"/>
          </rPr>
          <t>Org</t>
        </r>
        <r>
          <rPr>
            <sz val="12"/>
            <color rgb="FF000000"/>
            <rFont val="MS P ゴシック"/>
            <charset val="128"/>
          </rPr>
          <t>の</t>
        </r>
        <r>
          <rPr>
            <sz val="12"/>
            <color rgb="FF000000"/>
            <rFont val="MS P ゴシック"/>
            <charset val="128"/>
          </rPr>
          <t>Dept#</t>
        </r>
        <r>
          <rPr>
            <sz val="12"/>
            <color rgb="FF000000"/>
            <rFont val="MS P ゴシック"/>
            <charset val="128"/>
          </rPr>
          <t>に応じた</t>
        </r>
        <r>
          <rPr>
            <sz val="12"/>
            <color rgb="FF000000"/>
            <rFont val="MS P ゴシック"/>
            <charset val="128"/>
          </rPr>
          <t>PJ</t>
        </r>
        <r>
          <rPr>
            <sz val="12"/>
            <color rgb="FF000000"/>
            <rFont val="MS P ゴシック"/>
            <charset val="128"/>
          </rPr>
          <t>管理番号をセット</t>
        </r>
        <r>
          <rPr>
            <sz val="12"/>
            <color rgb="FF000000"/>
            <rFont val="MS P ゴシック"/>
            <charset val="128"/>
          </rPr>
          <t xml:space="preserve">
</t>
        </r>
      </text>
    </comment>
    <comment ref="AM2" authorId="1" shapeId="0">
      <text>
        <r>
          <rPr>
            <sz val="9"/>
            <color indexed="81"/>
            <rFont val="MS P ゴシック"/>
            <family val="3"/>
            <charset val="128"/>
          </rPr>
          <t xml:space="preserve">FY20 New Org_0418に準じる
</t>
        </r>
      </text>
    </comment>
    <comment ref="AN2" authorId="1" shapeId="0">
      <text>
        <r>
          <rPr>
            <sz val="9"/>
            <color indexed="81"/>
            <rFont val="MS P ゴシック"/>
            <family val="3"/>
            <charset val="128"/>
          </rPr>
          <t>Levelの記載がない場合はN/A</t>
        </r>
      </text>
    </comment>
    <comment ref="AV2" authorId="1" shapeId="0">
      <text>
        <r>
          <rPr>
            <sz val="9"/>
            <color indexed="81"/>
            <rFont val="MS P ゴシック"/>
            <family val="3"/>
            <charset val="128"/>
          </rPr>
          <t xml:space="preserve">FY20 New Org_0418に準じる
このレベルに記載がない場合は0と出る
</t>
        </r>
      </text>
    </comment>
    <comment ref="BA2" authorId="1" shapeId="0">
      <text>
        <r>
          <rPr>
            <sz val="9"/>
            <color indexed="81"/>
            <rFont val="MS P ゴシック"/>
            <family val="3"/>
            <charset val="128"/>
          </rPr>
          <t xml:space="preserve">コピーJobcodemasterに準じる
</t>
        </r>
      </text>
    </comment>
    <comment ref="CA2" authorId="0" shapeId="0">
      <text>
        <r>
          <rPr>
            <b/>
            <sz val="9"/>
            <color rgb="FF000000"/>
            <rFont val="Tahoma"/>
            <family val="2"/>
          </rPr>
          <t xml:space="preserve">Format : 
</t>
        </r>
        <r>
          <rPr>
            <b/>
            <sz val="9"/>
            <color rgb="FF000000"/>
            <rFont val="Tahoma"/>
            <family val="2"/>
          </rPr>
          <t>DD-MMM-YYYY</t>
        </r>
      </text>
    </comment>
    <comment ref="CB2" authorId="0" shapeId="0">
      <text>
        <r>
          <rPr>
            <b/>
            <sz val="9"/>
            <color rgb="FF000000"/>
            <rFont val="Tahoma"/>
            <family val="2"/>
          </rPr>
          <t xml:space="preserve">Full cost center name is needed. eg: 
</t>
        </r>
        <r>
          <rPr>
            <b/>
            <sz val="9"/>
            <color rgb="FF000000"/>
            <rFont val="Tahoma"/>
            <family val="2"/>
          </rPr>
          <t>013X - OD Pre Sales ECEMEA Apps - OCAPAC Singapore Branch</t>
        </r>
      </text>
    </comment>
    <comment ref="CE2" authorId="0" shapeId="0">
      <text>
        <r>
          <rPr>
            <b/>
            <sz val="9"/>
            <color indexed="81"/>
            <rFont val="Tahoma"/>
            <family val="2"/>
          </rPr>
          <t>Country Code eg AA, AU, SN</t>
        </r>
      </text>
    </comment>
  </commentList>
</comments>
</file>

<file path=xl/comments2.xml><?xml version="1.0" encoding="utf-8"?>
<comments xmlns="http://schemas.openxmlformats.org/spreadsheetml/2006/main">
  <authors>
    <author>作成者</author>
    <author>Keiko Tsukui</author>
  </authors>
  <commentList>
    <comment ref="K1" authorId="0" shapeId="0">
      <text>
        <r>
          <rPr>
            <sz val="20"/>
            <color rgb="FF000000"/>
            <rFont val="ＭＳ Ｐゴシック"/>
            <family val="2"/>
            <charset val="128"/>
          </rPr>
          <t>LM</t>
        </r>
        <r>
          <rPr>
            <sz val="20"/>
            <color rgb="FF000000"/>
            <rFont val="ＭＳ Ｐゴシック"/>
            <family val="2"/>
            <charset val="128"/>
          </rPr>
          <t>が兼務の場合</t>
        </r>
        <r>
          <rPr>
            <sz val="20"/>
            <color rgb="FF000000"/>
            <rFont val="ＭＳ Ｐゴシック"/>
            <family val="2"/>
            <charset val="128"/>
          </rPr>
          <t>Y</t>
        </r>
        <r>
          <rPr>
            <sz val="20"/>
            <color rgb="FF000000"/>
            <rFont val="ＭＳ Ｐゴシック"/>
            <family val="2"/>
            <charset val="128"/>
          </rPr>
          <t>を入力、主担当を紺色セルで表現</t>
        </r>
        <r>
          <rPr>
            <sz val="20"/>
            <color rgb="FF000000"/>
            <rFont val="ＭＳ Ｐゴシック"/>
            <family val="2"/>
            <charset val="128"/>
          </rPr>
          <t xml:space="preserve">
</t>
        </r>
      </text>
    </comment>
    <comment ref="L1" authorId="0" shapeId="0">
      <text>
        <r>
          <rPr>
            <b/>
            <sz val="16"/>
            <color indexed="81"/>
            <rFont val="MS P ゴシック"/>
            <family val="3"/>
            <charset val="128"/>
          </rPr>
          <t>作成者:</t>
        </r>
        <r>
          <rPr>
            <sz val="16"/>
            <color indexed="81"/>
            <rFont val="MS P ゴシック"/>
            <family val="3"/>
            <charset val="128"/>
          </rPr>
          <t xml:space="preserve">
最後にPJ管理組織コードをUpdateすること</t>
        </r>
      </text>
    </comment>
    <comment ref="M1" authorId="0" shapeId="0">
      <text>
        <r>
          <rPr>
            <sz val="14"/>
            <color indexed="81"/>
            <rFont val="ＭＳ Ｐゴシック"/>
            <family val="3"/>
            <charset val="128"/>
          </rPr>
          <t>Mone Plan上、L3組織より下の単位で管理する必要がある場合、
細分化するL3組織の下に行を追加し、
J列にコードを、K列にどの層（4又は5）で集計するかを入力する</t>
        </r>
      </text>
    </comment>
    <comment ref="P1" authorId="0" shapeId="0">
      <text>
        <r>
          <rPr>
            <sz val="16"/>
            <color indexed="81"/>
            <rFont val="MS P ゴシック"/>
            <family val="3"/>
            <charset val="128"/>
          </rPr>
          <t>CCの根拠となるPillar Product</t>
        </r>
      </text>
    </comment>
    <comment ref="D2" authorId="1" shapeId="0">
      <text>
        <r>
          <rPr>
            <sz val="9"/>
            <color indexed="81"/>
            <rFont val="MS P ゴシック"/>
            <family val="3"/>
            <charset val="128"/>
          </rPr>
          <t xml:space="preserve">組織構成上不要なので削除
</t>
        </r>
      </text>
    </comment>
    <comment ref="D3" authorId="1" shapeId="0">
      <text>
        <r>
          <rPr>
            <sz val="9"/>
            <color indexed="81"/>
            <rFont val="MS P ゴシック"/>
            <family val="3"/>
            <charset val="128"/>
          </rPr>
          <t xml:space="preserve">組織構成上不要なので削除
</t>
        </r>
      </text>
    </comment>
    <comment ref="D4" authorId="1" shapeId="0">
      <text>
        <r>
          <rPr>
            <sz val="9"/>
            <color indexed="81"/>
            <rFont val="MS P ゴシック"/>
            <family val="3"/>
            <charset val="128"/>
          </rPr>
          <t xml:space="preserve">組織構成上不要なので削除
</t>
        </r>
      </text>
    </comment>
    <comment ref="D5" authorId="1" shapeId="0">
      <text>
        <r>
          <rPr>
            <sz val="9"/>
            <color indexed="81"/>
            <rFont val="MS P ゴシック"/>
            <family val="3"/>
            <charset val="128"/>
          </rPr>
          <t xml:space="preserve">組織構成上不要なので削除
</t>
        </r>
      </text>
    </comment>
    <comment ref="D6" authorId="1" shapeId="0">
      <text>
        <r>
          <rPr>
            <sz val="9"/>
            <color indexed="81"/>
            <rFont val="MS P ゴシック"/>
            <family val="3"/>
            <charset val="128"/>
          </rPr>
          <t xml:space="preserve">組織構成上不要なので削除
</t>
        </r>
      </text>
    </comment>
    <comment ref="A9" authorId="1" shapeId="0">
      <text>
        <r>
          <rPr>
            <sz val="9"/>
            <color indexed="81"/>
            <rFont val="MS P ゴシック"/>
            <family val="3"/>
            <charset val="128"/>
          </rPr>
          <t xml:space="preserve">＃331、＃332は削除（#330に統合）
</t>
        </r>
      </text>
    </comment>
    <comment ref="D9" authorId="1" shapeId="0">
      <text>
        <r>
          <rPr>
            <sz val="9"/>
            <color indexed="81"/>
            <rFont val="MS P ゴシック"/>
            <family val="3"/>
            <charset val="128"/>
          </rPr>
          <t xml:space="preserve">組織構成上不要なので削除
</t>
        </r>
      </text>
    </comment>
    <comment ref="D10" authorId="1" shapeId="0">
      <text>
        <r>
          <rPr>
            <sz val="9"/>
            <color indexed="81"/>
            <rFont val="MS P ゴシック"/>
            <family val="3"/>
            <charset val="128"/>
          </rPr>
          <t>組織構成上不要</t>
        </r>
      </text>
    </comment>
    <comment ref="D11" authorId="1" shapeId="0">
      <text>
        <r>
          <rPr>
            <sz val="9"/>
            <color indexed="81"/>
            <rFont val="MS P ゴシック"/>
            <family val="3"/>
            <charset val="128"/>
          </rPr>
          <t>組織構成上不要</t>
        </r>
      </text>
    </comment>
    <comment ref="D12" authorId="1" shapeId="0">
      <text>
        <r>
          <rPr>
            <sz val="9"/>
            <color indexed="81"/>
            <rFont val="MS P ゴシック"/>
            <family val="3"/>
            <charset val="128"/>
          </rPr>
          <t xml:space="preserve">組織構成上不要なので削除
</t>
        </r>
      </text>
    </comment>
    <comment ref="H12" authorId="1" shapeId="0">
      <text>
        <r>
          <rPr>
            <sz val="9"/>
            <color indexed="81"/>
            <rFont val="MS P ゴシック"/>
            <family val="3"/>
            <charset val="128"/>
          </rPr>
          <t xml:space="preserve">組織構成上不要なので削除
</t>
        </r>
      </text>
    </comment>
    <comment ref="D13" authorId="1" shapeId="0">
      <text>
        <r>
          <rPr>
            <sz val="9"/>
            <color indexed="81"/>
            <rFont val="MS P ゴシック"/>
            <family val="3"/>
            <charset val="128"/>
          </rPr>
          <t xml:space="preserve">組織構成上不要なので削除
</t>
        </r>
      </text>
    </comment>
    <comment ref="H13" authorId="1" shapeId="0">
      <text>
        <r>
          <rPr>
            <sz val="9"/>
            <color indexed="81"/>
            <rFont val="MS P ゴシック"/>
            <family val="3"/>
            <charset val="128"/>
          </rPr>
          <t xml:space="preserve">組織構成上不要なので削除
</t>
        </r>
      </text>
    </comment>
    <comment ref="D19" authorId="1" shapeId="0">
      <text>
        <r>
          <rPr>
            <sz val="9"/>
            <color indexed="81"/>
            <rFont val="MS P ゴシック"/>
            <family val="3"/>
            <charset val="128"/>
          </rPr>
          <t xml:space="preserve">組織構成上不要なので削除
</t>
        </r>
      </text>
    </comment>
    <comment ref="H19" authorId="1" shapeId="0">
      <text>
        <r>
          <rPr>
            <sz val="9"/>
            <color indexed="81"/>
            <rFont val="MS P ゴシック"/>
            <family val="3"/>
            <charset val="128"/>
          </rPr>
          <t xml:space="preserve">組織構成上不要なので削除
</t>
        </r>
      </text>
    </comment>
    <comment ref="D22" authorId="1" shapeId="0">
      <text>
        <r>
          <rPr>
            <sz val="9"/>
            <color indexed="81"/>
            <rFont val="MS P ゴシック"/>
            <family val="3"/>
            <charset val="128"/>
          </rPr>
          <t xml:space="preserve">組織構成上不要なので削除
</t>
        </r>
      </text>
    </comment>
    <comment ref="D26" authorId="1" shapeId="0">
      <text>
        <r>
          <rPr>
            <sz val="9"/>
            <color indexed="81"/>
            <rFont val="MS P ゴシック"/>
            <family val="3"/>
            <charset val="128"/>
          </rPr>
          <t xml:space="preserve">組織構成上不要なので削除
</t>
        </r>
      </text>
    </comment>
    <comment ref="H26" authorId="1" shapeId="0">
      <text>
        <r>
          <rPr>
            <sz val="9"/>
            <color indexed="81"/>
            <rFont val="MS P ゴシック"/>
            <family val="3"/>
            <charset val="128"/>
          </rPr>
          <t xml:space="preserve">組織構成上不要なので削除
</t>
        </r>
      </text>
    </comment>
    <comment ref="D30" authorId="1" shapeId="0">
      <text>
        <r>
          <rPr>
            <sz val="9"/>
            <color indexed="81"/>
            <rFont val="MS P ゴシック"/>
            <family val="3"/>
            <charset val="128"/>
          </rPr>
          <t xml:space="preserve">組織構成上不要なので削除
</t>
        </r>
      </text>
    </comment>
    <comment ref="H30" authorId="1" shapeId="0">
      <text>
        <r>
          <rPr>
            <sz val="9"/>
            <color indexed="81"/>
            <rFont val="MS P ゴシック"/>
            <family val="3"/>
            <charset val="128"/>
          </rPr>
          <t xml:space="preserve">組織構成上不要なので削除
</t>
        </r>
      </text>
    </comment>
    <comment ref="D35" authorId="1" shapeId="0">
      <text>
        <r>
          <rPr>
            <sz val="9"/>
            <color indexed="81"/>
            <rFont val="MS P ゴシック"/>
            <family val="3"/>
            <charset val="128"/>
          </rPr>
          <t xml:space="preserve">組織構成上不要
</t>
        </r>
      </text>
    </comment>
    <comment ref="D36" authorId="1" shapeId="0">
      <text>
        <r>
          <rPr>
            <sz val="9"/>
            <color indexed="81"/>
            <rFont val="MS P ゴシック"/>
            <family val="3"/>
            <charset val="128"/>
          </rPr>
          <t xml:space="preserve">組織構成上不要なので削除
</t>
        </r>
      </text>
    </comment>
    <comment ref="D37" authorId="1" shapeId="0">
      <text>
        <r>
          <rPr>
            <sz val="9"/>
            <color indexed="81"/>
            <rFont val="MS P ゴシック"/>
            <family val="3"/>
            <charset val="128"/>
          </rPr>
          <t xml:space="preserve">組織構成上不要なので削除
</t>
        </r>
      </text>
    </comment>
    <comment ref="K37" authorId="1" shapeId="0">
      <text>
        <r>
          <rPr>
            <sz val="9"/>
            <color indexed="81"/>
            <rFont val="MS P ゴシック"/>
            <family val="3"/>
            <charset val="128"/>
          </rPr>
          <t xml:space="preserve">#750を削除したのでyは消える
</t>
        </r>
      </text>
    </comment>
    <comment ref="D38" authorId="1" shapeId="0">
      <text>
        <r>
          <rPr>
            <sz val="9"/>
            <color indexed="81"/>
            <rFont val="MS P ゴシック"/>
            <family val="3"/>
            <charset val="128"/>
          </rPr>
          <t xml:space="preserve">組織構成上不要なので削除
</t>
        </r>
      </text>
    </comment>
    <comment ref="D39" authorId="1" shapeId="0">
      <text>
        <r>
          <rPr>
            <sz val="9"/>
            <color indexed="81"/>
            <rFont val="MS P ゴシック"/>
            <family val="3"/>
            <charset val="128"/>
          </rPr>
          <t>組織構成上不要</t>
        </r>
      </text>
    </comment>
    <comment ref="D40" authorId="1" shapeId="0">
      <text>
        <r>
          <rPr>
            <sz val="9"/>
            <color indexed="81"/>
            <rFont val="MS P ゴシック"/>
            <family val="3"/>
            <charset val="128"/>
          </rPr>
          <t xml:space="preserve">組織構成上不要
</t>
        </r>
      </text>
    </comment>
    <comment ref="A41" authorId="1" shapeId="0">
      <text>
        <r>
          <rPr>
            <sz val="9"/>
            <color indexed="81"/>
            <rFont val="MS P ゴシック"/>
            <family val="3"/>
            <charset val="128"/>
          </rPr>
          <t xml:space="preserve">812　は削除
</t>
        </r>
      </text>
    </comment>
    <comment ref="C41" authorId="1" shapeId="0">
      <text>
        <r>
          <rPr>
            <sz val="9"/>
            <color indexed="81"/>
            <rFont val="MS P ゴシック"/>
            <family val="3"/>
            <charset val="128"/>
          </rPr>
          <t xml:space="preserve">L4を持たないため「部」のみの表記
</t>
        </r>
      </text>
    </comment>
    <comment ref="D41" authorId="1" shapeId="0">
      <text>
        <r>
          <rPr>
            <sz val="9"/>
            <color indexed="81"/>
            <rFont val="MS P ゴシック"/>
            <family val="3"/>
            <charset val="128"/>
          </rPr>
          <t xml:space="preserve">組織構成上不要なので削除
</t>
        </r>
      </text>
    </comment>
    <comment ref="H41" authorId="1" shapeId="0">
      <text>
        <r>
          <rPr>
            <sz val="9"/>
            <color indexed="81"/>
            <rFont val="MS P ゴシック"/>
            <family val="3"/>
            <charset val="128"/>
          </rPr>
          <t xml:space="preserve">組織構成上不要なので削除
</t>
        </r>
      </text>
    </comment>
    <comment ref="C42" authorId="1" shapeId="0">
      <text>
        <r>
          <rPr>
            <sz val="9"/>
            <color indexed="81"/>
            <rFont val="MS P ゴシック"/>
            <family val="3"/>
            <charset val="128"/>
          </rPr>
          <t xml:space="preserve">L4を持たないため「部」のみの表記
</t>
        </r>
      </text>
    </comment>
    <comment ref="C43" authorId="1" shapeId="0">
      <text>
        <r>
          <rPr>
            <sz val="9"/>
            <color indexed="81"/>
            <rFont val="MS P ゴシック"/>
            <family val="3"/>
            <charset val="128"/>
          </rPr>
          <t xml:space="preserve">L4を持たないため「部」のみの表記
</t>
        </r>
      </text>
    </comment>
    <comment ref="D43" authorId="1" shapeId="0">
      <text>
        <r>
          <rPr>
            <sz val="9"/>
            <color indexed="81"/>
            <rFont val="MS P ゴシック"/>
            <family val="3"/>
            <charset val="128"/>
          </rPr>
          <t xml:space="preserve">組織構成上不要なので削除
</t>
        </r>
      </text>
    </comment>
    <comment ref="H43" authorId="1" shapeId="0">
      <text>
        <r>
          <rPr>
            <sz val="9"/>
            <color indexed="81"/>
            <rFont val="MS P ゴシック"/>
            <family val="3"/>
            <charset val="128"/>
          </rPr>
          <t xml:space="preserve">組織構成上不要なので削除
</t>
        </r>
      </text>
    </comment>
    <comment ref="C44" authorId="1" shapeId="0">
      <text>
        <r>
          <rPr>
            <sz val="9"/>
            <color indexed="81"/>
            <rFont val="MS P ゴシック"/>
            <family val="3"/>
            <charset val="128"/>
          </rPr>
          <t xml:space="preserve">L4を持たないため「部」のみの表記
</t>
        </r>
      </text>
    </comment>
    <comment ref="C45" authorId="1" shapeId="0">
      <text>
        <r>
          <rPr>
            <sz val="9"/>
            <color indexed="81"/>
            <rFont val="MS P ゴシック"/>
            <family val="3"/>
            <charset val="128"/>
          </rPr>
          <t xml:space="preserve">L4を持たないため「部」のみの表記
</t>
        </r>
      </text>
    </comment>
    <comment ref="C46" authorId="1" shapeId="0">
      <text>
        <r>
          <rPr>
            <sz val="9"/>
            <color indexed="81"/>
            <rFont val="MS P ゴシック"/>
            <family val="3"/>
            <charset val="128"/>
          </rPr>
          <t xml:space="preserve">L4を持たないため「部」のみの表記
</t>
        </r>
      </text>
    </comment>
    <comment ref="C47" authorId="1" shapeId="0">
      <text>
        <r>
          <rPr>
            <sz val="9"/>
            <color indexed="81"/>
            <rFont val="MS P ゴシック"/>
            <family val="3"/>
            <charset val="128"/>
          </rPr>
          <t xml:space="preserve">L4を持たないため「部」のみの表記
</t>
        </r>
      </text>
    </comment>
    <comment ref="C48" authorId="1" shapeId="0">
      <text>
        <r>
          <rPr>
            <sz val="9"/>
            <color indexed="81"/>
            <rFont val="MS P ゴシック"/>
            <family val="3"/>
            <charset val="128"/>
          </rPr>
          <t xml:space="preserve">L4を持たないため「部」のみの表記
</t>
        </r>
      </text>
    </comment>
    <comment ref="C49" authorId="1" shapeId="0">
      <text>
        <r>
          <rPr>
            <sz val="9"/>
            <color indexed="81"/>
            <rFont val="MS P ゴシック"/>
            <family val="3"/>
            <charset val="128"/>
          </rPr>
          <t xml:space="preserve">L4を持たないため「部」のみの表記
</t>
        </r>
      </text>
    </comment>
    <comment ref="C50" authorId="1" shapeId="0">
      <text>
        <r>
          <rPr>
            <sz val="9"/>
            <color indexed="81"/>
            <rFont val="MS P ゴシック"/>
            <family val="3"/>
            <charset val="128"/>
          </rPr>
          <t xml:space="preserve">L4を持たないため「部」のみの表記
</t>
        </r>
      </text>
    </comment>
    <comment ref="C51" authorId="1" shapeId="0">
      <text>
        <r>
          <rPr>
            <sz val="9"/>
            <color indexed="81"/>
            <rFont val="MS P ゴシック"/>
            <family val="3"/>
            <charset val="128"/>
          </rPr>
          <t xml:space="preserve">L4を持たないため「部」のみで表記
</t>
        </r>
      </text>
    </comment>
    <comment ref="D51" authorId="1" shapeId="0">
      <text>
        <r>
          <rPr>
            <sz val="9"/>
            <color indexed="81"/>
            <rFont val="MS P ゴシック"/>
            <family val="3"/>
            <charset val="128"/>
          </rPr>
          <t xml:space="preserve">組織構成上不要なので削除
</t>
        </r>
      </text>
    </comment>
    <comment ref="D52" authorId="1" shapeId="0">
      <text>
        <r>
          <rPr>
            <sz val="9"/>
            <color indexed="81"/>
            <rFont val="MS P ゴシック"/>
            <family val="3"/>
            <charset val="128"/>
          </rPr>
          <t xml:space="preserve">組織構成上不要なので削除
</t>
        </r>
      </text>
    </comment>
    <comment ref="D53" authorId="1" shapeId="0">
      <text>
        <r>
          <rPr>
            <sz val="9"/>
            <color indexed="81"/>
            <rFont val="MS P ゴシック"/>
            <family val="3"/>
            <charset val="128"/>
          </rPr>
          <t xml:space="preserve">匠　のみ「部」はつけない（確認済み）
</t>
        </r>
      </text>
    </comment>
    <comment ref="D58" authorId="1" shapeId="0">
      <text>
        <r>
          <rPr>
            <sz val="9"/>
            <color indexed="81"/>
            <rFont val="MS P ゴシック"/>
            <family val="3"/>
            <charset val="128"/>
          </rPr>
          <t xml:space="preserve">組織構成上不要なので削除
</t>
        </r>
      </text>
    </comment>
    <comment ref="D65" authorId="1" shapeId="0">
      <text>
        <r>
          <rPr>
            <sz val="9"/>
            <color indexed="81"/>
            <rFont val="MS P ゴシック"/>
            <family val="3"/>
            <charset val="128"/>
          </rPr>
          <t xml:space="preserve">組織構成上不要なので削除
</t>
        </r>
      </text>
    </comment>
    <comment ref="D71" authorId="1" shapeId="0">
      <text>
        <r>
          <rPr>
            <sz val="9"/>
            <color indexed="81"/>
            <rFont val="MS P ゴシック"/>
            <family val="3"/>
            <charset val="128"/>
          </rPr>
          <t xml:space="preserve">組織構成上不要
</t>
        </r>
      </text>
    </comment>
    <comment ref="H71" authorId="1" shapeId="0">
      <text>
        <r>
          <rPr>
            <sz val="9"/>
            <color indexed="81"/>
            <rFont val="MS P ゴシック"/>
            <family val="3"/>
            <charset val="128"/>
          </rPr>
          <t xml:space="preserve">組織構成上不要
</t>
        </r>
      </text>
    </comment>
    <comment ref="D72" authorId="1" shapeId="0">
      <text>
        <r>
          <rPr>
            <sz val="9"/>
            <color indexed="81"/>
            <rFont val="MS P ゴシック"/>
            <family val="3"/>
            <charset val="128"/>
          </rPr>
          <t xml:space="preserve">組織構成上不要
</t>
        </r>
      </text>
    </comment>
    <comment ref="H72" authorId="1" shapeId="0">
      <text>
        <r>
          <rPr>
            <sz val="9"/>
            <color indexed="81"/>
            <rFont val="MS P ゴシック"/>
            <family val="3"/>
            <charset val="128"/>
          </rPr>
          <t xml:space="preserve">組織構成上不要
</t>
        </r>
      </text>
    </comment>
    <comment ref="D73" authorId="1" shapeId="0">
      <text>
        <r>
          <rPr>
            <sz val="9"/>
            <color indexed="81"/>
            <rFont val="MS P ゴシック"/>
            <family val="3"/>
            <charset val="128"/>
          </rPr>
          <t>組織構成上不要</t>
        </r>
      </text>
    </comment>
    <comment ref="H73" authorId="1" shapeId="0">
      <text>
        <r>
          <rPr>
            <sz val="9"/>
            <color indexed="81"/>
            <rFont val="MS P ゴシック"/>
            <family val="3"/>
            <charset val="128"/>
          </rPr>
          <t>組織構成上不要</t>
        </r>
      </text>
    </comment>
    <comment ref="D74" authorId="1" shapeId="0">
      <text>
        <r>
          <rPr>
            <sz val="9"/>
            <color indexed="81"/>
            <rFont val="MS P ゴシック"/>
            <family val="3"/>
            <charset val="128"/>
          </rPr>
          <t>組織構成上不要</t>
        </r>
      </text>
    </comment>
    <comment ref="H74" authorId="1" shapeId="0">
      <text>
        <r>
          <rPr>
            <sz val="9"/>
            <color indexed="81"/>
            <rFont val="MS P ゴシック"/>
            <family val="3"/>
            <charset val="128"/>
          </rPr>
          <t>組織構成上不要</t>
        </r>
      </text>
    </comment>
    <comment ref="D75" authorId="1" shapeId="0">
      <text>
        <r>
          <rPr>
            <sz val="9"/>
            <color indexed="81"/>
            <rFont val="MS P ゴシック"/>
            <family val="3"/>
            <charset val="128"/>
          </rPr>
          <t xml:space="preserve">組織構成上不要
</t>
        </r>
      </text>
    </comment>
    <comment ref="A78" authorId="1" shapeId="0">
      <text>
        <r>
          <rPr>
            <b/>
            <sz val="9"/>
            <color indexed="81"/>
            <rFont val="MS P ゴシック"/>
            <family val="3"/>
            <charset val="128"/>
          </rPr>
          <t>（旧）1121（契約サポート）を削除したので、必要なら番号をつめる</t>
        </r>
      </text>
    </comment>
  </commentList>
</comments>
</file>

<file path=xl/comments3.xml><?xml version="1.0" encoding="utf-8"?>
<comments xmlns="http://schemas.openxmlformats.org/spreadsheetml/2006/main">
  <authors>
    <author>作成者</author>
    <author>Keiko Tsukui</author>
  </authors>
  <commentList>
    <comment ref="V1" authorId="0" shapeId="0">
      <text>
        <r>
          <rPr>
            <b/>
            <sz val="11"/>
            <color rgb="FF000000"/>
            <rFont val="MS P ゴシック"/>
            <charset val="128"/>
          </rPr>
          <t>OrgのDept#に応じたLM社員番号をセット、ただし</t>
        </r>
        <r>
          <rPr>
            <b/>
            <sz val="11"/>
            <color rgb="FF000000"/>
            <rFont val="游ゴシック"/>
            <family val="2"/>
            <charset val="128"/>
            <scheme val="minor"/>
          </rPr>
          <t>LM</t>
        </r>
        <r>
          <rPr>
            <b/>
            <sz val="11"/>
            <color rgb="FF000000"/>
            <rFont val="MS P ゴシック"/>
            <charset val="128"/>
          </rPr>
          <t>自身は</t>
        </r>
        <r>
          <rPr>
            <b/>
            <sz val="11"/>
            <color rgb="FF000000"/>
            <rFont val="游ゴシック"/>
            <family val="2"/>
            <charset val="128"/>
          </rPr>
          <t>V</t>
        </r>
        <r>
          <rPr>
            <b/>
            <sz val="11"/>
            <color rgb="FF000000"/>
            <rFont val="MS P ゴシック"/>
            <charset val="128"/>
          </rPr>
          <t>列をコピー</t>
        </r>
      </text>
    </comment>
    <comment ref="W1" authorId="0" shapeId="0">
      <text>
        <r>
          <rPr>
            <b/>
            <sz val="11"/>
            <color rgb="FF000000"/>
            <rFont val="Meiryo UI"/>
            <family val="3"/>
            <charset val="128"/>
          </rPr>
          <t>OrgのDept#に応じたLM名
をセット、ただしLM自身はW列をコピー</t>
        </r>
        <r>
          <rPr>
            <sz val="11"/>
            <color rgb="FF000000"/>
            <rFont val="Meiryo UI"/>
            <family val="34"/>
            <charset val="128"/>
          </rPr>
          <t xml:space="preserve">
</t>
        </r>
      </text>
    </comment>
    <comment ref="C2" authorId="1" shapeId="0">
      <text>
        <r>
          <rPr>
            <sz val="9"/>
            <color indexed="81"/>
            <rFont val="MS P ゴシック"/>
            <family val="3"/>
            <charset val="128"/>
          </rPr>
          <t xml:space="preserve">FY20 New Org_0418に準じる
</t>
        </r>
      </text>
    </comment>
    <comment ref="AF2" authorId="0" shapeId="0">
      <text>
        <r>
          <rPr>
            <b/>
            <sz val="9"/>
            <color rgb="FF000000"/>
            <rFont val="Tahoma"/>
            <family val="2"/>
          </rPr>
          <t xml:space="preserve">Format : 
</t>
        </r>
        <r>
          <rPr>
            <b/>
            <sz val="9"/>
            <color rgb="FF000000"/>
            <rFont val="Tahoma"/>
            <family val="2"/>
          </rPr>
          <t>DD-MMM-YYYY</t>
        </r>
      </text>
    </comment>
    <comment ref="AG2" authorId="0" shapeId="0">
      <text>
        <r>
          <rPr>
            <b/>
            <sz val="9"/>
            <color rgb="FF000000"/>
            <rFont val="Tahoma"/>
            <family val="2"/>
          </rPr>
          <t xml:space="preserve">Full cost center name is needed. eg: 
</t>
        </r>
        <r>
          <rPr>
            <b/>
            <sz val="9"/>
            <color rgb="FF000000"/>
            <rFont val="Tahoma"/>
            <family val="2"/>
          </rPr>
          <t>013X - OD Pre Sales ECEMEA Apps - OCAPAC Singapore Branch</t>
        </r>
      </text>
    </comment>
    <comment ref="AJ2" authorId="0" shapeId="0">
      <text>
        <r>
          <rPr>
            <b/>
            <sz val="9"/>
            <color indexed="81"/>
            <rFont val="Tahoma"/>
            <family val="2"/>
          </rPr>
          <t>Country Code eg AA, AU, SN</t>
        </r>
      </text>
    </comment>
  </commentList>
</comments>
</file>

<file path=xl/sharedStrings.xml><?xml version="1.0" encoding="utf-8"?>
<sst xmlns="http://schemas.openxmlformats.org/spreadsheetml/2006/main" count="34268" uniqueCount="5375">
  <si>
    <t>１，この作業のコンセプト</t>
    <rPh sb="4" eb="6">
      <t>サギョウ</t>
    </rPh>
    <phoneticPr fontId="1"/>
  </si>
  <si>
    <t>マスアップロードは人事情報異動が10件を超える場合に、HR経由でグローバルに依頼し、バッチで対応することになる。
既定のフォーマットがあり、最終的にはHR担当でアップロード用に加工してもらうことになるが、オペレーション側ではその準備段階となる情報を既定のテンプレートで提供することになる。なおマスアップロードは現在HRシステム上に存在する従業員データを対象にするため、新規作成および削除に関しては適応外となる。これらは個別にHRシステムの対応が必要となり、LMおよびHR担当と実施することになる</t>
    <rPh sb="9" eb="13">
      <t>ジンジジョウホウ</t>
    </rPh>
    <rPh sb="13" eb="15">
      <t>イドウ</t>
    </rPh>
    <rPh sb="18" eb="19">
      <t>ケン</t>
    </rPh>
    <rPh sb="20" eb="21">
      <t>コ</t>
    </rPh>
    <rPh sb="23" eb="25">
      <t>バアイ</t>
    </rPh>
    <rPh sb="29" eb="31">
      <t>ケイユ</t>
    </rPh>
    <rPh sb="38" eb="40">
      <t>イライ</t>
    </rPh>
    <rPh sb="46" eb="48">
      <t>タイオウ</t>
    </rPh>
    <rPh sb="57" eb="59">
      <t>キテイ</t>
    </rPh>
    <rPh sb="70" eb="73">
      <t>サイシュウテキ</t>
    </rPh>
    <rPh sb="77" eb="79">
      <t>タントウ</t>
    </rPh>
    <rPh sb="86" eb="87">
      <t>ヨウ</t>
    </rPh>
    <rPh sb="88" eb="90">
      <t>カコウ</t>
    </rPh>
    <rPh sb="109" eb="110">
      <t>ガワ</t>
    </rPh>
    <rPh sb="114" eb="116">
      <t>ジュンビ</t>
    </rPh>
    <rPh sb="116" eb="118">
      <t>ダンカイ</t>
    </rPh>
    <rPh sb="121" eb="123">
      <t>ジョウホウ</t>
    </rPh>
    <rPh sb="124" eb="126">
      <t>キテイ</t>
    </rPh>
    <rPh sb="134" eb="136">
      <t>テイキョウ</t>
    </rPh>
    <rPh sb="155" eb="157">
      <t>ゲンザイ</t>
    </rPh>
    <rPh sb="163" eb="164">
      <t>ジョウ</t>
    </rPh>
    <rPh sb="165" eb="167">
      <t>ソンザイ</t>
    </rPh>
    <rPh sb="169" eb="172">
      <t>ジュウギョウイン</t>
    </rPh>
    <rPh sb="176" eb="178">
      <t>タイショウ</t>
    </rPh>
    <rPh sb="184" eb="188">
      <t>シンキサクセイ</t>
    </rPh>
    <rPh sb="191" eb="193">
      <t>サクジョ</t>
    </rPh>
    <rPh sb="194" eb="195">
      <t>カン</t>
    </rPh>
    <rPh sb="198" eb="201">
      <t>テキオウガイ</t>
    </rPh>
    <rPh sb="209" eb="211">
      <t>コベツ</t>
    </rPh>
    <rPh sb="219" eb="221">
      <t>タイオウ</t>
    </rPh>
    <rPh sb="222" eb="224">
      <t>ヒツヨウ</t>
    </rPh>
    <rPh sb="235" eb="237">
      <t>タントウ</t>
    </rPh>
    <rPh sb="238" eb="240">
      <t>ジッシ</t>
    </rPh>
    <phoneticPr fontId="1"/>
  </si>
  <si>
    <t>２，作業ファイルの構成</t>
    <rPh sb="2" eb="4">
      <t>サギョウ</t>
    </rPh>
    <rPh sb="9" eb="11">
      <t>コウセイ</t>
    </rPh>
    <phoneticPr fontId="1"/>
  </si>
  <si>
    <t>主データーはMember List(シート：FY19 Member List)とOrgList(シート：FY19 New Org_0701)、その他参照ファイルとしてJobcodemasterがある。MemberにはOCSJの全従業員データー、OrgにはMember異動に必要な組織情報を掲載している。</t>
    <rPh sb="0" eb="1">
      <t>シュ</t>
    </rPh>
    <rPh sb="73" eb="74">
      <t>タ</t>
    </rPh>
    <rPh sb="74" eb="76">
      <t>サンショウ</t>
    </rPh>
    <rPh sb="113" eb="117">
      <t>ゼンジュウギョウイン</t>
    </rPh>
    <rPh sb="133" eb="135">
      <t>イドウ</t>
    </rPh>
    <rPh sb="136" eb="138">
      <t>ヒツヨウ</t>
    </rPh>
    <rPh sb="139" eb="141">
      <t>ソシキ</t>
    </rPh>
    <rPh sb="141" eb="143">
      <t>ジョウホウ</t>
    </rPh>
    <rPh sb="144" eb="146">
      <t>ケイサイ</t>
    </rPh>
    <phoneticPr fontId="1"/>
  </si>
  <si>
    <t>３，Member List</t>
    <phoneticPr fontId="1"/>
  </si>
  <si>
    <t>作りが3構成となっている。A-AG列が現状、AH-BN列が変更内容、BO-BU列が差分のフラグ出し、BV列以降はHR用のマスアップロード準備データ。マスアップロードで変更可能な項目は、コストセンター、LM、Jobcodeとなる。どこが作用しているかはBV列以降のHRの情報がどこをReferenceしているか調べればわかるが（セル内コメントにも記載）基本的には変わる先の組織番号をAK列に記載すれば、VlookUpでOrgシートの情報を参照するようになっている。しかしコストセンターは組織ではなく人に付く属性のため、組織でもつコストセンターと異なる場合はマニュアル入力する必要あり。また、LM及びLM#についても、MemberがLMの場合は正しくOrgから参照できない（上位のLMを参照するしくみがない）ため、こちらもマニュアルで入力する必要あり。現状の情報は最新のHC Masterをコピーすること。</t>
    <rPh sb="0" eb="1">
      <t>ツク</t>
    </rPh>
    <rPh sb="4" eb="6">
      <t>コウセイ</t>
    </rPh>
    <rPh sb="17" eb="18">
      <t>レツ</t>
    </rPh>
    <rPh sb="19" eb="21">
      <t>ゲンジョウ</t>
    </rPh>
    <rPh sb="27" eb="28">
      <t>レツ</t>
    </rPh>
    <rPh sb="29" eb="31">
      <t>ヘンコウ</t>
    </rPh>
    <rPh sb="31" eb="33">
      <t>ナイヨウ</t>
    </rPh>
    <rPh sb="39" eb="40">
      <t>レツ</t>
    </rPh>
    <rPh sb="41" eb="43">
      <t>サブン</t>
    </rPh>
    <rPh sb="47" eb="48">
      <t>ダ</t>
    </rPh>
    <rPh sb="52" eb="53">
      <t>レツ</t>
    </rPh>
    <rPh sb="53" eb="55">
      <t>イコウ</t>
    </rPh>
    <rPh sb="58" eb="59">
      <t>ヨウ</t>
    </rPh>
    <rPh sb="68" eb="70">
      <t>ジュンビ</t>
    </rPh>
    <rPh sb="83" eb="85">
      <t>ヘンコウ</t>
    </rPh>
    <rPh sb="85" eb="87">
      <t>カノウ</t>
    </rPh>
    <rPh sb="88" eb="90">
      <t>コウモク</t>
    </rPh>
    <rPh sb="117" eb="119">
      <t>サヨウ</t>
    </rPh>
    <rPh sb="127" eb="128">
      <t>レツ</t>
    </rPh>
    <rPh sb="128" eb="130">
      <t>イコウ</t>
    </rPh>
    <rPh sb="134" eb="136">
      <t>ジョウホウ</t>
    </rPh>
    <rPh sb="154" eb="155">
      <t>シラ</t>
    </rPh>
    <rPh sb="165" eb="166">
      <t>ナイ</t>
    </rPh>
    <rPh sb="172" eb="174">
      <t>キサイ</t>
    </rPh>
    <rPh sb="175" eb="177">
      <t>キホン</t>
    </rPh>
    <rPh sb="177" eb="178">
      <t>テキ</t>
    </rPh>
    <rPh sb="180" eb="181">
      <t>カ</t>
    </rPh>
    <rPh sb="183" eb="184">
      <t>サキ</t>
    </rPh>
    <rPh sb="185" eb="187">
      <t>ソシキ</t>
    </rPh>
    <rPh sb="187" eb="189">
      <t>バンゴウ</t>
    </rPh>
    <rPh sb="192" eb="193">
      <t>レツ</t>
    </rPh>
    <rPh sb="194" eb="196">
      <t>キサイ</t>
    </rPh>
    <rPh sb="215" eb="217">
      <t>ジョウホウ</t>
    </rPh>
    <rPh sb="218" eb="220">
      <t>サンショウ</t>
    </rPh>
    <rPh sb="242" eb="244">
      <t>ソシキ</t>
    </rPh>
    <rPh sb="248" eb="249">
      <t>ヒト</t>
    </rPh>
    <rPh sb="250" eb="251">
      <t>ツ</t>
    </rPh>
    <rPh sb="252" eb="254">
      <t>ゾクセイ</t>
    </rPh>
    <rPh sb="258" eb="260">
      <t>ソシキ</t>
    </rPh>
    <rPh sb="271" eb="272">
      <t>コト</t>
    </rPh>
    <rPh sb="274" eb="276">
      <t>バアイ</t>
    </rPh>
    <rPh sb="282" eb="284">
      <t>ニュウリョク</t>
    </rPh>
    <rPh sb="286" eb="288">
      <t>ヒツヨウ</t>
    </rPh>
    <rPh sb="296" eb="297">
      <t>オヨ</t>
    </rPh>
    <rPh sb="317" eb="319">
      <t>バアイ</t>
    </rPh>
    <rPh sb="320" eb="321">
      <t>タダ</t>
    </rPh>
    <rPh sb="328" eb="330">
      <t>サンショウ</t>
    </rPh>
    <rPh sb="335" eb="337">
      <t>ジョウイ</t>
    </rPh>
    <rPh sb="341" eb="343">
      <t>サンショウ</t>
    </rPh>
    <rPh sb="365" eb="367">
      <t>ニュウリョク</t>
    </rPh>
    <rPh sb="369" eb="371">
      <t>ヒツヨウ</t>
    </rPh>
    <rPh sb="374" eb="376">
      <t>ゲンジョウ</t>
    </rPh>
    <rPh sb="377" eb="379">
      <t>ジョウホウ</t>
    </rPh>
    <rPh sb="380" eb="382">
      <t>サイシン</t>
    </rPh>
    <phoneticPr fontId="1"/>
  </si>
  <si>
    <t>４，Org</t>
    <phoneticPr fontId="1"/>
  </si>
  <si>
    <t>A列のDept#をキーに組織名日本語、組織名英語、LM、コストセンター、PJ管理コードなどが紐付いている。組織異動の場合はまず箱を決めて作業するのが望ましい。組織名やLM名は最後まで決まらなくてもおおきな問題はない。</t>
    <rPh sb="1" eb="2">
      <t>レツ</t>
    </rPh>
    <rPh sb="12" eb="15">
      <t>ソシキメイ</t>
    </rPh>
    <rPh sb="15" eb="18">
      <t>ニホンゴ</t>
    </rPh>
    <rPh sb="19" eb="22">
      <t>ソシキメイ</t>
    </rPh>
    <rPh sb="22" eb="24">
      <t>エイゴ</t>
    </rPh>
    <rPh sb="38" eb="40">
      <t>カンリ</t>
    </rPh>
    <rPh sb="46" eb="48">
      <t>ヒモヅ</t>
    </rPh>
    <rPh sb="53" eb="55">
      <t>ソシキ</t>
    </rPh>
    <rPh sb="55" eb="57">
      <t>イドウ</t>
    </rPh>
    <rPh sb="58" eb="60">
      <t>バアイ</t>
    </rPh>
    <rPh sb="63" eb="64">
      <t>ハコ</t>
    </rPh>
    <rPh sb="65" eb="66">
      <t>キ</t>
    </rPh>
    <rPh sb="68" eb="70">
      <t>サギョウ</t>
    </rPh>
    <rPh sb="74" eb="75">
      <t>ノゾ</t>
    </rPh>
    <rPh sb="79" eb="82">
      <t>ソシキメイ</t>
    </rPh>
    <rPh sb="85" eb="86">
      <t>メイ</t>
    </rPh>
    <rPh sb="87" eb="89">
      <t>サイゴ</t>
    </rPh>
    <rPh sb="91" eb="92">
      <t>キ</t>
    </rPh>
    <rPh sb="102" eb="104">
      <t>モンダイ</t>
    </rPh>
    <phoneticPr fontId="1"/>
  </si>
  <si>
    <t>５，変更履歴</t>
    <rPh sb="2" eb="6">
      <t>ヘンコウリレキ</t>
    </rPh>
    <phoneticPr fontId="1"/>
  </si>
  <si>
    <t>バージョンアップするたびに何を変更したのか履歴を残しておく。履歴については作業者に都度共有すると混乱をさけることができる。今後の作業はこの変更履歴を参考に何をするかを把握することを推薦する。</t>
    <rPh sb="13" eb="14">
      <t>ナニ</t>
    </rPh>
    <rPh sb="15" eb="17">
      <t>ヘンコウ</t>
    </rPh>
    <rPh sb="21" eb="23">
      <t>リレキ</t>
    </rPh>
    <rPh sb="24" eb="25">
      <t>ノコ</t>
    </rPh>
    <rPh sb="30" eb="32">
      <t>リレキ</t>
    </rPh>
    <rPh sb="37" eb="40">
      <t>サギョウシャ</t>
    </rPh>
    <rPh sb="41" eb="43">
      <t>ツド</t>
    </rPh>
    <rPh sb="43" eb="45">
      <t>キョウユウ</t>
    </rPh>
    <rPh sb="48" eb="50">
      <t>コンラン</t>
    </rPh>
    <rPh sb="61" eb="63">
      <t>コンゴ</t>
    </rPh>
    <rPh sb="64" eb="66">
      <t>サギョウ</t>
    </rPh>
    <rPh sb="69" eb="73">
      <t>ヘンコウリレキ</t>
    </rPh>
    <rPh sb="74" eb="76">
      <t>サンコウ</t>
    </rPh>
    <rPh sb="77" eb="78">
      <t>ナニ</t>
    </rPh>
    <rPh sb="83" eb="85">
      <t>ハアク</t>
    </rPh>
    <rPh sb="90" eb="92">
      <t>スイセン</t>
    </rPh>
    <phoneticPr fontId="1"/>
  </si>
  <si>
    <t>６，スケジュール</t>
    <phoneticPr fontId="1"/>
  </si>
  <si>
    <t>組織異動が大きくある場合は、作業依頼者には２週間程度の期間をアサインすること。データを集約しマージし（大体1日）HRへ最終盤をシェアする流れとなる。</t>
    <rPh sb="0" eb="2">
      <t>ソシキ</t>
    </rPh>
    <rPh sb="2" eb="4">
      <t>イドウ</t>
    </rPh>
    <rPh sb="5" eb="6">
      <t>オオ</t>
    </rPh>
    <rPh sb="10" eb="12">
      <t>バアイ</t>
    </rPh>
    <rPh sb="14" eb="18">
      <t>サギョウイライ</t>
    </rPh>
    <rPh sb="18" eb="19">
      <t>シャ</t>
    </rPh>
    <rPh sb="22" eb="26">
      <t>シュウカンテイド</t>
    </rPh>
    <rPh sb="27" eb="29">
      <t>キカン</t>
    </rPh>
    <rPh sb="43" eb="45">
      <t>シュウヤク</t>
    </rPh>
    <rPh sb="51" eb="53">
      <t>ダイタイ</t>
    </rPh>
    <rPh sb="54" eb="55">
      <t>ニチ</t>
    </rPh>
    <rPh sb="59" eb="62">
      <t>サイシュウバン</t>
    </rPh>
    <rPh sb="68" eb="69">
      <t>ナガ</t>
    </rPh>
    <phoneticPr fontId="1"/>
  </si>
  <si>
    <t>X列コピ</t>
    <rPh sb="1" eb="2">
      <t>レツ</t>
    </rPh>
    <phoneticPr fontId="1"/>
  </si>
  <si>
    <t>Y列コピ</t>
    <rPh sb="1" eb="2">
      <t>レツ</t>
    </rPh>
    <phoneticPr fontId="1"/>
  </si>
  <si>
    <t>Z列コピ</t>
    <rPh sb="1" eb="2">
      <t>レツ</t>
    </rPh>
    <phoneticPr fontId="1"/>
  </si>
  <si>
    <t>AA列コピ</t>
    <rPh sb="2" eb="3">
      <t>レツ</t>
    </rPh>
    <phoneticPr fontId="1"/>
  </si>
  <si>
    <t>AB列コピ</t>
    <rPh sb="2" eb="3">
      <t>レツ</t>
    </rPh>
    <phoneticPr fontId="1"/>
  </si>
  <si>
    <t>AC列コピ</t>
    <rPh sb="2" eb="3">
      <t>レツ</t>
    </rPh>
    <phoneticPr fontId="1"/>
  </si>
  <si>
    <t>AD列コピ</t>
    <rPh sb="2" eb="3">
      <t>レツ</t>
    </rPh>
    <phoneticPr fontId="1"/>
  </si>
  <si>
    <t>AE列コピ</t>
    <rPh sb="2" eb="3">
      <t>レツ</t>
    </rPh>
    <phoneticPr fontId="1"/>
  </si>
  <si>
    <t>備考</t>
    <rPh sb="0" eb="2">
      <t>ビコウ</t>
    </rPh>
    <phoneticPr fontId="1"/>
  </si>
  <si>
    <t>一項目以上変更が有る人フラグ</t>
    <rPh sb="0" eb="3">
      <t>ヒトコウモク</t>
    </rPh>
    <rPh sb="3" eb="5">
      <t>イジョウ</t>
    </rPh>
    <rPh sb="5" eb="7">
      <t>ヘンコウ</t>
    </rPh>
    <rPh sb="8" eb="9">
      <t>ア</t>
    </rPh>
    <rPh sb="10" eb="11">
      <t>ヒト</t>
    </rPh>
    <phoneticPr fontId="1"/>
  </si>
  <si>
    <t>Mass Upload用データ</t>
    <rPh sb="11" eb="12">
      <t>ヨウ</t>
    </rPh>
    <phoneticPr fontId="1"/>
  </si>
  <si>
    <t>検証列</t>
    <rPh sb="0" eb="2">
      <t>ケンショウ</t>
    </rPh>
    <rPh sb="2" eb="3">
      <t>レツ</t>
    </rPh>
    <phoneticPr fontId="1"/>
  </si>
  <si>
    <t>Status</t>
  </si>
  <si>
    <t>Emp#</t>
  </si>
  <si>
    <t>Name</t>
  </si>
  <si>
    <t>所属</t>
  </si>
  <si>
    <t>Level1</t>
  </si>
  <si>
    <t>Level3</t>
  </si>
  <si>
    <t>Level4</t>
  </si>
  <si>
    <t>Level5</t>
  </si>
  <si>
    <t>Level4【英語名】</t>
  </si>
  <si>
    <t>Level5【英語名】</t>
  </si>
  <si>
    <t>HR Grade</t>
  </si>
  <si>
    <t>Consul Level</t>
  </si>
  <si>
    <t>Job Code</t>
  </si>
  <si>
    <t>Job Detail</t>
  </si>
  <si>
    <t>Job Title 【英語の名刺タイトル】</t>
  </si>
  <si>
    <t>Job Type</t>
  </si>
  <si>
    <t>B/NB</t>
  </si>
  <si>
    <t>LM社員番号</t>
  </si>
  <si>
    <t>LM氏名(漢字)</t>
  </si>
  <si>
    <t>E-MAIL</t>
  </si>
  <si>
    <t>ﾛｹｰｼｮﾝ</t>
  </si>
  <si>
    <t>氏名(ｶﾅ)</t>
  </si>
  <si>
    <t>氏名(英語)</t>
  </si>
  <si>
    <t>LMフラグ</t>
  </si>
  <si>
    <t>氏名(ふりがな)</t>
  </si>
  <si>
    <t>AF列コピ</t>
    <rPh sb="2" eb="3">
      <t>レツ</t>
    </rPh>
    <phoneticPr fontId="1"/>
  </si>
  <si>
    <t>LM</t>
  </si>
  <si>
    <t>Active</t>
  </si>
  <si>
    <t>高橋 甲</t>
  </si>
  <si>
    <t>コンサルティングサービス事業統括－コンサルティングサービス事業統括－コンサルティングサービス事業統括－コンサルティングサービス事業統括</t>
  </si>
  <si>
    <t>コンサルティングサービス事業統括</t>
  </si>
  <si>
    <t>Oracle Consulting Services</t>
  </si>
  <si>
    <t>M6</t>
  </si>
  <si>
    <t>L11</t>
  </si>
  <si>
    <t>12010.Consulting GVP - M6</t>
  </si>
  <si>
    <t>Consulting GVP</t>
  </si>
  <si>
    <t>Practice</t>
  </si>
  <si>
    <t>B</t>
  </si>
  <si>
    <t>ko.t.takahashi@oracle.com</t>
  </si>
  <si>
    <t>C</t>
  </si>
  <si>
    <t>JP-Tokyo-OAC</t>
  </si>
  <si>
    <t>ﾀｶﾊｼ ｺｳ</t>
  </si>
  <si>
    <t>Ko Takahashi</t>
  </si>
  <si>
    <t>Y</t>
  </si>
  <si>
    <t>たかはし こう</t>
  </si>
  <si>
    <t>CONS</t>
  </si>
  <si>
    <t/>
  </si>
  <si>
    <t>Level1【英語名】</t>
    <rPh sb="7" eb="9">
      <t>エイゴ</t>
    </rPh>
    <rPh sb="9" eb="10">
      <t>メイ</t>
    </rPh>
    <phoneticPr fontId="4"/>
  </si>
  <si>
    <t>Level3【英語名】</t>
    <rPh sb="7" eb="9">
      <t>エイゴ</t>
    </rPh>
    <rPh sb="9" eb="10">
      <t>メイ</t>
    </rPh>
    <phoneticPr fontId="4"/>
  </si>
  <si>
    <t>Consul Level（数字のみ）</t>
    <rPh sb="13" eb="15">
      <t>スウジ</t>
    </rPh>
    <phoneticPr fontId="3"/>
  </si>
  <si>
    <t>入社日</t>
    <rPh sb="0" eb="3">
      <t>ニュウシャビ</t>
    </rPh>
    <phoneticPr fontId="4"/>
  </si>
  <si>
    <t>新卒ﾌﾗｸﾞ</t>
    <rPh sb="0" eb="2">
      <t>シンソツ</t>
    </rPh>
    <phoneticPr fontId="3"/>
  </si>
  <si>
    <t>PJ管理組織</t>
    <rPh sb="2" eb="4">
      <t>カンリ</t>
    </rPh>
    <rPh sb="4" eb="6">
      <t>ソシキ</t>
    </rPh>
    <phoneticPr fontId="9"/>
  </si>
  <si>
    <t>CC</t>
    <phoneticPr fontId="1"/>
  </si>
  <si>
    <t>Email Address</t>
    <phoneticPr fontId="12"/>
  </si>
  <si>
    <t>New Cost Centre</t>
    <phoneticPr fontId="12"/>
  </si>
  <si>
    <t>New Supervisor Employee Number</t>
    <phoneticPr fontId="12"/>
  </si>
  <si>
    <t>New Job Code</t>
    <phoneticPr fontId="12"/>
  </si>
  <si>
    <t>New Discretionary Title</t>
    <phoneticPr fontId="12"/>
  </si>
  <si>
    <t>変更有りフラグ（項目毎）</t>
    <phoneticPr fontId="1"/>
  </si>
  <si>
    <t>Employee Number</t>
    <phoneticPr fontId="12"/>
  </si>
  <si>
    <t>Effective Date</t>
    <phoneticPr fontId="12"/>
  </si>
  <si>
    <t>New Supervisor Email Address</t>
    <phoneticPr fontId="12"/>
  </si>
  <si>
    <t>New Supervisor Country</t>
    <phoneticPr fontId="12"/>
  </si>
  <si>
    <t>Status</t>
    <phoneticPr fontId="1" type="Hiragana"/>
  </si>
  <si>
    <t>Emp#</t>
    <phoneticPr fontId="22"/>
  </si>
  <si>
    <t>Name</t>
    <phoneticPr fontId="22"/>
  </si>
  <si>
    <t>所属</t>
    <phoneticPr fontId="22"/>
  </si>
  <si>
    <t>Level1</t>
    <phoneticPr fontId="22"/>
  </si>
  <si>
    <t>Level3</t>
    <phoneticPr fontId="23"/>
  </si>
  <si>
    <t>Level1【英語名】</t>
    <rPh sb="7" eb="9">
      <t>エイゴ</t>
    </rPh>
    <rPh sb="9" eb="10">
      <t>メイ</t>
    </rPh>
    <phoneticPr fontId="23"/>
  </si>
  <si>
    <t>Level3【英語名】</t>
    <rPh sb="7" eb="9">
      <t>エイゴ</t>
    </rPh>
    <rPh sb="9" eb="10">
      <t>メイ</t>
    </rPh>
    <phoneticPr fontId="23"/>
  </si>
  <si>
    <t>Level4【英語名】</t>
    <phoneticPr fontId="23"/>
  </si>
  <si>
    <t>Level5【英語名】</t>
    <phoneticPr fontId="23"/>
  </si>
  <si>
    <t>コストセンター</t>
    <phoneticPr fontId="22"/>
  </si>
  <si>
    <t>HR Grade</t>
    <phoneticPr fontId="22"/>
  </si>
  <si>
    <t>Consul Level</t>
    <phoneticPr fontId="22"/>
  </si>
  <si>
    <t>Consul Level（数字のみ）</t>
    <rPh sb="13" eb="15">
      <t>スウジ</t>
    </rPh>
    <phoneticPr fontId="22"/>
  </si>
  <si>
    <t>Job Detail</t>
    <phoneticPr fontId="22"/>
  </si>
  <si>
    <t>Job Title 【英語の名刺タイトル】</t>
    <phoneticPr fontId="22"/>
  </si>
  <si>
    <t>Job Type</t>
    <phoneticPr fontId="22"/>
  </si>
  <si>
    <t>B/NB</t>
    <phoneticPr fontId="22"/>
  </si>
  <si>
    <t>入社日</t>
    <rPh sb="0" eb="3">
      <t>ニュウシャビ</t>
    </rPh>
    <phoneticPr fontId="23"/>
  </si>
  <si>
    <t>新卒ﾌﾗｸﾞ</t>
    <rPh sb="0" eb="2">
      <t>シンソツ</t>
    </rPh>
    <phoneticPr fontId="22"/>
  </si>
  <si>
    <t>ﾛｹｰｼｮﾝ</t>
    <phoneticPr fontId="1"/>
  </si>
  <si>
    <t>配席情報</t>
    <rPh sb="0" eb="2">
      <t>ハイセキ</t>
    </rPh>
    <rPh sb="2" eb="4">
      <t>ジョウホウ</t>
    </rPh>
    <phoneticPr fontId="1"/>
  </si>
  <si>
    <t>氏名(ｶﾅ)</t>
    <phoneticPr fontId="23" type="Hiragana"/>
  </si>
  <si>
    <t>LMフラグ</t>
    <phoneticPr fontId="23"/>
  </si>
  <si>
    <t>氏名(ふりがな)</t>
    <phoneticPr fontId="23" type="Hiragana"/>
  </si>
  <si>
    <t>PJ管理組織</t>
    <rPh sb="2" eb="4">
      <t>カンリ</t>
    </rPh>
    <rPh sb="4" eb="6">
      <t>ソシキ</t>
    </rPh>
    <phoneticPr fontId="24"/>
  </si>
  <si>
    <t>OIS</t>
    <phoneticPr fontId="1"/>
  </si>
  <si>
    <t>Global UID</t>
    <phoneticPr fontId="1"/>
  </si>
  <si>
    <t>506245 - 36D - OCSJ Oracle Consulting Services</t>
  </si>
  <si>
    <t>Malhar Kamdar</t>
    <phoneticPr fontId="1"/>
  </si>
  <si>
    <t>JP-Tokyo-Akasaka Office</t>
  </si>
  <si>
    <t>OAC</t>
  </si>
  <si>
    <t>ﾀｶﾊｼ ｺｳ</t>
    <phoneticPr fontId="1" type="Hiragana"/>
  </si>
  <si>
    <t>KOTAKAHA</t>
  </si>
  <si>
    <t>多田 亜紀子</t>
  </si>
  <si>
    <t>IC3</t>
  </si>
  <si>
    <t>L5</t>
  </si>
  <si>
    <t>22025.Consulting Staff Principal - IC3</t>
  </si>
  <si>
    <t>Consulting Staff Principal</t>
  </si>
  <si>
    <t>General/Operations</t>
  </si>
  <si>
    <t>NB</t>
  </si>
  <si>
    <t>akiko.tada@oracle.com</t>
  </si>
  <si>
    <t>ﾀﾀﾞ ｱｷｺ</t>
    <phoneticPr fontId="1" type="Hiragana"/>
  </si>
  <si>
    <t>Akiko Tada</t>
  </si>
  <si>
    <t>ただ あきこ</t>
  </si>
  <si>
    <t>〇</t>
  </si>
  <si>
    <t>ATADA</t>
  </si>
  <si>
    <t>Shin James</t>
  </si>
  <si>
    <t>コンサルティングサービス事業統括－コンサルティング営業本部－コンサルティング営業本部－コンサルティング営業本部</t>
  </si>
  <si>
    <t>コンサルティング営業本部</t>
  </si>
  <si>
    <t>Consulting Sales</t>
  </si>
  <si>
    <t>Consulting Sales</t>
    <phoneticPr fontId="1"/>
  </si>
  <si>
    <t>Consulting Sales</t>
    <phoneticPr fontId="1"/>
  </si>
  <si>
    <t>506265 - 38D - OCSJ Consulting Sales</t>
  </si>
  <si>
    <t>M5</t>
  </si>
  <si>
    <t>L9</t>
  </si>
  <si>
    <t>22060.Consulting Staff Senior Practice Director - M5</t>
  </si>
  <si>
    <t>Consulting Staff Senior Practice Director</t>
  </si>
  <si>
    <t>james.shin@oracle.com</t>
  </si>
  <si>
    <t>ｼﾞｪｰﾑｽﾞ ｼﾝ</t>
    <phoneticPr fontId="1" type="Hiragana"/>
  </si>
  <si>
    <t>James Shin</t>
  </si>
  <si>
    <t>じぇーむず しん</t>
  </si>
  <si>
    <t>-</t>
  </si>
  <si>
    <t>JAMSHIN</t>
  </si>
  <si>
    <t>小野 暢夫</t>
  </si>
  <si>
    <t>コンサルティングサービス事業統括－コンサルティング営業本部－金融・公共営業部－金融・公共営業部</t>
  </si>
  <si>
    <t>金融・公共営業部</t>
  </si>
  <si>
    <t>Financial Services &amp; Public Sector Sales</t>
  </si>
  <si>
    <t>Financial Services &amp; Public Sector Sales</t>
    <phoneticPr fontId="1"/>
  </si>
  <si>
    <t>M2</t>
  </si>
  <si>
    <t>L6</t>
  </si>
  <si>
    <t>22030.Consulting Staff Managing Principal - M2</t>
  </si>
  <si>
    <t>Consulting Staff Managing Principal</t>
  </si>
  <si>
    <t>nobuo.ono@oracle.com</t>
  </si>
  <si>
    <t>ACB</t>
  </si>
  <si>
    <t>ｵﾉ ﾉﾌﾞｵ</t>
    <phoneticPr fontId="1" type="Hiragana"/>
  </si>
  <si>
    <t>Nobuo Ono</t>
  </si>
  <si>
    <t>おの のぶお</t>
  </si>
  <si>
    <t>NOBONO</t>
  </si>
  <si>
    <t>五十嵐 義容</t>
    <phoneticPr fontId="27"/>
  </si>
  <si>
    <t>Financial Services &amp; Public Sector Sales</t>
    <phoneticPr fontId="1"/>
  </si>
  <si>
    <t>IC4</t>
  </si>
  <si>
    <t>L7</t>
  </si>
  <si>
    <t>22027.Consulting Staff Technical Manager - IC4</t>
  </si>
  <si>
    <t>Consulting Staff Technical Manager</t>
  </si>
  <si>
    <t>yoshihiro.i.igarashi@oracle.com</t>
  </si>
  <si>
    <t>ｲｶﾞﾗｼ ﾖｼﾋﾛ</t>
    <phoneticPr fontId="1" type="Hiragana"/>
  </si>
  <si>
    <t>Yoshihiro Igarashi</t>
  </si>
  <si>
    <t>いがらし よしひろ</t>
  </si>
  <si>
    <t>IGAYO</t>
  </si>
  <si>
    <t>永渕 隆志</t>
  </si>
  <si>
    <t>22026.Consulting Staff Senior Principal - IC3</t>
  </si>
  <si>
    <t>Consulting Staff Senior Principal</t>
  </si>
  <si>
    <t>takashi.nagafuchi@oracle.com</t>
  </si>
  <si>
    <t>ﾅｶﾞﾌﾁ ﾀｶｼ</t>
    <phoneticPr fontId="1" type="Hiragana"/>
  </si>
  <si>
    <t>Takashi Nagafuchi</t>
  </si>
  <si>
    <t>ながふち たかし</t>
  </si>
  <si>
    <t>TNAGAFUC</t>
  </si>
  <si>
    <t>二瓶 満</t>
  </si>
  <si>
    <t>mitsuru.x.nihei@oracle.com</t>
  </si>
  <si>
    <t>ﾆﾍｲ ﾐﾂﾙ</t>
    <phoneticPr fontId="1" type="Hiragana"/>
  </si>
  <si>
    <t>Mitsuru Nihei</t>
  </si>
  <si>
    <t>にへい みつる</t>
  </si>
  <si>
    <t>MNIHEI</t>
  </si>
  <si>
    <t>宮澤 靖彦</t>
  </si>
  <si>
    <t>コンサルティングサービス事業統括－コンサルティング営業本部－通信・流通・サービス営業部－通信・流通・サービス営業部</t>
  </si>
  <si>
    <t>通信・流通・サービス営業部</t>
  </si>
  <si>
    <t>Communications, Retail, Services, Media &amp; Utility Sales</t>
  </si>
  <si>
    <t>Communications, Retail, Services, Media &amp; Utility Sales</t>
    <phoneticPr fontId="1"/>
  </si>
  <si>
    <t>M3</t>
  </si>
  <si>
    <t>22040.Consulting Staff Practice Manager - M3</t>
  </si>
  <si>
    <t>Consulting Staff Practice Manager</t>
  </si>
  <si>
    <t>yasuhiko.miyazawa@oracle.com</t>
  </si>
  <si>
    <t>NG</t>
  </si>
  <si>
    <t>ﾐﾔｻﾞﾜ ﾔｽﾋｺ</t>
    <phoneticPr fontId="1" type="Hiragana"/>
  </si>
  <si>
    <t>Yasuhiko Miyazawa</t>
  </si>
  <si>
    <t>みやざわ やすひこ</t>
  </si>
  <si>
    <t>YMIYAZAW</t>
  </si>
  <si>
    <t>関野 誉之</t>
  </si>
  <si>
    <t>takayuki.sekino@oracle.com</t>
  </si>
  <si>
    <t>ｾｷﾉ ﾀｶﾕｷ</t>
    <phoneticPr fontId="1" type="Hiragana"/>
  </si>
  <si>
    <t>Takayuki Sekino</t>
  </si>
  <si>
    <t>せきの たかゆき</t>
  </si>
  <si>
    <t>TSEKINO</t>
  </si>
  <si>
    <t>長沢 俊充</t>
  </si>
  <si>
    <t>toshimitsu.nagasawa@oracle.com</t>
  </si>
  <si>
    <t>ﾅｶﾞｻﾜ ﾄｼﾐﾂ</t>
    <phoneticPr fontId="1" type="Hiragana"/>
  </si>
  <si>
    <t>Toshimitsu Nagasawa</t>
  </si>
  <si>
    <t>ながさわ としみつ</t>
  </si>
  <si>
    <t>TONAGASA</t>
  </si>
  <si>
    <t>萩原 洋太郎</t>
  </si>
  <si>
    <t>IC1</t>
  </si>
  <si>
    <t>L3</t>
  </si>
  <si>
    <t>22023.Consulting Staff Staff Consultant - IC1</t>
  </si>
  <si>
    <t>Consulting Staff Staff Consultant</t>
  </si>
  <si>
    <t>yotaro.hagiwara@oracle.com</t>
  </si>
  <si>
    <t>ﾊｷﾞﾜﾗ ﾖｳﾀﾛｳ</t>
    <phoneticPr fontId="1" type="Hiragana"/>
  </si>
  <si>
    <t>Yotaro Hagiwara</t>
  </si>
  <si>
    <t>はぎわら ようたろう</t>
  </si>
  <si>
    <t>YHAGIWAR</t>
  </si>
  <si>
    <t>渡久山 淳</t>
  </si>
  <si>
    <t>コンサルティングサービス事業統括－コンサルティング営業本部－製造営業部－製造営業部</t>
  </si>
  <si>
    <t>製造営業部</t>
  </si>
  <si>
    <t>Manufacturing Sales</t>
  </si>
  <si>
    <t>Manufacturing Sales</t>
    <phoneticPr fontId="1"/>
  </si>
  <si>
    <t>M4</t>
  </si>
  <si>
    <t>L8</t>
  </si>
  <si>
    <t>22050.Consulting Staff Practice Director - M4</t>
  </si>
  <si>
    <t>Consulting Staff Practice Director</t>
  </si>
  <si>
    <t>jun.tokuyama@oracle.com</t>
  </si>
  <si>
    <t>ﾄｸﾔﾏ ｼﾞｭﾝ</t>
    <phoneticPr fontId="1" type="Hiragana"/>
  </si>
  <si>
    <t>Jun Tokuyama</t>
  </si>
  <si>
    <t>とくやま じゅん</t>
  </si>
  <si>
    <t>JTOKUYAM</t>
  </si>
  <si>
    <t>増田 壮一</t>
  </si>
  <si>
    <t>IC5</t>
  </si>
  <si>
    <t>22028.Consulting Staff Technical Director - IC5</t>
  </si>
  <si>
    <t>Consulting Staff Technical Director</t>
  </si>
  <si>
    <t>soichi.masuda@oracle.com</t>
  </si>
  <si>
    <t>ﾏｽﾀﾞ ｿｳｲﾁ</t>
    <phoneticPr fontId="1" type="Hiragana"/>
  </si>
  <si>
    <t>Soichi Masuda</t>
  </si>
  <si>
    <t>ますだ そういち</t>
  </si>
  <si>
    <t>SMASUDA</t>
  </si>
  <si>
    <t>齊藤 安弘</t>
  </si>
  <si>
    <t>yasuhiro.saito@oracle.com</t>
  </si>
  <si>
    <t>C</t>
    <phoneticPr fontId="1"/>
  </si>
  <si>
    <t>JP-Nagoya</t>
  </si>
  <si>
    <t>Nagoya</t>
  </si>
  <si>
    <t>ｻｲﾄｳ ﾔｽﾋﾛ</t>
    <phoneticPr fontId="1" type="Hiragana"/>
  </si>
  <si>
    <t>Yasuhiro Saito</t>
  </si>
  <si>
    <t>さいとう やすひろ</t>
    <phoneticPr fontId="1"/>
  </si>
  <si>
    <t>YASSAITO</t>
  </si>
  <si>
    <t>丸山 委徹</t>
  </si>
  <si>
    <t>tomoaki.maruyama@oracle.com</t>
  </si>
  <si>
    <t>ﾏﾙﾔﾏ ﾄﾓｱｷ</t>
    <phoneticPr fontId="1" type="Hiragana"/>
  </si>
  <si>
    <t>Tomoaki Maruyama</t>
  </si>
  <si>
    <t>まるやま ともあき</t>
  </si>
  <si>
    <t>TOMMARUY</t>
  </si>
  <si>
    <t>山田 隆士</t>
  </si>
  <si>
    <t>takashi.y.yamada@oracle.com</t>
  </si>
  <si>
    <t>ﾔﾏﾀﾞ ﾀｶｼ</t>
    <phoneticPr fontId="1" type="Hiragana"/>
  </si>
  <si>
    <t>Takashi Yamada</t>
  </si>
  <si>
    <t>やまだ たかし</t>
  </si>
  <si>
    <t>TTYAMADA</t>
  </si>
  <si>
    <t>五十嵐 悠人</t>
  </si>
  <si>
    <t>IC2</t>
  </si>
  <si>
    <t>L4</t>
  </si>
  <si>
    <t>22024.Consulting Staff Senior - IC2</t>
  </si>
  <si>
    <t>Consulting Staff Senior</t>
  </si>
  <si>
    <t>yuuto.igarashi@oracle.com</t>
  </si>
  <si>
    <t>ｲｶﾞﾗｼ ﾕｳﾄ</t>
    <phoneticPr fontId="1" type="Hiragana"/>
  </si>
  <si>
    <t>Yuuto Igarashi</t>
  </si>
  <si>
    <t>いがらし ゆうと</t>
  </si>
  <si>
    <t>YUIGARAS</t>
  </si>
  <si>
    <t>加藤 祥平</t>
  </si>
  <si>
    <t>コンサルティングサービス事業統括－コンサルティング営業本部－クラウドソリューション営業部－クラウドソリューション営業部</t>
  </si>
  <si>
    <t>クラウドソリューション営業部</t>
  </si>
  <si>
    <t>Cloud Solution Sales</t>
  </si>
  <si>
    <t>Cloud Solution Sales</t>
    <phoneticPr fontId="1"/>
  </si>
  <si>
    <t>shohei.kato@oracle.com</t>
  </si>
  <si>
    <t>ｶﾄｳ ｼｮｳﾍｲ</t>
    <phoneticPr fontId="1" type="Hiragana"/>
  </si>
  <si>
    <t>Shohei Kato</t>
  </si>
  <si>
    <t>かとう しょうへい</t>
  </si>
  <si>
    <t>SHKATO</t>
  </si>
  <si>
    <t>早田 雄司</t>
  </si>
  <si>
    <t>yuji.soda@oracle.com</t>
  </si>
  <si>
    <t>ｿｳﾀﾞ ﾕｳｼﾞ</t>
    <phoneticPr fontId="1" type="Hiragana"/>
  </si>
  <si>
    <t>Yuji Soda</t>
  </si>
  <si>
    <t>そうだ ゆうじ</t>
  </si>
  <si>
    <t>YSOHDA</t>
  </si>
  <si>
    <t>可西 克行</t>
  </si>
  <si>
    <t>katsuyuki.kasai@oracle.com</t>
  </si>
  <si>
    <t>ｶｻｲ ｶﾂﾕｷ</t>
    <phoneticPr fontId="1" type="Hiragana"/>
  </si>
  <si>
    <t>Katsuyuki Kasai</t>
  </si>
  <si>
    <t>かさい かつゆき</t>
  </si>
  <si>
    <t>KKASAI</t>
  </si>
  <si>
    <t>高村 剛司</t>
  </si>
  <si>
    <t>takeshi.takamura@oracle.com</t>
  </si>
  <si>
    <t>ﾀｶﾑﾗ ﾀｹｼ</t>
    <phoneticPr fontId="1" type="Hiragana"/>
  </si>
  <si>
    <t>Takeshi Takamura</t>
  </si>
  <si>
    <t>たかむら たけし</t>
  </si>
  <si>
    <t>TATAKAMU</t>
  </si>
  <si>
    <t>清水 理絵</t>
  </si>
  <si>
    <t>masae.shimizu@oracle.com</t>
  </si>
  <si>
    <t>C</t>
    <phoneticPr fontId="1"/>
  </si>
  <si>
    <t>ｼﾐｽﾞ ﾏｻｴ</t>
    <phoneticPr fontId="1" type="Hiragana"/>
  </si>
  <si>
    <t>Masae Shimizu</t>
  </si>
  <si>
    <t>しみず まさえ</t>
    <phoneticPr fontId="1"/>
  </si>
  <si>
    <t>MASHIMIZ</t>
  </si>
  <si>
    <t>寺内 裕人</t>
  </si>
  <si>
    <t>yasuhito.terauchi@oracle.com</t>
  </si>
  <si>
    <t>ﾃﾗｳﾁ ﾔｽﾋﾄ</t>
    <phoneticPr fontId="1" type="Hiragana"/>
  </si>
  <si>
    <t>Yasuhito Terauchi</t>
  </si>
  <si>
    <t>てらうち やすひと</t>
  </si>
  <si>
    <t>YTERAUCH</t>
  </si>
  <si>
    <t>高田 倶美</t>
  </si>
  <si>
    <t>tomomi.takada@oracle.com</t>
  </si>
  <si>
    <t>ﾀｶﾀﾞ ﾄﾓﾐ</t>
    <phoneticPr fontId="1" type="Hiragana"/>
  </si>
  <si>
    <t>Tomomi Takada</t>
  </si>
  <si>
    <t>たかだ ともみ</t>
  </si>
  <si>
    <t>TOTAKADA</t>
  </si>
  <si>
    <t>髙橋 誠</t>
  </si>
  <si>
    <t>makoto.takahashi@oracle.com</t>
  </si>
  <si>
    <t>C</t>
    <phoneticPr fontId="1"/>
  </si>
  <si>
    <t>ﾀｶﾊｼ ﾏｺﾄ</t>
    <phoneticPr fontId="1" type="Hiragana"/>
  </si>
  <si>
    <t>Makoto Takahashi</t>
  </si>
  <si>
    <t>たかはし まこと</t>
    <phoneticPr fontId="1"/>
  </si>
  <si>
    <t>MAKOTAKA</t>
  </si>
  <si>
    <t>浅川 綾子</t>
  </si>
  <si>
    <t>ayako.asakawa@oracle.com</t>
  </si>
  <si>
    <t>ｱｻｶﾜ ｱﾔｺ</t>
    <phoneticPr fontId="1" type="Hiragana"/>
  </si>
  <si>
    <t>Ayako Asakawa</t>
  </si>
  <si>
    <t>あさかわ あやこ</t>
  </si>
  <si>
    <t>AASAKAWA</t>
  </si>
  <si>
    <t>加藤 和子</t>
  </si>
  <si>
    <t>wako.kato@oracle.com</t>
  </si>
  <si>
    <t>ｶﾄｳ ﾜｺ</t>
    <phoneticPr fontId="1" type="Hiragana"/>
  </si>
  <si>
    <t>Wako Kato</t>
  </si>
  <si>
    <t>かとう わこ</t>
  </si>
  <si>
    <t>WKATO</t>
  </si>
  <si>
    <t>岡崎 瑠水</t>
  </si>
  <si>
    <t>rumina.okazaki@oracle.com</t>
  </si>
  <si>
    <t>ｵｶｻﾞｷ ﾙﾐﾅ</t>
    <phoneticPr fontId="1" type="Hiragana"/>
  </si>
  <si>
    <t>Rumina Okazaki</t>
  </si>
  <si>
    <t>おかざき るみな</t>
  </si>
  <si>
    <t>ROKAZAKI</t>
  </si>
  <si>
    <t>高原 彩</t>
  </si>
  <si>
    <t>L2</t>
  </si>
  <si>
    <t>22022.Consulting Staff Associate - IC1</t>
  </si>
  <si>
    <t>Consulting Staff Associate</t>
  </si>
  <si>
    <t>aya.takahara@oracle.com</t>
  </si>
  <si>
    <t>ﾀｶﾊﾗ ｱﾔ</t>
    <phoneticPr fontId="1" type="Hiragana"/>
  </si>
  <si>
    <t>Aya Takahara</t>
  </si>
  <si>
    <t>たかはら あや</t>
  </si>
  <si>
    <t>AYATAKAH</t>
  </si>
  <si>
    <t>真下 敦朗</t>
  </si>
  <si>
    <t>コンサルティングサービス事業統括－コンサルティング営業本部－Cloud Adoption Service－Cloud Adoption Service</t>
    <phoneticPr fontId="1"/>
  </si>
  <si>
    <t>Cloud Adoption Service</t>
    <phoneticPr fontId="1"/>
  </si>
  <si>
    <t>27340.Cloud Adoption Consulting Practice Director.CONS.CLDSVCS</t>
    <phoneticPr fontId="1"/>
  </si>
  <si>
    <t>Consulting Practice Director</t>
  </si>
  <si>
    <t>Delivery</t>
  </si>
  <si>
    <t>B</t>
    <phoneticPr fontId="1"/>
  </si>
  <si>
    <t>-</t>
    <phoneticPr fontId="1"/>
  </si>
  <si>
    <t>Kwasi Boateng</t>
    <phoneticPr fontId="1"/>
  </si>
  <si>
    <t>atsuo.mashimo@oracle.com</t>
  </si>
  <si>
    <t>ﾏｼﾓ ｱﾂｵ</t>
    <phoneticPr fontId="1" type="Hiragana"/>
  </si>
  <si>
    <t>Atsuo Mashimo</t>
  </si>
  <si>
    <t>Y</t>
    <phoneticPr fontId="1"/>
  </si>
  <si>
    <t>ましも あつお</t>
  </si>
  <si>
    <t>AMASHIMO</t>
  </si>
  <si>
    <t>桝井 裕介</t>
  </si>
  <si>
    <t>27305.Cloud Adoption Consulting Snr Manager</t>
  </si>
  <si>
    <t>Consulting Senior Manager</t>
  </si>
  <si>
    <t>yusuke.masui@oracle.com</t>
  </si>
  <si>
    <t>ﾏｽｲ ﾕｳｽｹ</t>
    <phoneticPr fontId="1" type="Hiragana"/>
  </si>
  <si>
    <t>Yusuke Masui</t>
  </si>
  <si>
    <t>ますい ゆうすけ</t>
    <phoneticPr fontId="1"/>
  </si>
  <si>
    <t>YMASUI</t>
  </si>
  <si>
    <t>今田 かおり</t>
  </si>
  <si>
    <t>27304.Cloud Adoption Consulting Manager</t>
  </si>
  <si>
    <t>Consulting Manager</t>
  </si>
  <si>
    <t>kaori.konta@oracle.com</t>
  </si>
  <si>
    <t>C</t>
    <phoneticPr fontId="1"/>
  </si>
  <si>
    <t>ｺﾝﾀ ｶｵﾘ</t>
    <phoneticPr fontId="1" type="Hiragana"/>
  </si>
  <si>
    <t>Kaori Konta</t>
  </si>
  <si>
    <t>こんた かおり</t>
    <phoneticPr fontId="1"/>
  </si>
  <si>
    <t>KKONTA</t>
  </si>
  <si>
    <t>小守 雅年</t>
  </si>
  <si>
    <t>コンサルティングサービス事業統括－クラウド・テクノロジーコンサルティング事業本部－クラウド・テクノロジーコンサルティング事業本部－クラウド・テクノロジーコンサルティング事業本部</t>
  </si>
  <si>
    <t>クラウド・テクノロジーコンサルティング事業本部</t>
  </si>
  <si>
    <t>Cloud - Technology Consulting</t>
  </si>
  <si>
    <t>Cloud - Technology Consulting</t>
    <phoneticPr fontId="1"/>
  </si>
  <si>
    <t>506335 - 3FD - OCSJ Tech Cloud Solution</t>
  </si>
  <si>
    <t>23020.Consulting Senior Practice Director - M5</t>
  </si>
  <si>
    <t>Consulting Senior Practice Director</t>
  </si>
  <si>
    <t>masatoshi.komori@oracle.com</t>
  </si>
  <si>
    <t>ｺﾓﾘ ﾏｻﾄｼ</t>
    <phoneticPr fontId="1" type="Hiragana"/>
  </si>
  <si>
    <t>Masatoshi Komori</t>
  </si>
  <si>
    <t>こもり まさとし</t>
  </si>
  <si>
    <t>TECH</t>
  </si>
  <si>
    <t>MAKOMORI</t>
  </si>
  <si>
    <t>小林 敏哉</t>
  </si>
  <si>
    <t>toshiya.kobayashi@oracle.com</t>
  </si>
  <si>
    <t>ｺﾊﾞﾔｼ ﾄｼﾔ</t>
    <phoneticPr fontId="1" type="Hiragana"/>
  </si>
  <si>
    <t>Toshiya Kobayashi</t>
  </si>
  <si>
    <t>こばやし としや</t>
  </si>
  <si>
    <t>TKOBAYAS</t>
  </si>
  <si>
    <t>勝浦 理惠</t>
  </si>
  <si>
    <t>rie.katsuura@oracle.com</t>
  </si>
  <si>
    <t>C</t>
    <phoneticPr fontId="1"/>
  </si>
  <si>
    <t>ｶﾂｳﾗ ﾘｴ</t>
    <phoneticPr fontId="1" type="Hiragana"/>
  </si>
  <si>
    <t>Rie Katsuura</t>
  </si>
  <si>
    <t>かつうら りえ</t>
    <phoneticPr fontId="1"/>
  </si>
  <si>
    <t>RKATSUUR</t>
    <phoneticPr fontId="1"/>
  </si>
  <si>
    <t>小田原 理絵</t>
  </si>
  <si>
    <t>rie.odawara@oracle.com</t>
  </si>
  <si>
    <t>ｵﾀﾞﾜﾗ ﾘｴ</t>
    <phoneticPr fontId="1" type="Hiragana"/>
  </si>
  <si>
    <t>Rie Odawara</t>
  </si>
  <si>
    <t>おだわら りえ</t>
  </si>
  <si>
    <t>RODAWARA</t>
  </si>
  <si>
    <t>HC外_休職中</t>
  </si>
  <si>
    <t>平嶋 朋子</t>
  </si>
  <si>
    <t>クラウド・テクノロジーコンサルティング事業本部</t>
    <phoneticPr fontId="1"/>
  </si>
  <si>
    <t>508835 - 1YK - OCSJ PaaS &amp; EA &amp; Apps Apps Tech Sol</t>
  </si>
  <si>
    <t>20515.Principal Consultant - IC3</t>
  </si>
  <si>
    <t>Principal Consultant</t>
  </si>
  <si>
    <t>tomoko.hirashima@oracle.com</t>
  </si>
  <si>
    <t>ﾋﾗｼﾏ ﾄﾓｺ</t>
    <phoneticPr fontId="1" type="Hiragana"/>
  </si>
  <si>
    <t>Tomoko Hirashima</t>
  </si>
  <si>
    <t>ひらしま ともこ</t>
  </si>
  <si>
    <t>THIRASHI</t>
  </si>
  <si>
    <t>城間 貢</t>
  </si>
  <si>
    <t>mitsugu.shiroma@oracle.com</t>
  </si>
  <si>
    <t>ｼﾛﾏ ﾐﾂｸﾞ</t>
    <phoneticPr fontId="1" type="Hiragana"/>
  </si>
  <si>
    <t>Mitsugu Shiroma</t>
  </si>
  <si>
    <t>しろま みつぐ</t>
  </si>
  <si>
    <t>MSHIROMA</t>
  </si>
  <si>
    <t>金子 静花</t>
  </si>
  <si>
    <t xml:space="preserve">506315 - 3DD - OCSJ Tech Cloud Platform </t>
  </si>
  <si>
    <t>20310.Staff Consultant - IC1</t>
  </si>
  <si>
    <t>Staff Consultant</t>
  </si>
  <si>
    <t>shizuka.kaneko@oracle.com</t>
  </si>
  <si>
    <t>ｶﾈｺ ｼｽﾞｶ</t>
    <phoneticPr fontId="1" type="Hiragana"/>
  </si>
  <si>
    <t>Shizuka Kaneko</t>
  </si>
  <si>
    <t>かねこ しずか</t>
  </si>
  <si>
    <t>SHKANEKO</t>
  </si>
  <si>
    <t>鈴木 浩樹</t>
  </si>
  <si>
    <t>コンサルティングサービス事業統括－クラウド・テクノロジーコンサルティング事業本部－クラウドトランスフォーメーション部－クラウドトランスフォーメーション部</t>
  </si>
  <si>
    <t>クラウドトランスフォーメーション部</t>
  </si>
  <si>
    <t>クラウドトランスフォーメーション部</t>
    <phoneticPr fontId="1"/>
  </si>
  <si>
    <t>Cloud Transformation</t>
  </si>
  <si>
    <t>Cloud Transformation</t>
    <phoneticPr fontId="1"/>
  </si>
  <si>
    <t>守屋 宏一</t>
  </si>
  <si>
    <t>hiroki.suzuki@oracle.com</t>
  </si>
  <si>
    <t>ｽｽﾞｷ ﾋﾛｷ</t>
    <phoneticPr fontId="1" type="Hiragana"/>
  </si>
  <si>
    <t>Hiroki Suzuki</t>
  </si>
  <si>
    <t>すずき ひろき</t>
  </si>
  <si>
    <t>T_CTR</t>
  </si>
  <si>
    <t>HIROKSUZ</t>
  </si>
  <si>
    <t>藤田 裕二</t>
  </si>
  <si>
    <t>yuji.fujita@oracle.com</t>
  </si>
  <si>
    <t>ﾌｼﾞﾀ ﾕｳｼﾞ</t>
    <phoneticPr fontId="1" type="Hiragana"/>
  </si>
  <si>
    <t>Yuji Fujita</t>
  </si>
  <si>
    <t>ふじた ゆうじ</t>
  </si>
  <si>
    <t>YUFUJITA</t>
  </si>
  <si>
    <t>市田 淳</t>
  </si>
  <si>
    <t>501636 - D1M - OCSJ IaaS &amp; Apps Apps Tech Arch</t>
  </si>
  <si>
    <t>atsushi.ichida@oracle.com</t>
  </si>
  <si>
    <t>ｲﾁﾀﾞ ｱﾂｼ</t>
    <phoneticPr fontId="1" type="Hiragana"/>
  </si>
  <si>
    <t>Atsushi Ichida</t>
  </si>
  <si>
    <t>いちだ あつし</t>
  </si>
  <si>
    <t>AICHIDA</t>
  </si>
  <si>
    <t>小番 弘久</t>
  </si>
  <si>
    <t>hirohisa.kotsugai@oracle.com</t>
  </si>
  <si>
    <t>ｺﾂｶﾞｲ ﾋﾛﾋｻ</t>
    <phoneticPr fontId="1" type="Hiragana"/>
  </si>
  <si>
    <t>Hirohisa Kotsugai</t>
  </si>
  <si>
    <t>こつがい ひろひさ</t>
  </si>
  <si>
    <t>HKOTSUGA</t>
  </si>
  <si>
    <t>渡辺 義孝</t>
  </si>
  <si>
    <t>yoshitaka.y.watanabe@oracle.com</t>
  </si>
  <si>
    <t>ﾜﾀﾅﾍﾞ ﾖｼﾀｶ</t>
    <phoneticPr fontId="1" type="Hiragana"/>
  </si>
  <si>
    <t>Yoshitaka Watanabe</t>
  </si>
  <si>
    <t>わたなべ よしたか</t>
  </si>
  <si>
    <t>YOWAWATA</t>
  </si>
  <si>
    <t>前島 裕史</t>
  </si>
  <si>
    <t>コンサルティングサービス事業統括－クラウド・テクノロジーコンサルティング事業本部－クラウドアクセラレーション－クラウドアクセラレーション</t>
    <phoneticPr fontId="1"/>
  </si>
  <si>
    <t>クラウドアクセラレーション</t>
  </si>
  <si>
    <t>Cloud Acceleration</t>
  </si>
  <si>
    <t>21110.Consulting Practice Manager - M3</t>
  </si>
  <si>
    <t>Consulting Practice Manager</t>
  </si>
  <si>
    <t>hiroshi.maejima@oracle.com</t>
  </si>
  <si>
    <t>ﾏｴｼﾞﾏ ﾋﾛｼ</t>
    <phoneticPr fontId="1" type="Hiragana"/>
  </si>
  <si>
    <t>Hiroshi Maejima</t>
  </si>
  <si>
    <t>まえじま ひろし</t>
  </si>
  <si>
    <t>T_CA</t>
  </si>
  <si>
    <t>HMAEJIMA</t>
  </si>
  <si>
    <t>変更個所あり</t>
  </si>
  <si>
    <t>藤村 勝義</t>
  </si>
  <si>
    <t>21410.Consulting Technical Director - IC5</t>
  </si>
  <si>
    <t>Consulting Technical Director</t>
  </si>
  <si>
    <t>katsuyoshi.fujimura@oracle.com</t>
  </si>
  <si>
    <t>ﾌｼﾞﾑﾗ ｶﾂﾖｼ</t>
    <phoneticPr fontId="1" type="Hiragana"/>
  </si>
  <si>
    <t>Katsuyoshi Fujimura</t>
  </si>
  <si>
    <t>ふじむら かつよし</t>
    <phoneticPr fontId="1"/>
  </si>
  <si>
    <t>KFUJIMUR</t>
  </si>
  <si>
    <t>有滝 永</t>
  </si>
  <si>
    <t>hisashi.aritaki@oracle.com</t>
  </si>
  <si>
    <t>ｱﾘﾀｷ ﾋｻｼ</t>
    <phoneticPr fontId="1" type="Hiragana"/>
  </si>
  <si>
    <t>Hisashi Aritaki</t>
  </si>
  <si>
    <t>ありたき ひさし</t>
  </si>
  <si>
    <t>HARITAKI</t>
  </si>
  <si>
    <t>横川 健太郎</t>
  </si>
  <si>
    <t>コンサルティングサービス事業統括－クラウド・テクノロジーコンサルティング事業本部－クラウドアクセラレーション－クラウドアクセラレーション</t>
    <phoneticPr fontId="1"/>
  </si>
  <si>
    <t>kentaro.yokokawa@oracle.com</t>
  </si>
  <si>
    <t>ﾖｺｶﾜ ｹﾝﾀﾛｳ</t>
    <phoneticPr fontId="1" type="Hiragana"/>
  </si>
  <si>
    <t>Kentaro Yokokawa</t>
  </si>
  <si>
    <t>よこかわ けんたろう</t>
  </si>
  <si>
    <t>KYOKOKAW</t>
  </si>
  <si>
    <t>阿部 明</t>
  </si>
  <si>
    <t>21630.Consulting Solution Lead - IC3</t>
  </si>
  <si>
    <t>Consulting Solution Lead</t>
  </si>
  <si>
    <t>Solution</t>
  </si>
  <si>
    <t>akira.abe@oracle.com</t>
  </si>
  <si>
    <t>ｱﾍﾞ ｱｷﾗ</t>
    <phoneticPr fontId="1" type="Hiragana"/>
  </si>
  <si>
    <t>Akira Abe</t>
  </si>
  <si>
    <t>あべ あきら</t>
  </si>
  <si>
    <t>AABE</t>
  </si>
  <si>
    <t>平井 健治</t>
  </si>
  <si>
    <t>kenji.hirai@oracle.com</t>
  </si>
  <si>
    <t>ﾋﾗｲ ｹﾝｼﾞ</t>
    <phoneticPr fontId="1" type="Hiragana"/>
  </si>
  <si>
    <t>Kenji Hirai</t>
  </si>
  <si>
    <t>ひらい けんじ</t>
    <phoneticPr fontId="1"/>
  </si>
  <si>
    <t>KEHIRAI</t>
  </si>
  <si>
    <t>江藤 友梨</t>
  </si>
  <si>
    <t>20410.Senior Consultant - IC2</t>
  </si>
  <si>
    <t>Senior Consultant</t>
  </si>
  <si>
    <t>yuri.eto@oracle.com</t>
  </si>
  <si>
    <t>ｴﾄｳ ﾕﾘ</t>
    <phoneticPr fontId="1" type="Hiragana"/>
  </si>
  <si>
    <t>Yuri Eto</t>
  </si>
  <si>
    <t>えとう ゆり</t>
  </si>
  <si>
    <t>YETO</t>
  </si>
  <si>
    <t>菊井 七穂</t>
  </si>
  <si>
    <t>nao.kikui@oracle.com</t>
  </si>
  <si>
    <t>ｷｸｲ ﾅｵ</t>
    <phoneticPr fontId="1" type="Hiragana"/>
  </si>
  <si>
    <t>Nao Kikui</t>
  </si>
  <si>
    <t>きくい なお</t>
  </si>
  <si>
    <t>NKIKUI</t>
  </si>
  <si>
    <t>青山 由美</t>
  </si>
  <si>
    <t>yumi.aoyama@oracle.com</t>
  </si>
  <si>
    <t>ｱｵﾔﾏ ﾕﾐ</t>
    <phoneticPr fontId="1" type="Hiragana"/>
  </si>
  <si>
    <t>Yumi Aoyama</t>
  </si>
  <si>
    <t>あおやま ゆみ</t>
    <phoneticPr fontId="1"/>
  </si>
  <si>
    <t>YUAOYAMA</t>
    <phoneticPr fontId="1"/>
  </si>
  <si>
    <t>沓掛 可菜</t>
    <phoneticPr fontId="27"/>
  </si>
  <si>
    <t>kana.kutsukake@oracle.com</t>
  </si>
  <si>
    <t>ｸﾂｶｹ ｶﾅ</t>
    <phoneticPr fontId="1" type="Hiragana"/>
  </si>
  <si>
    <t>Kana Kutsukake</t>
  </si>
  <si>
    <t>くつかけ かな</t>
  </si>
  <si>
    <t>KAOSHIMA</t>
  </si>
  <si>
    <t>油井 美伽</t>
  </si>
  <si>
    <t>20110.Associate Consultant - IC1</t>
  </si>
  <si>
    <t>Associate Consultant</t>
  </si>
  <si>
    <t>mika.yui@oracle.com</t>
  </si>
  <si>
    <t>ﾕｲ ﾐｶ</t>
    <phoneticPr fontId="1" type="Hiragana"/>
  </si>
  <si>
    <t>Mika Yui</t>
  </si>
  <si>
    <t>ゆい みか</t>
  </si>
  <si>
    <t>MYUI</t>
  </si>
  <si>
    <t>小田 圭二</t>
  </si>
  <si>
    <t>コンサルティングサービス事業統括－クラウド・テクノロジーコンサルティング事業本部－クラウドプラットフォーム部－クラウドプラットフォーム部</t>
  </si>
  <si>
    <t>クラウドプラットフォーム部</t>
  </si>
  <si>
    <t>クラウドプラットフォーム部</t>
    <phoneticPr fontId="1"/>
  </si>
  <si>
    <t>Cloud Platform</t>
  </si>
  <si>
    <t>Cloud Platform</t>
    <phoneticPr fontId="1"/>
  </si>
  <si>
    <t>21310.Consulting Practice Director - M4</t>
  </si>
  <si>
    <t>keiji.oda@oracle.com</t>
  </si>
  <si>
    <t>ｵﾀﾞ ｹｲｼﾞ</t>
    <phoneticPr fontId="1" type="Hiragana"/>
  </si>
  <si>
    <t>Keiji Oda</t>
  </si>
  <si>
    <t>おだ けいじ</t>
  </si>
  <si>
    <t>T_CP</t>
  </si>
  <si>
    <t>KODA</t>
  </si>
  <si>
    <t>伊逹 佳秀</t>
    <phoneticPr fontId="1"/>
  </si>
  <si>
    <t>Cloud Platform</t>
    <phoneticPr fontId="1"/>
  </si>
  <si>
    <t>20610.Senior Principal Consultant - IC3</t>
  </si>
  <si>
    <t>Senior Principal Consultant</t>
  </si>
  <si>
    <t>yoshihide.date@oracle.com</t>
  </si>
  <si>
    <t>C</t>
    <phoneticPr fontId="1"/>
  </si>
  <si>
    <t>ﾀﾞﾃ ﾖｼﾋﾃﾞ</t>
    <phoneticPr fontId="1" type="Hiragana"/>
  </si>
  <si>
    <t>Yoshihide Date</t>
  </si>
  <si>
    <t>だて よしひで</t>
    <phoneticPr fontId="1"/>
  </si>
  <si>
    <t>YDATE</t>
  </si>
  <si>
    <t>丸小野 由夏子</t>
  </si>
  <si>
    <t>yukako.maruono@oracle.com</t>
  </si>
  <si>
    <t>ﾏﾙｵﾉ ﾕｶｺ</t>
    <phoneticPr fontId="1" type="Hiragana"/>
  </si>
  <si>
    <t>Yukako Maruono</t>
  </si>
  <si>
    <t>まるおの ゆかこ</t>
  </si>
  <si>
    <t>YMARUONO</t>
  </si>
  <si>
    <t>鶴山 豊樹</t>
  </si>
  <si>
    <t>コンサルティングサービス事業統括－クラウド・テクノロジーコンサルティング事業本部－クラウドプラットフォーム部－匠</t>
  </si>
  <si>
    <t>匠</t>
  </si>
  <si>
    <t>Master</t>
  </si>
  <si>
    <t>21505.Consulting Technical Mgmt Manager - M3</t>
  </si>
  <si>
    <t>Consulting Technical Mgmt Manager</t>
  </si>
  <si>
    <t>toyoki.tsuruyama@oracle.com</t>
  </si>
  <si>
    <t>ﾂﾙﾔﾏ ﾄﾖｷ</t>
    <phoneticPr fontId="1" type="Hiragana"/>
  </si>
  <si>
    <t>Toyoki Tsuruyama</t>
  </si>
  <si>
    <t>つるやま とよき</t>
  </si>
  <si>
    <t>T_CP_M</t>
  </si>
  <si>
    <t>TTSURUYA</t>
  </si>
  <si>
    <t>副田 徹也</t>
  </si>
  <si>
    <t>12611.Consulting Project Technical Manager - IC4</t>
  </si>
  <si>
    <t>Consulting Project Technical Manager</t>
  </si>
  <si>
    <t>Project</t>
  </si>
  <si>
    <t>tetsuya.soeda@oracle.com</t>
  </si>
  <si>
    <t>ｿｴﾀﾞ ﾃﾂﾔ</t>
    <phoneticPr fontId="1" type="Hiragana"/>
  </si>
  <si>
    <t>Tetsuya Soeda</t>
  </si>
  <si>
    <t>そえだ てつや</t>
  </si>
  <si>
    <t>TSOEDA</t>
  </si>
  <si>
    <t>藤波 しのぶ</t>
  </si>
  <si>
    <t>shinobu.fujinami@oracle.com</t>
  </si>
  <si>
    <t>ﾌｼﾞﾅﾐ ｼﾉﾌﾞ</t>
    <phoneticPr fontId="1" type="Hiragana"/>
  </si>
  <si>
    <t>Shinobu Fujinami</t>
  </si>
  <si>
    <t>ふじなみ しのぶ</t>
  </si>
  <si>
    <t>SFUJINAM</t>
  </si>
  <si>
    <t>山﨑 明男</t>
  </si>
  <si>
    <t>12609.Consulting Project Senior Principal - IC3</t>
  </si>
  <si>
    <t>Consulting Project Senior Principal Consultant</t>
  </si>
  <si>
    <t>akio.yamazaki@oracle.com</t>
  </si>
  <si>
    <t>ﾔﾏｻﾞｷ ｱｷｵ</t>
    <phoneticPr fontId="1" type="Hiragana"/>
  </si>
  <si>
    <t>Akio Yamazaki</t>
  </si>
  <si>
    <t>やまざき あきお</t>
  </si>
  <si>
    <t>AKIYAMAZ</t>
  </si>
  <si>
    <t>有泉 信隆</t>
  </si>
  <si>
    <t>nobutaka.ariizumi@oracle.com</t>
  </si>
  <si>
    <t>ｱﾘｲｽﾞﾐ ﾉﾌﾞﾀｶ</t>
    <phoneticPr fontId="1" type="Hiragana"/>
  </si>
  <si>
    <t>Nobutaka Ariizumi</t>
  </si>
  <si>
    <t>ありいずみ のぶたか</t>
  </si>
  <si>
    <t>NARIIZUM</t>
  </si>
  <si>
    <t>高畑 泰祐</t>
  </si>
  <si>
    <t>taisuke.kohata@oracle.com</t>
  </si>
  <si>
    <t>ｺｳﾊﾀ ﾀｲｽｹ</t>
    <phoneticPr fontId="1" type="Hiragana"/>
  </si>
  <si>
    <t>Taisuke Kohata</t>
  </si>
  <si>
    <t>こうはた たいすけ</t>
  </si>
  <si>
    <t>TKOHATA</t>
  </si>
  <si>
    <t>矢形 拓也</t>
  </si>
  <si>
    <t>21620.Consulting Solution Principal - IC3</t>
  </si>
  <si>
    <t>Consulting Solution Principal</t>
  </si>
  <si>
    <t>takuya.yagata@oracle.com</t>
  </si>
  <si>
    <t>ﾔｶﾞﾀ ﾀｸﾔ</t>
    <phoneticPr fontId="1" type="Hiragana"/>
  </si>
  <si>
    <t>Takuya Yagata</t>
  </si>
  <si>
    <t>やがた たくや</t>
  </si>
  <si>
    <t>TYAGATA</t>
  </si>
  <si>
    <t>米田 穣</t>
  </si>
  <si>
    <t>yutaka.x.yoneda@oracle.com</t>
  </si>
  <si>
    <t>ﾖﾈﾀﾞ ﾕﾀｶ</t>
    <phoneticPr fontId="1" type="Hiragana"/>
  </si>
  <si>
    <t>Yutaka Yoneda</t>
  </si>
  <si>
    <t>よねだ ゆたか</t>
  </si>
  <si>
    <t>YUYONEDA</t>
  </si>
  <si>
    <t>小野 真樹子</t>
  </si>
  <si>
    <t>makiko.ono@oracle.com</t>
  </si>
  <si>
    <t>ｵﾉ ﾏｷｺ</t>
    <phoneticPr fontId="1" type="Hiragana"/>
  </si>
  <si>
    <t>Makiko Ono</t>
  </si>
  <si>
    <t>おの まきこ</t>
  </si>
  <si>
    <t>MAKIONO</t>
  </si>
  <si>
    <t>高橋 徹</t>
  </si>
  <si>
    <t>tohru.takahashi@oracle.com</t>
  </si>
  <si>
    <t>ﾀｶﾊｼ ﾄｵﾙ</t>
    <phoneticPr fontId="1" type="Hiragana"/>
  </si>
  <si>
    <t>Tohru Takahashi</t>
  </si>
  <si>
    <t>たかはし とおる</t>
  </si>
  <si>
    <t>TOHTAKAH</t>
  </si>
  <si>
    <t>関口 貴博</t>
    <rPh sb="0" eb="2">
      <t>セキグチ</t>
    </rPh>
    <rPh sb="3" eb="5">
      <t>タカヒロ</t>
    </rPh>
    <phoneticPr fontId="22"/>
  </si>
  <si>
    <t>takahiro.s.sekiguchi@oracle.com</t>
  </si>
  <si>
    <t>C</t>
    <phoneticPr fontId="1"/>
  </si>
  <si>
    <t>ｾｷｸﾞﾁ ﾀｶﾋﾛ</t>
    <phoneticPr fontId="1" type="Hiragana"/>
  </si>
  <si>
    <t>Takahiro Sekiguchi</t>
  </si>
  <si>
    <t>せきぐち たかひろ</t>
    <phoneticPr fontId="1"/>
  </si>
  <si>
    <t>TASEKIGU</t>
  </si>
  <si>
    <t>鳥嶋 一孝</t>
  </si>
  <si>
    <t>kazutaka.t.torishima@oracle.com</t>
  </si>
  <si>
    <t>ﾄﾘｼﾏ ｶｽﾞﾀｶ</t>
    <phoneticPr fontId="1" type="Hiragana"/>
  </si>
  <si>
    <t>Kazutaka Torishima</t>
  </si>
  <si>
    <t>とりしま かずたか</t>
  </si>
  <si>
    <t>KTORISHI</t>
  </si>
  <si>
    <t>西田 光志</t>
    <rPh sb="0" eb="2">
      <t>ニシダ</t>
    </rPh>
    <rPh sb="3" eb="5">
      <t>ミツシ</t>
    </rPh>
    <phoneticPr fontId="0"/>
  </si>
  <si>
    <t>mitsuyuki.nishida@oracle.com</t>
  </si>
  <si>
    <t>ﾆｼﾀﾞ ﾐﾂﾕｷ</t>
    <phoneticPr fontId="1" type="Hiragana"/>
  </si>
  <si>
    <t>Mitsuyuki Nishida</t>
  </si>
  <si>
    <t>にしだ みつゆき</t>
  </si>
  <si>
    <t>MNISHIDA</t>
  </si>
  <si>
    <t>奥野 勝大</t>
  </si>
  <si>
    <t>katsuhiro.o.okuno@oracle.com</t>
  </si>
  <si>
    <t>ｵｸﾉ ｶﾂﾋﾛ</t>
    <phoneticPr fontId="1" type="Hiragana"/>
  </si>
  <si>
    <t>Katsuhiro Okuno</t>
  </si>
  <si>
    <t>おくの かつひろ</t>
    <phoneticPr fontId="1"/>
  </si>
  <si>
    <t>KATOKUNO</t>
  </si>
  <si>
    <t>杉山 清明</t>
    <rPh sb="0" eb="2">
      <t>スギヤマ</t>
    </rPh>
    <rPh sb="3" eb="5">
      <t>キヨアキ</t>
    </rPh>
    <phoneticPr fontId="5"/>
  </si>
  <si>
    <t>kiyoaki.sugiyama@oracle.com</t>
  </si>
  <si>
    <t>ｽｷﾞﾔﾏ ｷﾖｱｷ</t>
    <phoneticPr fontId="1" type="Hiragana"/>
  </si>
  <si>
    <t>Kiyoaki Sugiyama</t>
  </si>
  <si>
    <t>すぎやま きよあき</t>
    <phoneticPr fontId="1"/>
  </si>
  <si>
    <t>KISUGIYA</t>
  </si>
  <si>
    <t>大沼 勝昌</t>
    <rPh sb="0" eb="2">
      <t>オオヌマ</t>
    </rPh>
    <rPh sb="3" eb="4">
      <t>カツ</t>
    </rPh>
    <rPh sb="4" eb="5">
      <t>アキラ</t>
    </rPh>
    <phoneticPr fontId="23"/>
  </si>
  <si>
    <t>katsumasa.o.onuma@oracle.com</t>
  </si>
  <si>
    <t>C</t>
    <phoneticPr fontId="1"/>
  </si>
  <si>
    <t>ｵｵﾇﾏ ｶﾂﾏｻ</t>
    <phoneticPr fontId="1" type="Hiragana"/>
  </si>
  <si>
    <t>Katsumasa Onuma</t>
  </si>
  <si>
    <t>おおぬま かつまさ</t>
    <phoneticPr fontId="1"/>
  </si>
  <si>
    <t>KATONUMA</t>
  </si>
  <si>
    <t>荻野 耕太朗</t>
  </si>
  <si>
    <t>kotaro.ogino@oracle.com</t>
  </si>
  <si>
    <t>ｵｷﾞﾉ ｺｳﾀﾛｳ</t>
    <phoneticPr fontId="1" type="Hiragana"/>
  </si>
  <si>
    <t>Kotaro Ogino</t>
  </si>
  <si>
    <t>おぎの こうたろう</t>
  </si>
  <si>
    <t>KOGINO</t>
  </si>
  <si>
    <t>青木 隆太朗</t>
  </si>
  <si>
    <t>ryutaro.aoki@oracle.com</t>
    <phoneticPr fontId="1"/>
  </si>
  <si>
    <t>ｱｵｷ ﾘｭｳﾀﾛｳ</t>
    <phoneticPr fontId="1" type="Hiragana"/>
  </si>
  <si>
    <t>Ryutaro Aoki</t>
  </si>
  <si>
    <t>あおき りゅうたろう</t>
    <phoneticPr fontId="1"/>
  </si>
  <si>
    <t>ARYUTARO</t>
  </si>
  <si>
    <t>田村 琴美</t>
  </si>
  <si>
    <t>kotomi.tamura@oracle.com</t>
  </si>
  <si>
    <t>ﾀﾑﾗ ｺﾄﾐ</t>
    <phoneticPr fontId="1" type="Hiragana"/>
  </si>
  <si>
    <t>Kotomi Tamura</t>
  </si>
  <si>
    <t>たむら ことみ</t>
  </si>
  <si>
    <t>KOTTAMUR</t>
  </si>
  <si>
    <t>鈴木 悠太</t>
  </si>
  <si>
    <t>yuta.s.suzuki@oracle.com</t>
  </si>
  <si>
    <t>ｽｽﾞｷ ﾕｳﾀ</t>
    <phoneticPr fontId="1" type="Hiragana"/>
  </si>
  <si>
    <t>Yuta Suzuki</t>
  </si>
  <si>
    <t>すずき ゆうた</t>
  </si>
  <si>
    <t>YUTASUZ</t>
  </si>
  <si>
    <t>平田 総一朗</t>
  </si>
  <si>
    <t>soichiro.hirata@oracle.com</t>
  </si>
  <si>
    <t>ﾋﾗﾀ ｿｳｲﾁﾛｳ</t>
    <phoneticPr fontId="1" type="Hiragana"/>
  </si>
  <si>
    <t>Soichiro Hirata</t>
  </si>
  <si>
    <t>ひらた そういちろう</t>
  </si>
  <si>
    <t>SOHIRATA</t>
  </si>
  <si>
    <t>中川 健太郎</t>
  </si>
  <si>
    <t>kentaro.nakagawa@oracle.com</t>
  </si>
  <si>
    <t>ﾅｶｶﾞﾜ ｹﾝﾀﾛｳ</t>
    <phoneticPr fontId="1" type="Hiragana"/>
  </si>
  <si>
    <t>Kentaro Nakagawa</t>
  </si>
  <si>
    <t>なかがわ けんたろう</t>
  </si>
  <si>
    <t>KENNAKAG</t>
  </si>
  <si>
    <t>小西 亮輔</t>
  </si>
  <si>
    <t>コンサルティングサービス事業統括－クラウド・テクノロジーコンサルティング事業本部－クラウドプラットフォーム部－DBアーキテクト</t>
  </si>
  <si>
    <t>DBアーキテクト</t>
  </si>
  <si>
    <t>DB Architect</t>
  </si>
  <si>
    <t>20710.Managing Principal Consultant - M2</t>
  </si>
  <si>
    <t>Managing Principal Consultant</t>
  </si>
  <si>
    <t>ryosuke.konishi@oracle.com</t>
  </si>
  <si>
    <t>ｺﾆｼ ﾘｮｳｽｹ</t>
    <phoneticPr fontId="1" type="Hiragana"/>
  </si>
  <si>
    <t>Ryosuke Konishi</t>
  </si>
  <si>
    <t>こにし りょうすけ</t>
  </si>
  <si>
    <t>T_CP_DBA</t>
  </si>
  <si>
    <t>RKONISHI</t>
  </si>
  <si>
    <t>小原 賢介</t>
  </si>
  <si>
    <t>kensuke.obara@oracle.com</t>
  </si>
  <si>
    <t>ｵﾊﾞﾗ ｹﾝｽｹ</t>
    <phoneticPr fontId="1" type="Hiragana"/>
  </si>
  <si>
    <t>Kensuke Obara</t>
  </si>
  <si>
    <t>おばら けんすけ</t>
  </si>
  <si>
    <t>KOBARA</t>
  </si>
  <si>
    <t>岩本 友香</t>
  </si>
  <si>
    <t>tomoka.iwamoto@oracle.com</t>
  </si>
  <si>
    <t>ｲﾜﾓﾄ ﾄﾓｶ</t>
    <phoneticPr fontId="1" type="Hiragana"/>
  </si>
  <si>
    <t>Tomoka Iwamoto</t>
  </si>
  <si>
    <t>いわもと ともか</t>
  </si>
  <si>
    <t>TOMIWAMO</t>
  </si>
  <si>
    <t>浅井 純</t>
  </si>
  <si>
    <t>jun.asai@oracle.com</t>
  </si>
  <si>
    <t>ｱｻｲ ｼﾞｭﾝ</t>
    <phoneticPr fontId="1" type="Hiragana"/>
  </si>
  <si>
    <t>Jun Asai</t>
  </si>
  <si>
    <t>あさい じゅん</t>
  </si>
  <si>
    <t>JASAI</t>
  </si>
  <si>
    <t>大森 慎司</t>
  </si>
  <si>
    <t>shinji.omori@oracle.com</t>
  </si>
  <si>
    <t>ｵｵﾓﾘ ｼﾝｼﾞ</t>
    <phoneticPr fontId="1" type="Hiragana"/>
  </si>
  <si>
    <t>Shinji Omori</t>
  </si>
  <si>
    <t>おおもり しんじ</t>
  </si>
  <si>
    <t>SOMORI</t>
  </si>
  <si>
    <t>木村 晃一</t>
    <rPh sb="0" eb="2">
      <t>キムラ</t>
    </rPh>
    <rPh sb="3" eb="5">
      <t>コウイチ</t>
    </rPh>
    <phoneticPr fontId="22"/>
  </si>
  <si>
    <t>koichi.kimura@oracle.com</t>
  </si>
  <si>
    <t>ｷﾑﾗ ｺｳｲﾁ</t>
    <phoneticPr fontId="1" type="Hiragana"/>
  </si>
  <si>
    <t>Koichi Kimura</t>
  </si>
  <si>
    <t>きむら こういち</t>
    <phoneticPr fontId="1"/>
  </si>
  <si>
    <t>KOIKIMUR</t>
  </si>
  <si>
    <t>木皿 恵</t>
  </si>
  <si>
    <t>megumi.kisara@oracle.com</t>
  </si>
  <si>
    <t>ｷｻﾗ ﾒｸﾞﾐ</t>
    <phoneticPr fontId="1" type="Hiragana"/>
  </si>
  <si>
    <t>Megumi Kisara</t>
  </si>
  <si>
    <t>きさら めぐみ</t>
  </si>
  <si>
    <t>MKISARA</t>
  </si>
  <si>
    <t>大野 勝矢</t>
  </si>
  <si>
    <t>katsuya.ono@oracle.com</t>
  </si>
  <si>
    <t>ｵｵﾉ ｶﾂﾔ</t>
    <phoneticPr fontId="1" type="Hiragana"/>
  </si>
  <si>
    <t>Katsuya Ono</t>
  </si>
  <si>
    <t>おおの かつや</t>
  </si>
  <si>
    <t>KATONO</t>
  </si>
  <si>
    <t>岡本 渉</t>
  </si>
  <si>
    <t>wataru.okamoto@oracle.com</t>
  </si>
  <si>
    <t>ｵｶﾓﾄ ﾜﾀﾙ</t>
    <phoneticPr fontId="1" type="Hiragana"/>
  </si>
  <si>
    <t>Wataru Okamoto</t>
  </si>
  <si>
    <t>おかもと わたる</t>
  </si>
  <si>
    <t>WOKAMOTO</t>
  </si>
  <si>
    <t>末次 俊介</t>
  </si>
  <si>
    <t>shunsuke.suetsugu@oracle.com</t>
  </si>
  <si>
    <t>ｽｴﾂｸﾞ ｼｭﾝｽｹ</t>
    <phoneticPr fontId="1" type="Hiragana"/>
  </si>
  <si>
    <t>Shunsuke Suetsugu</t>
  </si>
  <si>
    <t>すえつぐ しゅんすけ</t>
    <phoneticPr fontId="1"/>
  </si>
  <si>
    <t>SSUETSUG</t>
  </si>
  <si>
    <t>久保島 剛</t>
  </si>
  <si>
    <t>takeshi.kubojima@oracle.com</t>
  </si>
  <si>
    <t>ｸﾎﾞｼﾞﾏ ﾀｹｼ</t>
    <phoneticPr fontId="1" type="Hiragana"/>
  </si>
  <si>
    <t>Takeshi Kubojima</t>
  </si>
  <si>
    <t>くぼじま たけし</t>
  </si>
  <si>
    <t>TKUBOJIM</t>
  </si>
  <si>
    <t>清水 美佳子</t>
  </si>
  <si>
    <t>mikako.shimizu@oracle.com</t>
  </si>
  <si>
    <t>ｼﾐｽﾞ ﾐｶｺ</t>
    <phoneticPr fontId="1" type="Hiragana"/>
  </si>
  <si>
    <t>Mikako Shimizu</t>
  </si>
  <si>
    <t>しみず みかこ</t>
  </si>
  <si>
    <t>MIKSHIMI</t>
  </si>
  <si>
    <t>新宅 淳司</t>
  </si>
  <si>
    <t>atsushi.shintaku@oracle.com</t>
  </si>
  <si>
    <t>ｼﾝﾀｸ ｱﾂｼ</t>
    <phoneticPr fontId="1" type="Hiragana"/>
  </si>
  <si>
    <t>Atsushi Shintaku</t>
  </si>
  <si>
    <t>しんたく あつし</t>
  </si>
  <si>
    <t>ASHINTAK</t>
  </si>
  <si>
    <t>寺村 涼</t>
  </si>
  <si>
    <t>ryo.teramura@oracle.com</t>
  </si>
  <si>
    <t>ﾃﾗﾑﾗ ﾘｮｳ</t>
    <phoneticPr fontId="1" type="Hiragana"/>
  </si>
  <si>
    <t>Ryo Teramura</t>
  </si>
  <si>
    <t>てらむら りょう</t>
  </si>
  <si>
    <t>RTERAMUR</t>
  </si>
  <si>
    <t>森谷 真樹</t>
  </si>
  <si>
    <t>masaki.moritani@oracle.com</t>
  </si>
  <si>
    <t>ﾓﾘﾀﾆ ﾏｻｷ</t>
    <phoneticPr fontId="1" type="Hiragana"/>
  </si>
  <si>
    <t>Masaki Moritani</t>
  </si>
  <si>
    <t>もりたに まさき</t>
  </si>
  <si>
    <t>MMORITAN</t>
  </si>
  <si>
    <t>山本 裕美子</t>
  </si>
  <si>
    <t>yumiko.yamamoto@oracle.com</t>
  </si>
  <si>
    <t>ﾔﾏﾓﾄ ﾕﾐｺ</t>
    <phoneticPr fontId="1" type="Hiragana"/>
  </si>
  <si>
    <t>Yumiko Yamamoto</t>
  </si>
  <si>
    <t>やまもと ゆみこ</t>
  </si>
  <si>
    <t>YUMYAMAM</t>
  </si>
  <si>
    <t>諏訪 泰則</t>
    <rPh sb="0" eb="2">
      <t>スワ</t>
    </rPh>
    <rPh sb="3" eb="5">
      <t>ヤスノリ</t>
    </rPh>
    <phoneticPr fontId="0"/>
  </si>
  <si>
    <t>yasunori.suwa@oracle.com</t>
  </si>
  <si>
    <t>ｽﾜ ﾔｽﾉﾘ</t>
    <phoneticPr fontId="1" type="Hiragana"/>
  </si>
  <si>
    <t>Yasunori Suwa</t>
  </si>
  <si>
    <t>すわ やすのり</t>
  </si>
  <si>
    <t>YSUWA</t>
  </si>
  <si>
    <t>野田 祐士</t>
  </si>
  <si>
    <t>yuji.noda@oracle.com</t>
  </si>
  <si>
    <t>ﾉﾀﾞ ﾕｳｼﾞ</t>
    <phoneticPr fontId="1" type="Hiragana"/>
  </si>
  <si>
    <t>Yuji Noda</t>
  </si>
  <si>
    <t>のだ ゆうじ</t>
  </si>
  <si>
    <t>YUNODA</t>
  </si>
  <si>
    <t>田中 直樹</t>
  </si>
  <si>
    <t>naoki.t.tanaka@oracle.com</t>
  </si>
  <si>
    <t>ﾀﾅｶ ﾅｵｷ</t>
    <phoneticPr fontId="1" type="Hiragana"/>
  </si>
  <si>
    <t>Naoki Tanaka</t>
  </si>
  <si>
    <t>たなか なおき</t>
  </si>
  <si>
    <t>NAOTANAK</t>
  </si>
  <si>
    <t>鈴木 慶</t>
  </si>
  <si>
    <t>コンサルティングサービス事業統括－クラウド・テクノロジーコンサルティング事業本部－クラウドプラットフォーム部－クラウドテクノロジスト</t>
  </si>
  <si>
    <t>クラウドテクノロジスト</t>
  </si>
  <si>
    <t>Cloud Technologist</t>
  </si>
  <si>
    <t>kei.x.suzuki@oracle.com</t>
  </si>
  <si>
    <t>ｽｽﾞｷ ｹｲ</t>
    <phoneticPr fontId="1" type="Hiragana"/>
  </si>
  <si>
    <t>Kei Suzuki</t>
  </si>
  <si>
    <t>すずき けい</t>
  </si>
  <si>
    <t>T_CP_CT</t>
  </si>
  <si>
    <t>KSUZUKI</t>
  </si>
  <si>
    <t>変更個所あり</t>
    <phoneticPr fontId="1"/>
  </si>
  <si>
    <t>塩原 浩太</t>
  </si>
  <si>
    <t>kota.shiobara@oracle.com</t>
  </si>
  <si>
    <t>ｼｵﾊﾞﾗ ｺｳﾀ</t>
    <phoneticPr fontId="1" type="Hiragana"/>
  </si>
  <si>
    <t>Kota Shiobara</t>
  </si>
  <si>
    <t>しおばら こうた</t>
  </si>
  <si>
    <t>KSHIOBAR</t>
  </si>
  <si>
    <t>変更個所あり</t>
    <phoneticPr fontId="1"/>
  </si>
  <si>
    <t>沼田 直希</t>
  </si>
  <si>
    <t>naoki.numata@oracle.com</t>
  </si>
  <si>
    <t>ﾇﾏﾀ ﾅｵｷ</t>
    <phoneticPr fontId="1" type="Hiragana"/>
  </si>
  <si>
    <t>Naoki Numata</t>
  </si>
  <si>
    <t>ぬまた なおき</t>
  </si>
  <si>
    <t>NNUMATA</t>
  </si>
  <si>
    <t>信本 浩貴</t>
  </si>
  <si>
    <t>hiroki.nobumoto@oracle.com</t>
  </si>
  <si>
    <t>ﾉﾌﾞﾓﾄ ﾋﾛｷ</t>
    <phoneticPr fontId="1" type="Hiragana"/>
  </si>
  <si>
    <t>Hiroki Nobumoto</t>
  </si>
  <si>
    <t>のぶもと ひろき</t>
  </si>
  <si>
    <t>HNOBUMOT</t>
  </si>
  <si>
    <t>堀田 直美</t>
  </si>
  <si>
    <t>naomi.hotta@oracle.com</t>
  </si>
  <si>
    <t>ﾎｯﾀ ﾅｵﾐ</t>
    <phoneticPr fontId="1" type="Hiragana"/>
  </si>
  <si>
    <t>Naomi Hotta</t>
  </si>
  <si>
    <t>ほった なおみ</t>
  </si>
  <si>
    <t>NHOTTA</t>
  </si>
  <si>
    <t>土岐 建太</t>
  </si>
  <si>
    <t>kenta.doki@oracle.com</t>
  </si>
  <si>
    <t>JP-Osaka</t>
  </si>
  <si>
    <t>Osaka</t>
  </si>
  <si>
    <t>ﾄﾞｷ ｹﾝﾀ</t>
    <phoneticPr fontId="1" type="Hiragana"/>
  </si>
  <si>
    <t>Kenta Doki</t>
  </si>
  <si>
    <t>どき けんた</t>
  </si>
  <si>
    <t>KDOKI</t>
  </si>
  <si>
    <t>小池 慶彦</t>
  </si>
  <si>
    <t>yoshihiko.koike@oracle.com</t>
  </si>
  <si>
    <t>ｺｲｹ ﾖｼﾋｺ</t>
    <phoneticPr fontId="1" type="Hiragana"/>
  </si>
  <si>
    <t>Yoshihiko Koike</t>
  </si>
  <si>
    <t>こいけ よしひこ</t>
  </si>
  <si>
    <t>YKOIKE</t>
  </si>
  <si>
    <t>田中 彰人</t>
  </si>
  <si>
    <t>akihito.tanaka@oracle.com</t>
  </si>
  <si>
    <t>ﾀﾅｶ ｱｷﾋﾄ</t>
    <phoneticPr fontId="1" type="Hiragana"/>
  </si>
  <si>
    <t>Akihito Tanaka</t>
  </si>
  <si>
    <t>たなか あきひと</t>
  </si>
  <si>
    <t>AKTANAKA</t>
  </si>
  <si>
    <t>武富 布朗</t>
  </si>
  <si>
    <t>コンサルティングサービス事業統括－クラウド・テクノロジーコンサルティング事業本部－クラウドプラットフォーム部－DBコアテクノロジスト</t>
  </si>
  <si>
    <t>DBコアテクノロジスト</t>
  </si>
  <si>
    <t>DB Core Technologist</t>
  </si>
  <si>
    <t>nobuaki.taketomi@oracle.com</t>
  </si>
  <si>
    <t>ﾀｹﾄﾐ ﾉﾌﾞｱｷ</t>
    <phoneticPr fontId="1" type="Hiragana"/>
  </si>
  <si>
    <t>Nobuaki Taketomi</t>
  </si>
  <si>
    <t>たけとみ のぶあき</t>
  </si>
  <si>
    <t>T_CP_DBC</t>
  </si>
  <si>
    <t>NTAKETOM</t>
  </si>
  <si>
    <t>斉藤 芳忠</t>
  </si>
  <si>
    <t>yoshitada.saito@oracle.com</t>
  </si>
  <si>
    <t>ｻｲﾄｳ ﾖｼﾀﾀﾞ</t>
    <phoneticPr fontId="1" type="Hiragana"/>
  </si>
  <si>
    <t>Yoshitada Saito</t>
  </si>
  <si>
    <t>さいとう よしただ</t>
  </si>
  <si>
    <t>YOSAITO</t>
  </si>
  <si>
    <t>柴田 歩</t>
  </si>
  <si>
    <t>ayumu.shibata@oracle.com</t>
  </si>
  <si>
    <t>ｼﾊﾞﾀ ｱﾕﾑ</t>
    <phoneticPr fontId="1" type="Hiragana"/>
  </si>
  <si>
    <t>Ayumu Shibata</t>
  </si>
  <si>
    <t>しばた あゆむ</t>
  </si>
  <si>
    <t>AYSHIBAT</t>
  </si>
  <si>
    <t>須山 健吾</t>
  </si>
  <si>
    <t>kengo.x.suyama@oracle.com</t>
  </si>
  <si>
    <t>ｽﾔﾏ ｹﾝｺﾞ</t>
    <phoneticPr fontId="1" type="Hiragana"/>
  </si>
  <si>
    <t>Kengo Suyama</t>
  </si>
  <si>
    <t>すやま けんご</t>
  </si>
  <si>
    <t>KESUYAMA</t>
  </si>
  <si>
    <t>宮崎 博之</t>
  </si>
  <si>
    <t>hiroyuki.miyazaki@oracle.com</t>
  </si>
  <si>
    <t>ﾐﾔｻﾞｷ ﾋﾛﾕｷ</t>
    <phoneticPr fontId="1" type="Hiragana"/>
  </si>
  <si>
    <t>Hiroyuki Miyazaki</t>
  </si>
  <si>
    <t>みやざき ひろゆき</t>
  </si>
  <si>
    <t>HIMIYAZA</t>
  </si>
  <si>
    <t>河合 健一</t>
  </si>
  <si>
    <t>kenichi.kawai@oracle.com</t>
  </si>
  <si>
    <t>ｶﾜｲ ｹﾝｲﾁ</t>
    <phoneticPr fontId="1" type="Hiragana"/>
  </si>
  <si>
    <t>Kenichi Kawai</t>
  </si>
  <si>
    <t>かわい けんいち</t>
  </si>
  <si>
    <t>KKAWAI</t>
  </si>
  <si>
    <t>安藤 貴文</t>
  </si>
  <si>
    <t>takafumi.x.ando@oracle.com</t>
  </si>
  <si>
    <t>ｱﾝﾄﾞｳ ﾀｶﾌﾐ</t>
    <phoneticPr fontId="1" type="Hiragana"/>
  </si>
  <si>
    <t>Takafumi Ando</t>
  </si>
  <si>
    <t>あんどう たかふみ</t>
  </si>
  <si>
    <t>TAKANDO</t>
  </si>
  <si>
    <t>浦中 究</t>
  </si>
  <si>
    <t>kiwamu.uranaka@oracle.com</t>
  </si>
  <si>
    <t>ｳﾗﾅｶ ｷﾜﾑ</t>
    <phoneticPr fontId="1" type="Hiragana"/>
  </si>
  <si>
    <t>Kiwamu Uranaka</t>
  </si>
  <si>
    <t>うらなか きわむ</t>
  </si>
  <si>
    <t>KURANAKA</t>
  </si>
  <si>
    <t>阿部 浩二</t>
    <rPh sb="0" eb="2">
      <t>アベ</t>
    </rPh>
    <rPh sb="3" eb="5">
      <t>コウジ</t>
    </rPh>
    <phoneticPr fontId="22"/>
  </si>
  <si>
    <t>koji.abe@oracle.com</t>
  </si>
  <si>
    <t>ｱﾍﾞ ｺｳｼﾞ</t>
    <phoneticPr fontId="1" type="Hiragana"/>
  </si>
  <si>
    <t>Koji Abe</t>
  </si>
  <si>
    <t>あべ こうじ</t>
    <phoneticPr fontId="1"/>
  </si>
  <si>
    <t>KOABE</t>
  </si>
  <si>
    <t>竹澤 正嗣</t>
  </si>
  <si>
    <t>masashi.takezawa@oracle.com</t>
  </si>
  <si>
    <t>ﾀｹｻﾞﾜ ﾏｻｼ</t>
    <phoneticPr fontId="1" type="Hiragana"/>
  </si>
  <si>
    <t>Masashi Takezawa</t>
  </si>
  <si>
    <t>たけざわ まさし</t>
  </si>
  <si>
    <t>MTAKEZAW</t>
  </si>
  <si>
    <t>加藤 奈緒</t>
  </si>
  <si>
    <t>nao.kato@oracle.com</t>
  </si>
  <si>
    <t>ｶﾄｳ ﾅｵ</t>
    <phoneticPr fontId="1" type="Hiragana"/>
  </si>
  <si>
    <t>Nao Kato</t>
  </si>
  <si>
    <t>かとう なお</t>
  </si>
  <si>
    <t>NAOMURA</t>
  </si>
  <si>
    <t>今里 淳平</t>
  </si>
  <si>
    <t>jumpei.imazato@oracle.com</t>
  </si>
  <si>
    <t>ｲﾏｻﾞﾄ ｼﾞｭﾝﾍﾟｲ</t>
    <phoneticPr fontId="1" type="Hiragana"/>
  </si>
  <si>
    <t>Jumpei Imazato</t>
  </si>
  <si>
    <t>いまざと じゅんぺい</t>
  </si>
  <si>
    <t>JIMAZATO</t>
  </si>
  <si>
    <t>松山 昴史</t>
  </si>
  <si>
    <t>takashi.matsuyama@oracle.com</t>
  </si>
  <si>
    <t>ﾏﾂﾔﾏ ﾀｶｼ</t>
    <phoneticPr fontId="1" type="Hiragana"/>
  </si>
  <si>
    <t>Takashi Matsuyama</t>
  </si>
  <si>
    <t>まつやま たかし</t>
    <phoneticPr fontId="1"/>
  </si>
  <si>
    <t>TAMATSUY</t>
  </si>
  <si>
    <t>松田 慎平</t>
    <rPh sb="0" eb="2">
      <t>マツダ</t>
    </rPh>
    <rPh sb="3" eb="5">
      <t>シンペイ</t>
    </rPh>
    <phoneticPr fontId="22"/>
  </si>
  <si>
    <t xml:space="preserve">506315 - 3DD - OCSJ Tech Cloud Platform </t>
    <phoneticPr fontId="1"/>
  </si>
  <si>
    <t>IC2</t>
    <phoneticPr fontId="1"/>
  </si>
  <si>
    <t>L4</t>
    <phoneticPr fontId="1"/>
  </si>
  <si>
    <t>20410.Senior Consultant - IC2</t>
    <phoneticPr fontId="1"/>
  </si>
  <si>
    <t>Senior Consultant</t>
    <phoneticPr fontId="1"/>
  </si>
  <si>
    <t>Delivery</t>
    <phoneticPr fontId="1"/>
  </si>
  <si>
    <t>B</t>
    <phoneticPr fontId="1"/>
  </si>
  <si>
    <t>武富 布朗</t>
    <phoneticPr fontId="1"/>
  </si>
  <si>
    <t>shinpei.matsuda@oracle.com</t>
    <phoneticPr fontId="1"/>
  </si>
  <si>
    <t>C</t>
    <phoneticPr fontId="1"/>
  </si>
  <si>
    <t>ﾏﾂﾀﾞ ｼﾝﾍﾟｲ</t>
    <phoneticPr fontId="1" type="Hiragana"/>
  </si>
  <si>
    <t>Shinpei Matsuda</t>
    <phoneticPr fontId="1" type="Hiragana"/>
  </si>
  <si>
    <t>まつだ しんぺい</t>
  </si>
  <si>
    <t>SHINMATS</t>
    <phoneticPr fontId="1"/>
  </si>
  <si>
    <t>新規追加者</t>
  </si>
  <si>
    <t>木村 達也</t>
  </si>
  <si>
    <t>tatsuya.kimura@oracle.com</t>
  </si>
  <si>
    <t>ｷﾑﾗ ﾀﾂﾔ</t>
    <phoneticPr fontId="1" type="Hiragana"/>
  </si>
  <si>
    <t>Tatsuya Kimura</t>
  </si>
  <si>
    <t>きむら たつや</t>
  </si>
  <si>
    <t>TAKIMURA</t>
  </si>
  <si>
    <t>橋本 晋之介</t>
  </si>
  <si>
    <t>shinnosuke.hashimoto@oracle.com</t>
  </si>
  <si>
    <t>ﾊｼﾓﾄ ｼﾝﾉｽｹ</t>
    <phoneticPr fontId="1" type="Hiragana"/>
  </si>
  <si>
    <t>Shinnosuke Hashimoto</t>
  </si>
  <si>
    <t>はしもと しんのすけ</t>
  </si>
  <si>
    <t>SHIHASHI</t>
  </si>
  <si>
    <t>青山 矩大</t>
  </si>
  <si>
    <t>norihiro.aoyama@oracle.com</t>
  </si>
  <si>
    <t>ｱｵﾔﾏ ﾉﾘﾋﾛ</t>
    <phoneticPr fontId="1" type="Hiragana"/>
  </si>
  <si>
    <t>Norihiro Aoyama</t>
  </si>
  <si>
    <t>あおやま のりひろ</t>
  </si>
  <si>
    <t>NOAOYAMA</t>
  </si>
  <si>
    <t>福鎌 友祐</t>
  </si>
  <si>
    <t>yusuke.fukukama@oracle.com</t>
  </si>
  <si>
    <t>ﾌｸｶﾏ ﾕｳｽｹ</t>
    <phoneticPr fontId="1" type="Hiragana"/>
  </si>
  <si>
    <t>Yusuke Fukukama</t>
  </si>
  <si>
    <t>ふくかま ゆうすけ</t>
  </si>
  <si>
    <t>YFUKUKAM</t>
  </si>
  <si>
    <t>増田 求</t>
  </si>
  <si>
    <t>コンサルティングサービス事業統括－クラウド・テクノロジーコンサルティング事業本部－クラウドプラットフォーム部－インフラアーキテクト</t>
    <phoneticPr fontId="1"/>
  </si>
  <si>
    <t>インフラアーキテクト</t>
    <phoneticPr fontId="1"/>
  </si>
  <si>
    <t>Infrastructure Architect</t>
    <phoneticPr fontId="1"/>
  </si>
  <si>
    <t>motomu.masuda@oracle.com</t>
  </si>
  <si>
    <t>ﾏｽﾀﾞ ﾓﾄﾑ</t>
    <phoneticPr fontId="1" type="Hiragana"/>
  </si>
  <si>
    <t>Motomu Masuda</t>
  </si>
  <si>
    <t>Y</t>
    <phoneticPr fontId="1"/>
  </si>
  <si>
    <t>ますだ もとむ</t>
  </si>
  <si>
    <t>T_CP_INFRA</t>
  </si>
  <si>
    <t>MOMASUDA</t>
  </si>
  <si>
    <t>松下 亮</t>
  </si>
  <si>
    <t>コンサルティングサービス事業統括－クラウド・テクノロジーコンサルティング事業本部－クラウドプラットフォーム部－インフラアーキテクト</t>
    <phoneticPr fontId="1"/>
  </si>
  <si>
    <t>ryo.matsushita@oracle.com</t>
  </si>
  <si>
    <t>ﾏﾂｼﾀ ﾘｮｳ</t>
    <phoneticPr fontId="1" type="Hiragana"/>
  </si>
  <si>
    <t>Ryo Matsushita</t>
  </si>
  <si>
    <t>まつした りょう</t>
  </si>
  <si>
    <t>RMATSUSH</t>
  </si>
  <si>
    <t>加藤 健</t>
  </si>
  <si>
    <t>ken.kato@oracle.com</t>
  </si>
  <si>
    <t>ｶﾄｳ ｹﾝ</t>
    <phoneticPr fontId="1" type="Hiragana"/>
  </si>
  <si>
    <t>Ken Kato</t>
  </si>
  <si>
    <t>かとう けん</t>
  </si>
  <si>
    <t>KEKATO</t>
  </si>
  <si>
    <t>横山 誠</t>
  </si>
  <si>
    <t>makoto.yokoyama@oracle.com</t>
  </si>
  <si>
    <t>ﾖｺﾔﾏ ﾏｺﾄ</t>
    <phoneticPr fontId="1" type="Hiragana"/>
  </si>
  <si>
    <t>Makoto Yokoyama</t>
  </si>
  <si>
    <t>よこやま まこと</t>
  </si>
  <si>
    <t>MAYOKOYA</t>
  </si>
  <si>
    <t>永井 貴弘</t>
  </si>
  <si>
    <t>Infrastructure Architect</t>
    <phoneticPr fontId="1"/>
  </si>
  <si>
    <t>takahiro.nagai@oracle.com</t>
  </si>
  <si>
    <t>ﾅｶﾞｲ ﾀｶﾋﾛ</t>
    <phoneticPr fontId="1" type="Hiragana"/>
  </si>
  <si>
    <t>Takahiro Nagai</t>
  </si>
  <si>
    <t>ながい たかひろ</t>
  </si>
  <si>
    <t>TANAGAI</t>
  </si>
  <si>
    <t>草薙 康裕</t>
  </si>
  <si>
    <t>yasuhiro.kusanagi@oracle.com</t>
  </si>
  <si>
    <t>ｸｻﾅｷﾞ ﾔｽﾋﾛ</t>
    <phoneticPr fontId="1" type="Hiragana"/>
  </si>
  <si>
    <t>Yasuhiro Kusanagi</t>
  </si>
  <si>
    <t>くさなぎ やすひろ</t>
  </si>
  <si>
    <t>YKUSANAG</t>
  </si>
  <si>
    <t>坂本 佑太</t>
  </si>
  <si>
    <t>yuta.x.sakamoto@oracle.com</t>
  </si>
  <si>
    <t>ｻｶﾓﾄ ﾕｳﾀ</t>
    <phoneticPr fontId="1" type="Hiragana"/>
  </si>
  <si>
    <t>Yuta Sakamoto</t>
  </si>
  <si>
    <t>さかもと ゆうた</t>
  </si>
  <si>
    <t>YUTSAKAM</t>
  </si>
  <si>
    <t>平泉 慶一</t>
  </si>
  <si>
    <t>インフラアーキテクト</t>
    <phoneticPr fontId="1"/>
  </si>
  <si>
    <t>yoshikazu.hiraizumi@oracle.com</t>
  </si>
  <si>
    <t>ﾋﾗｲｽﾞﾐ ﾖｼｶｽﾞ</t>
    <phoneticPr fontId="1" type="Hiragana"/>
  </si>
  <si>
    <t>Yoshikazu Hiraizumi</t>
  </si>
  <si>
    <t>ひらいずみ よしかず</t>
  </si>
  <si>
    <t>YHIRAIZU</t>
  </si>
  <si>
    <t>佐野 一高</t>
  </si>
  <si>
    <t>ikkou.sano@oracle.com</t>
  </si>
  <si>
    <t>ｻﾉ ｲｯｺｳ</t>
    <phoneticPr fontId="1" type="Hiragana"/>
  </si>
  <si>
    <t>Ikkou Sano</t>
  </si>
  <si>
    <t>さの いっこう</t>
  </si>
  <si>
    <t>ISANO</t>
  </si>
  <si>
    <t>脇坂 洋祐</t>
  </si>
  <si>
    <t>yosuke.wakisaka@oracle.com</t>
  </si>
  <si>
    <t>ﾜｷｻｶ ﾖｳｽｹ</t>
    <phoneticPr fontId="1" type="Hiragana"/>
  </si>
  <si>
    <t>Yosuke Wakisaka</t>
  </si>
  <si>
    <t>わきさか ようすけ</t>
  </si>
  <si>
    <t>YWAKISAK</t>
  </si>
  <si>
    <t>谷内 信崇</t>
  </si>
  <si>
    <t>nobutaka.taniuchi@oracle.com</t>
  </si>
  <si>
    <t>ﾀﾆｳﾁ ﾉﾌﾞﾀｶ</t>
    <phoneticPr fontId="1" type="Hiragana"/>
  </si>
  <si>
    <t>Nobutaka Taniuchi</t>
  </si>
  <si>
    <t>たにうち のぶたか</t>
  </si>
  <si>
    <t>NTANIUCH</t>
  </si>
  <si>
    <t>鳥山 康太郎</t>
  </si>
  <si>
    <t>kotaro.toriyama@oracle.com</t>
  </si>
  <si>
    <t>ﾄﾘﾔﾏ ｺｳﾀﾛｳ</t>
    <phoneticPr fontId="1" type="Hiragana"/>
  </si>
  <si>
    <t>Kotaro Toriyama</t>
  </si>
  <si>
    <t>とりやま こうたろう</t>
  </si>
  <si>
    <t>KTORIYAM</t>
  </si>
  <si>
    <t>鵜木 寛文</t>
  </si>
  <si>
    <t>yoshifumi.unoki@oracle.com</t>
  </si>
  <si>
    <t>ｳﾉｷ ﾖｼﾌﾐ</t>
    <phoneticPr fontId="1" type="Hiragana"/>
  </si>
  <si>
    <t>Yoshifumi Unoki</t>
  </si>
  <si>
    <t>うのき よしふみ</t>
  </si>
  <si>
    <t>YUNOKI</t>
  </si>
  <si>
    <t>吉元 絢子</t>
  </si>
  <si>
    <t>ayako.yoshimoto@oracle.com</t>
  </si>
  <si>
    <t>ﾖｼﾓﾄ ｱﾔｺ</t>
    <phoneticPr fontId="1" type="Hiragana"/>
  </si>
  <si>
    <t>Ayako Yoshimoto</t>
  </si>
  <si>
    <t>よしもと あやこ</t>
  </si>
  <si>
    <t>AYOSHIMO</t>
  </si>
  <si>
    <t>コンサルティングサービス事業統括－クラウド・テクノロジーコンサルティング事業本部－クラウドソリューション部－クラウドソリューション部</t>
  </si>
  <si>
    <t>クラウドソリューション部</t>
  </si>
  <si>
    <t>Cloud Solution</t>
  </si>
  <si>
    <t>Cloud Solution</t>
    <phoneticPr fontId="1"/>
  </si>
  <si>
    <t>koichi.moriya@oracle.com</t>
  </si>
  <si>
    <t>ﾓﾘﾔ ｺｳｲﾁ</t>
    <phoneticPr fontId="1" type="Hiragana"/>
  </si>
  <si>
    <t>Koichi Moriya</t>
  </si>
  <si>
    <t>もりや こういち</t>
  </si>
  <si>
    <t>T_CS</t>
  </si>
  <si>
    <t>KOMORIYA</t>
  </si>
  <si>
    <t>渋谷 美奈子</t>
  </si>
  <si>
    <t>クラウドソリューション部</t>
    <phoneticPr fontId="1"/>
  </si>
  <si>
    <t>Cloud Solution</t>
    <phoneticPr fontId="1"/>
  </si>
  <si>
    <t>506295 - 3BD - OCSJ Tech Application Development</t>
  </si>
  <si>
    <t>minako.shibuya@oracle.com</t>
  </si>
  <si>
    <t>ｼﾌﾞﾔ ﾐﾅｺ</t>
    <phoneticPr fontId="1" type="Hiragana"/>
  </si>
  <si>
    <t>Minako Shibuya</t>
  </si>
  <si>
    <t>しぶや みなこ</t>
  </si>
  <si>
    <t>MISHIBUY</t>
  </si>
  <si>
    <t>野宮 智博</t>
  </si>
  <si>
    <t>コンサルティングサービス事業統括－クラウド・テクノロジーコンサルティング事業本部－クラウドソリューション部－ソリューションアーキテクト</t>
  </si>
  <si>
    <t>ソリューションアーキテクト</t>
  </si>
  <si>
    <t>Solution Architect</t>
  </si>
  <si>
    <t>tomohiro.nomiya@oracle.com</t>
  </si>
  <si>
    <t>ﾉﾐﾔ ﾄﾓﾋﾛ</t>
    <phoneticPr fontId="1" type="Hiragana"/>
  </si>
  <si>
    <t>Tomohiro Nomiya</t>
  </si>
  <si>
    <t>のみや ともひろ</t>
  </si>
  <si>
    <t>T_CS_SA</t>
  </si>
  <si>
    <t>TNOMIYA</t>
  </si>
  <si>
    <t>変更個所あり</t>
    <phoneticPr fontId="1"/>
  </si>
  <si>
    <t>菅沼 健治</t>
  </si>
  <si>
    <t>21640.Consulting Solution Manager - IC4</t>
  </si>
  <si>
    <t>Consulting Solution Manager</t>
  </si>
  <si>
    <t>kenji.suganuma@oracle.com</t>
  </si>
  <si>
    <t>ｽｶﾞﾇﾏ ｹﾝｼﾞ</t>
    <phoneticPr fontId="1" type="Hiragana"/>
  </si>
  <si>
    <t>Kenji Suganuma</t>
  </si>
  <si>
    <t>すがぬま けんじ</t>
  </si>
  <si>
    <t>KSUGANUM</t>
  </si>
  <si>
    <t>福井 健一</t>
  </si>
  <si>
    <t>kenichi.fukui@oracle.com</t>
  </si>
  <si>
    <t>ﾌｸｲ ｹﾝｲﾁ</t>
    <phoneticPr fontId="1" type="Hiragana"/>
  </si>
  <si>
    <t>Kenichi Fukui</t>
  </si>
  <si>
    <t>ふくい けんいち</t>
  </si>
  <si>
    <t>KFUKUI</t>
  </si>
  <si>
    <t>藤田 真一</t>
  </si>
  <si>
    <t>shinichi.fujita@oracle.com</t>
  </si>
  <si>
    <t>ﾌｼﾞﾀ ｼﾝｲﾁ</t>
    <phoneticPr fontId="1" type="Hiragana"/>
  </si>
  <si>
    <t>Shinichi Fujita</t>
  </si>
  <si>
    <t>ふじた しんいち</t>
  </si>
  <si>
    <t>SHFUJITA</t>
  </si>
  <si>
    <t>渡邉 桂太</t>
  </si>
  <si>
    <t>keita.watanabe@oracle.com</t>
  </si>
  <si>
    <t>ﾜﾀﾅﾍﾞ ｹｲﾀ</t>
    <phoneticPr fontId="1" type="Hiragana"/>
  </si>
  <si>
    <t>Keita Watanabe</t>
  </si>
  <si>
    <t>わたなべ けいた</t>
  </si>
  <si>
    <t>KEIWATAN</t>
  </si>
  <si>
    <t>石川 雄一朗</t>
  </si>
  <si>
    <t>yuichiro.ishikawa@oracle.com</t>
  </si>
  <si>
    <t>ｲｼｶﾜ ﾕｳｲﾁﾛｳ</t>
    <phoneticPr fontId="1" type="Hiragana"/>
  </si>
  <si>
    <t>Yuichiro Ishikawa</t>
  </si>
  <si>
    <t>いしかわ ゆういちろう</t>
  </si>
  <si>
    <t>YISHIKAW</t>
  </si>
  <si>
    <t>細野 恭平</t>
  </si>
  <si>
    <t>kyohei.hosono@oracle.com</t>
  </si>
  <si>
    <t>ﾎｿﾉ ｷｮｳﾍｲ</t>
    <phoneticPr fontId="1" type="Hiragana"/>
  </si>
  <si>
    <t>Kyohei Hosono</t>
  </si>
  <si>
    <t>ほその きょうへい</t>
  </si>
  <si>
    <t>KYHOSONO</t>
  </si>
  <si>
    <t>変更個所あり</t>
    <phoneticPr fontId="1"/>
  </si>
  <si>
    <t>武吉 佑祐</t>
  </si>
  <si>
    <t>yusuke.takeyoshi@oracle.com</t>
  </si>
  <si>
    <t>ﾀｹﾖｼ ﾕｳｽｹ</t>
    <phoneticPr fontId="1" type="Hiragana"/>
  </si>
  <si>
    <t>Yusuke Takeyoshi</t>
  </si>
  <si>
    <t>たけよし ゆうすけ</t>
  </si>
  <si>
    <t>YTAKEYOS</t>
  </si>
  <si>
    <t>鈴木 祐介</t>
  </si>
  <si>
    <t>yusuke.x.suzuki@oracle.com</t>
  </si>
  <si>
    <t>ｽｽﾞｷ ﾕｳｽｹ</t>
    <phoneticPr fontId="1" type="Hiragana"/>
  </si>
  <si>
    <t>Yusuke Suzuki</t>
  </si>
  <si>
    <t>すずき ゆうすけ</t>
  </si>
  <si>
    <t>YUSUSUZU</t>
  </si>
  <si>
    <t>山田 剛志</t>
  </si>
  <si>
    <t>takeshi.yamada@oracle.com</t>
  </si>
  <si>
    <t>ﾔﾏﾀﾞ ﾀｹｼ</t>
    <phoneticPr fontId="1" type="Hiragana"/>
  </si>
  <si>
    <t>Takeshi Yamada</t>
  </si>
  <si>
    <t>やまだ たけし</t>
  </si>
  <si>
    <t>TYAMADA</t>
  </si>
  <si>
    <t>伊藤 郁保</t>
  </si>
  <si>
    <t>ikuho.itoh@oracle.com</t>
  </si>
  <si>
    <t>ｲﾄｳ ｲｸﾎ</t>
    <phoneticPr fontId="1" type="Hiragana"/>
  </si>
  <si>
    <t>Ikuho Itoh</t>
  </si>
  <si>
    <t>いとう いくほ</t>
  </si>
  <si>
    <t>IMURAMAT</t>
  </si>
  <si>
    <t>伊藤 天昭</t>
  </si>
  <si>
    <t>コンサルティングサービス事業統括－クラウド・テクノロジーコンサルティング事業本部－クラウドソリューション部－デザイン＆インプリメンテーション第一</t>
  </si>
  <si>
    <t>デザイン＆インプリメンテーション第一</t>
  </si>
  <si>
    <t>Design &amp; Implementation 1</t>
  </si>
  <si>
    <t>守屋 宏一</t>
    <rPh sb="0" eb="2">
      <t>モリヤ</t>
    </rPh>
    <rPh sb="3" eb="5">
      <t>コウイチ</t>
    </rPh>
    <phoneticPr fontId="29"/>
  </si>
  <si>
    <t>takaaki.ito@oracle.com</t>
  </si>
  <si>
    <t>ｲﾄｳ ﾀｶｱｷ</t>
    <phoneticPr fontId="1" type="Hiragana"/>
  </si>
  <si>
    <t>Takaaki Ito</t>
  </si>
  <si>
    <t>いとう たかあき</t>
  </si>
  <si>
    <t>T_CS_DI1</t>
  </si>
  <si>
    <t>TAKITO</t>
  </si>
  <si>
    <t>石田 一路</t>
  </si>
  <si>
    <t>kazumichi.ishida@oracle.com</t>
  </si>
  <si>
    <t>ｲｼﾀﾞ ｶｽﾞﾐﾁ</t>
    <phoneticPr fontId="1" type="Hiragana"/>
  </si>
  <si>
    <t>Kazumichi Ishida</t>
  </si>
  <si>
    <t>いしだ かずみち</t>
  </si>
  <si>
    <t>KAISHIDA</t>
  </si>
  <si>
    <t>小野 和弘</t>
  </si>
  <si>
    <t>kazuhiro.ono@oracle.com</t>
  </si>
  <si>
    <t>ｵﾉ ｶｽﾞﾋﾛ</t>
    <phoneticPr fontId="1" type="Hiragana"/>
  </si>
  <si>
    <t>Kazuhiro Ono</t>
  </si>
  <si>
    <t>おの かずひろ</t>
  </si>
  <si>
    <t>KAONO</t>
  </si>
  <si>
    <t>越智 満智</t>
  </si>
  <si>
    <t>mitsutomo.ochi@oracle.com</t>
  </si>
  <si>
    <t>ｵﾁ ﾐﾂﾄﾓ</t>
    <phoneticPr fontId="1" type="Hiragana"/>
  </si>
  <si>
    <t>Mitsutomo Ochi</t>
  </si>
  <si>
    <t>おち みつとも</t>
  </si>
  <si>
    <t>MOCHI</t>
  </si>
  <si>
    <t>堀内 重人</t>
  </si>
  <si>
    <t>shigeto.horiuchi@oracle.com</t>
  </si>
  <si>
    <t>ﾎﾘｳﾁ ｼｹﾞﾄ</t>
    <phoneticPr fontId="1" type="Hiragana"/>
  </si>
  <si>
    <t>Shigeto Horiuchi</t>
  </si>
  <si>
    <t>ほりうち しげと</t>
  </si>
  <si>
    <t>SHORIUCH</t>
  </si>
  <si>
    <t>永井 望夢</t>
  </si>
  <si>
    <t>nozomu.nagai@oracle.com</t>
  </si>
  <si>
    <t>ﾅｶﾞｲ ﾉｿﾞﾑ</t>
    <phoneticPr fontId="1" type="Hiragana"/>
  </si>
  <si>
    <t>Nozomu Nagai</t>
  </si>
  <si>
    <t>ながい のぞむ</t>
  </si>
  <si>
    <t>NMNAGAI</t>
  </si>
  <si>
    <t>浦本 和俊</t>
    <rPh sb="0" eb="2">
      <t>ウラモト</t>
    </rPh>
    <rPh sb="3" eb="5">
      <t>カズトシ</t>
    </rPh>
    <phoneticPr fontId="23"/>
  </si>
  <si>
    <t>kazutoshi.uramoto@oracle.com</t>
  </si>
  <si>
    <t>ｳﾗﾓﾄ ｶｽﾞﾄｼ</t>
    <phoneticPr fontId="1" type="Hiragana"/>
  </si>
  <si>
    <t>Kazutoshi Uramoto</t>
  </si>
  <si>
    <t>うらもと かずとし</t>
    <phoneticPr fontId="1"/>
  </si>
  <si>
    <t>KURAMOTO</t>
  </si>
  <si>
    <t>田崎 正宜</t>
  </si>
  <si>
    <t>masanori.m.tazaki@oracle.com</t>
  </si>
  <si>
    <t>ﾀｻﾞｷ ﾏｻﾉﾘ</t>
    <phoneticPr fontId="1" type="Hiragana"/>
  </si>
  <si>
    <t>Masanori Tazaki</t>
  </si>
  <si>
    <t>たざき まさのり</t>
  </si>
  <si>
    <t>MASATAZA</t>
  </si>
  <si>
    <t>増田 かほる</t>
  </si>
  <si>
    <t>kaoru.masuda@oracle.com</t>
  </si>
  <si>
    <t>ﾏｽﾀﾞ ｶｵﾙ</t>
    <phoneticPr fontId="1" type="Hiragana"/>
  </si>
  <si>
    <t>Kaoru Masuda</t>
  </si>
  <si>
    <t>ますだ かおる</t>
  </si>
  <si>
    <t>KAMASUDA</t>
  </si>
  <si>
    <t>福中 裕明</t>
  </si>
  <si>
    <t>hiroaki.fukunaka@oracle.com</t>
  </si>
  <si>
    <t>ﾌｸﾅｶ ﾋﾛｱｷ</t>
    <phoneticPr fontId="1" type="Hiragana"/>
  </si>
  <si>
    <t>Hiroaki Fukunaka</t>
  </si>
  <si>
    <t>ふくなか ひろあき</t>
  </si>
  <si>
    <t>HFUKUNAK</t>
  </si>
  <si>
    <t>石黒 裕三</t>
  </si>
  <si>
    <t>yuzo.ishiguro@oracle.com</t>
  </si>
  <si>
    <t>ｲｼｸﾞﾛ ﾕｳｿﾞｳ</t>
    <phoneticPr fontId="1" type="Hiragana"/>
  </si>
  <si>
    <t>Yuzo Ishiguro</t>
  </si>
  <si>
    <t>いしぐろ ゆうぞう</t>
  </si>
  <si>
    <t>YUZISHIG</t>
  </si>
  <si>
    <t>神吉 佑</t>
  </si>
  <si>
    <t>yu.kanki@oracle.com</t>
  </si>
  <si>
    <t>ｶﾝｷ ﾕｳ</t>
    <phoneticPr fontId="1" type="Hiragana"/>
  </si>
  <si>
    <t>Yu Kanki</t>
  </si>
  <si>
    <t>かんき ゆう</t>
  </si>
  <si>
    <t>YKANKI</t>
  </si>
  <si>
    <t>長島 洋亮</t>
  </si>
  <si>
    <t>yosuke.nagashima@oracle.com</t>
  </si>
  <si>
    <t>ﾅｶﾞｼﾏ ﾖｳｽｹ</t>
    <phoneticPr fontId="1" type="Hiragana"/>
  </si>
  <si>
    <t>Yosuke Nagashima</t>
  </si>
  <si>
    <t>ながしま ようすけ</t>
  </si>
  <si>
    <t>YNAGASHI</t>
  </si>
  <si>
    <t>堀川 真梨子</t>
  </si>
  <si>
    <t>mariko.horikawa@oracle.com</t>
  </si>
  <si>
    <t>ﾎﾘｶﾜ ﾏﾘｺ</t>
    <phoneticPr fontId="1" type="Hiragana"/>
  </si>
  <si>
    <t>Mariko Horikawa</t>
  </si>
  <si>
    <t>ほりかわ まりこ</t>
  </si>
  <si>
    <t>MHORIKAW</t>
  </si>
  <si>
    <t>高橋 尚之</t>
  </si>
  <si>
    <t>コンサルティングサービス事業統括－クラウド・テクノロジーコンサルティング事業本部－クラウドソリューション部－デザイン＆インプリメンテーション第二</t>
  </si>
  <si>
    <t>デザイン＆インプリメンテーション第二</t>
  </si>
  <si>
    <t>Design &amp; Implementation 2</t>
  </si>
  <si>
    <t>naoyuki.takahashi@oracle.com</t>
  </si>
  <si>
    <t>ﾀｶﾊｼ ﾅｵﾕｷ</t>
    <phoneticPr fontId="1" type="Hiragana"/>
  </si>
  <si>
    <t>Naoyuki Takahashi</t>
  </si>
  <si>
    <t>たかはし なおゆき</t>
  </si>
  <si>
    <t>T_CS_DI2</t>
  </si>
  <si>
    <t>NTAKAHAS</t>
  </si>
  <si>
    <t>高原 睦</t>
  </si>
  <si>
    <t>atsushi.takahara@oracle.com</t>
  </si>
  <si>
    <t>ﾀｶﾊﾗ ｱﾂｼ</t>
    <phoneticPr fontId="1" type="Hiragana"/>
  </si>
  <si>
    <t>Atsushi Takahara</t>
  </si>
  <si>
    <t>たかはら あつし</t>
  </si>
  <si>
    <t>ATAKAHAR</t>
  </si>
  <si>
    <t>猪瀬 直弥</t>
  </si>
  <si>
    <t>naoya.x.inose@oracle.com</t>
  </si>
  <si>
    <t>ｲﾉｾ ﾅｵﾔ</t>
    <phoneticPr fontId="1" type="Hiragana"/>
  </si>
  <si>
    <t>Naoya Inose</t>
  </si>
  <si>
    <t>いのせ なおや</t>
  </si>
  <si>
    <t>NAINOSE</t>
  </si>
  <si>
    <t>神人 將彰</t>
  </si>
  <si>
    <t>masaaki.kamito@oracle.com</t>
  </si>
  <si>
    <t>ｶﾐﾄ ﾏｻｱｷ</t>
    <phoneticPr fontId="1" type="Hiragana"/>
  </si>
  <si>
    <t>Masaaki Kamito</t>
  </si>
  <si>
    <t>かみと まさあき</t>
    <phoneticPr fontId="1"/>
  </si>
  <si>
    <t>MKAMITO</t>
  </si>
  <si>
    <t>内田 翼</t>
  </si>
  <si>
    <t>tsubasa.uchida@oracle.com</t>
  </si>
  <si>
    <t>ｳﾁﾀﾞ ﾂﾊﾞｻ</t>
    <phoneticPr fontId="1" type="Hiragana"/>
  </si>
  <si>
    <t>Tsubasa Uchida</t>
  </si>
  <si>
    <t>うちだ つばさ</t>
  </si>
  <si>
    <t>TUCHIDA</t>
  </si>
  <si>
    <t>中島 啓之</t>
  </si>
  <si>
    <t>hiroyuki.x.nakajima@oracle.com</t>
  </si>
  <si>
    <t>ﾅｶｼﾞﾏ ﾋﾛﾕｷ</t>
    <phoneticPr fontId="1" type="Hiragana"/>
  </si>
  <si>
    <t>Hiroyuki Nakajima</t>
  </si>
  <si>
    <t>なかじま ひろゆき</t>
  </si>
  <si>
    <t>HINAKAJI</t>
  </si>
  <si>
    <t>加藤田 益嗣</t>
  </si>
  <si>
    <t>masuji.katoda@oracle.com</t>
  </si>
  <si>
    <t>ｶﾄｳﾀﾞ ﾏｽｼﾞ</t>
    <phoneticPr fontId="1" type="Hiragana"/>
  </si>
  <si>
    <t>Masuji Katoda</t>
  </si>
  <si>
    <t>かとうだ ますじ</t>
  </si>
  <si>
    <t>MKATODA</t>
  </si>
  <si>
    <t>橋本 大吾</t>
  </si>
  <si>
    <t>daigo.hashimoto@oracle.com</t>
  </si>
  <si>
    <t>ﾊｼﾓﾄ ﾀﾞｲｺﾞ</t>
    <phoneticPr fontId="1" type="Hiragana"/>
  </si>
  <si>
    <t>Daigo Hashimoto</t>
  </si>
  <si>
    <t>はしもと だいご</t>
  </si>
  <si>
    <t>DHASHIMO</t>
  </si>
  <si>
    <t>井上 理</t>
  </si>
  <si>
    <t>osamu.inoue@oracle.com</t>
  </si>
  <si>
    <t>ｲﾉｳｴ ｵｻﾑ</t>
    <phoneticPr fontId="1" type="Hiragana"/>
  </si>
  <si>
    <t>Osamu Inoue</t>
  </si>
  <si>
    <t>いのうえ おさむ</t>
  </si>
  <si>
    <t>OINOUE</t>
  </si>
  <si>
    <t>大久保 雅史</t>
  </si>
  <si>
    <t>masafumi.ohkubo@oracle.com</t>
  </si>
  <si>
    <t>ｵｵｸﾎﾞ ﾏｻﾌﾐ</t>
    <phoneticPr fontId="1" type="Hiragana"/>
  </si>
  <si>
    <t>Masafumi Ohkubo</t>
  </si>
  <si>
    <t>おおくぼ まさふみ</t>
  </si>
  <si>
    <t>MOHKUBO</t>
  </si>
  <si>
    <t>石井 誠</t>
  </si>
  <si>
    <t>makoto.ishii@oracle.com</t>
  </si>
  <si>
    <t>ｲｼｲ ﾏｺﾄ</t>
    <phoneticPr fontId="1" type="Hiragana"/>
  </si>
  <si>
    <t>Makoto Ishii</t>
  </si>
  <si>
    <t>いしい まこと</t>
  </si>
  <si>
    <t>IMAKOTO</t>
  </si>
  <si>
    <t>野中 亮</t>
  </si>
  <si>
    <t>ryo.nonaka@oracle.com</t>
  </si>
  <si>
    <t>ﾉﾅｶ ﾘｮｳ</t>
    <phoneticPr fontId="1" type="Hiragana"/>
  </si>
  <si>
    <t>Ryo Nonaka</t>
  </si>
  <si>
    <t>のなか りょう</t>
  </si>
  <si>
    <t>RNONAKA</t>
  </si>
  <si>
    <t>河井 雅尚</t>
  </si>
  <si>
    <t>masanao.k.kawai@oracle.com</t>
  </si>
  <si>
    <t>ｶﾜｲ ﾏｻﾅｵ</t>
    <phoneticPr fontId="1" type="Hiragana"/>
  </si>
  <si>
    <t>Masanao Kawai</t>
  </si>
  <si>
    <t>かわい まさなお</t>
  </si>
  <si>
    <t>KMASANAO</t>
  </si>
  <si>
    <t>菊池 周平</t>
  </si>
  <si>
    <t>shuhei.kikuchi@oracle.com</t>
  </si>
  <si>
    <t>ｷｸﾁ ｼｭｳﾍｲ</t>
    <phoneticPr fontId="1" type="Hiragana"/>
  </si>
  <si>
    <t>Shuhei Kikuchi</t>
  </si>
  <si>
    <t>きくち しゅうへい</t>
  </si>
  <si>
    <t>SHUKIKUC</t>
  </si>
  <si>
    <t>佐野 海斗</t>
  </si>
  <si>
    <t>kaito.sano@oracle.com</t>
  </si>
  <si>
    <t>ｻﾉ ｶｲﾄ</t>
    <phoneticPr fontId="1" type="Hiragana"/>
  </si>
  <si>
    <t>Kaito Sano</t>
  </si>
  <si>
    <t>さの かいと</t>
  </si>
  <si>
    <t>KAISANO</t>
  </si>
  <si>
    <t>山下 翔夢</t>
  </si>
  <si>
    <t>shion.yamashita@oracle.com</t>
  </si>
  <si>
    <t>ﾔﾏｼﾀ ｼｵﾝ</t>
    <phoneticPr fontId="1" type="Hiragana"/>
  </si>
  <si>
    <t>Shion Yamashita</t>
  </si>
  <si>
    <t>やました しおん</t>
  </si>
  <si>
    <t>SHIOYAMA</t>
  </si>
  <si>
    <t>中津川 慶</t>
  </si>
  <si>
    <t>kei.nakatsugawa@oracle.com</t>
  </si>
  <si>
    <t>ﾅｶﾂｶﾞﾜ ｹｲ</t>
    <phoneticPr fontId="1" type="Hiragana"/>
  </si>
  <si>
    <t>Kei Nakatsugawa</t>
  </si>
  <si>
    <t>なかつがわ けい</t>
  </si>
  <si>
    <t>KENAKATS</t>
  </si>
  <si>
    <t>内村 友亮</t>
  </si>
  <si>
    <t>コンサルティングサービス事業統括－クラウド・テクノロジーコンサルティング事業本部－クラウドソリューション部－デザイン＆インプリメンテーション第三</t>
    <phoneticPr fontId="1"/>
  </si>
  <si>
    <t>デザイン＆インプリメンテーション第三</t>
    <rPh sb="17" eb="18">
      <t>サン</t>
    </rPh>
    <phoneticPr fontId="1"/>
  </si>
  <si>
    <t>Design &amp; Implementation 3</t>
  </si>
  <si>
    <t>tomoaki.uchimura@oracle.com</t>
  </si>
  <si>
    <t>ｳﾁﾑﾗ ﾄﾓｱｷ</t>
    <phoneticPr fontId="1" type="Hiragana"/>
  </si>
  <si>
    <t>Tomoaki Uchimura</t>
  </si>
  <si>
    <t>うちむら ともあき</t>
  </si>
  <si>
    <t>T_CS_DI3</t>
  </si>
  <si>
    <t>TUCHIMUR</t>
  </si>
  <si>
    <t>阿部 研司</t>
  </si>
  <si>
    <t>kenji.abe@oracle.com</t>
  </si>
  <si>
    <t>ｱﾍﾞ ｹﾝｼﾞ</t>
    <phoneticPr fontId="1" type="Hiragana"/>
  </si>
  <si>
    <t>Kenji Abe</t>
  </si>
  <si>
    <t>あべ けんじ</t>
  </si>
  <si>
    <t>KENJABE</t>
  </si>
  <si>
    <t>今西 由人</t>
  </si>
  <si>
    <t>コンサルティングサービス事業統括－クラウド・テクノロジーコンサルティング事業本部－クラウドソリューション部－デザイン＆インプリメンテーション第三</t>
    <phoneticPr fontId="1"/>
  </si>
  <si>
    <t>yoshito.imanishi@oracle.com</t>
  </si>
  <si>
    <t>ｲﾏﾆｼ ﾖｼﾄ</t>
    <phoneticPr fontId="1" type="Hiragana"/>
  </si>
  <si>
    <t>Yoshito Imanishi</t>
  </si>
  <si>
    <t>いまにし よしと</t>
  </si>
  <si>
    <t>YIMANISH</t>
  </si>
  <si>
    <t>辻井 由佳</t>
  </si>
  <si>
    <t>yuka.tsujii@oracle.com</t>
  </si>
  <si>
    <t>ﾂｼﾞｲ ﾕｶ</t>
    <phoneticPr fontId="1" type="Hiragana"/>
  </si>
  <si>
    <t>Yuka Tsujii</t>
  </si>
  <si>
    <t>つじい ゆか</t>
  </si>
  <si>
    <t>YTSUJII</t>
  </si>
  <si>
    <t>仲庭 智美</t>
  </si>
  <si>
    <t>tomomi.nakaniwa@oracle.com</t>
  </si>
  <si>
    <t>ﾅｶﾆﾜ ﾄﾓﾐ</t>
    <phoneticPr fontId="1" type="Hiragana"/>
  </si>
  <si>
    <t>Tomomi Nakaniwa</t>
  </si>
  <si>
    <t>なかにわ ともみ</t>
  </si>
  <si>
    <t>TNAKANIW</t>
  </si>
  <si>
    <t>太田 恭介</t>
  </si>
  <si>
    <t>kyosuke.ohta@oracle.com</t>
  </si>
  <si>
    <t>ｵｵﾀ ｷｮｳｽｹ</t>
    <phoneticPr fontId="1" type="Hiragana"/>
  </si>
  <si>
    <t>Kyosuke Ohta</t>
  </si>
  <si>
    <t>おおた きょうすけ</t>
  </si>
  <si>
    <t>KOHTA</t>
  </si>
  <si>
    <t>太田 裕美</t>
  </si>
  <si>
    <t>yumi.ota@oracle.com</t>
  </si>
  <si>
    <t>ｵｵﾀ ﾕﾐ</t>
    <phoneticPr fontId="1" type="Hiragana"/>
  </si>
  <si>
    <t>Yumi Ota</t>
  </si>
  <si>
    <t>おおた ゆみ</t>
  </si>
  <si>
    <t>YUOTA</t>
  </si>
  <si>
    <t>玉越 敬典</t>
  </si>
  <si>
    <t>hironori.tamakoshi@oracle.com</t>
  </si>
  <si>
    <t>ﾀﾏｺｼ ﾋﾛﾉﾘ</t>
    <phoneticPr fontId="1" type="Hiragana"/>
  </si>
  <si>
    <t>Hironori Tamakoshi</t>
  </si>
  <si>
    <t>たまこし ひろのり</t>
  </si>
  <si>
    <t>HTAMAKOS</t>
  </si>
  <si>
    <t>矢田 和也</t>
    <rPh sb="0" eb="2">
      <t>ヤダ</t>
    </rPh>
    <rPh sb="3" eb="5">
      <t>カズヤ</t>
    </rPh>
    <phoneticPr fontId="30"/>
  </si>
  <si>
    <t>kazuya.yata@oracle.com</t>
  </si>
  <si>
    <t>ﾔﾀ ｶｽﾞﾔ</t>
    <phoneticPr fontId="1" type="Hiragana"/>
  </si>
  <si>
    <t>Kazuya Yata</t>
  </si>
  <si>
    <t>やた かずや</t>
  </si>
  <si>
    <t>KYATA</t>
  </si>
  <si>
    <t>吉田 一貴</t>
  </si>
  <si>
    <t>kazuki.yoshida@oracle.com</t>
  </si>
  <si>
    <t>ﾖｼﾀﾞ ｶｽﾞｷ</t>
    <phoneticPr fontId="1" type="Hiragana"/>
  </si>
  <si>
    <t>Kazuki Yoshida</t>
  </si>
  <si>
    <t>よしだ かずき</t>
  </si>
  <si>
    <t>KAZUKYOS</t>
  </si>
  <si>
    <t>福田 久仁佳</t>
  </si>
  <si>
    <t>kunika.fukuda@oracle.com</t>
  </si>
  <si>
    <t>ﾌｸﾀﾞ ｸﾆｶ</t>
    <phoneticPr fontId="1" type="Hiragana"/>
  </si>
  <si>
    <t>Kunika Fukuda</t>
  </si>
  <si>
    <t>ふくだ くにか</t>
  </si>
  <si>
    <t>KUFUKUDA</t>
  </si>
  <si>
    <t>森 明代</t>
  </si>
  <si>
    <t>コンサルティングサービス事業統括－クラウド・テクノロジーコンサルティング事業本部－クラウドソリューション部－ストラテジックプロジェクト</t>
  </si>
  <si>
    <t>ストラテジックプロジェクト</t>
  </si>
  <si>
    <t>Strategic Project</t>
  </si>
  <si>
    <t>守屋 宏一</t>
    <phoneticPr fontId="1"/>
  </si>
  <si>
    <t>akiyo.x.mori@oracle.com</t>
  </si>
  <si>
    <t>ﾓﾘ ｱｷﾖ</t>
    <phoneticPr fontId="1" type="Hiragana"/>
  </si>
  <si>
    <t>Akiyo Mori</t>
  </si>
  <si>
    <t>もり あきよ</t>
  </si>
  <si>
    <t>T_CS_SP</t>
  </si>
  <si>
    <t>AKIYMORI</t>
  </si>
  <si>
    <t>渕脇 史晴</t>
  </si>
  <si>
    <t>12612.Consulting Project Technical Director - IC5</t>
  </si>
  <si>
    <t>Consulting Project Technical Director</t>
  </si>
  <si>
    <t>fumiharu.x.fuchiwaki@oracle.com</t>
  </si>
  <si>
    <t>ﾌﾁﾜｷ ﾌﾐﾊﾙ</t>
    <phoneticPr fontId="1" type="Hiragana"/>
  </si>
  <si>
    <t>Fumiharu Fuchiwaki</t>
  </si>
  <si>
    <t>ふちわき ふみはる</t>
  </si>
  <si>
    <t>FUFUCHIW</t>
  </si>
  <si>
    <t>甲斐 裕之</t>
  </si>
  <si>
    <t>hiroyuki.kai@oracle.com</t>
  </si>
  <si>
    <t>ｶｲ ﾋﾛﾕｷ</t>
    <phoneticPr fontId="1" type="Hiragana"/>
  </si>
  <si>
    <t>Hiroyuki Kai</t>
  </si>
  <si>
    <t>かい ひろゆき</t>
  </si>
  <si>
    <t>HKAI</t>
  </si>
  <si>
    <t>長澤 真貴</t>
  </si>
  <si>
    <t>maki.nagasawa@oracle.com</t>
  </si>
  <si>
    <t>ﾅｶﾞｻﾜ ﾏｷ</t>
    <phoneticPr fontId="1" type="Hiragana"/>
  </si>
  <si>
    <t>Maki Nagasawa</t>
  </si>
  <si>
    <t>ながさわ まき</t>
  </si>
  <si>
    <t>MNAGASAW</t>
  </si>
  <si>
    <t>服部 智之</t>
  </si>
  <si>
    <t>tomoyuki.hattori@oracle.com</t>
  </si>
  <si>
    <t>ﾊｯﾄﾘ ﾄﾓﾕｷ</t>
    <phoneticPr fontId="1" type="Hiragana"/>
  </si>
  <si>
    <t>Tomoyuki Hattori</t>
  </si>
  <si>
    <t>はっとり ともゆき</t>
  </si>
  <si>
    <t>THATTORI</t>
  </si>
  <si>
    <t>中村 圭</t>
  </si>
  <si>
    <t>kei.nakamura@oracle.com</t>
  </si>
  <si>
    <t>ﾅｶﾑﾗ ｹｲ</t>
    <phoneticPr fontId="1" type="Hiragana"/>
  </si>
  <si>
    <t>Kei Nakamura</t>
  </si>
  <si>
    <t>なかむら けい</t>
  </si>
  <si>
    <t>KNAKAMUR</t>
  </si>
  <si>
    <t>柴崎 加保理</t>
  </si>
  <si>
    <t>kaori.shibasaki@oracle.com</t>
  </si>
  <si>
    <t>ｼﾊﾞｻｷ ｶｵﾘ</t>
    <phoneticPr fontId="1" type="Hiragana"/>
  </si>
  <si>
    <t>Kaori Shibasaki</t>
  </si>
  <si>
    <t>しばさき かおり</t>
  </si>
  <si>
    <t>KSHIBASA</t>
  </si>
  <si>
    <t>上村 健一</t>
  </si>
  <si>
    <t>kenichi.kamimura@oracle.com</t>
  </si>
  <si>
    <t>ｶﾐﾑﾗ ｹﾝｲﾁ</t>
    <phoneticPr fontId="1" type="Hiragana"/>
  </si>
  <si>
    <t>Kenichi Kamimura</t>
  </si>
  <si>
    <t>かみむら けんいち</t>
  </si>
  <si>
    <t>KEKAMIMU</t>
  </si>
  <si>
    <t>堤 昭雄</t>
  </si>
  <si>
    <t>akio.tsutsumi@oracle.com</t>
  </si>
  <si>
    <t>ﾂﾂﾐ ｱｷｵ</t>
    <phoneticPr fontId="1" type="Hiragana"/>
  </si>
  <si>
    <t>Akio Tsutsumi</t>
  </si>
  <si>
    <t>つつみ あきお</t>
  </si>
  <si>
    <t>ATSUTSUM</t>
  </si>
  <si>
    <t>武田 圭司</t>
  </si>
  <si>
    <t>keiji.x.takeda@oracle.com</t>
  </si>
  <si>
    <t>ﾀｹﾀﾞ ｹｲｼﾞ</t>
    <phoneticPr fontId="1" type="Hiragana"/>
  </si>
  <si>
    <t>Keiji Takeda</t>
  </si>
  <si>
    <t>たけだ けいじ</t>
  </si>
  <si>
    <t>KEITAKED</t>
  </si>
  <si>
    <t>永野 裕美</t>
  </si>
  <si>
    <t>yumi.nagano@oracle.com</t>
  </si>
  <si>
    <t>ﾅｶﾞﾉ ﾕﾐ</t>
    <phoneticPr fontId="1" type="Hiragana"/>
  </si>
  <si>
    <t>Yumi Nagano</t>
  </si>
  <si>
    <t>ながの ゆみ</t>
  </si>
  <si>
    <t>YUNAGANO</t>
  </si>
  <si>
    <t>柳内 千明</t>
  </si>
  <si>
    <t>chiaki.yanauchi@oracle.com</t>
  </si>
  <si>
    <t>ﾔﾅｳﾁ ﾁｱｷ</t>
    <phoneticPr fontId="1" type="Hiragana"/>
  </si>
  <si>
    <t>Chiaki Yanauchi</t>
  </si>
  <si>
    <t>やなうち ちあき</t>
  </si>
  <si>
    <t>CYANAUCH</t>
  </si>
  <si>
    <t>佐々木 一義</t>
  </si>
  <si>
    <t>コンサルティングサービス事業統括－クラウド・テクノロジーコンサルティング事業本部－エンタープライズアカウント部－エンタープライズアカウント部</t>
  </si>
  <si>
    <t>エンタープライズアカウント部</t>
  </si>
  <si>
    <t>エンタープライズアカウント部</t>
    <phoneticPr fontId="1"/>
  </si>
  <si>
    <t>Enterprise Account</t>
  </si>
  <si>
    <t>Enterprise Account</t>
    <phoneticPr fontId="1"/>
  </si>
  <si>
    <t>506325 - 3ED - OCSJ Tech Enterprise Account</t>
  </si>
  <si>
    <t>kazuyoshi.sasaki@oracle.com</t>
  </si>
  <si>
    <t>ｻｻｷ ｶｽﾞﾖｼ</t>
    <phoneticPr fontId="1" type="Hiragana"/>
  </si>
  <si>
    <t>Kazuyoshi Sasaki</t>
  </si>
  <si>
    <t>ささき かずよし</t>
  </si>
  <si>
    <t>T_EA</t>
  </si>
  <si>
    <t>KASASAKI</t>
  </si>
  <si>
    <t>松本 修也</t>
  </si>
  <si>
    <t>21650.Consulting Solution Director -IC5</t>
  </si>
  <si>
    <t>Consulting Solution Director</t>
  </si>
  <si>
    <t>shuya.matsumoto@oracle.com</t>
  </si>
  <si>
    <t>ﾏﾂﾓﾄ ｼｭｳﾔ</t>
    <phoneticPr fontId="1" type="Hiragana"/>
  </si>
  <si>
    <t>Shuya Matsumoto</t>
  </si>
  <si>
    <t>まつもと しゅうや</t>
  </si>
  <si>
    <t>SHMATSUM</t>
  </si>
  <si>
    <t>草地 真吾</t>
  </si>
  <si>
    <t>shingo.kusachi@oracle.com</t>
  </si>
  <si>
    <t>ｸｻﾁ ｼﾝｺﾞ</t>
    <phoneticPr fontId="1" type="Hiragana"/>
  </si>
  <si>
    <t>Shingo Kusachi</t>
  </si>
  <si>
    <t>くさち しんご</t>
  </si>
  <si>
    <t>SKUSACHI</t>
  </si>
  <si>
    <t>岩渕 勇太</t>
  </si>
  <si>
    <t>エンタープライズアカウント部</t>
    <phoneticPr fontId="1"/>
  </si>
  <si>
    <t>yuta.iwabuchi@oracle.com</t>
  </si>
  <si>
    <t>ｲﾜﾌﾞﾁ ﾕｳﾀ</t>
    <phoneticPr fontId="1" type="Hiragana"/>
  </si>
  <si>
    <t>Yuta Iwabuchi</t>
  </si>
  <si>
    <t>いわぶち ゆうた</t>
  </si>
  <si>
    <t>YIWABUCH</t>
  </si>
  <si>
    <t>梶浦 美咲</t>
  </si>
  <si>
    <t>misaki.kajiura@oracle.com</t>
  </si>
  <si>
    <t>ｶｼﾞｳﾗ ﾐｻｷ</t>
    <phoneticPr fontId="1" type="Hiragana"/>
  </si>
  <si>
    <t>Misaki Kajiura</t>
  </si>
  <si>
    <t>かじうら みさき</t>
  </si>
  <si>
    <t>MKAJIURA</t>
  </si>
  <si>
    <t>河崎 耕一郎</t>
  </si>
  <si>
    <t>コンサルティングサービス事業統括－クラウド・テクノロジーコンサルティング事業本部－エンタープライズアカウント部－エンタープライズアカウント第一</t>
  </si>
  <si>
    <t>エンタープライズアカウント第一</t>
  </si>
  <si>
    <t>Enterprise Account 1</t>
  </si>
  <si>
    <t>koichiro.kawasaki@oracle.com</t>
  </si>
  <si>
    <t>ｶﾜｻｷ ｺｳｲﾁﾛｳ</t>
    <phoneticPr fontId="1" type="Hiragana"/>
  </si>
  <si>
    <t>Koichiro Kawasaki</t>
  </si>
  <si>
    <t>かわさき こういちろう</t>
  </si>
  <si>
    <t>T_EA1</t>
  </si>
  <si>
    <t>KKAWASAK</t>
  </si>
  <si>
    <t>谷 敦雄</t>
  </si>
  <si>
    <t>atsuo.tani@oracle.com</t>
  </si>
  <si>
    <t>ﾀﾆ ｱﾂｵ</t>
    <phoneticPr fontId="1" type="Hiragana"/>
  </si>
  <si>
    <t>Atsuo Tani</t>
  </si>
  <si>
    <t>たに あつお</t>
  </si>
  <si>
    <t>ATANI</t>
  </si>
  <si>
    <t>大樂 秀俊</t>
  </si>
  <si>
    <t>hidetoshi.tairaku@oracle.com</t>
  </si>
  <si>
    <t>ﾀｲﾗｸ ﾋﾃﾞﾄｼ</t>
    <phoneticPr fontId="1" type="Hiragana"/>
  </si>
  <si>
    <t>Hidetoshi Tairaku</t>
  </si>
  <si>
    <t>たいらく ひでとし</t>
  </si>
  <si>
    <t>HTAIRAKU</t>
  </si>
  <si>
    <t>大橋 勝之</t>
  </si>
  <si>
    <t>katsuyuki.ohashi@oracle.com</t>
  </si>
  <si>
    <t>ｵｵﾊｼ ｶﾂﾕｷ</t>
    <phoneticPr fontId="1" type="Hiragana"/>
  </si>
  <si>
    <t>Katsuyuki Ohashi</t>
  </si>
  <si>
    <t>おおはし かつゆき</t>
  </si>
  <si>
    <t>KAOHASHI</t>
  </si>
  <si>
    <t>伊藤 浩平</t>
  </si>
  <si>
    <t>kohei.ito@oracle.com</t>
  </si>
  <si>
    <t>ｲﾄｳ ｺｳﾍｲ</t>
    <phoneticPr fontId="1" type="Hiragana"/>
  </si>
  <si>
    <t>Kohei Ito</t>
  </si>
  <si>
    <t>いとう こうへい</t>
  </si>
  <si>
    <t>KOITOH</t>
  </si>
  <si>
    <t>水野 徹</t>
  </si>
  <si>
    <t>toru.mizuno@oracle.com</t>
  </si>
  <si>
    <t>ﾐｽﾞﾉ ﾄｵﾙ</t>
    <phoneticPr fontId="1" type="Hiragana"/>
  </si>
  <si>
    <t>Toru Mizuno</t>
  </si>
  <si>
    <t>みずの とおる</t>
  </si>
  <si>
    <t>TMIZUNO</t>
  </si>
  <si>
    <t>近藤 聖</t>
  </si>
  <si>
    <t>satoshi.kondo@oracle.com</t>
  </si>
  <si>
    <t>ｺﾝﾄﾞｳ ｻﾄｼ</t>
    <phoneticPr fontId="1" type="Hiragana"/>
  </si>
  <si>
    <t>Satoshi Kondo</t>
  </si>
  <si>
    <t>こんどう さとし</t>
  </si>
  <si>
    <t>SAKONDO</t>
  </si>
  <si>
    <t>中島 悠</t>
  </si>
  <si>
    <t>yu.nakajima@oracle.com</t>
  </si>
  <si>
    <t>ﾅｶｼﾞﾏ ﾕｳ</t>
    <phoneticPr fontId="1" type="Hiragana"/>
  </si>
  <si>
    <t>Yu Nakajima</t>
  </si>
  <si>
    <t>なかじま ゆう</t>
  </si>
  <si>
    <t>YUNAKAJI</t>
  </si>
  <si>
    <t>榑松 谷仁</t>
  </si>
  <si>
    <t>tanihito.kurematsu@oracle.com</t>
  </si>
  <si>
    <t>ｸﾚﾏﾂ ﾀﾆﾋﾄ</t>
    <phoneticPr fontId="1" type="Hiragana"/>
  </si>
  <si>
    <t>Tanihito Kurematsu</t>
  </si>
  <si>
    <t>くれまつ たにひと</t>
  </si>
  <si>
    <t>TKUREMAT</t>
  </si>
  <si>
    <t>木村 孝夫</t>
  </si>
  <si>
    <t>takao.kimura@oracle.com</t>
  </si>
  <si>
    <t>ｷﾑﾗ ﾀｶｵ</t>
    <phoneticPr fontId="1" type="Hiragana"/>
  </si>
  <si>
    <t>Takao Kimura</t>
  </si>
  <si>
    <t>きむら たかお</t>
  </si>
  <si>
    <t>TAKKIMUR</t>
  </si>
  <si>
    <t>玉田 周</t>
    <rPh sb="0" eb="2">
      <t>タマダ</t>
    </rPh>
    <rPh sb="3" eb="4">
      <t>シュウ</t>
    </rPh>
    <phoneticPr fontId="22"/>
  </si>
  <si>
    <t>meguru.tamada@oracle.com</t>
  </si>
  <si>
    <t>ﾀﾏﾀﾞ ﾒｸﾞﾙ</t>
    <phoneticPr fontId="1" type="Hiragana"/>
  </si>
  <si>
    <t>Meguru Tamada</t>
  </si>
  <si>
    <t>たまだ めぐる</t>
    <phoneticPr fontId="1"/>
  </si>
  <si>
    <t>METAMADA</t>
  </si>
  <si>
    <t>栗俣 学</t>
  </si>
  <si>
    <t>manabu.ma.kurimata@oracle.com</t>
  </si>
  <si>
    <t>ｸﾘﾏﾀ ﾏﾅﾌﾞ</t>
    <phoneticPr fontId="1" type="Hiragana"/>
  </si>
  <si>
    <t>Manabu Kurimata</t>
  </si>
  <si>
    <t>くりまた まなぶ</t>
  </si>
  <si>
    <t>MANABKUR</t>
  </si>
  <si>
    <t>池田 翔</t>
  </si>
  <si>
    <t>sho.ikeda@oracle.com</t>
  </si>
  <si>
    <t>ｲｹﾀﾞ ｼｮｳ</t>
    <phoneticPr fontId="1" type="Hiragana"/>
  </si>
  <si>
    <t>Sho Ikeda</t>
  </si>
  <si>
    <t>いけだ しょう</t>
  </si>
  <si>
    <t>SHIKEDA</t>
  </si>
  <si>
    <t>竹山 聡一郎</t>
  </si>
  <si>
    <t>soichiro.takeyama@oracle.com</t>
  </si>
  <si>
    <t>ﾀｹﾔﾏ ｿｳｲﾁﾛｳ</t>
    <phoneticPr fontId="1" type="Hiragana"/>
  </si>
  <si>
    <t>Soichiro Takeyama</t>
  </si>
  <si>
    <t>たけやま そういちろう</t>
  </si>
  <si>
    <t>STAKEYAM</t>
  </si>
  <si>
    <t>藤本 貴典</t>
  </si>
  <si>
    <t>takanori.fujimoto@oracle.com</t>
  </si>
  <si>
    <t>ﾌｼﾞﾓﾄ ﾀｶﾉﾘ</t>
    <phoneticPr fontId="1" type="Hiragana"/>
  </si>
  <si>
    <t>Takanori Fujimoto</t>
  </si>
  <si>
    <t>ふじもと たかのり</t>
  </si>
  <si>
    <t>TAKFUJIM</t>
  </si>
  <si>
    <t>川邊 徹平</t>
  </si>
  <si>
    <t>teppei.kawanabe@oracle.com</t>
  </si>
  <si>
    <t>ｶﾜﾅﾍﾞ ﾃｯﾍﾟｲ</t>
    <phoneticPr fontId="1" type="Hiragana"/>
  </si>
  <si>
    <t>Teppei Kawanabe</t>
  </si>
  <si>
    <t>かわなべ てっぺい</t>
  </si>
  <si>
    <t>TEKAWANA</t>
  </si>
  <si>
    <t>宮本 翔太</t>
  </si>
  <si>
    <t>shota.miyamoto@oracle.com</t>
  </si>
  <si>
    <t>ﾐﾔﾓﾄ ｼｮｳﾀ</t>
    <phoneticPr fontId="1" type="Hiragana"/>
  </si>
  <si>
    <t>Shota Miyamoto</t>
  </si>
  <si>
    <t>みやもと しょうた</t>
  </si>
  <si>
    <t>SHMIYAMO</t>
  </si>
  <si>
    <t>大西 加奈実</t>
  </si>
  <si>
    <t>kanami.ohnishi@oracle.com</t>
  </si>
  <si>
    <t>ｵｵﾆｼ ｶﾅﾐ</t>
    <phoneticPr fontId="1" type="Hiragana"/>
  </si>
  <si>
    <t>Kanami Ohnishi</t>
  </si>
  <si>
    <t>おおにし かなみ</t>
  </si>
  <si>
    <t>KOHNISHI</t>
  </si>
  <si>
    <t>茶園 太志</t>
  </si>
  <si>
    <t>コンサルティングサービス事業統括－クラウド・テクノロジーコンサルティング事業本部－エンタープライズアカウント部－エンタープライズアカウント第二</t>
  </si>
  <si>
    <t>エンタープライズアカウント第二</t>
  </si>
  <si>
    <t>Enterprise Account 2</t>
  </si>
  <si>
    <t>taishi.x.chaen@oracle.com</t>
  </si>
  <si>
    <t>ﾁｬｴﾝ ﾀｲｼ</t>
    <phoneticPr fontId="1" type="Hiragana"/>
  </si>
  <si>
    <t>Taishi Chaen</t>
  </si>
  <si>
    <t>Y</t>
    <phoneticPr fontId="1"/>
  </si>
  <si>
    <t>ちゃえん たいし</t>
  </si>
  <si>
    <t>T_EA2</t>
  </si>
  <si>
    <t>TACHAEN</t>
  </si>
  <si>
    <t>松尾 美奈</t>
  </si>
  <si>
    <t>21510.Consulting Technical Mgmt Director -M4</t>
  </si>
  <si>
    <t>Consulting Technical Mgmt Director</t>
  </si>
  <si>
    <t>mina.matsuo@oracle.com</t>
  </si>
  <si>
    <t>ﾏﾂｵ ﾐﾅ</t>
    <phoneticPr fontId="1" type="Hiragana"/>
  </si>
  <si>
    <t>Mina Matsuo</t>
  </si>
  <si>
    <t>まつお みな</t>
  </si>
  <si>
    <t>MMATSUO</t>
  </si>
  <si>
    <t>峯島 久樹</t>
  </si>
  <si>
    <t>hisaki.mineshima@oracle.com</t>
  </si>
  <si>
    <t>ﾐﾈｼﾏ ﾋｻｷ</t>
    <phoneticPr fontId="1" type="Hiragana"/>
  </si>
  <si>
    <t>Hisaki Mineshima</t>
  </si>
  <si>
    <t>みねしま ひさき</t>
  </si>
  <si>
    <t>HMINESHI</t>
  </si>
  <si>
    <t>久保田 誠治</t>
  </si>
  <si>
    <t>seiji.kubota@oracle.com</t>
  </si>
  <si>
    <t>ｸﾎﾞﾀ ｾｲｼﾞ</t>
    <phoneticPr fontId="1" type="Hiragana"/>
  </si>
  <si>
    <t>Seiji Kubota</t>
  </si>
  <si>
    <t>くぼた せいじ</t>
  </si>
  <si>
    <t>SKUBOTA</t>
  </si>
  <si>
    <t>高野 利之</t>
  </si>
  <si>
    <t>toshiyuki.takano@oracle.com</t>
  </si>
  <si>
    <t>ﾀｶﾉ ﾄｼﾕｷ</t>
    <phoneticPr fontId="1" type="Hiragana"/>
  </si>
  <si>
    <t>Toshiyuki Takano</t>
  </si>
  <si>
    <t>たかの としゆき</t>
  </si>
  <si>
    <t>TTAKANO</t>
  </si>
  <si>
    <t>鈴木 祐一郎</t>
  </si>
  <si>
    <t>yuichiro.suzuki@oracle.com</t>
  </si>
  <si>
    <t>ｽｽﾞｷ ﾕｳｲﾁﾛｳ</t>
    <phoneticPr fontId="1" type="Hiragana"/>
  </si>
  <si>
    <t>Yuichiro Suzuki</t>
  </si>
  <si>
    <t>すずき ゆういちろう</t>
  </si>
  <si>
    <t>YUISUZUK</t>
  </si>
  <si>
    <t>市川 忠良</t>
  </si>
  <si>
    <t>tadayoshi.ichikawa@oracle.com</t>
  </si>
  <si>
    <t>ｲﾁｶﾜ ﾀﾀﾞﾖｼ</t>
    <phoneticPr fontId="1" type="Hiragana"/>
  </si>
  <si>
    <t>Tadayoshi Ichikawa</t>
  </si>
  <si>
    <t>いちかわ ただよし</t>
    <phoneticPr fontId="1"/>
  </si>
  <si>
    <t>TADICHIK</t>
  </si>
  <si>
    <t>根岸 織江</t>
  </si>
  <si>
    <t>12607.Consulting Project Senior Consultant - IC2</t>
  </si>
  <si>
    <t>Consulting Project Senior Consultant</t>
  </si>
  <si>
    <t>orie.negishi@oracle.com</t>
  </si>
  <si>
    <t>ﾈｷﾞｼ ｵﾘｴ</t>
    <phoneticPr fontId="1" type="Hiragana"/>
  </si>
  <si>
    <t>Orie Negishi</t>
  </si>
  <si>
    <t>ねぎし おりえ</t>
  </si>
  <si>
    <t>ONEGISHI</t>
  </si>
  <si>
    <t>岩切 貴子</t>
  </si>
  <si>
    <t>takako.iwakiri@oracle.com</t>
  </si>
  <si>
    <t>ｲﾜｷﾘ ﾀｶｺ</t>
    <phoneticPr fontId="1" type="Hiragana"/>
  </si>
  <si>
    <t>Takako Iwakiri</t>
  </si>
  <si>
    <t>いわきり たかこ</t>
  </si>
  <si>
    <t>TAIWAKIR</t>
  </si>
  <si>
    <t>脇村 登士紀</t>
  </si>
  <si>
    <t>toshiki.wakimura@oracle.com</t>
  </si>
  <si>
    <t>ﾜｷﾑﾗ ﾄｼｷ</t>
    <phoneticPr fontId="1" type="Hiragana"/>
  </si>
  <si>
    <t>Toshiki Wakimura</t>
  </si>
  <si>
    <t>わきむら としき</t>
  </si>
  <si>
    <t>TWAKIMUR</t>
  </si>
  <si>
    <t>猪瀬 淳</t>
  </si>
  <si>
    <t>コンサルティングサービス事業統括－クラウド・テクノロジーコンサルティング事業本部－エンタープライズアカウント部－エンタープライズアカウント第三</t>
  </si>
  <si>
    <t>エンタープライズアカウント第三</t>
  </si>
  <si>
    <t>Enterprise Account 3</t>
  </si>
  <si>
    <t>jun.inose@oracle.com</t>
  </si>
  <si>
    <t>ｲﾉｾ ｼﾞｭﾝ</t>
    <phoneticPr fontId="1" type="Hiragana"/>
  </si>
  <si>
    <t>Jun Inose</t>
  </si>
  <si>
    <t>いのせ じゅん</t>
  </si>
  <si>
    <t>T_EA3</t>
  </si>
  <si>
    <t>JINOSE</t>
  </si>
  <si>
    <t>佐久間 康弘</t>
  </si>
  <si>
    <t>yasuhiro.sakuma@oracle.com</t>
  </si>
  <si>
    <t>ｻｸﾏ ﾔｽﾋﾛ</t>
    <phoneticPr fontId="1" type="Hiragana"/>
  </si>
  <si>
    <t>Yasuhiro Sakuma</t>
  </si>
  <si>
    <t>さくま やすひろ</t>
  </si>
  <si>
    <t>YSAKUMA</t>
  </si>
  <si>
    <t>小林 修</t>
  </si>
  <si>
    <t>20820.Consulting Technical Manager - IC4</t>
  </si>
  <si>
    <t>Consulting Technical Manager</t>
  </si>
  <si>
    <t>osamu.kobayashi@oracle.com</t>
  </si>
  <si>
    <t>ｺﾊﾞﾔｼ ｵｻﾑ</t>
    <phoneticPr fontId="1" type="Hiragana"/>
  </si>
  <si>
    <t>Osamu Kobayashi</t>
  </si>
  <si>
    <t>こばやし おさむ</t>
  </si>
  <si>
    <t>OKOBAYAS</t>
  </si>
  <si>
    <t>水谷 真治</t>
  </si>
  <si>
    <t>shinji.mizutani@oracle.com</t>
  </si>
  <si>
    <t>ﾐｽﾞﾀﾆ ｼﾝｼﾞ</t>
    <phoneticPr fontId="1" type="Hiragana"/>
  </si>
  <si>
    <t>Shinji Mizutani</t>
  </si>
  <si>
    <t>みずたに しんじ</t>
  </si>
  <si>
    <t>SMIZUTAN</t>
  </si>
  <si>
    <t>日高 靖</t>
  </si>
  <si>
    <t>yasushi.hidaka@oracle.com</t>
  </si>
  <si>
    <t>ﾋﾀﾞｶ ﾔｽｼ</t>
    <phoneticPr fontId="1" type="Hiragana"/>
  </si>
  <si>
    <t>Yasushi Hidaka</t>
  </si>
  <si>
    <t>ひだか やすし</t>
  </si>
  <si>
    <t>YAHIDAKA</t>
  </si>
  <si>
    <t>近藤 良</t>
  </si>
  <si>
    <t>ryo.kondo@oracle.com</t>
  </si>
  <si>
    <t>ｺﾝﾄﾞｳ ﾘｮｳ</t>
    <phoneticPr fontId="1" type="Hiragana"/>
  </si>
  <si>
    <t>Ryo Kondo</t>
  </si>
  <si>
    <t>こんどう りょう</t>
  </si>
  <si>
    <t>RKONDO</t>
  </si>
  <si>
    <t>米田 裕</t>
  </si>
  <si>
    <t>yutaka.yoneda@oracle.com</t>
  </si>
  <si>
    <t>ﾖﾈﾀﾞ ﾕﾀｶ</t>
    <phoneticPr fontId="1" type="Hiragana"/>
  </si>
  <si>
    <t>YYONEDA</t>
  </si>
  <si>
    <t>村田 京介</t>
  </si>
  <si>
    <t>kyosuke.murata@oracle.com</t>
  </si>
  <si>
    <t>ﾑﾗﾀ ｷｮｳｽｹ</t>
    <phoneticPr fontId="1" type="Hiragana"/>
  </si>
  <si>
    <t>Kyosuke Murata</t>
  </si>
  <si>
    <t>むらた きょうすけ</t>
  </si>
  <si>
    <t>KMURATA</t>
  </si>
  <si>
    <t>神田 達成</t>
  </si>
  <si>
    <t>tatsunari.kanda@oracle.com</t>
  </si>
  <si>
    <t>ｶﾝﾀﾞ ﾀﾂﾅﾘ</t>
    <phoneticPr fontId="1" type="Hiragana"/>
  </si>
  <si>
    <t>Tatsunari Kanda</t>
  </si>
  <si>
    <t>かんだ たつなり</t>
  </si>
  <si>
    <t>TKANDA</t>
  </si>
  <si>
    <t>吉田 政文</t>
  </si>
  <si>
    <t>masafumi.y.yoshida@oracle.com</t>
  </si>
  <si>
    <t>ﾖｼﾀﾞ ﾏｻﾌﾐ</t>
    <phoneticPr fontId="1" type="Hiragana"/>
  </si>
  <si>
    <t>Masafumi Yoshida</t>
  </si>
  <si>
    <t>よしだ まさふみ</t>
  </si>
  <si>
    <t>MASAFYOS</t>
  </si>
  <si>
    <t>安達 圭司</t>
  </si>
  <si>
    <t>keiji.adachi@oracle.com</t>
  </si>
  <si>
    <t>ｱﾀﾞﾁ ｹｲｼﾞ</t>
    <phoneticPr fontId="1" type="Hiragana"/>
  </si>
  <si>
    <t>Keiji Adachi</t>
  </si>
  <si>
    <t>あだち けいじ</t>
  </si>
  <si>
    <t>KADACHI</t>
  </si>
  <si>
    <t>西野 里美</t>
  </si>
  <si>
    <t>satomi.x.nishino@oracle.com</t>
  </si>
  <si>
    <t>ﾆｼﾉ ｻﾄﾐ</t>
    <phoneticPr fontId="1" type="Hiragana"/>
  </si>
  <si>
    <t>Satomi Nishino</t>
  </si>
  <si>
    <t>にしの さとみ</t>
  </si>
  <si>
    <t>SISEYAMA</t>
  </si>
  <si>
    <t>義之 泰輔</t>
  </si>
  <si>
    <t>taisuke.gishi@oracle.com</t>
  </si>
  <si>
    <t>ｷﾞｼ ﾀｲｽｹ</t>
    <phoneticPr fontId="1" type="Hiragana"/>
  </si>
  <si>
    <t>Taisuke Gishi</t>
  </si>
  <si>
    <t>ぎし たいすけ</t>
  </si>
  <si>
    <t>TGISHI</t>
  </si>
  <si>
    <t>志田 裕織</t>
  </si>
  <si>
    <t>hiroori.shida@oracle.com</t>
  </si>
  <si>
    <t>ｼﾀﾞ ﾋﾛｵﾘ</t>
    <phoneticPr fontId="1" type="Hiragana"/>
  </si>
  <si>
    <t>Hiroori Shida</t>
  </si>
  <si>
    <t>しだ ひろおり</t>
    <phoneticPr fontId="1"/>
  </si>
  <si>
    <t>HSHIDA</t>
  </si>
  <si>
    <t>大竹 ブライアン</t>
  </si>
  <si>
    <t>brian.otake@oracle.com</t>
  </si>
  <si>
    <t>ｵｵﾀｹ ﾌﾞﾗｲｱﾝ</t>
    <phoneticPr fontId="1" type="Hiragana"/>
  </si>
  <si>
    <t>Brian Otake</t>
  </si>
  <si>
    <t>おおたけ ぶらいあん</t>
  </si>
  <si>
    <t>BOTAKE</t>
  </si>
  <si>
    <t>佐藤 猛</t>
  </si>
  <si>
    <t>takeshi.satoh@oracle.com</t>
  </si>
  <si>
    <t>ｻﾄｳ ﾀｹｼ</t>
    <phoneticPr fontId="1" type="Hiragana"/>
  </si>
  <si>
    <t>Takeshi Satoh</t>
  </si>
  <si>
    <t>さとう たけし</t>
  </si>
  <si>
    <t>TSATOH</t>
  </si>
  <si>
    <t>小犬丸 隼啓</t>
  </si>
  <si>
    <t>takahiro.koinumaru@oracle.com</t>
  </si>
  <si>
    <t>ｺｲﾇﾏﾙ ﾀｶﾋﾛ</t>
    <phoneticPr fontId="1" type="Hiragana"/>
  </si>
  <si>
    <t>Takahiro Koinumaru</t>
  </si>
  <si>
    <t>こいぬまる たかひろ</t>
  </si>
  <si>
    <t>TKOINUMA</t>
  </si>
  <si>
    <t>鈴木 惇司</t>
  </si>
  <si>
    <t>atsushi.suzuki@oracle.com</t>
  </si>
  <si>
    <t>ｽｽﾞｷ ｱﾂｼ</t>
    <phoneticPr fontId="1" type="Hiragana"/>
  </si>
  <si>
    <t>Atsushi Suzuki</t>
  </si>
  <si>
    <t>すずき あつし</t>
  </si>
  <si>
    <t>ATSSUZUK</t>
  </si>
  <si>
    <t>八波 博和</t>
  </si>
  <si>
    <t>hirokazu.yatsunami@oracle.com</t>
  </si>
  <si>
    <t>ﾔﾂﾅﾐ ﾋﾛｶｽﾞ</t>
    <phoneticPr fontId="1" type="Hiragana"/>
  </si>
  <si>
    <t>Hirokazu Yatsunami</t>
  </si>
  <si>
    <t>やつなみ ひろかず</t>
  </si>
  <si>
    <t>HYATSUNA</t>
  </si>
  <si>
    <t>川口 諒</t>
  </si>
  <si>
    <t>ryo.r.kawaguchi@oracle.com</t>
  </si>
  <si>
    <t>ｶﾜｸﾞﾁ ﾘｮｳ</t>
    <phoneticPr fontId="1" type="Hiragana"/>
  </si>
  <si>
    <t>Ryo Kawaguchi</t>
  </si>
  <si>
    <t>かわぐち りょう</t>
  </si>
  <si>
    <t>RYOKAWAG</t>
  </si>
  <si>
    <t>菅野 眞光</t>
    <phoneticPr fontId="1"/>
  </si>
  <si>
    <t>masamitsu.kanno@oracle.com</t>
  </si>
  <si>
    <t>ｶﾝﾉ ﾏｻﾐﾂ</t>
    <phoneticPr fontId="1" type="Hiragana"/>
  </si>
  <si>
    <t>Masamitsu Kanno</t>
  </si>
  <si>
    <t>かんの まさみつ</t>
    <phoneticPr fontId="1"/>
  </si>
  <si>
    <t>MAKANNO</t>
  </si>
  <si>
    <t>田村 篤志</t>
  </si>
  <si>
    <t>コンサルティングサービス事業統括－クラウド・テクノロジーコンサルティング事業本部－エンタープライズアカウント部－エンタープライズアカウント第四</t>
  </si>
  <si>
    <t>エンタープライズアカウント第四</t>
  </si>
  <si>
    <t>Enterprise Account 4</t>
  </si>
  <si>
    <t>atsushi.tamura@oracle.com</t>
  </si>
  <si>
    <t>ﾀﾑﾗ ｱﾂｼ</t>
    <phoneticPr fontId="1" type="Hiragana"/>
  </si>
  <si>
    <t>Atsushi Tamura</t>
  </si>
  <si>
    <t>たむら あつし</t>
  </si>
  <si>
    <t>T_EA4</t>
  </si>
  <si>
    <t>ATAMURA</t>
  </si>
  <si>
    <t>池田 大地</t>
  </si>
  <si>
    <t>tomokuni.ikeda@oracle.com</t>
  </si>
  <si>
    <t>ｲｹﾀﾞ ﾄﾓｸﾆ</t>
    <phoneticPr fontId="1" type="Hiragana"/>
  </si>
  <si>
    <t>Tomokuni Ikeda</t>
  </si>
  <si>
    <t>いけだ ともくに</t>
  </si>
  <si>
    <t>TOIKEDA</t>
  </si>
  <si>
    <t>田村 征剛</t>
  </si>
  <si>
    <t>seigo.tamura@oracle.com</t>
  </si>
  <si>
    <t>ﾀﾑﾗ ｾｲｺﾞｳ</t>
    <phoneticPr fontId="1" type="Hiragana"/>
  </si>
  <si>
    <t>Seigo Tamura</t>
  </si>
  <si>
    <t>たむら せいごう</t>
  </si>
  <si>
    <t>STAMURA</t>
  </si>
  <si>
    <t>伊藤 幹也</t>
  </si>
  <si>
    <t>kanya.ito@oracle.com</t>
  </si>
  <si>
    <t>ｲﾄｳ ｶﾝﾔ</t>
    <phoneticPr fontId="1" type="Hiragana"/>
  </si>
  <si>
    <t>Kanya Ito</t>
  </si>
  <si>
    <t>いとう かんや</t>
  </si>
  <si>
    <t>KAITO</t>
  </si>
  <si>
    <t>丸山 浩司</t>
  </si>
  <si>
    <t>koji.m.maruyama@oracle.com</t>
  </si>
  <si>
    <t>ﾏﾙﾔﾏ ｺｳｼﾞ</t>
    <phoneticPr fontId="1" type="Hiragana"/>
  </si>
  <si>
    <t>Koji Maruyama</t>
  </si>
  <si>
    <t>まるやま こうじ</t>
    <phoneticPr fontId="1"/>
  </si>
  <si>
    <t>KOJIMARU</t>
  </si>
  <si>
    <t>Park Jungeun</t>
  </si>
  <si>
    <t>jungeun.park@oracle.com</t>
  </si>
  <si>
    <t>C</t>
    <phoneticPr fontId="1"/>
  </si>
  <si>
    <t>ﾊﾟｸ ｼﾞｮﾝｳﾝ</t>
    <phoneticPr fontId="1" type="Hiragana"/>
  </si>
  <si>
    <t>Jungeun Park</t>
  </si>
  <si>
    <t>ぱく じょんうん</t>
    <phoneticPr fontId="1"/>
  </si>
  <si>
    <t>JUNGEPAR</t>
  </si>
  <si>
    <t>戸松 禄之介</t>
  </si>
  <si>
    <t>rokunosuke.tomatsu@oracle.com</t>
  </si>
  <si>
    <t>ﾄﾏﾂ ﾛｸﾉｽｹ</t>
    <phoneticPr fontId="1" type="Hiragana"/>
  </si>
  <si>
    <t>Rokunosuke Tomatsu</t>
  </si>
  <si>
    <t>とまつ ろくのすけ</t>
  </si>
  <si>
    <t>RTOMATSU</t>
  </si>
  <si>
    <t>藤田 隆己</t>
  </si>
  <si>
    <t>takaki.fujita@oracle.com</t>
  </si>
  <si>
    <t>ﾌｼﾞﾀ ﾀｶｷ</t>
    <phoneticPr fontId="1" type="Hiragana"/>
  </si>
  <si>
    <t>Takaki Fujita</t>
  </si>
  <si>
    <t>ふじた たかき</t>
  </si>
  <si>
    <t>TAKFUJIT</t>
  </si>
  <si>
    <t>竹村 直樹</t>
  </si>
  <si>
    <t>naoki.takemura@oracle.com</t>
  </si>
  <si>
    <t>ﾀｹﾑﾗ ﾅｵｷ</t>
    <phoneticPr fontId="1" type="Hiragana"/>
  </si>
  <si>
    <t>Naoki Takemura</t>
  </si>
  <si>
    <t>たけむら なおき</t>
  </si>
  <si>
    <t>NTAKEMUR</t>
  </si>
  <si>
    <t>淺川 将範</t>
  </si>
  <si>
    <t>masanori.asakawa@oracle.com</t>
  </si>
  <si>
    <t>ｱｻｶﾜ ﾏｻﾉﾘ</t>
    <phoneticPr fontId="1" type="Hiragana"/>
  </si>
  <si>
    <t>Masanori Asakawa</t>
  </si>
  <si>
    <t>あさかわ まさのり</t>
  </si>
  <si>
    <t>MASAKAWA</t>
  </si>
  <si>
    <t>花岡 亮治</t>
    <rPh sb="0" eb="2">
      <t>ハナオカ</t>
    </rPh>
    <phoneticPr fontId="22"/>
  </si>
  <si>
    <t>ryoji.hanaoka@oracle.com</t>
    <phoneticPr fontId="1"/>
  </si>
  <si>
    <t>ﾊﾅｵｶ ﾘｮｳｼﾞ</t>
    <phoneticPr fontId="1" type="Hiragana"/>
  </si>
  <si>
    <t>Ryoji Hanaoka</t>
  </si>
  <si>
    <t>はなおか りょうじ</t>
    <phoneticPr fontId="1"/>
  </si>
  <si>
    <t>RHANAOKA</t>
  </si>
  <si>
    <t>冨岡 寛</t>
  </si>
  <si>
    <t>hiroshi.t.tomioka@oracle.com</t>
  </si>
  <si>
    <t>ﾄﾐｵｶ ﾋﾛｼ</t>
    <phoneticPr fontId="1" type="Hiragana"/>
  </si>
  <si>
    <t>Hiroshi Tomioka</t>
  </si>
  <si>
    <t>とみおか ひろし</t>
    <phoneticPr fontId="1"/>
  </si>
  <si>
    <t>HITOMIOK</t>
  </si>
  <si>
    <t>福留 裕枝</t>
  </si>
  <si>
    <t>yuki.fukutome@oracle.com</t>
  </si>
  <si>
    <t>C</t>
    <phoneticPr fontId="1"/>
  </si>
  <si>
    <t>ﾌｸﾄﾒ ﾕｷ</t>
    <phoneticPr fontId="1" type="Hiragana"/>
  </si>
  <si>
    <t>Yuki Fukutome</t>
  </si>
  <si>
    <t>ふくとめ ゆき</t>
    <phoneticPr fontId="1"/>
  </si>
  <si>
    <t>YFUKUTOM</t>
  </si>
  <si>
    <t>萩原 智子</t>
  </si>
  <si>
    <t>tomoko.hagiwara@oracle.com</t>
  </si>
  <si>
    <t>ﾊｷﾞﾜﾗ ﾄﾓｺ</t>
    <phoneticPr fontId="1" type="Hiragana"/>
  </si>
  <si>
    <t>Tomoko Hagiwara</t>
  </si>
  <si>
    <t>はぎわら ともこ</t>
  </si>
  <si>
    <t>TOHAGIWA</t>
  </si>
  <si>
    <t>山本 裕貴</t>
  </si>
  <si>
    <t>hiroki.yamamoto@oracle.com</t>
  </si>
  <si>
    <t>ﾔﾏﾓﾄ ﾋﾛｷ</t>
    <phoneticPr fontId="1" type="Hiragana"/>
  </si>
  <si>
    <t>Hiroki Yamamoto</t>
  </si>
  <si>
    <t>やまもと ひろき</t>
  </si>
  <si>
    <t>HIROKYAM</t>
  </si>
  <si>
    <t>原 露子</t>
    <rPh sb="0" eb="1">
      <t>ハｒ</t>
    </rPh>
    <phoneticPr fontId="29"/>
  </si>
  <si>
    <t>コンサルティングサービス事業統括－エンタープライズアーキテクト部－エンタープライズアーキテクト部－エンタープライズアーキテクト部</t>
  </si>
  <si>
    <t>エンタープライズアーキテクト部</t>
  </si>
  <si>
    <t>エンタープライズアーキテクト部</t>
    <phoneticPr fontId="1"/>
  </si>
  <si>
    <t>Enterprise Architect</t>
  </si>
  <si>
    <t>Enterprise Architect</t>
    <phoneticPr fontId="1"/>
  </si>
  <si>
    <t>tsuyuko.hara@oracle.com</t>
  </si>
  <si>
    <t>ﾊﾗ ﾂﾕｺ</t>
    <phoneticPr fontId="1" type="Hiragana"/>
  </si>
  <si>
    <t>Tsuyuko Hara</t>
  </si>
  <si>
    <t>はら つゆこ</t>
  </si>
  <si>
    <t>EA</t>
  </si>
  <si>
    <t>TSHARA</t>
  </si>
  <si>
    <t>飯塚 仁</t>
  </si>
  <si>
    <t>Enterprise Architect</t>
    <phoneticPr fontId="1"/>
  </si>
  <si>
    <t>hitoshi.iizuka@oracle.com</t>
  </si>
  <si>
    <t>ｲｲﾂﾞｶ ﾋﾄｼ</t>
    <phoneticPr fontId="1" type="Hiragana"/>
  </si>
  <si>
    <t>Hitoshi Iizuka</t>
  </si>
  <si>
    <t>いいづか ひとし</t>
  </si>
  <si>
    <t>HIIZUKA</t>
  </si>
  <si>
    <t>井上 範子</t>
  </si>
  <si>
    <t>noriko.inoue@oracle.com</t>
  </si>
  <si>
    <t>ｲﾉｳｴ ﾉﾘｺ</t>
    <phoneticPr fontId="1" type="Hiragana"/>
  </si>
  <si>
    <t>Noriko Inoue</t>
  </si>
  <si>
    <t>いのうえ のりこ</t>
  </si>
  <si>
    <t>NOINOUE</t>
  </si>
  <si>
    <t>河内 遊沙</t>
  </si>
  <si>
    <t>エンタープライズアーキテクト部</t>
    <phoneticPr fontId="1"/>
  </si>
  <si>
    <t>yusa.kawauchi@oracle.com</t>
  </si>
  <si>
    <t>ｶﾜｳﾁ ﾕｻ</t>
    <phoneticPr fontId="1" type="Hiragana"/>
  </si>
  <si>
    <t>Yusa Kawauchi</t>
  </si>
  <si>
    <t>かわうち ゆさ</t>
  </si>
  <si>
    <t>YKAWAUCH</t>
  </si>
  <si>
    <t>半田 博樹</t>
  </si>
  <si>
    <t>コンサルティングサービス事業統括－クラウド・アプリケーション・デリバリー事業本部－クラウド・アプリケーション・デリバリー事業本部－クラウド・アプリケーション・デリバリー事業本部</t>
  </si>
  <si>
    <t>クラウド・アプリケーション・デリバリー事業本部</t>
  </si>
  <si>
    <t>クラウド・アプリケーション・デリバリー事業本部</t>
    <phoneticPr fontId="1"/>
  </si>
  <si>
    <t>Cloud - Application Delivery</t>
  </si>
  <si>
    <t>Cloud - Application Delivery</t>
    <phoneticPr fontId="1"/>
  </si>
  <si>
    <t>506225 - 34D - OCSJ Apps ERP Cloud &amp; SCM &amp; Key</t>
  </si>
  <si>
    <t>hiroki.handa@oracle.com</t>
  </si>
  <si>
    <t>ﾊﾝﾀﾞ ﾋﾛｷ</t>
    <phoneticPr fontId="1" type="Hiragana"/>
  </si>
  <si>
    <t>Hiroki Handa</t>
  </si>
  <si>
    <t>Y</t>
    <phoneticPr fontId="1"/>
  </si>
  <si>
    <t>はんだ ひろき</t>
    <phoneticPr fontId="1"/>
  </si>
  <si>
    <t>APPS</t>
  </si>
  <si>
    <t>HHANDA</t>
  </si>
  <si>
    <t>木室 智久</t>
  </si>
  <si>
    <t>21660.Consulting Solution Senior Director - IC5</t>
  </si>
  <si>
    <t>Consulting Solution Senior Director</t>
  </si>
  <si>
    <t>tomohisa.kimuro@oracle.com</t>
  </si>
  <si>
    <t>ｷﾑﾛ ﾄﾓﾋｻ</t>
    <phoneticPr fontId="1" type="Hiragana"/>
  </si>
  <si>
    <t>Tomohisa Kimuro</t>
  </si>
  <si>
    <t>きむろ ともひさ</t>
  </si>
  <si>
    <t>TKIMURO</t>
  </si>
  <si>
    <t>中島 益次郎</t>
    <phoneticPr fontId="1"/>
  </si>
  <si>
    <t>masujiro.nakashima@oracle.com</t>
  </si>
  <si>
    <t>ﾅｶｼﾏ ﾏｽｼﾞﾛｳ</t>
    <phoneticPr fontId="1" type="Hiragana"/>
  </si>
  <si>
    <t>Masujiro Nakashima</t>
  </si>
  <si>
    <t>なかしま ますじろう</t>
  </si>
  <si>
    <t>MNAKASHI</t>
  </si>
  <si>
    <t>須藤 由紀</t>
  </si>
  <si>
    <t>IC1</t>
    <phoneticPr fontId="1"/>
  </si>
  <si>
    <t xml:space="preserve">45522.Senior Administrative Assistant.ADMIN.ADMIN </t>
  </si>
  <si>
    <t>-</t>
    <phoneticPr fontId="1"/>
  </si>
  <si>
    <t>yuki.suto@oracle.com</t>
  </si>
  <si>
    <t>ｽﾄｳ ﾕｷ</t>
    <phoneticPr fontId="1" type="Hiragana"/>
  </si>
  <si>
    <t>Yuki Suto</t>
  </si>
  <si>
    <t>すとう ゆき</t>
    <phoneticPr fontId="1"/>
  </si>
  <si>
    <t>YUSUTO</t>
  </si>
  <si>
    <t>村井 涼子</t>
  </si>
  <si>
    <t>コンサルティングサービス事業統括－クラウド・アプリケーション・デリバリー事業本部－ERPクラウドコンサルティング第一部－ERPクラウドコンサルティング第一部</t>
  </si>
  <si>
    <t>ERPクラウドコンサルティング第一部</t>
  </si>
  <si>
    <t>ERP Cloud Consulting 1</t>
  </si>
  <si>
    <t>ryoko.murai@oracle.com</t>
  </si>
  <si>
    <t>ﾑﾗｲ ﾘｮｳｺ</t>
    <phoneticPr fontId="1" type="Hiragana"/>
  </si>
  <si>
    <t>Ryoko Murai</t>
  </si>
  <si>
    <t>むらい りょうこ</t>
  </si>
  <si>
    <t>A_ERPCLD</t>
  </si>
  <si>
    <t>RMURAI</t>
  </si>
  <si>
    <t>徳永 康邦</t>
  </si>
  <si>
    <t>yasukuni.tokunaga@oracle.com</t>
  </si>
  <si>
    <t>ﾄｸﾅｶﾞ ﾔｽｸﾆ</t>
    <phoneticPr fontId="1" type="Hiragana"/>
  </si>
  <si>
    <t>Yasukuni Tokunaga</t>
  </si>
  <si>
    <t>とくなが やすくに</t>
  </si>
  <si>
    <t>YATOKUNA</t>
  </si>
  <si>
    <t>羽仁 亨</t>
  </si>
  <si>
    <t>toru.hani@oracle.com</t>
  </si>
  <si>
    <t>ﾊﾆ ﾄｵﾙ</t>
    <phoneticPr fontId="1" type="Hiragana"/>
  </si>
  <si>
    <t>Toru Hani</t>
  </si>
  <si>
    <t>はに とおる</t>
  </si>
  <si>
    <t>THANI</t>
  </si>
  <si>
    <t>伊澤 亨</t>
  </si>
  <si>
    <t>toru.izawa@oracle.com</t>
  </si>
  <si>
    <t>ｲｻﾞﾜ ﾄｵﾙ</t>
    <phoneticPr fontId="1" type="Hiragana"/>
  </si>
  <si>
    <t>Toru Izawa</t>
  </si>
  <si>
    <t>いざわ とおる</t>
  </si>
  <si>
    <t>TOIZAWA</t>
  </si>
  <si>
    <t>長谷川 勇</t>
  </si>
  <si>
    <t>isamu.hasegawa@oracle.com</t>
  </si>
  <si>
    <t>ﾊｾｶﾞﾜ ｲｻﾑ</t>
    <phoneticPr fontId="1" type="Hiragana"/>
  </si>
  <si>
    <t>Isamu Hasegawa</t>
  </si>
  <si>
    <t>はせがわ いさむ</t>
  </si>
  <si>
    <t>IHASEGAW</t>
  </si>
  <si>
    <t>津畑 真次</t>
  </si>
  <si>
    <t>shinji.tsubata@oracle.com</t>
  </si>
  <si>
    <t>ﾂﾊﾞﾀ ｼﾝｼﾞ</t>
    <phoneticPr fontId="1" type="Hiragana"/>
  </si>
  <si>
    <t>Shinji Tsubata</t>
  </si>
  <si>
    <t>つばた しんじ</t>
  </si>
  <si>
    <t>STSUBATA</t>
  </si>
  <si>
    <t>塚本 晶</t>
  </si>
  <si>
    <t>akira.tsukamoto@oracle.com</t>
  </si>
  <si>
    <t>ﾂｶﾓﾄ ｱｷﾗ</t>
    <phoneticPr fontId="1" type="Hiragana"/>
  </si>
  <si>
    <t>Akira Tsukamoto</t>
  </si>
  <si>
    <t>つかもと あきら</t>
  </si>
  <si>
    <t>ATSUKAMO</t>
  </si>
  <si>
    <t>及川 穣治</t>
  </si>
  <si>
    <t>joji.oikawa@oracle.com</t>
  </si>
  <si>
    <t>ｵｲｶﾜ ｼﾞｮｳｼﾞ</t>
    <phoneticPr fontId="1" type="Hiragana"/>
  </si>
  <si>
    <t>Joji Oikawa</t>
  </si>
  <si>
    <t>おいかわ じょうじ</t>
  </si>
  <si>
    <t>JOIKAWA</t>
  </si>
  <si>
    <t>渡邊 恵美</t>
  </si>
  <si>
    <t>emi.watanabe@oracle.com</t>
  </si>
  <si>
    <t>ﾜﾀﾅﾍﾞ ｴﾐ</t>
    <phoneticPr fontId="1" type="Hiragana"/>
  </si>
  <si>
    <t>Emi Watanabe</t>
  </si>
  <si>
    <t>わたなべ えみ</t>
  </si>
  <si>
    <t>EMWATANA</t>
  </si>
  <si>
    <t>福元 信文</t>
  </si>
  <si>
    <t>nobufumi.fukumoto@oracle.com</t>
  </si>
  <si>
    <t>C</t>
    <phoneticPr fontId="1"/>
  </si>
  <si>
    <t>ﾌｸﾓﾄ ﾉﾌﾞﾌﾐ</t>
    <phoneticPr fontId="1" type="Hiragana"/>
  </si>
  <si>
    <t>Nobufumi Fukumoto</t>
  </si>
  <si>
    <t>ふくもと のぶふみ</t>
    <phoneticPr fontId="1"/>
  </si>
  <si>
    <t>NFUKUMOT</t>
  </si>
  <si>
    <t>鳥越 浩司</t>
  </si>
  <si>
    <t>koji.torigoe@oracle.com</t>
  </si>
  <si>
    <t>ﾄﾘｺﾞｴ ｺｳｼﾞ</t>
    <phoneticPr fontId="1" type="Hiragana"/>
  </si>
  <si>
    <t>Koji Torigoe</t>
  </si>
  <si>
    <t>とりごえ こうじ</t>
  </si>
  <si>
    <t>KTORIGOE</t>
  </si>
  <si>
    <t>福井 拓朗</t>
  </si>
  <si>
    <t>takuro.fukui@oracle.com</t>
  </si>
  <si>
    <t>ﾌｸｲ ﾀｸﾛｳ</t>
    <phoneticPr fontId="1" type="Hiragana"/>
  </si>
  <si>
    <t>Takuro Fukui</t>
  </si>
  <si>
    <t>ふくい たくろう</t>
  </si>
  <si>
    <t>TAFUKUI</t>
  </si>
  <si>
    <t>塚越 史貴</t>
  </si>
  <si>
    <t>fumitaka.tsukagoshi@oracle.com</t>
  </si>
  <si>
    <t>ﾂｶｺﾞｼ ﾌﾐﾀｶ</t>
    <phoneticPr fontId="1" type="Hiragana"/>
  </si>
  <si>
    <t>Fumitaka Tsukagoshi</t>
  </si>
  <si>
    <t>つかごし ふみたか</t>
    <phoneticPr fontId="1"/>
  </si>
  <si>
    <t>FTSUKAGO</t>
  </si>
  <si>
    <t>宮崎 雄太</t>
  </si>
  <si>
    <t>yuta.miyazaki@oracle.com</t>
  </si>
  <si>
    <t>ﾕｳﾀ ﾐﾔｻﾞｷ</t>
    <phoneticPr fontId="1" type="Hiragana"/>
  </si>
  <si>
    <t>Yuta Miyazaki</t>
  </si>
  <si>
    <t>みやざき ゆうた</t>
  </si>
  <si>
    <t>YUTMIYAZ</t>
  </si>
  <si>
    <t>山形 和久</t>
  </si>
  <si>
    <t>kazuhisa.yamagata@oracle.com</t>
  </si>
  <si>
    <t>ﾔﾏｶﾞﾀ ｶｽﾞﾋｻ</t>
    <phoneticPr fontId="1" type="Hiragana"/>
  </si>
  <si>
    <t>Kazuhisa Yamagata</t>
  </si>
  <si>
    <t>やまがた かずひさ</t>
    <phoneticPr fontId="1"/>
  </si>
  <si>
    <t>KYAMAGAT</t>
  </si>
  <si>
    <t>千葉 宗一</t>
  </si>
  <si>
    <t>506225 - 34D - OCSJ Apps ERP Cloud &amp; SCM &amp; Key</t>
    <phoneticPr fontId="1"/>
  </si>
  <si>
    <t>IC3</t>
    <phoneticPr fontId="1"/>
  </si>
  <si>
    <t>L5</t>
    <phoneticPr fontId="1"/>
  </si>
  <si>
    <t>20515.Principal Consultant - IC3</t>
    <phoneticPr fontId="1"/>
  </si>
  <si>
    <t>Principal Consultant</t>
    <phoneticPr fontId="1"/>
  </si>
  <si>
    <t>Delivery</t>
    <phoneticPr fontId="1"/>
  </si>
  <si>
    <t>B</t>
    <phoneticPr fontId="1"/>
  </si>
  <si>
    <t>村井 涼子</t>
    <phoneticPr fontId="1"/>
  </si>
  <si>
    <t>soichi.c.chiba@oracle.com</t>
    <phoneticPr fontId="1"/>
  </si>
  <si>
    <t>C</t>
    <phoneticPr fontId="1"/>
  </si>
  <si>
    <t>ﾁﾊﾞ ｿｳｲﾁ</t>
    <phoneticPr fontId="1" type="Hiragana"/>
  </si>
  <si>
    <t>Soichi Chiba</t>
    <phoneticPr fontId="1" type="Hiragana"/>
  </si>
  <si>
    <t>ちば そういち</t>
  </si>
  <si>
    <t>SOICHIBA</t>
    <phoneticPr fontId="1"/>
  </si>
  <si>
    <t>犬飼 泰也</t>
  </si>
  <si>
    <t>hiroya.inukai@oracle.com</t>
  </si>
  <si>
    <t>ｲﾇｶｲ ﾋﾛﾔ</t>
    <phoneticPr fontId="1" type="Hiragana"/>
  </si>
  <si>
    <t>Hiroya Inukai</t>
  </si>
  <si>
    <t>いぬかい ひろや</t>
  </si>
  <si>
    <t>HIINUKAI</t>
  </si>
  <si>
    <t>橋本 順祥</t>
  </si>
  <si>
    <t>yoriyoshi.hashimoto@oracle.com</t>
  </si>
  <si>
    <t>ﾊｼﾓﾄ ﾖﾘﾖｼ</t>
    <phoneticPr fontId="1" type="Hiragana"/>
  </si>
  <si>
    <t>Yoriyoshi Hashimoto</t>
  </si>
  <si>
    <t>はしもと よりよし</t>
  </si>
  <si>
    <t>YOHASHIM</t>
  </si>
  <si>
    <t>古賀 大介</t>
  </si>
  <si>
    <t>コンサルティングサービス事業統括－クラウド・アプリケーション・デリバリー事業本部－ERPクラウドコンサルティング第二部－ERPクラウドコンサルティング第二部</t>
  </si>
  <si>
    <t>ERPクラウドコンサルティング第二部</t>
  </si>
  <si>
    <t>ERP Cloud Consulting 2</t>
  </si>
  <si>
    <t>daisuke.koga@oracle.com</t>
  </si>
  <si>
    <t>ｺｶﾞ ﾀﾞｲｽｹ</t>
    <phoneticPr fontId="1" type="Hiragana"/>
  </si>
  <si>
    <t>Daisuke Koga</t>
  </si>
  <si>
    <t>Y</t>
    <phoneticPr fontId="1"/>
  </si>
  <si>
    <t>こが だいすけ</t>
  </si>
  <si>
    <t>A_ERPCLD２</t>
  </si>
  <si>
    <t>DKOGA</t>
  </si>
  <si>
    <t>新庄 朋子</t>
  </si>
  <si>
    <t>tomoko.shinjo@oracle.com</t>
  </si>
  <si>
    <t>ｼﾝｼﾞｮｳ ﾄﾓｺ</t>
    <phoneticPr fontId="1" type="Hiragana"/>
  </si>
  <si>
    <t>Tomoko Shinjo</t>
  </si>
  <si>
    <t>しんじょう ともこ</t>
  </si>
  <si>
    <t>TSHINJO</t>
  </si>
  <si>
    <t>十川 竜輔</t>
  </si>
  <si>
    <t>ryosuke.sogawa@oracle.com</t>
  </si>
  <si>
    <t>ｿｶﾞﾜ ﾘｮｳｽｹ</t>
    <phoneticPr fontId="1" type="Hiragana"/>
  </si>
  <si>
    <t>Ryosuke Sogawa</t>
  </si>
  <si>
    <t>そがわ りょうすけ</t>
  </si>
  <si>
    <t>RSOGAWA</t>
  </si>
  <si>
    <t>樋高 陽二郎</t>
  </si>
  <si>
    <t>yojiro.yh.hidaka@oracle.com</t>
  </si>
  <si>
    <t>ﾋﾀﾞｶ ﾖｳｼﾞﾛｳ</t>
    <phoneticPr fontId="1" type="Hiragana"/>
  </si>
  <si>
    <t>Yojiro Hidaka</t>
  </si>
  <si>
    <t>ひだか ようじろう</t>
  </si>
  <si>
    <t>YOJIRHID</t>
  </si>
  <si>
    <t>中川 洋佑</t>
    <rPh sb="0" eb="2">
      <t>ナカガワ</t>
    </rPh>
    <phoneticPr fontId="0"/>
  </si>
  <si>
    <t>yosuke.nakagawa@oracle.com</t>
  </si>
  <si>
    <t>ﾅｶｶﾞﾜ ﾖｳｽｹ</t>
    <phoneticPr fontId="1" type="Hiragana"/>
  </si>
  <si>
    <t>Yosuke Nakagawa</t>
  </si>
  <si>
    <t>なかがわ ようすけ</t>
  </si>
  <si>
    <t>YOSUNAKA</t>
  </si>
  <si>
    <t>安田 裕</t>
  </si>
  <si>
    <t>yutaka.y.yasuda@oracle.com</t>
  </si>
  <si>
    <t>ﾔｽﾀﾞ ﾕﾀｶ</t>
    <phoneticPr fontId="1" type="Hiragana"/>
  </si>
  <si>
    <t>Yutaka Yasuda</t>
  </si>
  <si>
    <t>やすだ ゆたか</t>
  </si>
  <si>
    <t>YUTYASUD</t>
  </si>
  <si>
    <t>伊東 直人</t>
  </si>
  <si>
    <t>naoto.ito@oracle.com</t>
  </si>
  <si>
    <t>ｲﾄｳ ﾅｵﾄ</t>
    <phoneticPr fontId="1" type="Hiragana"/>
  </si>
  <si>
    <t>Naoto Ito</t>
  </si>
  <si>
    <t>いとう なおと</t>
  </si>
  <si>
    <t>NAOTITO</t>
  </si>
  <si>
    <t>桃井 将順</t>
  </si>
  <si>
    <t>masayori.momoi@oracle.com</t>
  </si>
  <si>
    <t>ﾓﾓｲ ﾏｻﾖﾘ</t>
    <phoneticPr fontId="1" type="Hiragana"/>
  </si>
  <si>
    <t>Masayori Momoi</t>
  </si>
  <si>
    <t>ももい まさより</t>
    <phoneticPr fontId="1"/>
  </si>
  <si>
    <t>MMOMOI</t>
  </si>
  <si>
    <t>畔上 昇馬</t>
  </si>
  <si>
    <t>shoma.azegami@oracle.com</t>
  </si>
  <si>
    <t>ｱｾﾞｶﾐ ｼｮｳﾏ</t>
    <phoneticPr fontId="1" type="Hiragana"/>
  </si>
  <si>
    <t>Shoma Azegami</t>
  </si>
  <si>
    <t>あぜがみ しょうま</t>
  </si>
  <si>
    <t>SAZEGAMI</t>
  </si>
  <si>
    <t>鍛治 祐一</t>
  </si>
  <si>
    <t>yuichi.kaji@oracle.com</t>
  </si>
  <si>
    <t>ｶｼﾞ ﾕｳｲﾁ</t>
    <phoneticPr fontId="1" type="Hiragana"/>
  </si>
  <si>
    <t>Yuichi Kaji</t>
  </si>
  <si>
    <t>かじ ゆういち</t>
    <phoneticPr fontId="1"/>
  </si>
  <si>
    <t>YUKAJI</t>
  </si>
  <si>
    <t>國分 翼</t>
  </si>
  <si>
    <t>tsubasa.kokubu@oracle.com</t>
  </si>
  <si>
    <t>ｺｸﾌﾞ ﾂﾊﾞｻ</t>
    <phoneticPr fontId="1" type="Hiragana"/>
  </si>
  <si>
    <t>Tsubasa Kokubu</t>
  </si>
  <si>
    <t>こくぶ つばさ</t>
    <phoneticPr fontId="1"/>
  </si>
  <si>
    <t>TKOKUBU</t>
  </si>
  <si>
    <t>児玉 英行</t>
  </si>
  <si>
    <t>hideyuki.kodama@oracle.com</t>
  </si>
  <si>
    <t>ｺﾀﾞﾏ ﾋﾃﾞﾕｷ</t>
    <phoneticPr fontId="1" type="Hiragana"/>
  </si>
  <si>
    <t>Hideyuki Kodama</t>
  </si>
  <si>
    <t>こだま ひでゆき</t>
  </si>
  <si>
    <t>HKODAMA</t>
  </si>
  <si>
    <t>庄司 真奈美</t>
  </si>
  <si>
    <t>manami.shoji@oracle.com</t>
    <phoneticPr fontId="1"/>
  </si>
  <si>
    <t>ｼｮｳｼﾞ ﾏﾅﾐ</t>
    <phoneticPr fontId="1" type="Hiragana"/>
  </si>
  <si>
    <t>Manami Shoji</t>
  </si>
  <si>
    <t>しょうじ まなみ</t>
    <phoneticPr fontId="1"/>
  </si>
  <si>
    <t>MSHOJI</t>
    <phoneticPr fontId="1"/>
  </si>
  <si>
    <t>渡部 純</t>
  </si>
  <si>
    <t>jun.x.watanabe@oracle.com</t>
  </si>
  <si>
    <t>ﾜﾀﾅﾍﾞ ｼﾞｭﾝ</t>
    <phoneticPr fontId="1" type="Hiragana"/>
  </si>
  <si>
    <t>Jun Watanabe</t>
  </si>
  <si>
    <t>わたなべ じゅん</t>
  </si>
  <si>
    <t>WJUN</t>
  </si>
  <si>
    <t>山口 勝</t>
  </si>
  <si>
    <t>コンサルティングサービス事業統括－クラウド・アプリケーション・デリバリー事業本部－SCMクラウドコンサルティング第一部－SCMクラウドコンサルティング第一部</t>
  </si>
  <si>
    <t>SCMクラウドコンサルティング第一部</t>
  </si>
  <si>
    <t>SCM Cloud Consulting 1</t>
  </si>
  <si>
    <t>masaru.yamaguchi@oracle.com</t>
  </si>
  <si>
    <t>ﾔﾏｸﾞﾁ ﾏｻﾙ</t>
    <phoneticPr fontId="1" type="Hiragana"/>
  </si>
  <si>
    <t>Masaru Yamaguchi</t>
  </si>
  <si>
    <t>やまぐち まさる</t>
  </si>
  <si>
    <t>A_SCM</t>
  </si>
  <si>
    <t>MAYAMAGU</t>
  </si>
  <si>
    <t>竹中 秀次</t>
  </si>
  <si>
    <t>shuji.t.takenaka@oracle.com</t>
  </si>
  <si>
    <t>ﾀｹﾅｶ ｼｭｳｼﾞ</t>
    <phoneticPr fontId="1" type="Hiragana"/>
  </si>
  <si>
    <t>Shuji Takenaka</t>
  </si>
  <si>
    <t>たけなか しゅうじ</t>
    <phoneticPr fontId="1"/>
  </si>
  <si>
    <t>SHTAKENA</t>
  </si>
  <si>
    <t>徳井 琢也</t>
  </si>
  <si>
    <t>takuya.tokui@oracle.com</t>
  </si>
  <si>
    <t>ﾄｸｲ ﾀｸﾔ</t>
    <phoneticPr fontId="1" type="Hiragana"/>
  </si>
  <si>
    <t>Takuya Tokui</t>
  </si>
  <si>
    <t>とくい たくや</t>
  </si>
  <si>
    <t>TTOKUI</t>
  </si>
  <si>
    <t>沼辺 道一</t>
  </si>
  <si>
    <t>michikazu.numabe@oracle.com</t>
  </si>
  <si>
    <t>ﾇﾏﾍﾞ ﾐﾁｶｽﾞ</t>
    <phoneticPr fontId="1" type="Hiragana"/>
  </si>
  <si>
    <t>Michikazu Numabe</t>
  </si>
  <si>
    <t>ぬまべ みちかず</t>
  </si>
  <si>
    <t>MNUMABE</t>
  </si>
  <si>
    <t>深野 浩一</t>
  </si>
  <si>
    <t>koichi.fukano@oracle.com</t>
  </si>
  <si>
    <t>ﾌｶﾉ ｺｳｲﾁ</t>
    <phoneticPr fontId="1" type="Hiragana"/>
  </si>
  <si>
    <t>Koichi Fukano</t>
  </si>
  <si>
    <t>ふかの こういち</t>
    <phoneticPr fontId="1"/>
  </si>
  <si>
    <t>KFUKANO</t>
    <phoneticPr fontId="1"/>
  </si>
  <si>
    <t>石井 義行</t>
  </si>
  <si>
    <t>yoshiyuki.ishii@oracle.com</t>
  </si>
  <si>
    <t>ｲｼｲ ﾖｼﾕｷ</t>
    <phoneticPr fontId="1" type="Hiragana"/>
  </si>
  <si>
    <t>Yoshiyuki Ishii</t>
  </si>
  <si>
    <t>いしい よしゆき</t>
    <phoneticPr fontId="1"/>
  </si>
  <si>
    <t>YOSISHII</t>
    <phoneticPr fontId="1"/>
  </si>
  <si>
    <t>津田 道仁</t>
  </si>
  <si>
    <t>michihito.tsuda@oracle.com</t>
    <phoneticPr fontId="1"/>
  </si>
  <si>
    <t>ﾂﾀﾞ ﾐﾁﾋﾄ</t>
    <phoneticPr fontId="1" type="Hiragana"/>
  </si>
  <si>
    <t>Michihito Tsuda</t>
  </si>
  <si>
    <t>つだ みちひと</t>
    <phoneticPr fontId="1"/>
  </si>
  <si>
    <t>MITSUDA</t>
    <phoneticPr fontId="1"/>
  </si>
  <si>
    <t>小林 由希</t>
  </si>
  <si>
    <t>yuki.kobayashi@oracle.com</t>
  </si>
  <si>
    <t>ｺﾊﾞﾔｼ ﾕｷ</t>
    <phoneticPr fontId="1" type="Hiragana"/>
  </si>
  <si>
    <t>Yuki Kobayashi</t>
  </si>
  <si>
    <t>こばやし ゆき</t>
  </si>
  <si>
    <t>YUKOBAYA</t>
  </si>
  <si>
    <t>藤田 芳昭</t>
  </si>
  <si>
    <t>yoshiaki.fujita@oracle.com</t>
  </si>
  <si>
    <t>ﾌｼﾞﾀ ﾖｼｱｷ</t>
    <phoneticPr fontId="1" type="Hiragana"/>
  </si>
  <si>
    <t>Yoshiaki Fujita</t>
  </si>
  <si>
    <t>ふじた よしあき</t>
  </si>
  <si>
    <t>YOFUJITA</t>
  </si>
  <si>
    <t>小杉山 慎</t>
  </si>
  <si>
    <t>makoto.kosugiyama@oracle.com</t>
  </si>
  <si>
    <t>ｺｽｷﾞﾔﾏ ﾏｺﾄ</t>
    <phoneticPr fontId="1" type="Hiragana"/>
  </si>
  <si>
    <t>Makoto Kosugiyama</t>
  </si>
  <si>
    <t>こすぎやま まこと</t>
  </si>
  <si>
    <t>MKOSUGIY</t>
  </si>
  <si>
    <t>松田 隆一</t>
  </si>
  <si>
    <t>ryuichi.matsuda@oracle.com</t>
  </si>
  <si>
    <t>ﾏﾂﾀﾞ ﾘｭｳｲﾁ</t>
    <phoneticPr fontId="1" type="Hiragana"/>
  </si>
  <si>
    <t>Ryuichi Matsuda</t>
  </si>
  <si>
    <t>まつだ りゅういち</t>
  </si>
  <si>
    <t>RMATSUDA</t>
  </si>
  <si>
    <t>志賀 千鶴</t>
  </si>
  <si>
    <t>chizuru.shiga@oracle.com</t>
  </si>
  <si>
    <t>ｼｶﾞ ﾁｽﾞﾙ</t>
    <phoneticPr fontId="1" type="Hiragana"/>
  </si>
  <si>
    <t>Chizuru Shiga</t>
  </si>
  <si>
    <t>しが ちづる</t>
    <phoneticPr fontId="1"/>
  </si>
  <si>
    <t>CSHIGA</t>
  </si>
  <si>
    <t>吉越 大祐</t>
  </si>
  <si>
    <t>daisuke.yoshikoshi@oracle.com</t>
  </si>
  <si>
    <t>ﾖｼｺｼ ﾀﾞｲｽｹ</t>
    <phoneticPr fontId="1" type="Hiragana"/>
  </si>
  <si>
    <t>Daisuke Yoshikoshi</t>
  </si>
  <si>
    <t>よしこし だいすけ</t>
  </si>
  <si>
    <t>DYOSHIKO</t>
  </si>
  <si>
    <t>中村 俊裕</t>
    <rPh sb="0" eb="2">
      <t>ナカムラ</t>
    </rPh>
    <phoneticPr fontId="0"/>
  </si>
  <si>
    <t>toshihiro.nakamura@oracle.com</t>
  </si>
  <si>
    <t>ﾅｶﾑﾗ ﾄｼﾋﾛ</t>
    <phoneticPr fontId="1" type="Hiragana"/>
  </si>
  <si>
    <t>Toshihiro Nakamura</t>
  </si>
  <si>
    <t>なかむら としひろ</t>
  </si>
  <si>
    <t>TONANAKA</t>
  </si>
  <si>
    <t>地引 明秀</t>
  </si>
  <si>
    <t>コンサルティングサービス事業統括－クラウド・アプリケーション・デリバリー事業本部－SCMクラウドコンサルティング第二部－SCMクラウドコンサルティング第二部</t>
  </si>
  <si>
    <t>SCMクラウドコンサルティング第二部</t>
  </si>
  <si>
    <t>SCM Cloud Consulting 2</t>
  </si>
  <si>
    <t>akihide.jibiki@oracle.com</t>
  </si>
  <si>
    <t>ｼﾞﾋﾞｷ ｱｷﾋﾃﾞ</t>
    <phoneticPr fontId="1" type="Hiragana"/>
  </si>
  <si>
    <t>Akihide Jibiki</t>
  </si>
  <si>
    <t>Y</t>
    <phoneticPr fontId="1"/>
  </si>
  <si>
    <t>じびき あきひで</t>
  </si>
  <si>
    <t>A_SCM2</t>
  </si>
  <si>
    <t>AJIBIKI</t>
  </si>
  <si>
    <t>石井 浩靖</t>
  </si>
  <si>
    <t>hiroyasu.ishii@oracle.com</t>
  </si>
  <si>
    <t>ｲｼｲ ﾋﾛﾔｽ</t>
    <phoneticPr fontId="1" type="Hiragana"/>
  </si>
  <si>
    <t>Hiroyasu Ishii</t>
  </si>
  <si>
    <t>いしい ひろやす</t>
  </si>
  <si>
    <t>HIISHII</t>
  </si>
  <si>
    <t>永島 登</t>
  </si>
  <si>
    <t>noboru.nagashima@oracle.com</t>
  </si>
  <si>
    <t>ﾅｶﾞｼﾏ ﾉﾎﾞﾙ</t>
    <phoneticPr fontId="1" type="Hiragana"/>
  </si>
  <si>
    <t>Noboru Nagashima</t>
  </si>
  <si>
    <t>ながしま のぼる</t>
  </si>
  <si>
    <t>NNAGASHI</t>
  </si>
  <si>
    <t>伊奈 伸晃</t>
  </si>
  <si>
    <t>nobuaki.ina@oracle.com</t>
  </si>
  <si>
    <t>ｲﾅ ﾉﾌﾞｱｷ</t>
    <phoneticPr fontId="1" type="Hiragana"/>
  </si>
  <si>
    <t>Nobuaki Ina</t>
  </si>
  <si>
    <t>いな のぶあき</t>
  </si>
  <si>
    <t>NINA</t>
  </si>
  <si>
    <t>田中 ゆみ</t>
  </si>
  <si>
    <t>yumi.tanaka@oracle.com</t>
  </si>
  <si>
    <t>ﾀﾅｶ ﾕﾐ</t>
    <phoneticPr fontId="1" type="Hiragana"/>
  </si>
  <si>
    <t>Yumi Tanaka</t>
  </si>
  <si>
    <t>たなか ゆみ</t>
  </si>
  <si>
    <t>YUMTANAK</t>
  </si>
  <si>
    <t>粟谷 剛</t>
  </si>
  <si>
    <t>tsuyoshi.awaya@oracle.com</t>
  </si>
  <si>
    <t>ｱﾜﾔ ﾂﾖｼ</t>
    <phoneticPr fontId="1" type="Hiragana"/>
  </si>
  <si>
    <t>Tsuyoshi Awaya</t>
  </si>
  <si>
    <t>あわや つよし</t>
  </si>
  <si>
    <t>TAWAYA</t>
  </si>
  <si>
    <t>友澤 憲佳</t>
  </si>
  <si>
    <t>noriyoshi.tomozawa@oracle.com</t>
  </si>
  <si>
    <t>ﾄﾓｻﾞﾜ ﾉﾘﾖｼ</t>
    <phoneticPr fontId="1" type="Hiragana"/>
  </si>
  <si>
    <t>Noriyoshi Tomozawa</t>
  </si>
  <si>
    <t>ともざわ のりよし</t>
  </si>
  <si>
    <t>NTOMOZAW</t>
  </si>
  <si>
    <t>伊藤 景祐</t>
  </si>
  <si>
    <t>keisuke.ito@oracle.com</t>
  </si>
  <si>
    <t>ｲﾄｳ ｹｲｽｹ</t>
    <phoneticPr fontId="1" type="Hiragana"/>
  </si>
  <si>
    <t>Keisuke Ito</t>
  </si>
  <si>
    <t>いとう けいすけ</t>
  </si>
  <si>
    <t>KEISITO</t>
  </si>
  <si>
    <t>林 森茂</t>
  </si>
  <si>
    <t>コンサルティングサービス事業統括－クラウド・アプリケーション・デリバリー事業本部－EPMクラウドコンサルティング部－EPMクラウドコンサルティング部</t>
  </si>
  <si>
    <t>EPMクラウドコンサルティング部</t>
  </si>
  <si>
    <t>EPMクラウドコンサルティング部</t>
    <phoneticPr fontId="1"/>
  </si>
  <si>
    <t>EPM Cloud Consulting</t>
  </si>
  <si>
    <t>EPM Cloud Consulting</t>
    <phoneticPr fontId="1"/>
  </si>
  <si>
    <t>506155 - 2XD - OCSJ Apps EPM Cloud</t>
  </si>
  <si>
    <t>morishige.hayashi@oracle.com</t>
  </si>
  <si>
    <t>ﾊﾔｼ ﾓﾘｼｹﾞ</t>
    <phoneticPr fontId="1" type="Hiragana"/>
  </si>
  <si>
    <t>Morishige Hayashi</t>
  </si>
  <si>
    <t>はやし もりしげ</t>
  </si>
  <si>
    <t>A_EPM</t>
  </si>
  <si>
    <t>MOHAYASH</t>
  </si>
  <si>
    <t>中村 俊治</t>
  </si>
  <si>
    <t>EPM Cloud Consulting</t>
    <phoneticPr fontId="1"/>
  </si>
  <si>
    <t>toshiharu.nakamura@oracle.com</t>
  </si>
  <si>
    <t>ﾅｶﾑﾗ ﾄｼﾊﾙ</t>
    <phoneticPr fontId="1" type="Hiragana"/>
  </si>
  <si>
    <t>Toshiharu Nakamura</t>
  </si>
  <si>
    <t>なかむら としはる</t>
  </si>
  <si>
    <t>TNAKAMUR</t>
  </si>
  <si>
    <t>川上 靖雄</t>
  </si>
  <si>
    <t>yasuo.kawakami@oracle.com</t>
  </si>
  <si>
    <t>ｶﾜｶﾐ ﾔｽｵ</t>
    <phoneticPr fontId="1" type="Hiragana"/>
  </si>
  <si>
    <t>Yasuo Kawakami</t>
  </si>
  <si>
    <t>かわかみ やすお</t>
  </si>
  <si>
    <t>YAKAWAKA</t>
  </si>
  <si>
    <t>丸川 晃弘</t>
  </si>
  <si>
    <t>akihiro.marukawa@oracle.com</t>
  </si>
  <si>
    <t>ﾏﾙｶﾜ ｱｷﾋﾛ</t>
    <phoneticPr fontId="1" type="Hiragana"/>
  </si>
  <si>
    <t>Akihiro Marukawa</t>
  </si>
  <si>
    <t>まるかわ あきひろ</t>
  </si>
  <si>
    <t>AMARUKAW</t>
  </si>
  <si>
    <t>山田 ひとみ</t>
  </si>
  <si>
    <t>hitomi.yamada@oracle.com</t>
  </si>
  <si>
    <t>ﾔﾏﾀﾞ ﾋﾄﾐ</t>
    <phoneticPr fontId="1" type="Hiragana"/>
  </si>
  <si>
    <t>Hitomi Yamada</t>
  </si>
  <si>
    <t>やまだ ひとみ</t>
  </si>
  <si>
    <t>HIYAMADA</t>
  </si>
  <si>
    <t>佐々木 敏夫</t>
  </si>
  <si>
    <t>EPMクラウドコンサルティング部</t>
    <phoneticPr fontId="1"/>
  </si>
  <si>
    <t>toshio.sasaki@oracle.com</t>
  </si>
  <si>
    <t>ｻｻｷ ﾄｼｵ</t>
    <phoneticPr fontId="1" type="Hiragana"/>
  </si>
  <si>
    <t>Toshio Sasaki</t>
  </si>
  <si>
    <t>ささき としお</t>
  </si>
  <si>
    <t>TSASAKI</t>
  </si>
  <si>
    <t>上野 剛</t>
  </si>
  <si>
    <t>takeshi.ueno@oracle.com</t>
  </si>
  <si>
    <t>ｳｴﾉ ﾀｹｼ</t>
    <phoneticPr fontId="1" type="Hiragana"/>
  </si>
  <si>
    <t>Takeshi Ueno</t>
  </si>
  <si>
    <t>うえの たけし</t>
  </si>
  <si>
    <t>TUENO</t>
  </si>
  <si>
    <t>小原 達也</t>
    <rPh sb="0" eb="2">
      <t>オバラ</t>
    </rPh>
    <rPh sb="3" eb="5">
      <t>タツヤ</t>
    </rPh>
    <phoneticPr fontId="30"/>
  </si>
  <si>
    <t>tatsuya.obara@oracle.com</t>
  </si>
  <si>
    <t>ｵﾊﾞﾗ ﾀﾂﾔ</t>
    <phoneticPr fontId="1" type="Hiragana"/>
  </si>
  <si>
    <t>Tatsuya Obara</t>
  </si>
  <si>
    <t>おばら たつや</t>
  </si>
  <si>
    <t>TOBARA</t>
  </si>
  <si>
    <t>本間 勇樹</t>
  </si>
  <si>
    <t>yuki.homma@oracle.com</t>
  </si>
  <si>
    <t>ﾎﾝﾏ ﾕｳｷ</t>
    <phoneticPr fontId="1" type="Hiragana"/>
  </si>
  <si>
    <t>Yuki Homma</t>
  </si>
  <si>
    <t>ほんま ゆうき</t>
  </si>
  <si>
    <t>YUHOMMA</t>
  </si>
  <si>
    <t>早川 哲矢</t>
  </si>
  <si>
    <t>tetsuya.hayakawa@oracle.com</t>
  </si>
  <si>
    <t>ﾊﾔｶﾜ ﾃﾂﾔ</t>
    <phoneticPr fontId="1" type="Hiragana"/>
  </si>
  <si>
    <t>Tetsuya Hayakawa</t>
  </si>
  <si>
    <t>はやかわ てつや</t>
  </si>
  <si>
    <t>THAYAKAW</t>
  </si>
  <si>
    <t>関 歩</t>
  </si>
  <si>
    <t>ayumu.seki@oracle.com</t>
  </si>
  <si>
    <t>ｾｷ ｱﾕﾑ</t>
    <phoneticPr fontId="1" type="Hiragana"/>
  </si>
  <si>
    <t>Ayumu Seki</t>
  </si>
  <si>
    <t>せき あゆむ</t>
  </si>
  <si>
    <t>ASEKI</t>
  </si>
  <si>
    <t>石橋 真由美</t>
    <rPh sb="0" eb="2">
      <t>イシバシ</t>
    </rPh>
    <rPh sb="3" eb="6">
      <t>マユミ</t>
    </rPh>
    <phoneticPr fontId="0"/>
  </si>
  <si>
    <t>mayumi.ishibashi@oracle.com</t>
  </si>
  <si>
    <t>ｲｼﾊﾞｼ ﾏﾕﾐ</t>
    <phoneticPr fontId="1" type="Hiragana"/>
  </si>
  <si>
    <t>Mayumi Ishibashi</t>
  </si>
  <si>
    <t>いしばし まゆみ</t>
  </si>
  <si>
    <t>MAYISHIB</t>
  </si>
  <si>
    <t>永野 敦也</t>
  </si>
  <si>
    <t>atsuya.nagano@oracle.com</t>
  </si>
  <si>
    <t>ﾅｶﾞﾉ ｱﾂﾔ</t>
    <phoneticPr fontId="1" type="Hiragana"/>
  </si>
  <si>
    <t>Atsuya Nagano</t>
  </si>
  <si>
    <t>ながの あつや</t>
  </si>
  <si>
    <t>ATNAGANO</t>
  </si>
  <si>
    <t>山﨑 大輔</t>
  </si>
  <si>
    <t>daisuke.yamazaki@oracle.com</t>
  </si>
  <si>
    <t>ﾔﾏｻﾞｷ ﾀﾞｲｽｹ</t>
    <phoneticPr fontId="1" type="Hiragana"/>
  </si>
  <si>
    <t>Daisuke Yamazaki</t>
  </si>
  <si>
    <t>やまざき だいすけ</t>
    <phoneticPr fontId="1"/>
  </si>
  <si>
    <t>DYAMAZAK</t>
  </si>
  <si>
    <t>山村 久美子</t>
    <rPh sb="0" eb="2">
      <t>ヤマムラ</t>
    </rPh>
    <rPh sb="3" eb="6">
      <t>クミコ</t>
    </rPh>
    <phoneticPr fontId="0"/>
  </si>
  <si>
    <t>kumiko.yamamura@oracle.com</t>
  </si>
  <si>
    <t>ﾔﾏﾑﾗ ｸﾐｺ</t>
    <phoneticPr fontId="1" type="Hiragana"/>
  </si>
  <si>
    <t>Kumiko Yamamura</t>
  </si>
  <si>
    <t>やまむら くみこ</t>
  </si>
  <si>
    <t>KYAMAMUR</t>
  </si>
  <si>
    <t>岩城 真由美</t>
  </si>
  <si>
    <t>mayumi.iwaki@oracle.com</t>
  </si>
  <si>
    <t>ｲﾜｷ ﾏﾕﾐ</t>
    <phoneticPr fontId="1" type="Hiragana"/>
  </si>
  <si>
    <t>Mayumi Iwaki</t>
  </si>
  <si>
    <t>いわき まゆみ</t>
    <phoneticPr fontId="1"/>
  </si>
  <si>
    <t>MAIWAKI</t>
  </si>
  <si>
    <t>信清 翔太</t>
  </si>
  <si>
    <t>shota.nobukiyo@oracle.com</t>
  </si>
  <si>
    <t>ﾉﾌﾞｷﾖ ｼｮｳﾀ</t>
    <phoneticPr fontId="1" type="Hiragana"/>
  </si>
  <si>
    <t>Shota Nobukiyo</t>
  </si>
  <si>
    <t>のぶきよ しょうた</t>
  </si>
  <si>
    <t>SNOBUKIY</t>
  </si>
  <si>
    <t>広沢 倫大</t>
  </si>
  <si>
    <t>コンサルティングサービス事業統括－クラウド・アプリケーション・デリバリー事業本部－HCMクラウドコンサルティング部－HCMクラウドコンサルティング部</t>
  </si>
  <si>
    <t>HCMクラウドコンサルティング部</t>
  </si>
  <si>
    <t>HCMクラウドコンサルティング部</t>
    <phoneticPr fontId="1"/>
  </si>
  <si>
    <t>HCM Cloud Consulting</t>
  </si>
  <si>
    <t>HCM Cloud Consulting</t>
    <phoneticPr fontId="1"/>
  </si>
  <si>
    <t>506215 - 33D - OCSJ Apps HCM Cloud</t>
  </si>
  <si>
    <t>michihiro.hirosawa@oracle.com</t>
  </si>
  <si>
    <t>ﾋﾛｻﾜ ﾐﾁﾋﾛ</t>
    <phoneticPr fontId="1" type="Hiragana"/>
  </si>
  <si>
    <t>Michihiro Hirosawa</t>
  </si>
  <si>
    <t>ひろさわ みちひろ</t>
  </si>
  <si>
    <t>A_HCM</t>
  </si>
  <si>
    <t>MHIROSAW</t>
  </si>
  <si>
    <t>田澤 慎洋</t>
  </si>
  <si>
    <t>12613.Consulting Project Technical Senior Director - IC5</t>
  </si>
  <si>
    <t>Consulting Project Technical Senior Director</t>
  </si>
  <si>
    <t>mitsuhiro.tazawa@oracle.com</t>
  </si>
  <si>
    <t>ﾀｻﾞﾜ ﾐﾂﾋﾛ</t>
    <phoneticPr fontId="1" type="Hiragana"/>
  </si>
  <si>
    <t>Mitsuhiro Tazawa</t>
  </si>
  <si>
    <t>たざわ みつひろ</t>
  </si>
  <si>
    <t>MITAZAWA</t>
  </si>
  <si>
    <t>寺坂 公作</t>
  </si>
  <si>
    <t>kosaku.terasaka@oracle.com</t>
  </si>
  <si>
    <t>ﾃﾗｻｶ ｺｳｻｸ</t>
    <phoneticPr fontId="1" type="Hiragana"/>
  </si>
  <si>
    <t>Kosaku Terasaka</t>
  </si>
  <si>
    <t>てらさか こうさく</t>
  </si>
  <si>
    <t>KTERASAK</t>
  </si>
  <si>
    <t>山角 光弘</t>
  </si>
  <si>
    <t>506205 - 32D - OCSJ Apps ERP &amp; TOYOTA &amp; West</t>
  </si>
  <si>
    <t>mitsuhiro.yamakado@oracle.com</t>
  </si>
  <si>
    <t>ﾔﾏｶﾄﾞ ﾐﾂﾋﾛ</t>
    <phoneticPr fontId="1" type="Hiragana"/>
  </si>
  <si>
    <t>Mitsuhiro Yamakado</t>
  </si>
  <si>
    <t>やまかど みつひろ</t>
  </si>
  <si>
    <t>MYAMAKAD</t>
  </si>
  <si>
    <t>高坂 秀樹</t>
  </si>
  <si>
    <t>hideki.kosaka@oracle.com</t>
  </si>
  <si>
    <t>ｺｳｻｶ ﾋﾃﾞｷ</t>
    <phoneticPr fontId="1" type="Hiragana"/>
  </si>
  <si>
    <t>Hideki Kosaka</t>
  </si>
  <si>
    <t>こうさか ひでき</t>
  </si>
  <si>
    <t>HKOSAKA</t>
  </si>
  <si>
    <t>瀧口 直</t>
  </si>
  <si>
    <t>sunao.takiguchi@oracle.com</t>
  </si>
  <si>
    <t>ﾀｷｸﾞﾁ ｽﾅｵ</t>
    <phoneticPr fontId="1" type="Hiragana"/>
  </si>
  <si>
    <t>Sunao Takiguchi</t>
  </si>
  <si>
    <t>たきぐち すなお</t>
    <phoneticPr fontId="1"/>
  </si>
  <si>
    <t>STAKIGUC</t>
  </si>
  <si>
    <t>松尾 彰人</t>
  </si>
  <si>
    <t>akihito.matsuo@oracle.com</t>
  </si>
  <si>
    <t>ﾏﾂｵ ｱｷﾋﾄ</t>
    <phoneticPr fontId="1" type="Hiragana"/>
  </si>
  <si>
    <t>Akihito Matsuo</t>
  </si>
  <si>
    <t>まつお あきひと</t>
    <phoneticPr fontId="1"/>
  </si>
  <si>
    <t>AMATSUO</t>
  </si>
  <si>
    <t>池内 良太</t>
  </si>
  <si>
    <t>HCMクラウドコンサルティング部</t>
    <phoneticPr fontId="1"/>
  </si>
  <si>
    <t>ryota.ikeuchi@oracle.com</t>
  </si>
  <si>
    <t>ｲｹｳﾁ ﾘｮｳﾀ</t>
    <phoneticPr fontId="1" type="Hiragana"/>
  </si>
  <si>
    <t>Ryota Ikeuchi</t>
  </si>
  <si>
    <t>いけうち りょうた</t>
  </si>
  <si>
    <t>RIKEUCHI</t>
  </si>
  <si>
    <t>野上 隆信</t>
  </si>
  <si>
    <t>HCM Cloud Consulting</t>
    <phoneticPr fontId="1"/>
  </si>
  <si>
    <t>takanobu.nogami@oracle.com</t>
  </si>
  <si>
    <t>ﾉｶﾞﾐ ﾀｶﾉﾌﾞ</t>
    <phoneticPr fontId="1" type="Hiragana"/>
  </si>
  <si>
    <t>Takanobu Nogami</t>
  </si>
  <si>
    <t>のがみ たかのぶ</t>
  </si>
  <si>
    <t>TANOGAMI</t>
  </si>
  <si>
    <t>大久保 知洋</t>
  </si>
  <si>
    <t>tomohiro.okubo@oracle.com</t>
  </si>
  <si>
    <t>ｵｵｸﾎﾞ ﾄﾓﾋﾛ</t>
    <phoneticPr fontId="1" type="Hiragana"/>
  </si>
  <si>
    <t>Tomohiro Okubo</t>
  </si>
  <si>
    <t>おおくぼ ともひろ</t>
  </si>
  <si>
    <t>TOOKUBO</t>
  </si>
  <si>
    <t>栗山 圭太</t>
  </si>
  <si>
    <t>keita.kuriyama@oracle.com</t>
  </si>
  <si>
    <t>ｸﾘﾔﾏ ｹｲﾀ</t>
    <phoneticPr fontId="1" type="Hiragana"/>
  </si>
  <si>
    <t>Keita Kuriyama</t>
  </si>
  <si>
    <t>くりやま けいた</t>
  </si>
  <si>
    <t>KKURIYAM</t>
  </si>
  <si>
    <t>橋本 匠平</t>
  </si>
  <si>
    <t>shohei.hashimoto@oracle.com</t>
  </si>
  <si>
    <t>ﾊｼﾓﾄ ｼｮｳﾍｲ</t>
    <phoneticPr fontId="1" type="Hiragana"/>
  </si>
  <si>
    <t>Shohei Hashimoto</t>
  </si>
  <si>
    <t>はしもと しょうへい</t>
  </si>
  <si>
    <t>SHOHASHI</t>
  </si>
  <si>
    <t>万代 英生</t>
  </si>
  <si>
    <t>hideo.mandai@oracle.com</t>
  </si>
  <si>
    <t>ﾏﾝﾀﾞｲ ﾋﾃﾞｵ</t>
    <phoneticPr fontId="1" type="Hiragana"/>
  </si>
  <si>
    <t>Hideo Mandai</t>
  </si>
  <si>
    <t>まんだい ひでお</t>
  </si>
  <si>
    <t>HMANDAI</t>
  </si>
  <si>
    <t>岩本 兼児</t>
  </si>
  <si>
    <t>12608.Consulting Project Principal Consultant - IC3</t>
  </si>
  <si>
    <t>Consulting Project Principal Consultant</t>
  </si>
  <si>
    <t>kenji.iwamoto@oracle.com</t>
  </si>
  <si>
    <t>ｲﾜﾓﾄ ｹﾝｼﾞ</t>
    <phoneticPr fontId="1" type="Hiragana"/>
  </si>
  <si>
    <t>Kenji Iwamoto</t>
  </si>
  <si>
    <t>いわもと けんじ</t>
  </si>
  <si>
    <t>KEIWAMOT</t>
  </si>
  <si>
    <t>高橋 和紀</t>
  </si>
  <si>
    <t>kazunori.takahashi@oracle.com</t>
  </si>
  <si>
    <t>ﾀｶﾊｼ ｶｽﾞﾉﾘ</t>
    <phoneticPr fontId="1" type="Hiragana"/>
  </si>
  <si>
    <t>Kazunori Takahashi</t>
  </si>
  <si>
    <t>たかはし かずのり</t>
  </si>
  <si>
    <t>KAZUNTAK</t>
  </si>
  <si>
    <t>岡部 陽助</t>
  </si>
  <si>
    <t>yohsuke.okabe@oracle.com</t>
  </si>
  <si>
    <t>ｵｶﾍﾞ ﾖｳｽｹ</t>
    <phoneticPr fontId="1" type="Hiragana"/>
  </si>
  <si>
    <t>Yohsuke Okabe</t>
  </si>
  <si>
    <t>おかべ ようすけ</t>
  </si>
  <si>
    <t>YOKABE</t>
  </si>
  <si>
    <t>Stella Chen</t>
    <phoneticPr fontId="1"/>
  </si>
  <si>
    <t>shinchen.chen@oracle.com</t>
  </si>
  <si>
    <t>C</t>
    <phoneticPr fontId="1"/>
  </si>
  <si>
    <t>ﾁｪﾝ ｽﾃﾗ</t>
    <phoneticPr fontId="1" type="Hiragana"/>
  </si>
  <si>
    <t>Stella Chen</t>
  </si>
  <si>
    <t>ちぇん すてら</t>
    <phoneticPr fontId="1"/>
  </si>
  <si>
    <t>SHINCHEN</t>
  </si>
  <si>
    <t>寺島 武夫</t>
  </si>
  <si>
    <t>takeo.terashima@oracle.com</t>
  </si>
  <si>
    <t>ﾃﾗｼﾏ ﾀｹｵ</t>
    <phoneticPr fontId="1" type="Hiragana"/>
  </si>
  <si>
    <t>Takeo Terashima</t>
  </si>
  <si>
    <t>てらしま たけお</t>
  </si>
  <si>
    <t>TTERASHI</t>
  </si>
  <si>
    <t>今川 庸佑</t>
  </si>
  <si>
    <t>yosuke.imagawa@oracle.com</t>
  </si>
  <si>
    <t>ｲﾏｶﾞﾜ ﾖｳｽｹ</t>
    <phoneticPr fontId="1" type="Hiragana"/>
  </si>
  <si>
    <t>Yosuke Imagawa</t>
  </si>
  <si>
    <t>いまがわ ようすけ</t>
  </si>
  <si>
    <t>YKAWANIS</t>
  </si>
  <si>
    <t>大村 誉子</t>
  </si>
  <si>
    <t>takako.omura@oracle.com</t>
  </si>
  <si>
    <t>ｵｵﾑﾗ ﾀｶｺ</t>
    <phoneticPr fontId="1" type="Hiragana"/>
  </si>
  <si>
    <t>Takako Omura</t>
  </si>
  <si>
    <t>おおむら たかこ</t>
  </si>
  <si>
    <t>TAOMURA</t>
  </si>
  <si>
    <t>西田 やよい</t>
  </si>
  <si>
    <t>yayoi.nishida@oracle.com</t>
  </si>
  <si>
    <t>ﾆｼﾀﾞ ﾔﾖｲ</t>
    <phoneticPr fontId="1" type="Hiragana"/>
  </si>
  <si>
    <t>Yayoi Nishida</t>
  </si>
  <si>
    <t>にしだ やよい</t>
  </si>
  <si>
    <t>YNISHIDA</t>
  </si>
  <si>
    <t>島田 翼</t>
  </si>
  <si>
    <t>tsubasa.shimada@oracle.com</t>
  </si>
  <si>
    <t>ｼﾏﾀﾞ ﾂﾊﾞｻ</t>
    <phoneticPr fontId="1" type="Hiragana"/>
  </si>
  <si>
    <t>Tsubasa Shimada</t>
  </si>
  <si>
    <t>しまだ つばさ</t>
    <phoneticPr fontId="1"/>
  </si>
  <si>
    <t>TSSHIMAD</t>
  </si>
  <si>
    <t>片原 裕太</t>
    <rPh sb="0" eb="2">
      <t>カタハラ</t>
    </rPh>
    <rPh sb="3" eb="5">
      <t>ユウタ</t>
    </rPh>
    <phoneticPr fontId="0"/>
  </si>
  <si>
    <t>yuta.katahara@oracle.com</t>
  </si>
  <si>
    <t>ｶﾀﾊﾗ ﾕｳﾀ</t>
    <phoneticPr fontId="1" type="Hiragana"/>
  </si>
  <si>
    <t>Yuta Katahara</t>
  </si>
  <si>
    <t>かたはら ゆうた</t>
  </si>
  <si>
    <t>YKATAHAR</t>
  </si>
  <si>
    <t>武田 美柚</t>
  </si>
  <si>
    <t>miyu.takeda@oracle.com</t>
  </si>
  <si>
    <t>ﾀｹﾀﾞ ﾐﾕ</t>
    <phoneticPr fontId="1" type="Hiragana"/>
  </si>
  <si>
    <t>Miyu Takeda</t>
  </si>
  <si>
    <t>たけだ みゆ</t>
  </si>
  <si>
    <t>MITAKEDA</t>
  </si>
  <si>
    <t>森 昌平</t>
  </si>
  <si>
    <t>mori.shohei@oracle.com</t>
  </si>
  <si>
    <t>ﾓﾘ ｼｮｳﾍｲ</t>
    <phoneticPr fontId="1" type="Hiragana"/>
  </si>
  <si>
    <t>Shohei Mori</t>
  </si>
  <si>
    <t>もり しょうへい</t>
  </si>
  <si>
    <t>MSHOHEI</t>
  </si>
  <si>
    <t>藤田 信悟</t>
  </si>
  <si>
    <t>shingo.fujita@oracle.com</t>
  </si>
  <si>
    <t>ﾌｼﾞﾀ ｼﾝｺﾞ</t>
    <phoneticPr fontId="1" type="Hiragana"/>
  </si>
  <si>
    <t>Shingo Fujita</t>
  </si>
  <si>
    <t>ふじた しんご</t>
  </si>
  <si>
    <t>SHINGFUJ</t>
  </si>
  <si>
    <t>山本 彩香</t>
  </si>
  <si>
    <t>sayaka.yamamoto@oracle.com</t>
  </si>
  <si>
    <t>ﾔﾏﾓﾄ ｻﾔｶ</t>
    <phoneticPr fontId="1" type="Hiragana"/>
  </si>
  <si>
    <t>Sayaka Yamamoto</t>
  </si>
  <si>
    <t>やまもと さやか</t>
    <phoneticPr fontId="1"/>
  </si>
  <si>
    <t>SAYYAMAM</t>
  </si>
  <si>
    <t>大美賀 亮太</t>
  </si>
  <si>
    <t>ryota.omika@oracle.com</t>
  </si>
  <si>
    <t>ｵｵﾐｶ ﾘｮｳﾀ</t>
    <phoneticPr fontId="1" type="Hiragana"/>
  </si>
  <si>
    <t>Ryota Omika</t>
  </si>
  <si>
    <t>おおみか りょうた</t>
    <phoneticPr fontId="1"/>
  </si>
  <si>
    <t>ROMIKA</t>
  </si>
  <si>
    <t>鳥居 幹太</t>
    <phoneticPr fontId="1"/>
  </si>
  <si>
    <t>コンサルティングサービス事業統括－クラウド・アプリケーション・デリバリー事業本部－CXクラウドコンサルティング部－CXクラウドコンサルティング部</t>
  </si>
  <si>
    <t>CXクラウドコンサルティング部</t>
  </si>
  <si>
    <t>CX Cloud Consulting</t>
  </si>
  <si>
    <t>506355 - 8QD - OCSJ Apps CX &amp; Service</t>
  </si>
  <si>
    <t>kanta.torii@oracle.com</t>
  </si>
  <si>
    <t>ﾄﾘｲ ｶﾝﾀ</t>
    <phoneticPr fontId="1" type="Hiragana"/>
  </si>
  <si>
    <t>Kanta Torii</t>
  </si>
  <si>
    <t>Y</t>
    <phoneticPr fontId="1"/>
  </si>
  <si>
    <t>とりい かんた</t>
    <phoneticPr fontId="1"/>
  </si>
  <si>
    <t>A_CX</t>
  </si>
  <si>
    <t>KTORII</t>
  </si>
  <si>
    <t>多賀 直太</t>
  </si>
  <si>
    <t>CXクラウドコンサルティング部</t>
    <phoneticPr fontId="1"/>
  </si>
  <si>
    <t>CX Cloud Consulting</t>
    <phoneticPr fontId="1"/>
  </si>
  <si>
    <t>naota.taga@oracle.com</t>
  </si>
  <si>
    <t>ﾀｶﾞ ﾅｵﾀ</t>
    <phoneticPr fontId="1" type="Hiragana"/>
  </si>
  <si>
    <t>Naota Taga</t>
  </si>
  <si>
    <t>たが なおた</t>
  </si>
  <si>
    <t>NTAGA</t>
  </si>
  <si>
    <t>鈴木 一義</t>
  </si>
  <si>
    <t>鳥居 幹太</t>
  </si>
  <si>
    <t>kazuyoshi.suzuki@oracle.com</t>
  </si>
  <si>
    <t>ｽｽﾞｷ ｶｽﾞﾖｼ</t>
    <phoneticPr fontId="1" type="Hiragana"/>
  </si>
  <si>
    <t>Kazuyoshi Suzuki</t>
  </si>
  <si>
    <t>すずき かずよし</t>
  </si>
  <si>
    <t>KAZSUZUK</t>
  </si>
  <si>
    <t>大瀧 法舗</t>
  </si>
  <si>
    <t>CXクラウドコンサルティング部</t>
    <phoneticPr fontId="1"/>
  </si>
  <si>
    <t>CX Cloud Consulting</t>
    <phoneticPr fontId="1"/>
  </si>
  <si>
    <t>noriharu.otaki@oracle.com</t>
  </si>
  <si>
    <t>ｵｵﾀｷ ﾉﾘﾊﾙ</t>
    <phoneticPr fontId="1" type="Hiragana"/>
  </si>
  <si>
    <t>Noriharu Otaki</t>
  </si>
  <si>
    <t>おおたき のりはる</t>
  </si>
  <si>
    <t>ONORIHAR</t>
  </si>
  <si>
    <t>吉田 和人</t>
  </si>
  <si>
    <t>kazuhito.yoshida@oracle.com</t>
    <phoneticPr fontId="1"/>
  </si>
  <si>
    <t>ﾖｼﾀﾞ ｶｽﾞﾋﾄ</t>
    <phoneticPr fontId="1" type="Hiragana"/>
  </si>
  <si>
    <t>Kazuhito Yoshida</t>
  </si>
  <si>
    <t>よしだ かずひと</t>
    <phoneticPr fontId="1"/>
  </si>
  <si>
    <t>KAZUHYOS</t>
  </si>
  <si>
    <t>小野沢 英</t>
  </si>
  <si>
    <t>ei.onozawa@oracle.com</t>
  </si>
  <si>
    <t>ｵﾉｻﾞﾜ ｴｲ</t>
    <phoneticPr fontId="1" type="Hiragana"/>
  </si>
  <si>
    <t>Ei Onozawa</t>
  </si>
  <si>
    <t>おのざわ えい</t>
  </si>
  <si>
    <t>EONOZAWA</t>
  </si>
  <si>
    <t>田中 真介</t>
  </si>
  <si>
    <t>shinsuke.tanaka@oracle.com</t>
  </si>
  <si>
    <t>ﾀﾅｶ ｼﾝｽｹ</t>
    <phoneticPr fontId="1" type="Hiragana"/>
  </si>
  <si>
    <t>Shinsuke Tanaka</t>
  </si>
  <si>
    <t>たなか しんすけ</t>
  </si>
  <si>
    <t>SHTANAKA</t>
  </si>
  <si>
    <t>門田 祐典</t>
  </si>
  <si>
    <t>yusuke.kadota@oracle.com</t>
  </si>
  <si>
    <t>ｶﾄﾞﾀ ﾕｳｽｹ</t>
    <phoneticPr fontId="1" type="Hiragana"/>
  </si>
  <si>
    <t>Yusuke Kadota</t>
  </si>
  <si>
    <t>かどた ゆうすけ</t>
  </si>
  <si>
    <t>YKADOTA</t>
  </si>
  <si>
    <t>三島 理恵</t>
  </si>
  <si>
    <t>rie.mishima@oracle.com</t>
  </si>
  <si>
    <t>ﾐｼﾏ ﾘｴ</t>
    <phoneticPr fontId="1" type="Hiragana"/>
  </si>
  <si>
    <t>Rie Mishima</t>
  </si>
  <si>
    <t>みしま りえ</t>
  </si>
  <si>
    <t>RMISHIMA</t>
  </si>
  <si>
    <t>花井 美穂</t>
  </si>
  <si>
    <t>miho.hanai@oracle.com</t>
  </si>
  <si>
    <t>ﾊﾅｲ ﾐﾎ</t>
    <phoneticPr fontId="1" type="Hiragana"/>
  </si>
  <si>
    <t>Miho Hanai</t>
  </si>
  <si>
    <t>はない みほ</t>
    <phoneticPr fontId="1"/>
  </si>
  <si>
    <t>MHANAI</t>
  </si>
  <si>
    <t>野村 貴光</t>
  </si>
  <si>
    <t>takamitsu.nomura@oracle.com</t>
  </si>
  <si>
    <t>ﾉﾑﾗ ﾀｶﾐﾂ</t>
    <phoneticPr fontId="1" type="Hiragana"/>
  </si>
  <si>
    <t>Takamitsu Nomura</t>
  </si>
  <si>
    <t>のむら たかみつ</t>
  </si>
  <si>
    <t>TNOMURA</t>
  </si>
  <si>
    <t>桑原 翔太郎</t>
  </si>
  <si>
    <t>shotaro.kuwabara@oracle.com</t>
  </si>
  <si>
    <t>ｸﾜﾊﾞﾗ ｼｮｳﾀﾛｳ</t>
    <phoneticPr fontId="1" type="Hiragana"/>
  </si>
  <si>
    <t>Shotaro Kuwabara</t>
  </si>
  <si>
    <t>くわばら しょうたろう</t>
  </si>
  <si>
    <t>KSHOTARO</t>
  </si>
  <si>
    <t>姜 鵬</t>
  </si>
  <si>
    <t>peng.j.jiang@oracle.com</t>
  </si>
  <si>
    <t>ｼﾞｬﾝ ﾍﾟﾝ</t>
    <phoneticPr fontId="1" type="Hiragana"/>
  </si>
  <si>
    <t>Peng Jiang</t>
  </si>
  <si>
    <t>じゃん ぺん</t>
  </si>
  <si>
    <t>PENJIANG</t>
  </si>
  <si>
    <t>酒見 亮</t>
  </si>
  <si>
    <t>ryo.sakemi@oracle.com</t>
  </si>
  <si>
    <t>ｻｹﾐ ﾘｮｳ</t>
    <phoneticPr fontId="1" type="Hiragana"/>
  </si>
  <si>
    <t>Ryo Sakemi</t>
  </si>
  <si>
    <t>さけみ りょう</t>
    <phoneticPr fontId="1"/>
  </si>
  <si>
    <t>RSAKEMI</t>
  </si>
  <si>
    <t>為国 潤二</t>
  </si>
  <si>
    <t>junji.tamekuni@oracle.com</t>
  </si>
  <si>
    <t>ﾀﾒｸﾆ ｼﾞｭﾝｼﾞ</t>
    <phoneticPr fontId="1" type="Hiragana"/>
  </si>
  <si>
    <t>Jonji Tamekuni</t>
  </si>
  <si>
    <t>ためくに じゅんじ</t>
    <phoneticPr fontId="1"/>
  </si>
  <si>
    <t>JTAMEKUN</t>
  </si>
  <si>
    <t>寺崎 亮実</t>
  </si>
  <si>
    <t>akimitsu.terasaki@oracle.com</t>
  </si>
  <si>
    <t>ﾃﾗｻｷ ｱｷﾐﾂ</t>
    <phoneticPr fontId="1" type="Hiragana"/>
  </si>
  <si>
    <t>Akimitsu Terasaki</t>
  </si>
  <si>
    <t>てらさき あきみつ</t>
  </si>
  <si>
    <t>AKTERASA</t>
  </si>
  <si>
    <t>澁谷 裕介</t>
  </si>
  <si>
    <t>yusuke.shibuya@oracle.com</t>
  </si>
  <si>
    <t>ｼﾌﾞﾔ ﾕｳｽｹ</t>
    <phoneticPr fontId="1" type="Hiragana"/>
  </si>
  <si>
    <t>Yusuke Shibuya</t>
  </si>
  <si>
    <t>しぶや ゆうすけ</t>
    <phoneticPr fontId="1"/>
  </si>
  <si>
    <t>YUSSHIBU</t>
  </si>
  <si>
    <t>廣瀬 遼</t>
  </si>
  <si>
    <t>ryo.hirose@oracle.com</t>
  </si>
  <si>
    <t>ﾋﾛｾ ﾘｮｳ</t>
    <phoneticPr fontId="1" type="Hiragana"/>
  </si>
  <si>
    <t>Ryo Hirose</t>
  </si>
  <si>
    <t>ひろせ りょう</t>
  </si>
  <si>
    <t>RHIROSE</t>
  </si>
  <si>
    <t>佐野 光一</t>
  </si>
  <si>
    <t>コンサルティングサービス事業統括－クラウド・アプリケーション・デリバリー事業本部－Serviceクラウドコンサルティング部－Serviceクラウドコンサルティング部</t>
  </si>
  <si>
    <t>Serviceクラウドコンサルティング部</t>
  </si>
  <si>
    <t>Serviceクラウドコンサルティング部</t>
    <phoneticPr fontId="1"/>
  </si>
  <si>
    <t>Service Cloud Consulting</t>
  </si>
  <si>
    <t>Service Cloud Consulting</t>
    <phoneticPr fontId="1"/>
  </si>
  <si>
    <t>koichi.sano@oracle.com</t>
  </si>
  <si>
    <t>ｻﾉ ｺｳｲﾁ</t>
    <phoneticPr fontId="1" type="Hiragana"/>
  </si>
  <si>
    <t>Koichi Sano</t>
  </si>
  <si>
    <t>さの こういち</t>
  </si>
  <si>
    <t>A_SERVICE</t>
  </si>
  <si>
    <t>KSANO</t>
  </si>
  <si>
    <t>西本 リカルド</t>
    <rPh sb="0" eb="2">
      <t>ＮＩＳＨＩＭ</t>
    </rPh>
    <phoneticPr fontId="22"/>
  </si>
  <si>
    <t>Serviceクラウドコンサルティング部</t>
    <phoneticPr fontId="1"/>
  </si>
  <si>
    <t>ricardo.n.nishimoto@oracle.com</t>
  </si>
  <si>
    <t>ﾆｼﾓﾄ ﾘｶﾙﾄﾞ</t>
    <phoneticPr fontId="1" type="Hiragana"/>
  </si>
  <si>
    <t>Ricardo Nishimoto</t>
  </si>
  <si>
    <t>にしもと りかるど</t>
  </si>
  <si>
    <t>RINISHIM</t>
  </si>
  <si>
    <t>平野 隆広</t>
  </si>
  <si>
    <t>takahiro.hirano@oracle.com</t>
  </si>
  <si>
    <t>ﾋﾗﾉ ﾀｶﾋﾛ</t>
    <phoneticPr fontId="1" type="Hiragana"/>
  </si>
  <si>
    <t>Takahiro Hirano</t>
  </si>
  <si>
    <t>ひらの たかひろ</t>
  </si>
  <si>
    <t>THIRANO</t>
  </si>
  <si>
    <t>武石 義直</t>
  </si>
  <si>
    <t>yoshinao.takeishi@oracle.com</t>
  </si>
  <si>
    <t>ﾀｹｲｼ ﾖｼﾅｵ</t>
    <phoneticPr fontId="1" type="Hiragana"/>
  </si>
  <si>
    <t>Yoshinao Takeishi</t>
  </si>
  <si>
    <t>たけいし よしなお</t>
  </si>
  <si>
    <t>YTAKEISH</t>
  </si>
  <si>
    <t>角田 賢亮</t>
  </si>
  <si>
    <t>kensuke.tsunoda@oracle.com</t>
  </si>
  <si>
    <t>ﾂﾉﾀﾞ ｹﾝｽｹ</t>
    <phoneticPr fontId="1" type="Hiragana"/>
  </si>
  <si>
    <t>Kensuke Tsunoda</t>
  </si>
  <si>
    <t>つのだ けんすけ</t>
  </si>
  <si>
    <t>KETSUNOD</t>
  </si>
  <si>
    <t>國枝 宏和</t>
  </si>
  <si>
    <t>hirokazu.h.kunieda@oracle.com</t>
  </si>
  <si>
    <t>ｸﾆｴﾀﾞ ﾋﾛｶｽﾞ</t>
    <phoneticPr fontId="1" type="Hiragana"/>
  </si>
  <si>
    <t>Hirokazu Kunieda</t>
  </si>
  <si>
    <t>くにえだ ひろかず</t>
    <phoneticPr fontId="1"/>
  </si>
  <si>
    <t>HIRKUNIE</t>
  </si>
  <si>
    <t>松本 和晃</t>
  </si>
  <si>
    <t>Service Cloud Consulting</t>
    <phoneticPr fontId="1"/>
  </si>
  <si>
    <t>kazuaki.x.matsumoto@oracle.com</t>
  </si>
  <si>
    <t>ﾏﾂﾓﾄ ｶｽﾞｱｷ</t>
    <phoneticPr fontId="1" type="Hiragana"/>
  </si>
  <si>
    <t>Kazuaki Matsumoto</t>
  </si>
  <si>
    <t>まつもと かずあき</t>
  </si>
  <si>
    <t>KAZMATSU</t>
  </si>
  <si>
    <t>田中 亜樹</t>
  </si>
  <si>
    <t>aki.tanaka@oracle.com</t>
  </si>
  <si>
    <t>ﾀﾅｶ ｱｷ</t>
    <phoneticPr fontId="1" type="Hiragana"/>
  </si>
  <si>
    <t>Aki Tanaka</t>
  </si>
  <si>
    <t>たなか あき</t>
  </si>
  <si>
    <t>AKITANAK</t>
  </si>
  <si>
    <t>島﨑 大介</t>
  </si>
  <si>
    <t>daisuke.d.shimazaki@oracle.com</t>
  </si>
  <si>
    <t>ｼﾏｻﾞｷ ﾀﾞｲｽｹ</t>
    <phoneticPr fontId="1" type="Hiragana"/>
  </si>
  <si>
    <t>Daisuke Shimazaki</t>
  </si>
  <si>
    <t>しまざき だいすけ</t>
  </si>
  <si>
    <t>DAISHIMA</t>
  </si>
  <si>
    <t>田澤 将</t>
    <rPh sb="0" eb="2">
      <t>タザワ</t>
    </rPh>
    <rPh sb="3" eb="4">
      <t>ショウ</t>
    </rPh>
    <phoneticPr fontId="0"/>
  </si>
  <si>
    <t>masaru.tazawa@oracle.com</t>
  </si>
  <si>
    <t>ﾀｻﾞﾜ ﾏｻﾙ</t>
    <phoneticPr fontId="1" type="Hiragana"/>
  </si>
  <si>
    <t>Masaru Tazawa</t>
  </si>
  <si>
    <t>たざわ まさる</t>
  </si>
  <si>
    <t>MATAZAWA</t>
  </si>
  <si>
    <t>白熊 正美</t>
    <rPh sb="0" eb="2">
      <t>シロクマ</t>
    </rPh>
    <rPh sb="3" eb="5">
      <t>マサミ</t>
    </rPh>
    <phoneticPr fontId="23"/>
  </si>
  <si>
    <t>masami.shirakuma@oracle.com</t>
  </si>
  <si>
    <t>ｼﾗｸﾏ ﾏｻﾐ</t>
    <phoneticPr fontId="1" type="Hiragana"/>
  </si>
  <si>
    <t>Masami Shirakuma</t>
  </si>
  <si>
    <t>しらくま まさみ</t>
  </si>
  <si>
    <t>MSHIRAKU</t>
  </si>
  <si>
    <t>渡久山 諒</t>
  </si>
  <si>
    <t>ryo.tokuyama@oracle.com</t>
  </si>
  <si>
    <t>ﾄｸﾔﾏ ﾘｮｳ</t>
    <phoneticPr fontId="1" type="Hiragana"/>
  </si>
  <si>
    <t>Ryo Tokuyama</t>
  </si>
  <si>
    <t>とくやま りょう</t>
    <phoneticPr fontId="1"/>
  </si>
  <si>
    <t>RTOKUYAM</t>
  </si>
  <si>
    <t>中島 正貴</t>
  </si>
  <si>
    <t>masaki.nakashima@oracle.com</t>
  </si>
  <si>
    <t>ﾅｶｼﾏ ﾏｻｷ</t>
    <phoneticPr fontId="1" type="Hiragana"/>
  </si>
  <si>
    <t>Masaki Nakashima</t>
  </si>
  <si>
    <t>なかしま まさき</t>
  </si>
  <si>
    <t>MANAKASH</t>
  </si>
  <si>
    <t>常山 敬壱</t>
  </si>
  <si>
    <t>keiichi.tsuneyama@oracle.com</t>
  </si>
  <si>
    <t>ﾂﾈﾔﾏ ｹｲｲﾁ</t>
    <phoneticPr fontId="1" type="Hiragana"/>
  </si>
  <si>
    <t>Keiichi Tsuneyama</t>
  </si>
  <si>
    <t>つねやま けいいち</t>
  </si>
  <si>
    <t>KTSUNEYA</t>
  </si>
  <si>
    <t>木皿 茂</t>
  </si>
  <si>
    <t>コンサルティングサービス事業統括－クラウド・アプリケーション・デリバリー事業本部－ERPコンサルティング部－ERPコンサルティング部</t>
  </si>
  <si>
    <t>ERPコンサルティング部</t>
  </si>
  <si>
    <t>ERPコンサルティング部</t>
    <phoneticPr fontId="1"/>
  </si>
  <si>
    <t>ERP Consulting</t>
  </si>
  <si>
    <t>ERP Consulting</t>
    <phoneticPr fontId="1"/>
  </si>
  <si>
    <t>shigeru.kisara@oracle.com</t>
  </si>
  <si>
    <t>ｷｻﾗ ｼｹﾞﾙ</t>
    <phoneticPr fontId="1" type="Hiragana"/>
  </si>
  <si>
    <t>Shigeru Kisara</t>
  </si>
  <si>
    <t>きさら しげる</t>
  </si>
  <si>
    <t>A_ERP</t>
  </si>
  <si>
    <t>SKISARA</t>
  </si>
  <si>
    <t>渋谷 和博</t>
  </si>
  <si>
    <t>kazuhiro.shibuya@oracle.com</t>
  </si>
  <si>
    <t>ｼﾌﾞﾔ ｶｽﾞﾋﾛ</t>
    <phoneticPr fontId="1" type="Hiragana"/>
  </si>
  <si>
    <t>Kazuhiro Shibuya</t>
  </si>
  <si>
    <t>しぶや かずひろ</t>
  </si>
  <si>
    <t>KSHIBUYA</t>
  </si>
  <si>
    <t>川添 幸織</t>
  </si>
  <si>
    <t>yukio.kawazoe@oracle.com</t>
  </si>
  <si>
    <t>ｶﾜｿﾞｴ ﾕｷｵ</t>
    <phoneticPr fontId="1" type="Hiragana"/>
  </si>
  <si>
    <t>Yukio Kawazoe</t>
  </si>
  <si>
    <t>かわぞえ ゆきお</t>
  </si>
  <si>
    <t>YKAWAZOE</t>
  </si>
  <si>
    <t>日景 昭夫</t>
  </si>
  <si>
    <t>ERPコンサルティング部</t>
    <phoneticPr fontId="1"/>
  </si>
  <si>
    <t>akio.hikage@oracle.com</t>
  </si>
  <si>
    <t>ﾋｶｹﾞ ｱｷｵ</t>
    <phoneticPr fontId="1" type="Hiragana"/>
  </si>
  <si>
    <t>Akio Hikage</t>
  </si>
  <si>
    <t>ひかげ あきお</t>
  </si>
  <si>
    <t>AHIKAGE</t>
  </si>
  <si>
    <t>佐野 真也</t>
  </si>
  <si>
    <t>masaya.sano@oracle.com</t>
  </si>
  <si>
    <t>ｻﾉ ﾏｻﾔ</t>
    <phoneticPr fontId="1" type="Hiragana"/>
  </si>
  <si>
    <t>Masaya Sano</t>
  </si>
  <si>
    <t>さの まさや</t>
  </si>
  <si>
    <t>MSANO</t>
  </si>
  <si>
    <t>原島 義弘</t>
  </si>
  <si>
    <t>yoshihiro.harashima@oracle.com</t>
  </si>
  <si>
    <t>ﾊﾗｼﾏ ﾖｼﾋﾛ</t>
    <phoneticPr fontId="1" type="Hiragana"/>
  </si>
  <si>
    <t>Yoshihiro Harashima</t>
  </si>
  <si>
    <t>はらしま よしひろ</t>
  </si>
  <si>
    <t>YHARASHI</t>
  </si>
  <si>
    <t>稲葉 好啓</t>
  </si>
  <si>
    <t>yoshihiro.inaba@oracle.com</t>
  </si>
  <si>
    <t>ｲﾅﾊﾞ ﾖｼﾋﾛ</t>
    <phoneticPr fontId="1" type="Hiragana"/>
  </si>
  <si>
    <t>Yoshihiro Inaba</t>
  </si>
  <si>
    <t>いなば よしひろ</t>
  </si>
  <si>
    <t>YINABA</t>
  </si>
  <si>
    <t>伊藤 晃</t>
  </si>
  <si>
    <t>akira.x.ito@oracle.com</t>
  </si>
  <si>
    <t>ｲﾄｳ ｱｷﾗ</t>
    <phoneticPr fontId="1" type="Hiragana"/>
  </si>
  <si>
    <t>Akira Ito</t>
  </si>
  <si>
    <t>いとう あきら</t>
  </si>
  <si>
    <t>AKIITO</t>
  </si>
  <si>
    <t>土屋 正義</t>
  </si>
  <si>
    <t>masayoshi.tsuchiya@oracle.com</t>
  </si>
  <si>
    <t>ﾂﾁﾔ ﾏｻﾖｼ</t>
    <phoneticPr fontId="1" type="Hiragana"/>
  </si>
  <si>
    <t>Masayoshi Tsuchiya</t>
  </si>
  <si>
    <t>つちや まさよし</t>
  </si>
  <si>
    <t>MTSUCHIY</t>
  </si>
  <si>
    <t>田中 治</t>
  </si>
  <si>
    <t>osamu.tanaka@oracle.com</t>
  </si>
  <si>
    <t>ﾀﾅｶ ｵｻﾑ</t>
    <phoneticPr fontId="1" type="Hiragana"/>
  </si>
  <si>
    <t>Osamu Tanaka</t>
  </si>
  <si>
    <t>たなか おさむ</t>
  </si>
  <si>
    <t>OTANAKA</t>
  </si>
  <si>
    <t>遠藤 万里子</t>
  </si>
  <si>
    <t>ERP Consulting</t>
    <phoneticPr fontId="1"/>
  </si>
  <si>
    <t>mariko.endo@oracle.com</t>
  </si>
  <si>
    <t>ｴﾝﾄﾞｳ ﾏﾘｺ</t>
    <phoneticPr fontId="1" type="Hiragana"/>
  </si>
  <si>
    <t>Mariko Endo</t>
  </si>
  <si>
    <t>えんどう まりこ</t>
  </si>
  <si>
    <t>MAENDO</t>
  </si>
  <si>
    <t>本間 涼</t>
  </si>
  <si>
    <t>ryo.h.homma@oracle.com</t>
  </si>
  <si>
    <t>ﾎﾝﾏ ﾘｮｳ</t>
    <phoneticPr fontId="1" type="Hiragana"/>
  </si>
  <si>
    <t>Ryo Homma</t>
  </si>
  <si>
    <t>ほんま りょう</t>
  </si>
  <si>
    <t>RYOHOMMA</t>
  </si>
  <si>
    <t>羅 剣</t>
  </si>
  <si>
    <t>jian.luo@oracle.com</t>
  </si>
  <si>
    <t>ﾛｳ ｼﾞｬﾝ</t>
    <phoneticPr fontId="1" type="Hiragana"/>
  </si>
  <si>
    <t>Jian Luo</t>
  </si>
  <si>
    <t>ろう じゃん</t>
  </si>
  <si>
    <t>JJLUO</t>
  </si>
  <si>
    <t>中村 敬司</t>
  </si>
  <si>
    <t>keiji.nakamura@oracle.com</t>
  </si>
  <si>
    <t>ﾅｶﾑﾗ ｹｲｼﾞ</t>
    <phoneticPr fontId="1" type="Hiragana"/>
  </si>
  <si>
    <t>Keiji Nakamura</t>
  </si>
  <si>
    <t>なかむら けいじ</t>
  </si>
  <si>
    <t>KENAKAMU</t>
  </si>
  <si>
    <t>緒方 則嘉</t>
  </si>
  <si>
    <t>nori.ogata@oracle.com</t>
  </si>
  <si>
    <t>ｵｶﾞﾀ ﾉﾘﾖｼ</t>
    <phoneticPr fontId="1" type="Hiragana"/>
  </si>
  <si>
    <t>Nori Ogata</t>
  </si>
  <si>
    <t>おがた のりよし</t>
  </si>
  <si>
    <t>NOROGATA</t>
  </si>
  <si>
    <t>石井 敏弘</t>
  </si>
  <si>
    <t>toshihiro.ishii@oracle.com</t>
  </si>
  <si>
    <t>ｲｼｲ ﾄｼﾋﾛ</t>
    <phoneticPr fontId="1" type="Hiragana"/>
  </si>
  <si>
    <t>Toshihiro Ishii</t>
  </si>
  <si>
    <t>いしい としひろ</t>
  </si>
  <si>
    <t>TOISHII</t>
  </si>
  <si>
    <t>川口 浩</t>
  </si>
  <si>
    <t>hiroshi.kawaguchi@oracle.com</t>
  </si>
  <si>
    <t>ｶﾜｸﾞﾁ ﾋﾛｼ</t>
    <phoneticPr fontId="1" type="Hiragana"/>
  </si>
  <si>
    <t>Hiroshi Kawaguchi</t>
  </si>
  <si>
    <t>かわぐち ひろし</t>
  </si>
  <si>
    <t>HKAWAGUC</t>
  </si>
  <si>
    <t>沢田 健太</t>
  </si>
  <si>
    <t>kenta.sawada@oracle.com</t>
  </si>
  <si>
    <t>ｻﾜﾀﾞ ｹﾝﾀ</t>
    <phoneticPr fontId="1" type="Hiragana"/>
  </si>
  <si>
    <t>Kenta Sawada</t>
  </si>
  <si>
    <t>さわだ けんた</t>
  </si>
  <si>
    <t>KSAWADA</t>
  </si>
  <si>
    <t>横山 武史</t>
  </si>
  <si>
    <t>コンサルティングサービス事業統括－クラウド・アプリケーション・デリバリー事業本部－アプリケーションテクノロジーソリューションコンサルティング部－アプリケーションテクノロジーソリューションコンサルティング部</t>
  </si>
  <si>
    <t>アプリケーションテクノロジーソリューションコンサルティング部</t>
  </si>
  <si>
    <t>アプリケーションテクノロジーソリューションコンサルティング部</t>
    <phoneticPr fontId="1"/>
  </si>
  <si>
    <t>Application Technology Solution Consulting</t>
  </si>
  <si>
    <t>Application Technology Solution Consulting</t>
    <phoneticPr fontId="1"/>
  </si>
  <si>
    <t>takeshi.yokoyama@oracle.com</t>
  </si>
  <si>
    <t>ﾖｺﾔﾏ ﾀｹｼ</t>
    <phoneticPr fontId="1" type="Hiragana"/>
  </si>
  <si>
    <t>Takeshi Yokoyama</t>
  </si>
  <si>
    <t>よこやま たけし</t>
  </si>
  <si>
    <t>A_AT_SOL</t>
  </si>
  <si>
    <t>TYOKOYAM</t>
  </si>
  <si>
    <t>鴻巣 英明</t>
  </si>
  <si>
    <t>アプリケーションテクノロジーソリューションコンサルティング部</t>
    <phoneticPr fontId="1"/>
  </si>
  <si>
    <t>eimei.konosu@oracle.com</t>
  </si>
  <si>
    <t>ｺｳﾉｽ ｴｲﾒｲ</t>
    <phoneticPr fontId="1" type="Hiragana"/>
  </si>
  <si>
    <t>Eimei Konosu</t>
  </si>
  <si>
    <t>こうのす えいめい</t>
  </si>
  <si>
    <t>EKOUNOSU</t>
  </si>
  <si>
    <t>永川 泰充</t>
  </si>
  <si>
    <t>yasumitsu.nagakawa@oracle.com</t>
  </si>
  <si>
    <t>ﾅｶﾞｶﾜ ﾔｽﾐﾂ</t>
    <phoneticPr fontId="1" type="Hiragana"/>
  </si>
  <si>
    <t>Yasumitsu Nagakawa</t>
  </si>
  <si>
    <t>ながかわ やすみつ</t>
  </si>
  <si>
    <t>YNAGAKAW</t>
  </si>
  <si>
    <t>小杉 浩之</t>
  </si>
  <si>
    <t>hiroyuki.kosugi@oracle.com</t>
  </si>
  <si>
    <t>ｺｽｷﾞ ﾋﾛﾕｷ</t>
    <phoneticPr fontId="1" type="Hiragana"/>
  </si>
  <si>
    <t>Hiroyuki Kosugi</t>
  </si>
  <si>
    <t>こすぎ ひろゆき</t>
  </si>
  <si>
    <t>HKOSUGI</t>
  </si>
  <si>
    <t>川上 貴</t>
  </si>
  <si>
    <t>takashi.kawakami@oracle.com</t>
  </si>
  <si>
    <t>ｶﾜｶﾐ ﾀｶｼ</t>
    <phoneticPr fontId="1" type="Hiragana"/>
  </si>
  <si>
    <t>Takashi Kawakami</t>
  </si>
  <si>
    <t>かわかみ たかし</t>
  </si>
  <si>
    <t>TKAWAKAM</t>
  </si>
  <si>
    <t>弓場 哲士</t>
  </si>
  <si>
    <t>Application Technology Solution Consulting</t>
    <phoneticPr fontId="1"/>
  </si>
  <si>
    <t>satoshi.yunba@oracle.com</t>
  </si>
  <si>
    <t>ﾕﾝﾊﾞ ｻﾄｼ</t>
    <phoneticPr fontId="1" type="Hiragana"/>
  </si>
  <si>
    <t>Satoshi Yunba</t>
  </si>
  <si>
    <t>ゆんば さとし</t>
  </si>
  <si>
    <t>SYUNBA</t>
  </si>
  <si>
    <t>森澤 崇</t>
  </si>
  <si>
    <t>shu.morisawa@oracle.com</t>
  </si>
  <si>
    <t>ﾓﾘｻﾜ ｼｭｳ</t>
    <phoneticPr fontId="1" type="Hiragana"/>
  </si>
  <si>
    <t>Shu Morisawa</t>
  </si>
  <si>
    <t>もりさわ しゅう</t>
  </si>
  <si>
    <t>SMORISAW</t>
  </si>
  <si>
    <t>串田 雄一</t>
  </si>
  <si>
    <t>yuichi.kushida@oracle.com</t>
  </si>
  <si>
    <t>ｸｼﾀﾞ ﾕｳｲﾁ</t>
    <phoneticPr fontId="1" type="Hiragana"/>
  </si>
  <si>
    <t>Yuichi Kushida</t>
  </si>
  <si>
    <t>くしだ ゆういち</t>
  </si>
  <si>
    <t>YUKUSHID</t>
  </si>
  <si>
    <t>鹿島 虎太郎</t>
  </si>
  <si>
    <t>kotaro.kashima@oracle.com</t>
  </si>
  <si>
    <t>ｶｼﾏ ｺﾀﾛｳ</t>
    <phoneticPr fontId="1" type="Hiragana"/>
  </si>
  <si>
    <t>Kotaro Kashima</t>
  </si>
  <si>
    <t>かしま こたろう</t>
  </si>
  <si>
    <t>KKASHIMA</t>
  </si>
  <si>
    <t>池本 修司</t>
  </si>
  <si>
    <t>shuji.ikemoto@oracle.com</t>
  </si>
  <si>
    <t>ｲｹﾓﾄ ｼｭｳｼﾞ</t>
    <phoneticPr fontId="1" type="Hiragana"/>
  </si>
  <si>
    <t>Shuji Ikemoto</t>
  </si>
  <si>
    <t>いけもと しゅうじ</t>
  </si>
  <si>
    <t>SIKEMOTO</t>
  </si>
  <si>
    <t>藤生 和浩</t>
  </si>
  <si>
    <t>kazuhiro.fujiu@oracle.com</t>
  </si>
  <si>
    <t>ﾌｼﾞｳ ｶｽﾞﾋﾛ</t>
    <phoneticPr fontId="1" type="Hiragana"/>
  </si>
  <si>
    <t>Kazuhiro Fujiu</t>
  </si>
  <si>
    <t>ふじう かずひろ</t>
  </si>
  <si>
    <t>KFUJIU</t>
  </si>
  <si>
    <t>小倉 一紀</t>
  </si>
  <si>
    <t>kazunori.ogura@oracle.com</t>
  </si>
  <si>
    <t>ｵｸﾞﾗ ｶｽﾞﾉﾘ</t>
    <phoneticPr fontId="1" type="Hiragana"/>
  </si>
  <si>
    <t>Kazunori Ogura</t>
  </si>
  <si>
    <t>おぐら かずのり</t>
  </si>
  <si>
    <t>KOGURA</t>
  </si>
  <si>
    <t>清水 和伸</t>
  </si>
  <si>
    <t>kazunobu.shimizu@oracle.com</t>
  </si>
  <si>
    <t>ｼﾐｽﾞ ｶｽﾞﾉﾌﾞ</t>
    <phoneticPr fontId="1" type="Hiragana"/>
  </si>
  <si>
    <t>Kazunobu Shimizu</t>
  </si>
  <si>
    <t>しみず かずのぶ</t>
  </si>
  <si>
    <t>KSHIMIZU</t>
  </si>
  <si>
    <t>Lozano Munoz Lissette</t>
  </si>
  <si>
    <t>lissette.lozano.munoz@oracle.com</t>
  </si>
  <si>
    <t>Lozano Munoz Lissette</t>
    <phoneticPr fontId="1" type="Hiragana"/>
  </si>
  <si>
    <t>Lissette Lozano Munoz</t>
  </si>
  <si>
    <t>LLOZANOM</t>
  </si>
  <si>
    <t>武田 泰幸</t>
    <rPh sb="0" eb="2">
      <t>タケダ</t>
    </rPh>
    <rPh sb="3" eb="5">
      <t>ヤスユキ</t>
    </rPh>
    <phoneticPr fontId="22"/>
  </si>
  <si>
    <t>yasuyuki.takeda@oracle.com</t>
  </si>
  <si>
    <t>ﾀｹﾀﾞ ﾔｽﾕｷ</t>
    <phoneticPr fontId="1" type="Hiragana"/>
  </si>
  <si>
    <t>Takeda Yasuyuki</t>
  </si>
  <si>
    <t>たけだ やすゆき</t>
    <phoneticPr fontId="1"/>
  </si>
  <si>
    <t>TYASUYUK</t>
  </si>
  <si>
    <t>高山 善行</t>
  </si>
  <si>
    <t>yoshiyuki.takayama@oracle.com</t>
  </si>
  <si>
    <t>ﾀｶﾔﾏ ﾖｼﾕｷ</t>
    <phoneticPr fontId="1" type="Hiragana"/>
  </si>
  <si>
    <t>Yoshiyuki Takayama</t>
  </si>
  <si>
    <t>たかやま よしゆき</t>
    <phoneticPr fontId="1"/>
  </si>
  <si>
    <t>YOSTAKAY</t>
  </si>
  <si>
    <t>李 輝</t>
  </si>
  <si>
    <t>hui.u.li@oracle.com</t>
  </si>
  <si>
    <t>ﾘ ｷ</t>
    <phoneticPr fontId="1" type="Hiragana"/>
  </si>
  <si>
    <t>Li Hui Ri</t>
  </si>
  <si>
    <t>り き</t>
    <phoneticPr fontId="1"/>
  </si>
  <si>
    <t>LRI</t>
  </si>
  <si>
    <t>米山 隆太</t>
  </si>
  <si>
    <t>ryuta.yoneyama@oracle.com</t>
  </si>
  <si>
    <t>ﾖﾈﾔﾏ ﾘｭｳﾀ</t>
    <phoneticPr fontId="1" type="Hiragana"/>
  </si>
  <si>
    <t>Ryuta Yoneyama</t>
  </si>
  <si>
    <t>よねやま りゅうた</t>
    <phoneticPr fontId="1"/>
  </si>
  <si>
    <t>RYONEYAM</t>
  </si>
  <si>
    <t>堀添 裕太</t>
  </si>
  <si>
    <t>yuta.horizoe@oracle.com</t>
  </si>
  <si>
    <t>ﾎﾘｿﾞｴ ﾕｳﾀ</t>
    <phoneticPr fontId="1" type="Hiragana"/>
  </si>
  <si>
    <t>Yuta Horizoe</t>
  </si>
  <si>
    <t>ほりぞえ ゆうた</t>
    <phoneticPr fontId="1"/>
  </si>
  <si>
    <t>YHORIZOE</t>
  </si>
  <si>
    <t>柳岡 和宏</t>
  </si>
  <si>
    <t>kazuhiro.yanaoka@oracle.com</t>
  </si>
  <si>
    <t>ﾔﾅｵｶ ｶｽﾞﾋﾛ</t>
    <phoneticPr fontId="1" type="Hiragana"/>
  </si>
  <si>
    <t>Kazuhiro Yanaoka</t>
  </si>
  <si>
    <t>やなおか かずひろ</t>
    <phoneticPr fontId="1"/>
  </si>
  <si>
    <t>KYANAOKA</t>
  </si>
  <si>
    <t>大内田 路子</t>
  </si>
  <si>
    <t>michiko.ouchida@oracle.com</t>
  </si>
  <si>
    <t>ｵｵｳﾁﾀﾞ ﾐﾁｺ</t>
    <phoneticPr fontId="1" type="Hiragana"/>
  </si>
  <si>
    <t>Michiko Ouchida</t>
  </si>
  <si>
    <t>おおうちだ みちこ</t>
    <phoneticPr fontId="1"/>
  </si>
  <si>
    <t>MOUCHIDA</t>
  </si>
  <si>
    <t>鄧 寧</t>
    <phoneticPr fontId="1"/>
  </si>
  <si>
    <t>ning.deng@oracle.com</t>
  </si>
  <si>
    <t>ﾃﾞﾝ ﾆﾝ</t>
    <phoneticPr fontId="1" type="Hiragana"/>
  </si>
  <si>
    <t>Ning Deng</t>
  </si>
  <si>
    <t>でん にん</t>
    <phoneticPr fontId="1"/>
  </si>
  <si>
    <t>NDENG</t>
  </si>
  <si>
    <t>福田 貴博</t>
  </si>
  <si>
    <t>takahiro.fukuda@oracle.com</t>
  </si>
  <si>
    <t>ﾌｸﾀﾞ ﾀｶﾋﾛ</t>
    <phoneticPr fontId="1" type="Hiragana"/>
  </si>
  <si>
    <t>Takahiro Fukuda</t>
  </si>
  <si>
    <t>ふくだ たかひろ</t>
  </si>
  <si>
    <t>TAFUKUDA</t>
  </si>
  <si>
    <t>井口 沙紀恵</t>
  </si>
  <si>
    <t>sakie.iguchi@oracle.com</t>
  </si>
  <si>
    <t>C</t>
    <phoneticPr fontId="1"/>
  </si>
  <si>
    <t>ｲｸﾞﾁ ｻｷｴ</t>
    <phoneticPr fontId="1" type="Hiragana"/>
  </si>
  <si>
    <t>Sakie Iguchi</t>
  </si>
  <si>
    <t>いぐち さきえ</t>
    <phoneticPr fontId="1"/>
  </si>
  <si>
    <t>SIGUCHI</t>
  </si>
  <si>
    <t>林 聖欽</t>
  </si>
  <si>
    <t>shengqin.lin@oracle.com</t>
  </si>
  <si>
    <t>ﾘﾝ ｾｲｷﾝ</t>
    <phoneticPr fontId="1" type="Hiragana"/>
  </si>
  <si>
    <t>Shengqin Lin</t>
  </si>
  <si>
    <t>りん せいきん</t>
  </si>
  <si>
    <t>SHELIN</t>
  </si>
  <si>
    <t>河野 大輔</t>
  </si>
  <si>
    <t>daisuke.kouno@oracle.com</t>
  </si>
  <si>
    <t>ｺｳﾉ ﾀﾞｲｽｹ</t>
    <phoneticPr fontId="1" type="Hiragana"/>
  </si>
  <si>
    <t>Daisuke Kouno</t>
  </si>
  <si>
    <t>こうの だいすけ</t>
    <phoneticPr fontId="1"/>
  </si>
  <si>
    <t>DKOUNO</t>
  </si>
  <si>
    <t>松本 祐樹</t>
  </si>
  <si>
    <t>yuki.matsumoto@oracle.com</t>
  </si>
  <si>
    <t>ﾏﾂﾓﾄ ﾕｳｷ</t>
    <phoneticPr fontId="1" type="Hiragana"/>
  </si>
  <si>
    <t>Yuki Matsumoto</t>
  </si>
  <si>
    <t>まつもと ゆうき</t>
    <phoneticPr fontId="1"/>
  </si>
  <si>
    <t>YUKIMATS</t>
  </si>
  <si>
    <t>石井 健介</t>
  </si>
  <si>
    <t>kensuke.ishii@oracle.com</t>
  </si>
  <si>
    <t>ｲｼｲ ｹﾝｽｹ</t>
    <phoneticPr fontId="1" type="Hiragana"/>
  </si>
  <si>
    <t>Kensuke Ishii</t>
  </si>
  <si>
    <t>いしい けんすけ</t>
  </si>
  <si>
    <t>KENISHII</t>
  </si>
  <si>
    <t>田口 雅人</t>
  </si>
  <si>
    <t>コンサルティングサービス事業統括－クラウド・アプリケーション・デリバリー事業本部－アプリケーションテクノロジーアーキテクチャーコンサルティング部－アプリケーションテクノロジーアーキテクチャーコンサルティング部</t>
  </si>
  <si>
    <t>アプリケーションテクノロジーアーキテクチャーコンサルティング部</t>
  </si>
  <si>
    <t>アプリケーションテクノロジーアーキテクチャーコンサルティング部</t>
    <phoneticPr fontId="1"/>
  </si>
  <si>
    <t>Application Technology Architecture Consulting</t>
  </si>
  <si>
    <t>Application Technology Architecture Consulting</t>
    <phoneticPr fontId="1"/>
  </si>
  <si>
    <t>masato.taguchi@oracle.com</t>
  </si>
  <si>
    <t>ﾀｸﾞﾁ ﾏｻﾄ</t>
    <phoneticPr fontId="1" type="Hiragana"/>
  </si>
  <si>
    <t>Masato Taguchi</t>
  </si>
  <si>
    <t>たぐち まさと</t>
  </si>
  <si>
    <t>A_AT_ARCH</t>
  </si>
  <si>
    <t>MTAGUCHI</t>
  </si>
  <si>
    <t>佐藤 元則</t>
  </si>
  <si>
    <t>アプリケーションテクノロジーアーキテクチャーコンサルティング部</t>
    <phoneticPr fontId="1"/>
  </si>
  <si>
    <t>motonori.sato@oracle.com</t>
  </si>
  <si>
    <t>ｻﾄｳ ﾓﾄﾉﾘ</t>
    <phoneticPr fontId="1" type="Hiragana"/>
  </si>
  <si>
    <t>Motonori Sato</t>
  </si>
  <si>
    <t>さとう もとのり</t>
  </si>
  <si>
    <t>MSATOH</t>
  </si>
  <si>
    <t>千原 聖仁</t>
  </si>
  <si>
    <t>Application Technology Architecture Consulting</t>
    <phoneticPr fontId="1"/>
  </si>
  <si>
    <t>masahito.chihara@oracle.com</t>
  </si>
  <si>
    <t>ﾁﾊﾗ ﾏｻﾋﾄ</t>
    <phoneticPr fontId="1" type="Hiragana"/>
  </si>
  <si>
    <t>Masahito Chihara</t>
  </si>
  <si>
    <t>ちはら まさひと</t>
    <phoneticPr fontId="1"/>
  </si>
  <si>
    <t>MCHIHARA</t>
  </si>
  <si>
    <t>相澤 一郎</t>
  </si>
  <si>
    <t>ichiro.aizawa@oracle.com</t>
  </si>
  <si>
    <t>ｱｲｻﾞﾜ ｲﾁﾛｳ</t>
    <phoneticPr fontId="1" type="Hiragana"/>
  </si>
  <si>
    <t>Ichiro Aizawa</t>
  </si>
  <si>
    <t>あいざわ いちろう</t>
  </si>
  <si>
    <t>IAIZAWA</t>
  </si>
  <si>
    <t>山田 展正</t>
  </si>
  <si>
    <t>nobumasa.yamada@oracle.com</t>
  </si>
  <si>
    <t>ﾔﾏﾀﾞ ﾉﾌﾞﾏｻ</t>
    <phoneticPr fontId="1" type="Hiragana"/>
  </si>
  <si>
    <t>Nobumasa Yamada</t>
  </si>
  <si>
    <t>やまだ のぶまさ</t>
  </si>
  <si>
    <t>NYAMADA</t>
  </si>
  <si>
    <t>千星 裕</t>
  </si>
  <si>
    <t>yutaka.s.senboshi@oracle.com</t>
  </si>
  <si>
    <t>ｾﾝﾎﾞｼ ﾕﾀｶ</t>
    <phoneticPr fontId="1" type="Hiragana"/>
  </si>
  <si>
    <t>Yutaka Senboshi</t>
  </si>
  <si>
    <t>せんぼし ゆたか</t>
  </si>
  <si>
    <t>YSENBOSH</t>
  </si>
  <si>
    <t>田部 孝行</t>
  </si>
  <si>
    <t>takayuki.tabe@oracle.com</t>
  </si>
  <si>
    <t>ﾀﾍﾞ ﾀｶﾕｷ</t>
    <phoneticPr fontId="1" type="Hiragana"/>
  </si>
  <si>
    <t>Takayuki Tabe</t>
  </si>
  <si>
    <t>たべ たかゆき</t>
  </si>
  <si>
    <t>TTABE</t>
  </si>
  <si>
    <t>山田 信一</t>
  </si>
  <si>
    <t>shinichi.yamada@oracle.com</t>
  </si>
  <si>
    <t>ﾔﾏﾀﾞ ｼﾝｲﾁ</t>
    <phoneticPr fontId="1" type="Hiragana"/>
  </si>
  <si>
    <t>Shinichi Yamada</t>
  </si>
  <si>
    <t>やまだ しんいち</t>
  </si>
  <si>
    <t>SHIYAMAD</t>
  </si>
  <si>
    <t>小田 彰宏</t>
  </si>
  <si>
    <t>akihiro.oda@oracle.com</t>
  </si>
  <si>
    <t>ｵﾀﾞ ｱｷﾋﾛ</t>
    <phoneticPr fontId="1" type="Hiragana"/>
  </si>
  <si>
    <t>Akihiro Oda</t>
  </si>
  <si>
    <t>おだ あきひろ</t>
  </si>
  <si>
    <t>AODA</t>
  </si>
  <si>
    <t>山中 祥平</t>
  </si>
  <si>
    <t>shohei.x.yamanaka@oracle.com</t>
  </si>
  <si>
    <t>ﾔﾏﾅｶ ｼｮｳﾍｲ</t>
    <phoneticPr fontId="1" type="Hiragana"/>
  </si>
  <si>
    <t>Shohei Yamanaka</t>
  </si>
  <si>
    <t>やまなか しょうへい</t>
  </si>
  <si>
    <t>SYAMANAK</t>
  </si>
  <si>
    <t>井澤 孝明</t>
  </si>
  <si>
    <t>takaaki.izawa@oracle.com</t>
  </si>
  <si>
    <t>ｲｻﾞﾜ ﾀｶｱｷ</t>
    <phoneticPr fontId="1" type="Hiragana"/>
  </si>
  <si>
    <t>Takaaki Izawa</t>
  </si>
  <si>
    <t>いざわ たかあき</t>
  </si>
  <si>
    <t>TIZAWA</t>
  </si>
  <si>
    <t>加藤 康宏</t>
  </si>
  <si>
    <t>yasuhiro.kato@oracle.com</t>
  </si>
  <si>
    <t>ｶﾄｳ ﾔｽﾋﾛ</t>
    <phoneticPr fontId="1" type="Hiragana"/>
  </si>
  <si>
    <t>Yasuhiro Kato</t>
  </si>
  <si>
    <t>かとう やすひろ</t>
    <phoneticPr fontId="1"/>
  </si>
  <si>
    <t>YASUHKAT</t>
    <phoneticPr fontId="1"/>
  </si>
  <si>
    <t>加藤 弘氣</t>
  </si>
  <si>
    <t>koki.kato@oracle.com</t>
  </si>
  <si>
    <t>ｶﾄｳ ｺｳｷ</t>
    <phoneticPr fontId="1" type="Hiragana"/>
  </si>
  <si>
    <t>Koki Kato</t>
  </si>
  <si>
    <t>かとう こうき</t>
  </si>
  <si>
    <t>KOKKATO</t>
  </si>
  <si>
    <t>石田 翔</t>
  </si>
  <si>
    <t>sho.ishida@oracle.com</t>
  </si>
  <si>
    <t>ｲｼﾀﾞ ｼｮｳ</t>
    <phoneticPr fontId="1" type="Hiragana"/>
  </si>
  <si>
    <t>Sho Ishida</t>
  </si>
  <si>
    <t>いしだ しょう</t>
    <phoneticPr fontId="1"/>
  </si>
  <si>
    <t>SHISHIDA</t>
  </si>
  <si>
    <t>笹渕 美寛</t>
  </si>
  <si>
    <t>yoshihiro.sasabuchi@oracle.com</t>
  </si>
  <si>
    <t>ｻｻﾌﾞﾁ ﾖｼﾋﾛ</t>
    <phoneticPr fontId="1" type="Hiragana"/>
  </si>
  <si>
    <t>Yoshihiro Sasabuchi</t>
  </si>
  <si>
    <t>ささぶち よしひろ</t>
  </si>
  <si>
    <t>YSASABUC</t>
  </si>
  <si>
    <t>仲田 早百合</t>
    <phoneticPr fontId="1"/>
  </si>
  <si>
    <t>sayuri.nakata@oracle.com</t>
  </si>
  <si>
    <t>ﾅｶﾀ ｻﾕﾘ</t>
    <phoneticPr fontId="1" type="Hiragana"/>
  </si>
  <si>
    <t>Sayuri Nakata</t>
  </si>
  <si>
    <t>なかた さゆり</t>
    <phoneticPr fontId="1"/>
  </si>
  <si>
    <t>SANAKATA</t>
  </si>
  <si>
    <t>西尾 直樹</t>
  </si>
  <si>
    <t>naoki.nishio@oracle.com</t>
  </si>
  <si>
    <t>ﾆｼｵ ﾅｵｷ</t>
    <phoneticPr fontId="1" type="Hiragana"/>
  </si>
  <si>
    <t>Naoki Nishio</t>
  </si>
  <si>
    <t>にしお なおき</t>
    <phoneticPr fontId="1"/>
  </si>
  <si>
    <t>NNISHIO</t>
  </si>
  <si>
    <t>加藤 航</t>
  </si>
  <si>
    <t>wataru.kato@oracle.com</t>
  </si>
  <si>
    <t>ｶﾄｳ ﾜﾀﾙ</t>
    <phoneticPr fontId="1" type="Hiragana"/>
  </si>
  <si>
    <t>Wataru Kato</t>
  </si>
  <si>
    <t>かとう わたる</t>
    <phoneticPr fontId="1"/>
  </si>
  <si>
    <t>WAKATO</t>
  </si>
  <si>
    <t>井口 勇弥</t>
  </si>
  <si>
    <t>yuya.iguchi@oracle.com</t>
  </si>
  <si>
    <t>ｲｸﾞﾁ ﾕｳﾔ</t>
    <phoneticPr fontId="1" type="Hiragana"/>
  </si>
  <si>
    <t>Yuya Iguchi</t>
  </si>
  <si>
    <t>いぐち ゆうや</t>
    <phoneticPr fontId="1"/>
  </si>
  <si>
    <t>YIGUCHI</t>
  </si>
  <si>
    <t>繁田 匠平</t>
  </si>
  <si>
    <t>shohei.shigeta@oracle.com</t>
  </si>
  <si>
    <t>ｼｹﾞﾀ ｼｮｳﾍｲ</t>
    <phoneticPr fontId="1" type="Hiragana"/>
  </si>
  <si>
    <t>Shohei Shigeta</t>
  </si>
  <si>
    <t>しげた しょうへい</t>
  </si>
  <si>
    <t>SSHIGETA</t>
  </si>
  <si>
    <t>門田 正嗣</t>
  </si>
  <si>
    <t>コンサルティングサービス事業統括－クラウド・アプリケーション・デリバリー事業本部－クラウドキーアカウントコンサルティング部－クラウドキーアカウントコンサルティング部</t>
  </si>
  <si>
    <t>クラウドキーアカウントコンサルティング部</t>
  </si>
  <si>
    <t>クラウドキーアカウントコンサルティング部</t>
    <phoneticPr fontId="1"/>
  </si>
  <si>
    <t>Cloud Key Account Consulting</t>
  </si>
  <si>
    <t>Cloud Key Account Consulting</t>
    <phoneticPr fontId="1"/>
  </si>
  <si>
    <t>masatsugu.kadota@oracle.com</t>
  </si>
  <si>
    <t>ｶﾄﾞﾀ ﾏｻﾂｸﾞ</t>
    <phoneticPr fontId="1" type="Hiragana"/>
  </si>
  <si>
    <t>Masatsugu Kadota</t>
  </si>
  <si>
    <t>かどた まさつぐ</t>
  </si>
  <si>
    <t>A_KEY</t>
  </si>
  <si>
    <t>MKADOTA</t>
  </si>
  <si>
    <t>石田 幸平</t>
  </si>
  <si>
    <t>クラウドキーアカウントコンサルティング部</t>
    <phoneticPr fontId="1"/>
  </si>
  <si>
    <t>kohei.ishida@oracle.com</t>
  </si>
  <si>
    <t>ｲｼﾀﾞ ｺｳﾍｲ</t>
    <phoneticPr fontId="1" type="Hiragana"/>
  </si>
  <si>
    <t>Kohei Ishida</t>
  </si>
  <si>
    <t>いしだ こうへい</t>
  </si>
  <si>
    <t>KOISHIDA</t>
  </si>
  <si>
    <t>百武 友幸</t>
  </si>
  <si>
    <t>Cloud Key Account Consulting</t>
    <phoneticPr fontId="1"/>
  </si>
  <si>
    <t>tomoyuki.hyakutake@oracle.com</t>
  </si>
  <si>
    <t>ﾋｬｸﾀｹ ﾄﾓﾕｷ</t>
    <phoneticPr fontId="1" type="Hiragana"/>
  </si>
  <si>
    <t>Tomoyuki Hyakutake</t>
  </si>
  <si>
    <t>ひゃくたけ ともゆき</t>
  </si>
  <si>
    <t>THYAKUTA</t>
  </si>
  <si>
    <t>鈴木 宏宣</t>
  </si>
  <si>
    <t>hironori.suzuki@oracle.com</t>
  </si>
  <si>
    <t>ｽｽﾞｷ ﾋﾛﾉﾘ</t>
    <phoneticPr fontId="1" type="Hiragana"/>
  </si>
  <si>
    <t>Hironori Suzuki</t>
  </si>
  <si>
    <t>すずき ひろのり</t>
  </si>
  <si>
    <t>HIRSUZUK</t>
  </si>
  <si>
    <t>森田 伸康</t>
  </si>
  <si>
    <t>nobuyasu.morita@oracle.com</t>
  </si>
  <si>
    <t>ﾓﾘﾀ ﾉﾌﾞﾔｽ</t>
    <phoneticPr fontId="1" type="Hiragana"/>
  </si>
  <si>
    <t>Nobuyasu Morita</t>
  </si>
  <si>
    <t>もりた のぶやす</t>
  </si>
  <si>
    <t>NMORITA</t>
  </si>
  <si>
    <t>小佐見 保</t>
  </si>
  <si>
    <t>tamotsu.kosami@oracle.com</t>
  </si>
  <si>
    <t>ｺｻﾐ ﾀﾓﾂ</t>
    <phoneticPr fontId="1" type="Hiragana"/>
  </si>
  <si>
    <t>Tamotsu Kosami</t>
  </si>
  <si>
    <t>こさみ たもつ</t>
  </si>
  <si>
    <t>TKOSAMI</t>
  </si>
  <si>
    <t>石井 友子</t>
  </si>
  <si>
    <t>tomoko.ishii@oracle.com</t>
  </si>
  <si>
    <t>ｲｼｲ ﾄﾓｺ</t>
    <phoneticPr fontId="1" type="Hiragana"/>
  </si>
  <si>
    <t>Tomoko Ishii</t>
  </si>
  <si>
    <t>いしい ともこ</t>
  </si>
  <si>
    <t>TOMISHII</t>
  </si>
  <si>
    <t>上久保 光</t>
  </si>
  <si>
    <t>hikaru.kamikubo@oracle.com</t>
  </si>
  <si>
    <t>ｶﾐｸﾎﾞ ﾋｶﾙ</t>
    <phoneticPr fontId="1" type="Hiragana"/>
  </si>
  <si>
    <t>Hikaru Kamikubo</t>
  </si>
  <si>
    <t>かみくぼ ひかる</t>
  </si>
  <si>
    <t>HKAMIKUB</t>
  </si>
  <si>
    <t>涌田 将博</t>
  </si>
  <si>
    <t>コンサルティングサービス事業統括－クラウド・アプリケーション・デリバリー事業本部－トヨタコンサルティング部－トヨタコンサルティング部</t>
  </si>
  <si>
    <t>トヨタコンサルティング部</t>
  </si>
  <si>
    <t>トヨタコンサルティング部</t>
    <phoneticPr fontId="1"/>
  </si>
  <si>
    <t>TOYOTA Consulting</t>
  </si>
  <si>
    <t>TOYOTA Consulting</t>
    <phoneticPr fontId="1"/>
  </si>
  <si>
    <t>masahiro.wakuda@oracle.com</t>
  </si>
  <si>
    <t>ﾜｸﾀﾞ ﾏｻﾋﾛ</t>
    <phoneticPr fontId="1" type="Hiragana"/>
  </si>
  <si>
    <t>Masahiro Wakuda</t>
  </si>
  <si>
    <t>わくだ まさひろ</t>
  </si>
  <si>
    <t>A_TOYOTA</t>
  </si>
  <si>
    <t>MWAKUDA</t>
  </si>
  <si>
    <t>山本 耕生</t>
  </si>
  <si>
    <t>kosei.yamamoto@oracle.com</t>
  </si>
  <si>
    <t>JP-Toyota</t>
  </si>
  <si>
    <t>Toyota</t>
  </si>
  <si>
    <t>ﾔﾏﾓﾄ ｺｳｾｲ</t>
    <phoneticPr fontId="1" type="Hiragana"/>
  </si>
  <si>
    <t>Kosei Yamamoto</t>
  </si>
  <si>
    <t>やまもと こうせい</t>
  </si>
  <si>
    <t>KYAMAMOT</t>
  </si>
  <si>
    <t>木村 暢介</t>
  </si>
  <si>
    <t>masayuki.kimura@oracle.com</t>
  </si>
  <si>
    <t>ｷﾑﾗ ﾏｻﾕｷ</t>
    <phoneticPr fontId="1" type="Hiragana"/>
  </si>
  <si>
    <t>Masayuki Kimura</t>
  </si>
  <si>
    <t>きむら まさゆき</t>
  </si>
  <si>
    <t>MAKIMURA</t>
  </si>
  <si>
    <t>井上 謙吾</t>
  </si>
  <si>
    <t>kengo.x.inoue@oracle.com</t>
  </si>
  <si>
    <t>ｲﾉｳｴ ｹﾝｺﾞ</t>
    <phoneticPr fontId="1" type="Hiragana"/>
  </si>
  <si>
    <t>Kengo Inoue</t>
  </si>
  <si>
    <t>いのうえ けんご</t>
  </si>
  <si>
    <t>KENGINOU</t>
  </si>
  <si>
    <t>出水 浩太朗</t>
  </si>
  <si>
    <t>kotaro.izumi@oracle.com</t>
  </si>
  <si>
    <t>ｲｽﾞﾐ ｺｳﾀﾛｳ</t>
    <phoneticPr fontId="1" type="Hiragana"/>
  </si>
  <si>
    <t>Kotaro Izumi</t>
  </si>
  <si>
    <t>いずみ こうたろう</t>
  </si>
  <si>
    <t>KIZUMI</t>
  </si>
  <si>
    <t>光井 豊和</t>
  </si>
  <si>
    <t>toyokazu.mitsui@oracle.com</t>
  </si>
  <si>
    <t>ﾐﾂｲ ﾄﾖｶｽﾞ</t>
    <phoneticPr fontId="1" type="Hiragana"/>
  </si>
  <si>
    <t>Toyokazu Mitsui</t>
  </si>
  <si>
    <t>みつい とよかず</t>
  </si>
  <si>
    <t>TMITSUI</t>
  </si>
  <si>
    <t>狩野 哲久</t>
    <rPh sb="0" eb="2">
      <t>カノウ</t>
    </rPh>
    <rPh sb="3" eb="4">
      <t>テツ</t>
    </rPh>
    <rPh sb="4" eb="5">
      <t>ヒサ</t>
    </rPh>
    <phoneticPr fontId="0"/>
  </si>
  <si>
    <t>norihisa.kano@oracle.com</t>
  </si>
  <si>
    <t>ｶﾉｳ ﾉﾘﾋｻ</t>
    <phoneticPr fontId="1" type="Hiragana"/>
  </si>
  <si>
    <t>Norihisa Kano</t>
  </si>
  <si>
    <t>かのう のりひさ</t>
  </si>
  <si>
    <t>KNORIHIS</t>
  </si>
  <si>
    <t>伊東 貴幸</t>
    <rPh sb="3" eb="5">
      <t>タカユキ</t>
    </rPh>
    <phoneticPr fontId="0"/>
  </si>
  <si>
    <t>takayuki.ti.ito@oracle.com</t>
  </si>
  <si>
    <t>ｲﾄｳ ﾀｶﾕｷ</t>
    <phoneticPr fontId="1" type="Hiragana"/>
  </si>
  <si>
    <t>Takayuki Ito</t>
  </si>
  <si>
    <t>いとう たかゆき</t>
  </si>
  <si>
    <t>TAKAYUKI</t>
  </si>
  <si>
    <t>上良 圭司</t>
  </si>
  <si>
    <t>トヨタコンサルティング部</t>
    <phoneticPr fontId="1"/>
  </si>
  <si>
    <t>keiji.kk.kamiryo@oracle.com</t>
  </si>
  <si>
    <t>ｶﾐﾘｮｳ ｹｲｼﾞ</t>
    <phoneticPr fontId="1" type="Hiragana"/>
  </si>
  <si>
    <t>Keiji Kamiryo</t>
  </si>
  <si>
    <t>かみりょう けいじ</t>
    <phoneticPr fontId="1"/>
  </si>
  <si>
    <t>KEIKAMIR</t>
  </si>
  <si>
    <t>土門 大貴</t>
  </si>
  <si>
    <t>daiki.domon@oracle.com</t>
  </si>
  <si>
    <t>ﾄﾞﾓﾝ ﾀﾞｲｷ</t>
    <phoneticPr fontId="1" type="Hiragana"/>
  </si>
  <si>
    <t>Daiki Domon</t>
  </si>
  <si>
    <t>どもん だいき</t>
  </si>
  <si>
    <t>DDOMON</t>
  </si>
  <si>
    <t>坂本 圭市</t>
  </si>
  <si>
    <t>keiichi.sakamoto@oracle.com</t>
  </si>
  <si>
    <t>ｻｶﾓﾄ ｹｲｲﾁ</t>
    <phoneticPr fontId="1" type="Hiragana"/>
  </si>
  <si>
    <t>Keiichi Sakamoto</t>
  </si>
  <si>
    <t>さかもと けいいち</t>
  </si>
  <si>
    <t>KESAKAMO</t>
  </si>
  <si>
    <t>張 昊</t>
  </si>
  <si>
    <t>zhang.h.hao@oracle.com</t>
  </si>
  <si>
    <t>ﾁｮｳ ｺｳ</t>
    <phoneticPr fontId="1" type="Hiragana"/>
  </si>
  <si>
    <t>Hao Zhang</t>
  </si>
  <si>
    <t>ちょう こう</t>
  </si>
  <si>
    <t>ZHAHAO</t>
  </si>
  <si>
    <t>平尾 克美</t>
  </si>
  <si>
    <t>コンサルティングサービス事業統括－クラウド・アプリケーション・デリバリー事業本部－西日本コンサルティング部－西日本コンサルティング部</t>
  </si>
  <si>
    <t>西日本コンサルティング部</t>
  </si>
  <si>
    <t>西日本コンサルティング部</t>
    <phoneticPr fontId="1"/>
  </si>
  <si>
    <t>West Consulting</t>
  </si>
  <si>
    <t>West Consulting</t>
    <phoneticPr fontId="1"/>
  </si>
  <si>
    <t>奥山 隆</t>
  </si>
  <si>
    <t>katsumi.hirao@oracle.com</t>
  </si>
  <si>
    <t>ﾋﾗｵ ｶﾂﾐ</t>
    <phoneticPr fontId="1" type="Hiragana"/>
  </si>
  <si>
    <t>Katsumi Hirao</t>
  </si>
  <si>
    <t>ひらお かつみ</t>
  </si>
  <si>
    <t>A_WEST</t>
  </si>
  <si>
    <t>KHIRAO</t>
  </si>
  <si>
    <t>高見 忠司</t>
  </si>
  <si>
    <t>西日本コンサルティング部</t>
    <phoneticPr fontId="1"/>
  </si>
  <si>
    <t>tadashi.takami@oracle.com</t>
  </si>
  <si>
    <t>ﾀｶﾐ ﾀﾀﾞｼ</t>
    <phoneticPr fontId="1" type="Hiragana"/>
  </si>
  <si>
    <t>Tadashi Takami</t>
  </si>
  <si>
    <t>たかみ ただし</t>
  </si>
  <si>
    <t>TTAKAMI</t>
  </si>
  <si>
    <t>魚躬 忠則</t>
  </si>
  <si>
    <t>tadanori.uonomi@oracle.com</t>
  </si>
  <si>
    <t>ｳｵﾉﾐ ﾀﾀﾞﾉﾘ</t>
    <phoneticPr fontId="1" type="Hiragana"/>
  </si>
  <si>
    <t>Tadanori Uonomi</t>
  </si>
  <si>
    <t>うおのみ ただのり</t>
  </si>
  <si>
    <t>TUONOMI</t>
  </si>
  <si>
    <t>佐田 崇</t>
  </si>
  <si>
    <t>West Consulting</t>
    <phoneticPr fontId="1"/>
  </si>
  <si>
    <t>takashi.sada@oracle.com</t>
  </si>
  <si>
    <t>ｻﾀﾞ ﾀｶｼ</t>
    <phoneticPr fontId="1" type="Hiragana"/>
  </si>
  <si>
    <t>Takashi Sada</t>
  </si>
  <si>
    <t>さだ たかし</t>
  </si>
  <si>
    <t>TSADA</t>
  </si>
  <si>
    <t>入口 大</t>
  </si>
  <si>
    <t>futoshi.iriguchi@oracle.com</t>
  </si>
  <si>
    <t>ｲﾘｸﾞﾁ ﾌﾄｼ</t>
    <phoneticPr fontId="1" type="Hiragana"/>
  </si>
  <si>
    <t>Futoshi Iriguchi</t>
  </si>
  <si>
    <t>いりぐち ふとし</t>
  </si>
  <si>
    <t>FIRIGUCH</t>
  </si>
  <si>
    <t>重川 多三恵</t>
  </si>
  <si>
    <t>tamie.shigekawa@oracle.com</t>
  </si>
  <si>
    <t>ｼｹﾞｶﾜ ﾀﾐｴ</t>
    <phoneticPr fontId="1" type="Hiragana"/>
  </si>
  <si>
    <t>Tamie Shigekawa</t>
  </si>
  <si>
    <t>しげかわ たみえ</t>
  </si>
  <si>
    <t>TSHIGEKA</t>
  </si>
  <si>
    <t>横溝 勇</t>
  </si>
  <si>
    <t>isamu.yokomizo@oracle.com</t>
  </si>
  <si>
    <t>ﾖｺﾐｿﾞ ｲｻﾑ</t>
    <phoneticPr fontId="1" type="Hiragana"/>
  </si>
  <si>
    <t>Isamu Yokomizo</t>
  </si>
  <si>
    <t>よこみぞ いさむ</t>
  </si>
  <si>
    <t>IYOKOMIZ</t>
  </si>
  <si>
    <t>光藤 康志</t>
  </si>
  <si>
    <t>koji.mitsufuji@oracle.com</t>
  </si>
  <si>
    <t>ﾐﾂﾌｼﾞ ｺｳｼﾞ</t>
    <phoneticPr fontId="1" type="Hiragana"/>
  </si>
  <si>
    <t>Koji Mitsufuji</t>
  </si>
  <si>
    <t>みつふじ こうじ</t>
  </si>
  <si>
    <t>KMITSUFU</t>
  </si>
  <si>
    <t>田中 博一</t>
  </si>
  <si>
    <t>hirokazu.x.tanaka@oracle.com</t>
  </si>
  <si>
    <t>ﾀﾅｶ ﾋﾛｶｽﾞ</t>
    <phoneticPr fontId="1" type="Hiragana"/>
  </si>
  <si>
    <t>Hirokazu Tanaka</t>
  </si>
  <si>
    <t>たなか ひろかず</t>
  </si>
  <si>
    <t>HIRTANAK</t>
  </si>
  <si>
    <t>辻原 幸夫</t>
  </si>
  <si>
    <t>yukio.tsujihara@oracle.com</t>
  </si>
  <si>
    <t>ﾂｼﾞﾊﾗ ﾕｷｵ</t>
    <phoneticPr fontId="1" type="Hiragana"/>
  </si>
  <si>
    <t>Yukio Tsujihara</t>
  </si>
  <si>
    <t>つじはら ゆきお</t>
  </si>
  <si>
    <t>YTSUJIHA</t>
  </si>
  <si>
    <t>沖村 一宏</t>
  </si>
  <si>
    <t>コンサルティングサービス事業統括－クラウド・アプリケーション・キーアカウント事業本部－クラウド・アプリケーション・キーアカウント事業本部－クラウド・アプリケーション・キーアカウント事業本部</t>
  </si>
  <si>
    <t>クラウド・アプリケーション・キーアカウント事業本部</t>
  </si>
  <si>
    <t>クラウド・アプリケーション・キーアカウント事業本部</t>
    <phoneticPr fontId="1"/>
  </si>
  <si>
    <t>クラウド・アプリケーション・キーアカウント事業本部</t>
    <phoneticPr fontId="1"/>
  </si>
  <si>
    <t>Cloud - Application Key Account</t>
  </si>
  <si>
    <t>Cloud - Application Key Account</t>
    <phoneticPr fontId="1"/>
  </si>
  <si>
    <t>Cloud - Application Key Account</t>
    <phoneticPr fontId="1"/>
  </si>
  <si>
    <t>506195 - 31D - OCSJ Key Account</t>
  </si>
  <si>
    <t>kazuhiro.okimura@oracle.com</t>
  </si>
  <si>
    <t>ｵｷﾑﾗ ｶｽﾞﾋﾛ</t>
    <phoneticPr fontId="1" type="Hiragana"/>
  </si>
  <si>
    <t>Kazuhiro Okimura</t>
  </si>
  <si>
    <t>おきむら かずひろ</t>
  </si>
  <si>
    <t>KEY</t>
  </si>
  <si>
    <t>KOKIMURA</t>
  </si>
  <si>
    <t>吉兼 三香子</t>
  </si>
  <si>
    <t>mikako.yoshikane@oracle.com</t>
  </si>
  <si>
    <t>ﾖｼｶﾈ ﾐｶｺ</t>
    <phoneticPr fontId="1" type="Hiragana"/>
  </si>
  <si>
    <t>Mikako Yoshikane</t>
  </si>
  <si>
    <t>よしかね みかこ</t>
  </si>
  <si>
    <t>MYOSHIKA</t>
  </si>
  <si>
    <t>室田 伸一</t>
  </si>
  <si>
    <t>コンサルティングサービス事業統括－クラウド・アプリケーション・キーアカウント事業本部－トヨタキーアカウント部－トヨタキーアカウント部</t>
  </si>
  <si>
    <t>トヨタキーアカウント部</t>
  </si>
  <si>
    <t>トヨタキーアカウント部</t>
    <phoneticPr fontId="1"/>
  </si>
  <si>
    <t>TOYOTA Account</t>
  </si>
  <si>
    <t>TOYOTA Account</t>
    <phoneticPr fontId="1"/>
  </si>
  <si>
    <t>shinichi.murota@oracle.com</t>
  </si>
  <si>
    <t>ﾑﾛﾀ ｼﾝｲﾁ</t>
    <phoneticPr fontId="1" type="Hiragana"/>
  </si>
  <si>
    <t>Shinichi Murota</t>
  </si>
  <si>
    <t>むろた しんいち</t>
  </si>
  <si>
    <t>K_TOYOTA</t>
  </si>
  <si>
    <t>SMUROTA</t>
  </si>
  <si>
    <t>二村 祥史</t>
  </si>
  <si>
    <t>トヨタキーアカウント部</t>
    <phoneticPr fontId="1"/>
  </si>
  <si>
    <t>yoshifumi.futamura@oracle.com</t>
  </si>
  <si>
    <t>ﾌﾀﾑﾗ ﾖｼﾌﾐ</t>
    <phoneticPr fontId="1" type="Hiragana"/>
  </si>
  <si>
    <t>Yoshifumi Futamura</t>
  </si>
  <si>
    <t>ふたむら よしふみ</t>
  </si>
  <si>
    <t>YOFUTAMU</t>
  </si>
  <si>
    <t>尹 啓子</t>
  </si>
  <si>
    <t>keiko.yun@oracle.com</t>
  </si>
  <si>
    <t>ﾕﾝ ｹｲｺ</t>
    <phoneticPr fontId="1" type="Hiragana"/>
  </si>
  <si>
    <t>Keiko Yun</t>
  </si>
  <si>
    <t>ゆん けいこ</t>
  </si>
  <si>
    <t>KYUN</t>
  </si>
  <si>
    <t>坂田 優</t>
  </si>
  <si>
    <t>TOYOTA Account</t>
    <phoneticPr fontId="1"/>
  </si>
  <si>
    <t>masaru.sakata@oracle.com</t>
  </si>
  <si>
    <t>ｻｶﾀ ﾏｻﾙ</t>
    <phoneticPr fontId="1" type="Hiragana"/>
  </si>
  <si>
    <t>Masaru Sakata</t>
  </si>
  <si>
    <t>さかた まさる</t>
    <phoneticPr fontId="1"/>
  </si>
  <si>
    <t>MSAKATA</t>
  </si>
  <si>
    <t>関根 圧詞</t>
  </si>
  <si>
    <t>コンサルティングサービス事業統括－クラウド・アプリケーション・キーアカウント事業本部－マツダキーアカウント部－マツダキーアカウント部</t>
  </si>
  <si>
    <t>マツダキーアカウント部</t>
  </si>
  <si>
    <t>マツダキーアカウント部</t>
    <phoneticPr fontId="1"/>
  </si>
  <si>
    <t>MAZDA Account</t>
  </si>
  <si>
    <t>MAZDA Account</t>
    <phoneticPr fontId="1"/>
  </si>
  <si>
    <t>atsushi.sekine@oracle.com</t>
  </si>
  <si>
    <t>ｾｷﾈ ｱﾂｼ</t>
    <phoneticPr fontId="1" type="Hiragana"/>
  </si>
  <si>
    <t>Atsushi Sekine</t>
  </si>
  <si>
    <t>せきね あつし</t>
  </si>
  <si>
    <t>K_MAZDA</t>
  </si>
  <si>
    <t>ASEKINE</t>
  </si>
  <si>
    <t>片岡 拓也</t>
  </si>
  <si>
    <t>MAZDA Account</t>
    <phoneticPr fontId="1"/>
  </si>
  <si>
    <t>takuya.kataoka@oracle.com</t>
  </si>
  <si>
    <t>ｶﾀｵｶ ﾀｸﾔ</t>
    <phoneticPr fontId="1" type="Hiragana"/>
  </si>
  <si>
    <t>Takuya Kataoka</t>
  </si>
  <si>
    <t>かたおか たくや</t>
  </si>
  <si>
    <t>TKATAOKA</t>
  </si>
  <si>
    <t>コンサルティングサービス事業統括－クラウド・アプリケーション・キーアカウント事業本部－西日本キーアカウント部－西日本キーアカウント部</t>
  </si>
  <si>
    <t>西日本キーアカウント部</t>
  </si>
  <si>
    <t>西日本キーアカウント部</t>
    <phoneticPr fontId="1"/>
  </si>
  <si>
    <t>West Account</t>
  </si>
  <si>
    <t>West Account</t>
    <phoneticPr fontId="1"/>
  </si>
  <si>
    <t>takashi.okuyama@oracle.com</t>
  </si>
  <si>
    <t>ｵｸﾔﾏ ﾀｶｼ</t>
    <phoneticPr fontId="1" type="Hiragana"/>
  </si>
  <si>
    <t>Takashi Okuyama</t>
  </si>
  <si>
    <t>おくやま たかし</t>
  </si>
  <si>
    <t>K_WEST</t>
  </si>
  <si>
    <t>TOKUYAMA</t>
  </si>
  <si>
    <t>池田 克己</t>
  </si>
  <si>
    <t>西日本キーアカウント部</t>
    <phoneticPr fontId="1"/>
  </si>
  <si>
    <t>West Account</t>
    <phoneticPr fontId="1"/>
  </si>
  <si>
    <t>katsumi.ikeda@oracle.com</t>
  </si>
  <si>
    <t>ｲｹﾀﾞ ｶﾂﾐ</t>
    <phoneticPr fontId="1" type="Hiragana"/>
  </si>
  <si>
    <t>Katsumi Ikeda</t>
  </si>
  <si>
    <t>いけだ かつみ</t>
  </si>
  <si>
    <t>KAIKEDA</t>
  </si>
  <si>
    <t>寺園 重隆</t>
  </si>
  <si>
    <t>shigetaka.terazono@oracle.com</t>
  </si>
  <si>
    <t>ﾃﾗｿﾞﾉ ｼｹﾞﾀｶ</t>
    <phoneticPr fontId="1" type="Hiragana"/>
  </si>
  <si>
    <t>Shigetaka Terazono</t>
  </si>
  <si>
    <t>てらぞの しげたか</t>
  </si>
  <si>
    <t>STERAZON</t>
  </si>
  <si>
    <t>近藤 美恵子</t>
  </si>
  <si>
    <t>コンサルティングサービス事業統括－グローバルエンゲージメント部－グローバルエンゲージメント部－グローバルエンゲージメント部</t>
  </si>
  <si>
    <t>グローバルエンゲージメント部</t>
  </si>
  <si>
    <t>グローバルエンゲージメント部</t>
    <phoneticPr fontId="1"/>
  </si>
  <si>
    <t>Consulting Global Engagement</t>
  </si>
  <si>
    <t>Consulting Global Engagement</t>
    <phoneticPr fontId="1"/>
  </si>
  <si>
    <t>506165 - 2YD - OCSJ Global Engagement</t>
  </si>
  <si>
    <t>mieko.kondo@oracle.com</t>
  </si>
  <si>
    <t>ｺﾝﾄﾞｳ ﾐｴｺ</t>
    <phoneticPr fontId="1" type="Hiragana"/>
  </si>
  <si>
    <t>Mieko Kondo</t>
  </si>
  <si>
    <t>こんどう みえこ</t>
  </si>
  <si>
    <t>MKONDOU</t>
  </si>
  <si>
    <t>北林 薫</t>
  </si>
  <si>
    <t>グローバルエンゲージメント部</t>
    <phoneticPr fontId="1"/>
  </si>
  <si>
    <t>Consulting Global Engagement</t>
    <phoneticPr fontId="1"/>
  </si>
  <si>
    <t>kaori.kitabayashi@oracle.com</t>
  </si>
  <si>
    <t>ｷﾀﾊﾞﾔｼ ｶｵﾘ</t>
    <phoneticPr fontId="1" type="Hiragana"/>
  </si>
  <si>
    <t>Kaori Kitabayashi</t>
  </si>
  <si>
    <t>きたばやし かおり</t>
  </si>
  <si>
    <t>KAKITABA</t>
  </si>
  <si>
    <t>山田 大史</t>
  </si>
  <si>
    <t>daishi.yamada@oracle.com</t>
  </si>
  <si>
    <t>ﾔﾏﾀﾞ ﾀﾞｲｼ</t>
    <phoneticPr fontId="1" type="Hiragana"/>
  </si>
  <si>
    <t>Daishi Yamada</t>
  </si>
  <si>
    <t>やまだ だいし</t>
  </si>
  <si>
    <t>DYAMADA</t>
  </si>
  <si>
    <t>川本 泰久</t>
  </si>
  <si>
    <t>yasuhisa.kawamoto@oracle.com</t>
  </si>
  <si>
    <t>ｶﾜﾓﾄ ﾔｽﾋｻ</t>
    <phoneticPr fontId="1" type="Hiragana"/>
  </si>
  <si>
    <t>Yasuhisa Kawamoto</t>
  </si>
  <si>
    <t>かわもと やすひさ</t>
  </si>
  <si>
    <t>YKAWAMOT</t>
  </si>
  <si>
    <t>笹本 浩</t>
    <phoneticPr fontId="27"/>
  </si>
  <si>
    <t>hiroshi.sasamoto@oracle.com</t>
  </si>
  <si>
    <t>ｻｻﾓﾄ ﾋﾛｼ</t>
    <phoneticPr fontId="1" type="Hiragana"/>
  </si>
  <si>
    <t>Hiroshi Sasamoto</t>
  </si>
  <si>
    <t>ささもと ひろし</t>
  </si>
  <si>
    <t>HSASAMOT</t>
  </si>
  <si>
    <t>野尻 豊太</t>
  </si>
  <si>
    <t>コンサルティングサービス事業統括－コンサルティングProject Success Management本部－コンサルティングProject Success Management本部－コンサルティングProject Success Management本部</t>
  </si>
  <si>
    <t>コンサルティングProject Success Management本部</t>
    <phoneticPr fontId="1" type="Hiragana"/>
  </si>
  <si>
    <t>Consulting Project Success Management</t>
    <phoneticPr fontId="1" type="Hiragana"/>
  </si>
  <si>
    <t>Consulting Project Success Management</t>
    <phoneticPr fontId="1" type="Hiragana"/>
  </si>
  <si>
    <t>506255 - 37D - OCSJ Project Success Support</t>
  </si>
  <si>
    <t>hota.nojiri@oracle.com</t>
  </si>
  <si>
    <t>ﾉｼﾞﾘ ﾎｳﾀ</t>
    <phoneticPr fontId="1" type="Hiragana"/>
  </si>
  <si>
    <t>Hota Nojiri</t>
  </si>
  <si>
    <t>のじり ほうた</t>
  </si>
  <si>
    <t>HNOJIRI</t>
  </si>
  <si>
    <t>部門＆コストセンター名称変更</t>
    <rPh sb="0" eb="2">
      <t>ぶもん</t>
    </rPh>
    <rPh sb="10" eb="12">
      <t>めいしょう</t>
    </rPh>
    <rPh sb="12" eb="14">
      <t>へんこう</t>
    </rPh>
    <phoneticPr fontId="1" type="Hiragana"/>
  </si>
  <si>
    <t>清水 敏忠</t>
  </si>
  <si>
    <t>コンサルティングサービス事業統括－コンサルティングProject Success Management本部－クラウドプロジェクトオフィス部－クラウドプロジェクトオフィス部</t>
  </si>
  <si>
    <t>クラウドプロジェクトオフィス部</t>
  </si>
  <si>
    <t>クラウドプロジェクトオフィス部</t>
    <phoneticPr fontId="1"/>
  </si>
  <si>
    <t>Cloud Project Office</t>
  </si>
  <si>
    <t>Cloud Project Office</t>
    <phoneticPr fontId="1"/>
  </si>
  <si>
    <t>toshitada.shimizu@oracle.com</t>
  </si>
  <si>
    <t>ｼﾐｽﾞ ﾄｼﾀﾀﾞ</t>
    <phoneticPr fontId="1" type="Hiragana"/>
  </si>
  <si>
    <t>Toshitada Shimizu</t>
  </si>
  <si>
    <t>しみず としただ</t>
  </si>
  <si>
    <t>TSHIMIZU</t>
  </si>
  <si>
    <t>田沼 修一</t>
  </si>
  <si>
    <t>コンサルティングProject Success Management本部</t>
    <phoneticPr fontId="1" type="Hiragana"/>
  </si>
  <si>
    <t>クラウドプロジェクトオフィス部</t>
    <phoneticPr fontId="1"/>
  </si>
  <si>
    <t>shuichi.tanuma@oracle.com</t>
  </si>
  <si>
    <t>ﾀﾇﾏ ｼｭｳｲﾁ</t>
    <phoneticPr fontId="1" type="Hiragana"/>
  </si>
  <si>
    <t>Shuichi Tanuma</t>
  </si>
  <si>
    <t>たぬま しゅういち</t>
  </si>
  <si>
    <t>SHTANUMA</t>
  </si>
  <si>
    <t>高橋 泰隆</t>
  </si>
  <si>
    <t>tairyu.takahashi@oracle.com</t>
  </si>
  <si>
    <t>ﾀｶﾊｼ ﾀｲﾘｭｳ</t>
    <phoneticPr fontId="1" type="Hiragana"/>
  </si>
  <si>
    <t>Tairyu Takahashi</t>
  </si>
  <si>
    <t>たかはし たいりゅう</t>
  </si>
  <si>
    <t>TATAKAHA</t>
  </si>
  <si>
    <t>原田 善晴</t>
  </si>
  <si>
    <t>Cloud Project Office</t>
    <phoneticPr fontId="1"/>
  </si>
  <si>
    <t>yoshiharu.harada@oracle.com</t>
  </si>
  <si>
    <t>ﾊﾗﾀﾞ ﾖｼﾊﾙ</t>
    <phoneticPr fontId="1" type="Hiragana"/>
  </si>
  <si>
    <t>Yoshiharu Harada</t>
  </si>
  <si>
    <t>はらだ よしはる</t>
  </si>
  <si>
    <t>YHARADA</t>
  </si>
  <si>
    <t>村上 隆</t>
  </si>
  <si>
    <t>B</t>
    <phoneticPr fontId="1"/>
  </si>
  <si>
    <t>takashi.murakami@oracle.com</t>
  </si>
  <si>
    <t>ﾑﾗｶﾐ ﾀｶｼ</t>
    <phoneticPr fontId="1" type="Hiragana"/>
  </si>
  <si>
    <t>Takashi Murakami</t>
  </si>
  <si>
    <t>むらかみ たかし</t>
  </si>
  <si>
    <t>TAKMURAK</t>
  </si>
  <si>
    <t>田代 政志</t>
  </si>
  <si>
    <t>masashi.tashiro@oracle.com</t>
  </si>
  <si>
    <t>ﾀｼﾛ ﾏｻｼ</t>
    <phoneticPr fontId="1" type="Hiragana"/>
  </si>
  <si>
    <t>Masashi Tashiro</t>
  </si>
  <si>
    <t>たしろ まさし</t>
  </si>
  <si>
    <t>MATASHIR</t>
  </si>
  <si>
    <t>米谷 哲</t>
    <phoneticPr fontId="1"/>
  </si>
  <si>
    <t>akira.yoneya@oracle.com</t>
  </si>
  <si>
    <t>ﾖﾈﾔ ｱｷﾗ</t>
    <phoneticPr fontId="1" type="Hiragana"/>
  </si>
  <si>
    <t>Akira Yoneya</t>
  </si>
  <si>
    <t>よねや あきら</t>
    <phoneticPr fontId="1"/>
  </si>
  <si>
    <t>AYONEYA</t>
    <phoneticPr fontId="1"/>
  </si>
  <si>
    <t>齊藤 友泰</t>
  </si>
  <si>
    <t>コンサルティングサービス事業統括－コンサルティングProject Success Management本部－クラウドプロセスマネジメント部－クラウドプロセスマネジメント部</t>
  </si>
  <si>
    <t>クラウドプロセスマネジメント部</t>
  </si>
  <si>
    <t>Cloud Process Management</t>
  </si>
  <si>
    <t>506255 - 37D - OCSJ Project Success Support</t>
    <phoneticPr fontId="1" type="Hiragana"/>
  </si>
  <si>
    <t>IC4</t>
    <phoneticPr fontId="1" type="Hiragana"/>
  </si>
  <si>
    <t>L7</t>
    <phoneticPr fontId="1" type="Hiragana"/>
  </si>
  <si>
    <t>22027.Consulting Staff Technical Manager - IC4</t>
    <phoneticPr fontId="1" type="Hiragana"/>
  </si>
  <si>
    <t>Consulting Staff Technical Manager</t>
    <phoneticPr fontId="1" type="Hiragana"/>
  </si>
  <si>
    <t>General/Operations</t>
    <phoneticPr fontId="1" type="Hiragana"/>
  </si>
  <si>
    <t>NB</t>
    <phoneticPr fontId="1" type="Hiragana"/>
  </si>
  <si>
    <t>野尻 豊太</t>
    <phoneticPr fontId="1" type="Hiragana"/>
  </si>
  <si>
    <t>tomoyasu.saito@oracle.com</t>
    <phoneticPr fontId="1" type="Hiragana"/>
  </si>
  <si>
    <t>ｻｲﾄｳ ﾄﾓﾔｽ</t>
    <phoneticPr fontId="1" type="Hiragana"/>
  </si>
  <si>
    <t>Tomoyasu Saito</t>
    <phoneticPr fontId="1" type="Hiragana"/>
  </si>
  <si>
    <t>さいとう ともやす</t>
  </si>
  <si>
    <t>TOMOSAIT</t>
    <phoneticPr fontId="1"/>
  </si>
  <si>
    <t>小金丸 浩史</t>
  </si>
  <si>
    <t>クラウドプロセスマネジメント部</t>
    <phoneticPr fontId="1"/>
  </si>
  <si>
    <t>Cloud Process Management</t>
    <phoneticPr fontId="1"/>
  </si>
  <si>
    <t>hiroshi.koganemaru@oracle.com</t>
  </si>
  <si>
    <t>ｺｶﾞﾈﾏﾙ ﾋﾛｼ</t>
    <phoneticPr fontId="1" type="Hiragana"/>
  </si>
  <si>
    <t>Hiroshi Koganemaru</t>
  </si>
  <si>
    <t>こがねまる ひろし</t>
  </si>
  <si>
    <t>HKOGANEM</t>
  </si>
  <si>
    <t>田中 健嗣</t>
  </si>
  <si>
    <t>コンサルティングサービス事業統括－Employee Success－Employee Success－Employee Success</t>
  </si>
  <si>
    <t>Employee Success</t>
  </si>
  <si>
    <t>Employee Success</t>
    <phoneticPr fontId="1"/>
  </si>
  <si>
    <t>Employee Success</t>
    <phoneticPr fontId="1"/>
  </si>
  <si>
    <t>kenji.tanaka@oracle.com</t>
  </si>
  <si>
    <t>ﾀﾅｶ ｹﾝｼﾞ</t>
    <phoneticPr fontId="1" type="Hiragana"/>
  </si>
  <si>
    <t>Kenji Tanaka</t>
  </si>
  <si>
    <t>たなか けんじ</t>
  </si>
  <si>
    <t>KENTANAK</t>
  </si>
  <si>
    <t>大山 哲志郎</t>
  </si>
  <si>
    <t>tetsushiro.oyama@oracle.com</t>
  </si>
  <si>
    <t>ｵｵﾔﾏ ﾃﾂｼﾛｳ</t>
    <phoneticPr fontId="1" type="Hiragana"/>
  </si>
  <si>
    <t>Tetsushiro Oyama</t>
  </si>
  <si>
    <t>おおやま てつしろう</t>
  </si>
  <si>
    <t>TEOYAMA</t>
  </si>
  <si>
    <t>山田 晃一郎</t>
  </si>
  <si>
    <t>koichiro.yamada@oracle.com</t>
  </si>
  <si>
    <t>ﾔﾏﾀﾞ ｺｳｲﾁﾛｳ</t>
    <phoneticPr fontId="1" type="Hiragana"/>
  </si>
  <si>
    <t>Koichiro Yamada</t>
  </si>
  <si>
    <t>やまだ こういちろう</t>
  </si>
  <si>
    <t>KOYAMADA</t>
  </si>
  <si>
    <t>原田 貴司</t>
  </si>
  <si>
    <t>takashi.harada@oracle.com</t>
  </si>
  <si>
    <t>ﾊﾗﾀﾞ ﾀｶｼ</t>
    <phoneticPr fontId="1" type="Hiragana"/>
  </si>
  <si>
    <t>Takashi Harada</t>
  </si>
  <si>
    <t>はらだ たかし</t>
  </si>
  <si>
    <t>TAHARADA</t>
  </si>
  <si>
    <t>岡辺 琢也</t>
  </si>
  <si>
    <t>takuya.okabe@oracle.com</t>
  </si>
  <si>
    <t>ｵｶﾍﾞ ﾀｸﾔ</t>
    <phoneticPr fontId="1" type="Hiragana"/>
  </si>
  <si>
    <t>Takuya Okabe</t>
  </si>
  <si>
    <t>おかべ たくや</t>
  </si>
  <si>
    <t>TAKUOKAB</t>
  </si>
  <si>
    <t>呉 采林</t>
  </si>
  <si>
    <t>chaelim.oh@oracle.com</t>
  </si>
  <si>
    <t>NG</t>
    <phoneticPr fontId="1"/>
  </si>
  <si>
    <t>ｵｳ ﾁｪﾘﾑ</t>
    <phoneticPr fontId="1" type="Hiragana"/>
  </si>
  <si>
    <t>Chaelim Oh</t>
  </si>
  <si>
    <t>おう ちぇりむ</t>
  </si>
  <si>
    <t>CHAOH</t>
  </si>
  <si>
    <t>古塚 慶</t>
    <rPh sb="0" eb="1">
      <t>フル</t>
    </rPh>
    <rPh sb="1" eb="2">
      <t>ツカ</t>
    </rPh>
    <rPh sb="3" eb="4">
      <t>ケイ</t>
    </rPh>
    <phoneticPr fontId="29"/>
  </si>
  <si>
    <t>506245 - 36D - OCSJ Oracle Consulting Services</t>
    <phoneticPr fontId="1"/>
  </si>
  <si>
    <t>IC1</t>
    <phoneticPr fontId="1"/>
  </si>
  <si>
    <t>L2</t>
    <phoneticPr fontId="1"/>
  </si>
  <si>
    <t>22022.Consulting Staff Associate - IC1</t>
    <phoneticPr fontId="1"/>
  </si>
  <si>
    <t>Consulting Staff Associate</t>
    <phoneticPr fontId="1"/>
  </si>
  <si>
    <t>General/Operations</t>
    <phoneticPr fontId="1"/>
  </si>
  <si>
    <t>NB</t>
    <phoneticPr fontId="1"/>
  </si>
  <si>
    <t>田中 健嗣</t>
    <phoneticPr fontId="1"/>
  </si>
  <si>
    <t>kei.furutsuka@oracle.com</t>
    <phoneticPr fontId="1"/>
  </si>
  <si>
    <t>NG</t>
    <phoneticPr fontId="1"/>
  </si>
  <si>
    <t>ﾌﾙﾂｶ ｹｲ</t>
    <phoneticPr fontId="1" type="Hiragana"/>
  </si>
  <si>
    <t>Kei Furutsuka</t>
  </si>
  <si>
    <t>ふるつか けい</t>
  </si>
  <si>
    <t>KFURUTSU</t>
    <phoneticPr fontId="1"/>
  </si>
  <si>
    <t>鈴木 奨之</t>
  </si>
  <si>
    <t>Consulting Staff Associate</t>
    <phoneticPr fontId="1"/>
  </si>
  <si>
    <t>田中 健嗣</t>
    <phoneticPr fontId="1"/>
  </si>
  <si>
    <t>shoto.suzuki@oracle.com</t>
    <phoneticPr fontId="1"/>
  </si>
  <si>
    <t>ｽｽﾞｷ ｼｮｳﾄ</t>
    <phoneticPr fontId="1" type="Hiragana"/>
  </si>
  <si>
    <t>Shoto Suzuki</t>
  </si>
  <si>
    <t>すずき しょうと</t>
  </si>
  <si>
    <t>SHOSUZUK</t>
    <phoneticPr fontId="1"/>
  </si>
  <si>
    <t>兼子 拓也</t>
  </si>
  <si>
    <t>22022.Consulting Staff Associate - IC1</t>
    <phoneticPr fontId="1"/>
  </si>
  <si>
    <t>General/Operations</t>
    <phoneticPr fontId="1"/>
  </si>
  <si>
    <t>takuya.kaneko@oracle.com</t>
    <phoneticPr fontId="1"/>
  </si>
  <si>
    <t>ｶﾈｺ ﾀｸﾔ</t>
    <phoneticPr fontId="1" type="Hiragana"/>
  </si>
  <si>
    <t>Takuya Kaneko</t>
  </si>
  <si>
    <t>かねこ たくや</t>
  </si>
  <si>
    <t>TAKKANEK</t>
    <phoneticPr fontId="1"/>
  </si>
  <si>
    <t>原嶋 貴大</t>
    <rPh sb="0" eb="2">
      <t>ハラシマ</t>
    </rPh>
    <rPh sb="3" eb="4">
      <t>タカシ</t>
    </rPh>
    <rPh sb="4" eb="5">
      <t>オオ</t>
    </rPh>
    <phoneticPr fontId="29"/>
  </si>
  <si>
    <t>L2</t>
    <phoneticPr fontId="1"/>
  </si>
  <si>
    <t>takahiro.harashima@oracle.com</t>
    <phoneticPr fontId="1"/>
  </si>
  <si>
    <t>ﾊﾗｼﾏ ﾀｶﾋﾛ</t>
    <phoneticPr fontId="1" type="Hiragana"/>
  </si>
  <si>
    <t>Takahiro Harashima</t>
  </si>
  <si>
    <t>はらしま たかひろ</t>
  </si>
  <si>
    <t>THARASHI</t>
    <phoneticPr fontId="1"/>
  </si>
  <si>
    <t>桜木 奈美</t>
  </si>
  <si>
    <t>nami.sakuragi@oracle.com</t>
    <phoneticPr fontId="1"/>
  </si>
  <si>
    <t>ｻｸﾗｷﾞ ﾅﾐ</t>
    <phoneticPr fontId="1" type="Hiragana"/>
  </si>
  <si>
    <t>Nami Sakuragi</t>
  </si>
  <si>
    <t>さくらぎ なみ</t>
  </si>
  <si>
    <t>NAMISAK</t>
    <phoneticPr fontId="1"/>
  </si>
  <si>
    <t>高崎 真希</t>
    <rPh sb="0" eb="2">
      <t>タカサキ</t>
    </rPh>
    <rPh sb="3" eb="5">
      <t>マキ</t>
    </rPh>
    <phoneticPr fontId="29"/>
  </si>
  <si>
    <t>maki.takasaki@oracle.com</t>
    <phoneticPr fontId="1"/>
  </si>
  <si>
    <t>ﾀｶｻｷ ﾏｷ</t>
    <phoneticPr fontId="1" type="Hiragana"/>
  </si>
  <si>
    <t>Maki Takasaki</t>
  </si>
  <si>
    <t>たかさき まき</t>
  </si>
  <si>
    <t>MTAKASAK</t>
    <phoneticPr fontId="1"/>
  </si>
  <si>
    <t>戸塚 千裕</t>
  </si>
  <si>
    <t>506245 - 36D - OCSJ Oracle Consulting Services</t>
    <phoneticPr fontId="1"/>
  </si>
  <si>
    <t>chihiro.totsuka@oracle.com</t>
    <phoneticPr fontId="1"/>
  </si>
  <si>
    <t>ﾄﾂｶ ﾁﾋﾛ</t>
    <phoneticPr fontId="1" type="Hiragana"/>
  </si>
  <si>
    <t>Chihiro Totsuka</t>
  </si>
  <si>
    <t>とつか ちひろ</t>
  </si>
  <si>
    <t>CTOTSUKA</t>
    <phoneticPr fontId="1"/>
  </si>
  <si>
    <t>久保 蔵人</t>
    <rPh sb="0" eb="2">
      <t>クボ</t>
    </rPh>
    <rPh sb="3" eb="5">
      <t>クラビト</t>
    </rPh>
    <phoneticPr fontId="29"/>
  </si>
  <si>
    <t>kurando.kubo@oracle.com</t>
    <phoneticPr fontId="1"/>
  </si>
  <si>
    <t>ｸﾎﾞ ｸﾗﾝﾄﾞ</t>
    <phoneticPr fontId="1" type="Hiragana"/>
  </si>
  <si>
    <t>Kurando Kaspar Kubo</t>
  </si>
  <si>
    <t>くぼ くらんど</t>
  </si>
  <si>
    <t>KUKUBO</t>
    <phoneticPr fontId="1"/>
  </si>
  <si>
    <t>赤澤 翔太</t>
  </si>
  <si>
    <t>shota.akazawa@oracle.com</t>
    <phoneticPr fontId="1"/>
  </si>
  <si>
    <t>ｱｶｻﾞﾜ ｼｮｳﾀ</t>
    <phoneticPr fontId="1" type="Hiragana"/>
  </si>
  <si>
    <t>Shota Akazawa</t>
  </si>
  <si>
    <t>あかざわ しょうた</t>
  </si>
  <si>
    <t>SAKAZAWA</t>
    <phoneticPr fontId="1"/>
  </si>
  <si>
    <t>芹沢 奈々</t>
    <rPh sb="0" eb="2">
      <t>セリザワ</t>
    </rPh>
    <rPh sb="3" eb="5">
      <t>ナナ</t>
    </rPh>
    <phoneticPr fontId="29"/>
  </si>
  <si>
    <t>nana.serizawa@oracle.com</t>
    <phoneticPr fontId="1"/>
  </si>
  <si>
    <t>ｾﾘｻﾞﾜ ﾅﾅ</t>
    <phoneticPr fontId="1" type="Hiragana"/>
  </si>
  <si>
    <t>Nana Serizawa</t>
  </si>
  <si>
    <t>せりざわ なな</t>
  </si>
  <si>
    <t>NASERIZA</t>
    <phoneticPr fontId="1"/>
  </si>
  <si>
    <t>小松 楽</t>
    <rPh sb="0" eb="2">
      <t>コマツ</t>
    </rPh>
    <rPh sb="3" eb="4">
      <t>ラク</t>
    </rPh>
    <phoneticPr fontId="29"/>
  </si>
  <si>
    <t>raku.komatsu@oracle.com</t>
    <phoneticPr fontId="1"/>
  </si>
  <si>
    <t>ｺﾏﾂ ﾗｸ</t>
    <phoneticPr fontId="1" type="Hiragana"/>
  </si>
  <si>
    <t>Raku Komatsu</t>
  </si>
  <si>
    <t>こまつ らく</t>
  </si>
  <si>
    <t>RKOMATSU</t>
    <phoneticPr fontId="1"/>
  </si>
  <si>
    <t>斉藤 功平</t>
  </si>
  <si>
    <t>kohei.saito@oracle.com</t>
    <phoneticPr fontId="1"/>
  </si>
  <si>
    <t>ｻｲﾄｳ ｺｳﾍｲ</t>
    <phoneticPr fontId="1" type="Hiragana"/>
  </si>
  <si>
    <t>Kohei Saito</t>
  </si>
  <si>
    <t>さいとう こうへい</t>
  </si>
  <si>
    <t>KOHSAITO</t>
    <phoneticPr fontId="1"/>
  </si>
  <si>
    <t>大村 雅一</t>
    <rPh sb="0" eb="2">
      <t>オオムラ</t>
    </rPh>
    <rPh sb="3" eb="5">
      <t>マサカズ</t>
    </rPh>
    <phoneticPr fontId="29"/>
  </si>
  <si>
    <t>masakazu.omura@oracle.com</t>
    <phoneticPr fontId="1"/>
  </si>
  <si>
    <t>ｵｵﾑﾗ ﾏｻｶｽﾞ</t>
    <phoneticPr fontId="1" type="Hiragana"/>
  </si>
  <si>
    <t>Masakazu Omura</t>
  </si>
  <si>
    <t>おおむら まさかず</t>
  </si>
  <si>
    <t>MAOMURA</t>
    <phoneticPr fontId="1"/>
  </si>
  <si>
    <t>井上 貴之</t>
    <rPh sb="0" eb="2">
      <t>イノウエ</t>
    </rPh>
    <rPh sb="3" eb="4">
      <t>キ</t>
    </rPh>
    <rPh sb="4" eb="5">
      <t>ユキ</t>
    </rPh>
    <phoneticPr fontId="29"/>
  </si>
  <si>
    <t>takayuki.inoue@oracle.com</t>
    <phoneticPr fontId="1"/>
  </si>
  <si>
    <t>ｲﾉｳｴ ﾀｶﾕｷ</t>
    <phoneticPr fontId="1" type="Hiragana"/>
  </si>
  <si>
    <t>Takayuki Inoue</t>
  </si>
  <si>
    <t>いのうえ たかゆき</t>
  </si>
  <si>
    <t>TAKAYINO</t>
    <phoneticPr fontId="1"/>
  </si>
  <si>
    <t>平井 マリア</t>
  </si>
  <si>
    <t>maria.hirai@oracle.com</t>
    <phoneticPr fontId="1"/>
  </si>
  <si>
    <t>ﾋﾗｲ ﾏﾘｱ</t>
    <phoneticPr fontId="1" type="Hiragana"/>
  </si>
  <si>
    <t>Maria Hirai</t>
  </si>
  <si>
    <t>ひらい まりあ</t>
  </si>
  <si>
    <t>MHIRAI</t>
    <phoneticPr fontId="1"/>
  </si>
  <si>
    <t>嶋田 奈津子</t>
    <rPh sb="0" eb="2">
      <t>シマダ</t>
    </rPh>
    <rPh sb="3" eb="6">
      <t>ナツコ</t>
    </rPh>
    <phoneticPr fontId="0"/>
  </si>
  <si>
    <t>コンサルティングサービス事業統括－コンサルティングオペレーションズ本部－コンサルティングオペレーションズ本部－コンサルティングオペレーションズ本部</t>
  </si>
  <si>
    <t>コンサルティングオペレーションズ本部</t>
  </si>
  <si>
    <t>506275 - 39D - OCSJ Consulting Operations</t>
  </si>
  <si>
    <t>46130.Business Planning Director-Ops</t>
  </si>
  <si>
    <t>Business Planning Director</t>
  </si>
  <si>
    <t>Anthony van Dijk</t>
    <phoneticPr fontId="1"/>
  </si>
  <si>
    <t>natsuko.shimada@oracle.com</t>
  </si>
  <si>
    <t>ｼﾏﾀﾞ ﾅﾂｺ</t>
    <phoneticPr fontId="1" type="Hiragana"/>
  </si>
  <si>
    <t>Natsuko Shimada</t>
  </si>
  <si>
    <t>しまだ なつこ</t>
  </si>
  <si>
    <t>NASHIMAD</t>
  </si>
  <si>
    <t>天野 恵利</t>
    <rPh sb="0" eb="2">
      <t>アマノ</t>
    </rPh>
    <rPh sb="3" eb="5">
      <t>エリ</t>
    </rPh>
    <phoneticPr fontId="22"/>
  </si>
  <si>
    <t>コンサルティングサービス事業統括－コンサルティングオペレーションズ本部－ビジネスサポート部－ビジネスサポート部</t>
  </si>
  <si>
    <t>ビジネスサポート部</t>
  </si>
  <si>
    <t>Consulting Operations</t>
  </si>
  <si>
    <t>Business Support</t>
  </si>
  <si>
    <t>eri.amano@oracle.com</t>
  </si>
  <si>
    <t>C</t>
    <phoneticPr fontId="1"/>
  </si>
  <si>
    <t>ｱﾏﾉ ｴﾘ</t>
    <phoneticPr fontId="1" type="Hiragana"/>
  </si>
  <si>
    <t>Eri Amano</t>
  </si>
  <si>
    <t>あまの えり</t>
    <phoneticPr fontId="1"/>
  </si>
  <si>
    <t>EAMANO</t>
  </si>
  <si>
    <t>齋藤 祐太</t>
  </si>
  <si>
    <t>yuta.x.saito@oracle.com</t>
  </si>
  <si>
    <t>ｻｲﾄｳ ﾕｳﾀ</t>
    <phoneticPr fontId="1" type="Hiragana"/>
  </si>
  <si>
    <t>Yuta Saito</t>
  </si>
  <si>
    <t>さいとう ゆうた</t>
  </si>
  <si>
    <t>YUTASAIT</t>
  </si>
  <si>
    <t>佐々木 裕子</t>
  </si>
  <si>
    <t>hiroko.sasaki@oracle.com</t>
  </si>
  <si>
    <t>ｻｻｷ ﾋﾛｺ</t>
    <phoneticPr fontId="1" type="Hiragana"/>
  </si>
  <si>
    <t>Hiroko Sasaki</t>
  </si>
  <si>
    <t>ささき ひろこ</t>
  </si>
  <si>
    <t>HSASAKI</t>
  </si>
  <si>
    <t>井上 正之</t>
  </si>
  <si>
    <t>コンサルティングサービス事業統括－コンサルティングオペレーションズ本部－オペレーションサービス部－ビジネスオペレーション</t>
  </si>
  <si>
    <t>オペレーションサービス部</t>
  </si>
  <si>
    <t>ビジネスオペレーション</t>
  </si>
  <si>
    <t>Operation Service</t>
  </si>
  <si>
    <t>Business Operation</t>
  </si>
  <si>
    <t>Pinar Yengul</t>
  </si>
  <si>
    <t>masayuki.inoue@oracle.com</t>
  </si>
  <si>
    <t>ｲﾉｳｴ ﾏｻﾕｷ</t>
    <phoneticPr fontId="1" type="Hiragana"/>
  </si>
  <si>
    <t>Masayuki Inoue</t>
  </si>
  <si>
    <t>いのうえ まさゆき</t>
  </si>
  <si>
    <t>MAINOUE</t>
  </si>
  <si>
    <t>高橋 亜矢</t>
  </si>
  <si>
    <t>aya.takahashi@oracle.com</t>
  </si>
  <si>
    <t>ﾀｶﾊｼ ｱﾔ</t>
    <phoneticPr fontId="1" type="Hiragana"/>
  </si>
  <si>
    <t>Aya Takahashi</t>
  </si>
  <si>
    <t>たかはし あや</t>
  </si>
  <si>
    <t>AYTAKAHA</t>
  </si>
  <si>
    <t>松崎 祐</t>
  </si>
  <si>
    <t>yu.matsuzaki@oracle.com</t>
  </si>
  <si>
    <t>ﾏﾂｻﾞｷ ﾕｳ</t>
    <phoneticPr fontId="1" type="Hiragana"/>
  </si>
  <si>
    <t>Yu Matsuzaki</t>
  </si>
  <si>
    <t>まつざき ゆう</t>
  </si>
  <si>
    <t>YMATSUZA</t>
  </si>
  <si>
    <t>氏家 千華</t>
  </si>
  <si>
    <t>chika.x.ujiie@oracle.com</t>
  </si>
  <si>
    <t>ｳｼﾞｲｴ ﾁｶ</t>
    <phoneticPr fontId="1" type="Hiragana"/>
  </si>
  <si>
    <t>Chika Ujiie</t>
  </si>
  <si>
    <t>うじいえ ちか</t>
  </si>
  <si>
    <t>CHUJIIE</t>
  </si>
  <si>
    <t>日南 知子</t>
  </si>
  <si>
    <t>tomoko.hinami@oracle.com</t>
  </si>
  <si>
    <t>C</t>
    <phoneticPr fontId="1"/>
  </si>
  <si>
    <t>ﾋﾅﾐ ﾄﾓｺ</t>
    <phoneticPr fontId="1" type="Hiragana"/>
  </si>
  <si>
    <t>Tomoko Hinami</t>
  </si>
  <si>
    <t>ひなみ ともこ</t>
    <phoneticPr fontId="1"/>
  </si>
  <si>
    <t>THINAMI</t>
    <phoneticPr fontId="1"/>
  </si>
  <si>
    <t>亀貝 聡</t>
  </si>
  <si>
    <t>コンサルティングサービス事業統括－コンサルティングオペレーションズ本部－オペレーションサービス部－契約サポート</t>
  </si>
  <si>
    <t>契約サポート</t>
  </si>
  <si>
    <t>Contract Support</t>
  </si>
  <si>
    <t>satoshi.kamegai@oracle.com</t>
  </si>
  <si>
    <t>ｶﾒｶﾞｲ ｻﾄｼ</t>
    <phoneticPr fontId="1" type="Hiragana"/>
  </si>
  <si>
    <t>Satoshi Kamegai</t>
  </si>
  <si>
    <t>かめがい さとし</t>
  </si>
  <si>
    <t>SKAMEGAI</t>
  </si>
  <si>
    <t>松石 直美</t>
  </si>
  <si>
    <t>naomi.matsuishi@oracle.com</t>
  </si>
  <si>
    <t>ﾏﾂｲｼ ﾅｵﾐ</t>
    <phoneticPr fontId="1" type="Hiragana"/>
  </si>
  <si>
    <t>Naomi Matsuishi</t>
  </si>
  <si>
    <t>まついし なおみ</t>
  </si>
  <si>
    <t>NMATSUIS</t>
  </si>
  <si>
    <t>上野 晶子</t>
  </si>
  <si>
    <t>akiko.ueno@oracle.com</t>
  </si>
  <si>
    <t>ｳｴﾉ ｱｷｺ</t>
    <phoneticPr fontId="1" type="Hiragana"/>
  </si>
  <si>
    <t>Akiko Ueno</t>
  </si>
  <si>
    <t>うえの あきこ</t>
  </si>
  <si>
    <t>AUENO</t>
  </si>
  <si>
    <t>山田 賀世</t>
  </si>
  <si>
    <t>コンサルティングサービス事業統括－コンサルティングオペレーションズ本部－オペレーションサービス部－Oracle Resource Service</t>
  </si>
  <si>
    <t>Oracle Resource Service</t>
  </si>
  <si>
    <t>kayo.yamada@oracle.com</t>
  </si>
  <si>
    <t>ﾔﾏﾀﾞ ｶﾖ</t>
    <phoneticPr fontId="1" type="Hiragana"/>
  </si>
  <si>
    <t>Kayo Yamada</t>
  </si>
  <si>
    <t>やまだ かよ</t>
  </si>
  <si>
    <t>KYAMADA</t>
  </si>
  <si>
    <t>於本 ゆう子</t>
  </si>
  <si>
    <t>46020.Business Analyst 2-Ops.BUSPRAC.BUSPRAC.IC2</t>
  </si>
  <si>
    <t>yuko.omoto@oracle.com</t>
  </si>
  <si>
    <t>ｵﾓﾄ ﾕｳｺ</t>
    <phoneticPr fontId="1" type="Hiragana"/>
  </si>
  <si>
    <t>Yuko Omoto</t>
  </si>
  <si>
    <t>おもと ゆうこ</t>
  </si>
  <si>
    <t>YOMOTO</t>
  </si>
  <si>
    <t>外山 真理子</t>
  </si>
  <si>
    <t>mariko.toyama@oracle.com</t>
  </si>
  <si>
    <t>ﾄﾔﾏ ﾏﾘｺ</t>
    <phoneticPr fontId="1" type="Hiragana"/>
  </si>
  <si>
    <t>Mariko Toyama</t>
  </si>
  <si>
    <t>とやま まりこ</t>
  </si>
  <si>
    <t>MATOYAMA</t>
  </si>
  <si>
    <t>五十嵐 義容</t>
  </si>
  <si>
    <t>沓掛 可菜</t>
  </si>
  <si>
    <t>伊逹 佳秀</t>
  </si>
  <si>
    <t>菅野 眞光</t>
  </si>
  <si>
    <t>中島 益次郎</t>
  </si>
  <si>
    <t>鄧 寧</t>
  </si>
  <si>
    <t>仲田 早百合</t>
  </si>
  <si>
    <t>笹本 浩</t>
  </si>
  <si>
    <t>米谷 哲</t>
  </si>
  <si>
    <t>FY19所属</t>
    <rPh sb="4" eb="6">
      <t>ショゾク</t>
    </rPh>
    <phoneticPr fontId="1"/>
  </si>
  <si>
    <t>コンサルティングサービス事業統括－コンサルティング営業本部－Cloud Adoption Service－Cloud Adoption Service</t>
  </si>
  <si>
    <t>Cloud Adoption Service</t>
  </si>
  <si>
    <t>コンサルティングサービス事業統括－クラウド・テクノロジーコンサルティング事業本部－クラウドアクセラレーション－クラウドアクセラレーション</t>
  </si>
  <si>
    <t>コンサルティングサービス事業統括－クラウド・テクノロジーコンサルティング事業本部－クラウドプラットフォーム部－インフラアーキテクト</t>
  </si>
  <si>
    <t>インフラアーキテクト</t>
  </si>
  <si>
    <t>コンサルティングサービス事業統括－クラウド・テクノロジーコンサルティング事業本部－クラウドソリューション部－デザイン＆インプリメンテーション第三</t>
  </si>
  <si>
    <t>コンサルティングProject Success Management本部</t>
  </si>
  <si>
    <t>Consulting Project Success Management</t>
  </si>
  <si>
    <t>Infrastructure Architect</t>
  </si>
  <si>
    <t>Malhar Kamdar</t>
  </si>
  <si>
    <t>ﾀﾀﾞ ｱｷｺ</t>
  </si>
  <si>
    <t>ｼﾞｪｰﾑｽﾞ ｼﾝ</t>
  </si>
  <si>
    <t>ｵﾉ ﾉﾌﾞｵ</t>
  </si>
  <si>
    <t>ｲｶﾞﾗｼ ﾖｼﾋﾛ</t>
  </si>
  <si>
    <t>ﾅｶﾞﾌﾁ ﾀｶｼ</t>
  </si>
  <si>
    <t>ﾆﾍｲ ﾐﾂﾙ</t>
  </si>
  <si>
    <t>ﾐﾔｻﾞﾜ ﾔｽﾋｺ</t>
  </si>
  <si>
    <t>ｾｷﾉ ﾀｶﾕｷ</t>
  </si>
  <si>
    <t>ﾅｶﾞｻﾜ ﾄｼﾐﾂ</t>
  </si>
  <si>
    <t>ﾊｷﾞﾜﾗ ﾖｳﾀﾛｳ</t>
  </si>
  <si>
    <t>ﾄｸﾔﾏ ｼﾞｭﾝ</t>
  </si>
  <si>
    <t>ﾏｽﾀﾞ ｿｳｲﾁ</t>
  </si>
  <si>
    <t>ｻｲﾄｳ ﾔｽﾋﾛ</t>
  </si>
  <si>
    <t>さいとう やすひろ</t>
  </si>
  <si>
    <t>ﾏﾙﾔﾏ ﾄﾓｱｷ</t>
  </si>
  <si>
    <t>ﾔﾏﾀﾞ ﾀｶｼ</t>
  </si>
  <si>
    <t>ｲｶﾞﾗｼ ﾕｳﾄ</t>
  </si>
  <si>
    <t>ｶﾄｳ ｼｮｳﾍｲ</t>
  </si>
  <si>
    <t>ｿｳﾀﾞ ﾕｳｼﾞ</t>
  </si>
  <si>
    <t>ｶｻｲ ｶﾂﾕｷ</t>
  </si>
  <si>
    <t>ﾀｶﾑﾗ ﾀｹｼ</t>
  </si>
  <si>
    <t>ｼﾐｽﾞ ﾏｻｴ</t>
  </si>
  <si>
    <t>しみず まさえ</t>
  </si>
  <si>
    <t>ﾃﾗｳﾁ ﾔｽﾋﾄ</t>
  </si>
  <si>
    <t>ﾀｶﾀﾞ ﾄﾓﾐ</t>
  </si>
  <si>
    <t>ﾀｶﾊｼ ﾏｺﾄ</t>
  </si>
  <si>
    <t>たかはし まこと</t>
  </si>
  <si>
    <t>ｱｻｶﾜ ｱﾔｺ</t>
  </si>
  <si>
    <t>ｶﾄｳ ﾜｺ</t>
  </si>
  <si>
    <t>ｵｶｻﾞｷ ﾙﾐﾅ</t>
  </si>
  <si>
    <t>ﾀｶﾊﾗ ｱﾔ</t>
  </si>
  <si>
    <t>27340.Cloud Adoption Consulting Practice Director.CONS.CLDSVCS</t>
  </si>
  <si>
    <t>Kwasi Boateng</t>
  </si>
  <si>
    <t>ﾏｼﾓ ｱﾂｵ</t>
  </si>
  <si>
    <t>ﾏｽｲ ﾕｳｽｹ</t>
  </si>
  <si>
    <t>ますい ゆうすけ</t>
  </si>
  <si>
    <t>ｺﾝﾀ ｶｵﾘ</t>
  </si>
  <si>
    <t>こんた かおり</t>
  </si>
  <si>
    <t>ｺﾓﾘ ﾏｻﾄｼ</t>
  </si>
  <si>
    <t>ｺﾊﾞﾔｼ ﾄｼﾔ</t>
  </si>
  <si>
    <t>ｶﾂｳﾗ ﾘｴ</t>
  </si>
  <si>
    <t>かつうら りえ</t>
  </si>
  <si>
    <t>ｵﾀﾞﾜﾗ ﾘｴ</t>
  </si>
  <si>
    <t>ﾋﾗｼﾏ ﾄﾓｺ</t>
  </si>
  <si>
    <t>ｼﾛﾏ ﾐﾂｸﾞ</t>
  </si>
  <si>
    <t>ｶﾈｺ ｼｽﾞｶ</t>
  </si>
  <si>
    <t>ｽｽﾞｷ ﾋﾛｷ</t>
  </si>
  <si>
    <t>ﾌｼﾞﾀ ﾕｳｼﾞ</t>
  </si>
  <si>
    <t>ｲﾁﾀﾞ ｱﾂｼ</t>
  </si>
  <si>
    <t>ｺﾂｶﾞｲ ﾋﾛﾋｻ</t>
  </si>
  <si>
    <t>ﾜﾀﾅﾍﾞ ﾖｼﾀｶ</t>
  </si>
  <si>
    <t>ﾏｴｼﾞﾏ ﾋﾛｼ</t>
  </si>
  <si>
    <t>ﾌｼﾞﾑﾗ ｶﾂﾖｼ</t>
  </si>
  <si>
    <t>ふじむら かつよし</t>
  </si>
  <si>
    <t>ｱﾘﾀｷ ﾋｻｼ</t>
  </si>
  <si>
    <t>ﾖｺｶﾜ ｹﾝﾀﾛｳ</t>
  </si>
  <si>
    <t>ｱﾍﾞ ｱｷﾗ</t>
  </si>
  <si>
    <t>ﾋﾗｲ ｹﾝｼﾞ</t>
  </si>
  <si>
    <t>ひらい けんじ</t>
  </si>
  <si>
    <t>ｴﾄｳ ﾕﾘ</t>
  </si>
  <si>
    <t>ｷｸｲ ﾅｵ</t>
  </si>
  <si>
    <t>ｱｵﾔﾏ ﾕﾐ</t>
  </si>
  <si>
    <t>あおやま ゆみ</t>
  </si>
  <si>
    <t>ｸﾂｶｹ ｶﾅ</t>
  </si>
  <si>
    <t>ﾕｲ ﾐｶ</t>
  </si>
  <si>
    <t>ｵﾀﾞ ｹｲｼﾞ</t>
  </si>
  <si>
    <t>ﾀﾞﾃ ﾖｼﾋﾃﾞ</t>
  </si>
  <si>
    <t>だて よしひで</t>
  </si>
  <si>
    <t>ﾏﾙｵﾉ ﾕｶｺ</t>
  </si>
  <si>
    <t>ﾂﾙﾔﾏ ﾄﾖｷ</t>
  </si>
  <si>
    <t>ｿｴﾀﾞ ﾃﾂﾔ</t>
  </si>
  <si>
    <t>ﾌｼﾞﾅﾐ ｼﾉﾌﾞ</t>
  </si>
  <si>
    <t>ﾔﾏｻﾞｷ ｱｷｵ</t>
  </si>
  <si>
    <t>ｱﾘｲｽﾞﾐ ﾉﾌﾞﾀｶ</t>
  </si>
  <si>
    <t>ｺｳﾊﾀ ﾀｲｽｹ</t>
  </si>
  <si>
    <t>ﾔｶﾞﾀ ﾀｸﾔ</t>
  </si>
  <si>
    <t>ﾖﾈﾀﾞ ﾕﾀｶ</t>
  </si>
  <si>
    <t>ｵﾉ ﾏｷｺ</t>
  </si>
  <si>
    <t>ﾀｶﾊｼ ﾄｵﾙ</t>
  </si>
  <si>
    <t>ｾｷｸﾞﾁ ﾀｶﾋﾛ</t>
  </si>
  <si>
    <t>せきぐち たかひろ</t>
  </si>
  <si>
    <t>ﾄﾘｼﾏ ｶｽﾞﾀｶ</t>
  </si>
  <si>
    <t>ﾆｼﾀﾞ ﾐﾂﾕｷ</t>
  </si>
  <si>
    <t>ｵｸﾉ ｶﾂﾋﾛ</t>
  </si>
  <si>
    <t>おくの かつひろ</t>
  </si>
  <si>
    <t>ｽｷﾞﾔﾏ ｷﾖｱｷ</t>
  </si>
  <si>
    <t>すぎやま きよあき</t>
  </si>
  <si>
    <t>ｵｵﾇﾏ ｶﾂﾏｻ</t>
  </si>
  <si>
    <t>おおぬま かつまさ</t>
  </si>
  <si>
    <t>ｵｷﾞﾉ ｺｳﾀﾛｳ</t>
  </si>
  <si>
    <t>ryutaro.aoki@oracle.com</t>
  </si>
  <si>
    <t>ｱｵｷ ﾘｭｳﾀﾛｳ</t>
  </si>
  <si>
    <t>あおき りゅうたろう</t>
  </si>
  <si>
    <t>ﾀﾑﾗ ｺﾄﾐ</t>
  </si>
  <si>
    <t>ｽｽﾞｷ ﾕｳﾀ</t>
  </si>
  <si>
    <t>ﾋﾗﾀ ｿｳｲﾁﾛｳ</t>
  </si>
  <si>
    <t>ﾅｶｶﾞﾜ ｹﾝﾀﾛｳ</t>
  </si>
  <si>
    <t>ｺﾆｼ ﾘｮｳｽｹ</t>
  </si>
  <si>
    <t>ｵﾊﾞﾗ ｹﾝｽｹ</t>
  </si>
  <si>
    <t>ｲﾜﾓﾄ ﾄﾓｶ</t>
  </si>
  <si>
    <t>ｱｻｲ ｼﾞｭﾝ</t>
  </si>
  <si>
    <t>ｵｵﾓﾘ ｼﾝｼﾞ</t>
  </si>
  <si>
    <t>ｷﾑﾗ ｺｳｲﾁ</t>
  </si>
  <si>
    <t>きむら こういち</t>
  </si>
  <si>
    <t>ｷｻﾗ ﾒｸﾞﾐ</t>
  </si>
  <si>
    <t>ｵｵﾉ ｶﾂﾔ</t>
  </si>
  <si>
    <t>ｵｶﾓﾄ ﾜﾀﾙ</t>
  </si>
  <si>
    <t>ｽｴﾂｸﾞ ｼｭﾝｽｹ</t>
  </si>
  <si>
    <t>すえつぐ しゅんすけ</t>
  </si>
  <si>
    <t>ｸﾎﾞｼﾞﾏ ﾀｹｼ</t>
  </si>
  <si>
    <t>ｼﾐｽﾞ ﾐｶｺ</t>
  </si>
  <si>
    <t>ｼﾝﾀｸ ｱﾂｼ</t>
  </si>
  <si>
    <t>ﾃﾗﾑﾗ ﾘｮｳ</t>
  </si>
  <si>
    <t>ﾓﾘﾀﾆ ﾏｻｷ</t>
  </si>
  <si>
    <t>ﾔﾏﾓﾄ ﾕﾐｺ</t>
  </si>
  <si>
    <t>ｽﾜ ﾔｽﾉﾘ</t>
  </si>
  <si>
    <t>ﾉﾀﾞ ﾕｳｼﾞ</t>
  </si>
  <si>
    <t>ﾀﾅｶ ﾅｵｷ</t>
  </si>
  <si>
    <t>ｽｽﾞｷ ｹｲ</t>
  </si>
  <si>
    <t>ｼｵﾊﾞﾗ ｺｳﾀ</t>
  </si>
  <si>
    <t>ﾇﾏﾀ ﾅｵｷ</t>
  </si>
  <si>
    <t>ﾉﾌﾞﾓﾄ ﾋﾛｷ</t>
  </si>
  <si>
    <t>ﾎｯﾀ ﾅｵﾐ</t>
  </si>
  <si>
    <t>ﾄﾞｷ ｹﾝﾀ</t>
  </si>
  <si>
    <t>ｺｲｹ ﾖｼﾋｺ</t>
  </si>
  <si>
    <t>ﾀﾅｶ ｱｷﾋﾄ</t>
  </si>
  <si>
    <t>ﾀｹﾄﾐ ﾉﾌﾞｱｷ</t>
  </si>
  <si>
    <t>ｻｲﾄｳ ﾖｼﾀﾀﾞ</t>
  </si>
  <si>
    <t>ｼﾊﾞﾀ ｱﾕﾑ</t>
  </si>
  <si>
    <t>ｽﾔﾏ ｹﾝｺﾞ</t>
  </si>
  <si>
    <t>ﾐﾔｻﾞｷ ﾋﾛﾕｷ</t>
  </si>
  <si>
    <t>ｶﾜｲ ｹﾝｲﾁ</t>
  </si>
  <si>
    <t>ｱﾝﾄﾞｳ ﾀｶﾌﾐ</t>
  </si>
  <si>
    <t>ｳﾗﾅｶ ｷﾜﾑ</t>
  </si>
  <si>
    <t>ｱﾍﾞ ｺｳｼﾞ</t>
  </si>
  <si>
    <t>あべ こうじ</t>
  </si>
  <si>
    <t>ﾀｹｻﾞﾜ ﾏｻｼ</t>
  </si>
  <si>
    <t>ｶﾄｳ ﾅｵ</t>
  </si>
  <si>
    <t>ｲﾏｻﾞﾄ ｼﾞｭﾝﾍﾟｲ</t>
  </si>
  <si>
    <t>ﾏﾂﾔﾏ ﾀｶｼ</t>
  </si>
  <si>
    <t>まつやま たかし</t>
  </si>
  <si>
    <t>shinpei.matsuda@oracle.com</t>
  </si>
  <si>
    <t>ﾏﾂﾀﾞ ｼﾝﾍﾟｲ</t>
  </si>
  <si>
    <t>Shinpei Matsuda</t>
  </si>
  <si>
    <t>ｷﾑﾗ ﾀﾂﾔ</t>
  </si>
  <si>
    <t>ﾊｼﾓﾄ ｼﾝﾉｽｹ</t>
  </si>
  <si>
    <t>ｱｵﾔﾏ ﾉﾘﾋﾛ</t>
  </si>
  <si>
    <t>ﾌｸｶﾏ ﾕｳｽｹ</t>
  </si>
  <si>
    <t>ﾏｽﾀﾞ ﾓﾄﾑ</t>
  </si>
  <si>
    <t>ﾏﾂｼﾀ ﾘｮｳ</t>
  </si>
  <si>
    <t>ｶﾄｳ ｹﾝ</t>
  </si>
  <si>
    <t>ﾖｺﾔﾏ ﾏｺﾄ</t>
  </si>
  <si>
    <t>ﾅｶﾞｲ ﾀｶﾋﾛ</t>
  </si>
  <si>
    <t>ｸｻﾅｷﾞ ﾔｽﾋﾛ</t>
  </si>
  <si>
    <t>ｻｶﾓﾄ ﾕｳﾀ</t>
  </si>
  <si>
    <t>ﾋﾗｲｽﾞﾐ ﾖｼｶｽﾞ</t>
  </si>
  <si>
    <t>ｻﾉ ｲｯｺｳ</t>
  </si>
  <si>
    <t>ﾜｷｻｶ ﾖｳｽｹ</t>
  </si>
  <si>
    <t>ﾀﾆｳﾁ ﾉﾌﾞﾀｶ</t>
  </si>
  <si>
    <t>ﾄﾘﾔﾏ ｺｳﾀﾛｳ</t>
  </si>
  <si>
    <t>ｳﾉｷ ﾖｼﾌﾐ</t>
  </si>
  <si>
    <t>ﾖｼﾓﾄ ｱﾔｺ</t>
  </si>
  <si>
    <t>ﾓﾘﾔ ｺｳｲﾁ</t>
  </si>
  <si>
    <t>ｼﾌﾞﾔ ﾐﾅｺ</t>
  </si>
  <si>
    <t>ﾉﾐﾔ ﾄﾓﾋﾛ</t>
  </si>
  <si>
    <t>ｽｶﾞﾇﾏ ｹﾝｼﾞ</t>
  </si>
  <si>
    <t>ﾌｸｲ ｹﾝｲﾁ</t>
  </si>
  <si>
    <t>ﾌｼﾞﾀ ｼﾝｲﾁ</t>
  </si>
  <si>
    <t>ﾜﾀﾅﾍﾞ ｹｲﾀ</t>
  </si>
  <si>
    <t>ｲｼｶﾜ ﾕｳｲﾁﾛｳ</t>
  </si>
  <si>
    <t>ﾎｿﾉ ｷｮｳﾍｲ</t>
  </si>
  <si>
    <t>ﾀｹﾖｼ ﾕｳｽｹ</t>
  </si>
  <si>
    <t>ｽｽﾞｷ ﾕｳｽｹ</t>
  </si>
  <si>
    <t>ﾔﾏﾀﾞ ﾀｹｼ</t>
  </si>
  <si>
    <t>ｲﾄｳ ｲｸﾎ</t>
  </si>
  <si>
    <t>ｲﾄｳ ﾀｶｱｷ</t>
  </si>
  <si>
    <t>ｲｼﾀﾞ ｶｽﾞﾐﾁ</t>
  </si>
  <si>
    <t>ｵﾉ ｶｽﾞﾋﾛ</t>
  </si>
  <si>
    <t>ｵﾁ ﾐﾂﾄﾓ</t>
  </si>
  <si>
    <t>ﾎﾘｳﾁ ｼｹﾞﾄ</t>
  </si>
  <si>
    <t>ﾅｶﾞｲ ﾉｿﾞﾑ</t>
  </si>
  <si>
    <t>ｳﾗﾓﾄ ｶｽﾞﾄｼ</t>
  </si>
  <si>
    <t>うらもと かずとし</t>
  </si>
  <si>
    <t>ﾀｻﾞｷ ﾏｻﾉﾘ</t>
  </si>
  <si>
    <t>ﾏｽﾀﾞ ｶｵﾙ</t>
  </si>
  <si>
    <t>ﾌｸﾅｶ ﾋﾛｱｷ</t>
  </si>
  <si>
    <t>ｲｼｸﾞﾛ ﾕｳｿﾞｳ</t>
  </si>
  <si>
    <t>ｶﾝｷ ﾕｳ</t>
  </si>
  <si>
    <t>ﾅｶﾞｼﾏ ﾖｳｽｹ</t>
  </si>
  <si>
    <t>ﾎﾘｶﾜ ﾏﾘｺ</t>
  </si>
  <si>
    <t>ﾀｶﾊｼ ﾅｵﾕｷ</t>
  </si>
  <si>
    <t>ﾀｶﾊﾗ ｱﾂｼ</t>
  </si>
  <si>
    <t>ｲﾉｾ ﾅｵﾔ</t>
  </si>
  <si>
    <t>ｶﾐﾄ ﾏｻｱｷ</t>
  </si>
  <si>
    <t>かみと まさあき</t>
  </si>
  <si>
    <t>ｳﾁﾀﾞ ﾂﾊﾞｻ</t>
  </si>
  <si>
    <t>ﾅｶｼﾞﾏ ﾋﾛﾕｷ</t>
  </si>
  <si>
    <t>ｶﾄｳﾀﾞ ﾏｽｼﾞ</t>
  </si>
  <si>
    <t>ﾊｼﾓﾄ ﾀﾞｲｺﾞ</t>
  </si>
  <si>
    <t>ｲﾉｳｴ ｵｻﾑ</t>
  </si>
  <si>
    <t>ｵｵｸﾎﾞ ﾏｻﾌﾐ</t>
  </si>
  <si>
    <t>ｲｼｲ ﾏｺﾄ</t>
  </si>
  <si>
    <t>ﾉﾅｶ ﾘｮｳ</t>
  </si>
  <si>
    <t>ｶﾜｲ ﾏｻﾅｵ</t>
  </si>
  <si>
    <t>ｷｸﾁ ｼｭｳﾍｲ</t>
  </si>
  <si>
    <t>ｻﾉ ｶｲﾄ</t>
  </si>
  <si>
    <t>ﾔﾏｼﾀ ｼｵﾝ</t>
  </si>
  <si>
    <t>ﾅｶﾂｶﾞﾜ ｹｲ</t>
  </si>
  <si>
    <t>ｳﾁﾑﾗ ﾄﾓｱｷ</t>
  </si>
  <si>
    <t>ｱﾍﾞ ｹﾝｼﾞ</t>
  </si>
  <si>
    <t>ｲﾏﾆｼ ﾖｼﾄ</t>
  </si>
  <si>
    <t>ﾂｼﾞｲ ﾕｶ</t>
  </si>
  <si>
    <t>ﾅｶﾆﾜ ﾄﾓﾐ</t>
  </si>
  <si>
    <t>ｵｵﾀ ｷｮｳｽｹ</t>
  </si>
  <si>
    <t>ｵｵﾀ ﾕﾐ</t>
  </si>
  <si>
    <t>ﾀﾏｺｼ ﾋﾛﾉﾘ</t>
  </si>
  <si>
    <t>ﾔﾀ ｶｽﾞﾔ</t>
  </si>
  <si>
    <t>ﾖｼﾀﾞ ｶｽﾞｷ</t>
  </si>
  <si>
    <t>ﾌｸﾀﾞ ｸﾆｶ</t>
  </si>
  <si>
    <t>ﾓﾘ ｱｷﾖ</t>
  </si>
  <si>
    <t>ﾌﾁﾜｷ ﾌﾐﾊﾙ</t>
  </si>
  <si>
    <t>ｶｲ ﾋﾛﾕｷ</t>
  </si>
  <si>
    <t>ﾅｶﾞｻﾜ ﾏｷ</t>
  </si>
  <si>
    <t>ﾊｯﾄﾘ ﾄﾓﾕｷ</t>
  </si>
  <si>
    <t>ﾅｶﾑﾗ ｹｲ</t>
  </si>
  <si>
    <t>ｼﾊﾞｻｷ ｶｵﾘ</t>
  </si>
  <si>
    <t>ｶﾐﾑﾗ ｹﾝｲﾁ</t>
  </si>
  <si>
    <t>ﾂﾂﾐ ｱｷｵ</t>
  </si>
  <si>
    <t>ﾀｹﾀﾞ ｹｲｼﾞ</t>
  </si>
  <si>
    <t>ﾅｶﾞﾉ ﾕﾐ</t>
  </si>
  <si>
    <t>ﾔﾅｳﾁ ﾁｱｷ</t>
  </si>
  <si>
    <t>ｻｻｷ ｶｽﾞﾖｼ</t>
  </si>
  <si>
    <t>ﾏﾂﾓﾄ ｼｭｳﾔ</t>
  </si>
  <si>
    <t>ｸｻﾁ ｼﾝｺﾞ</t>
  </si>
  <si>
    <t>ｲﾜﾌﾞﾁ ﾕｳﾀ</t>
  </si>
  <si>
    <t>ｶｼﾞｳﾗ ﾐｻｷ</t>
  </si>
  <si>
    <t>ｶﾜｻｷ ｺｳｲﾁﾛｳ</t>
  </si>
  <si>
    <t>ﾀﾆ ｱﾂｵ</t>
  </si>
  <si>
    <t>ﾀｲﾗｸ ﾋﾃﾞﾄｼ</t>
  </si>
  <si>
    <t>ｵｵﾊｼ ｶﾂﾕｷ</t>
  </si>
  <si>
    <t>ｲﾄｳ ｺｳﾍｲ</t>
  </si>
  <si>
    <t>ﾐｽﾞﾉ ﾄｵﾙ</t>
  </si>
  <si>
    <t>ｺﾝﾄﾞｳ ｻﾄｼ</t>
  </si>
  <si>
    <t>ﾅｶｼﾞﾏ ﾕｳ</t>
  </si>
  <si>
    <t>ｸﾚﾏﾂ ﾀﾆﾋﾄ</t>
  </si>
  <si>
    <t>ｷﾑﾗ ﾀｶｵ</t>
  </si>
  <si>
    <t>ﾀﾏﾀﾞ ﾒｸﾞﾙ</t>
  </si>
  <si>
    <t>たまだ めぐる</t>
  </si>
  <si>
    <t>ｸﾘﾏﾀ ﾏﾅﾌﾞ</t>
  </si>
  <si>
    <t>ｲｹﾀﾞ ｼｮｳ</t>
  </si>
  <si>
    <t>ﾀｹﾔﾏ ｿｳｲﾁﾛｳ</t>
  </si>
  <si>
    <t>ﾌｼﾞﾓﾄ ﾀｶﾉﾘ</t>
  </si>
  <si>
    <t>ｶﾜﾅﾍﾞ ﾃｯﾍﾟｲ</t>
  </si>
  <si>
    <t>ﾐﾔﾓﾄ ｼｮｳﾀ</t>
  </si>
  <si>
    <t>ｵｵﾆｼ ｶﾅﾐ</t>
  </si>
  <si>
    <t>ﾁｬｴﾝ ﾀｲｼ</t>
  </si>
  <si>
    <t>ﾏﾂｵ ﾐﾅ</t>
  </si>
  <si>
    <t>ﾐﾈｼﾏ ﾋｻｷ</t>
  </si>
  <si>
    <t>ｸﾎﾞﾀ ｾｲｼﾞ</t>
  </si>
  <si>
    <t>ﾀｶﾉ ﾄｼﾕｷ</t>
  </si>
  <si>
    <t>ｽｽﾞｷ ﾕｳｲﾁﾛｳ</t>
  </si>
  <si>
    <t>ｲﾁｶﾜ ﾀﾀﾞﾖｼ</t>
  </si>
  <si>
    <t>いちかわ ただよし</t>
  </si>
  <si>
    <t>ﾈｷﾞｼ ｵﾘｴ</t>
  </si>
  <si>
    <t>ｲﾜｷﾘ ﾀｶｺ</t>
  </si>
  <si>
    <t>ﾜｷﾑﾗ ﾄｼｷ</t>
  </si>
  <si>
    <t>ｲﾉｾ ｼﾞｭﾝ</t>
  </si>
  <si>
    <t>ｻｸﾏ ﾔｽﾋﾛ</t>
  </si>
  <si>
    <t>ｺﾊﾞﾔｼ ｵｻﾑ</t>
  </si>
  <si>
    <t>ﾐｽﾞﾀﾆ ｼﾝｼﾞ</t>
  </si>
  <si>
    <t>ﾋﾀﾞｶ ﾔｽｼ</t>
  </si>
  <si>
    <t>ｺﾝﾄﾞｳ ﾘｮｳ</t>
  </si>
  <si>
    <t>ﾑﾗﾀ ｷｮｳｽｹ</t>
  </si>
  <si>
    <t>ｶﾝﾀﾞ ﾀﾂﾅﾘ</t>
  </si>
  <si>
    <t>ﾖｼﾀﾞ ﾏｻﾌﾐ</t>
  </si>
  <si>
    <t>ｱﾀﾞﾁ ｹｲｼﾞ</t>
  </si>
  <si>
    <t>ﾆｼﾉ ｻﾄﾐ</t>
  </si>
  <si>
    <t>ｷﾞｼ ﾀｲｽｹ</t>
  </si>
  <si>
    <t>ｼﾀﾞ ﾋﾛｵﾘ</t>
  </si>
  <si>
    <t>しだ ひろおり</t>
  </si>
  <si>
    <t>ｵｵﾀｹ ﾌﾞﾗｲｱﾝ</t>
  </si>
  <si>
    <t>ｻﾄｳ ﾀｹｼ</t>
  </si>
  <si>
    <t>ｺｲﾇﾏﾙ ﾀｶﾋﾛ</t>
  </si>
  <si>
    <t>ｽｽﾞｷ ｱﾂｼ</t>
  </si>
  <si>
    <t>ﾔﾂﾅﾐ ﾋﾛｶｽﾞ</t>
  </si>
  <si>
    <t>ｶﾜｸﾞﾁ ﾘｮｳ</t>
  </si>
  <si>
    <t>ｶﾝﾉ ﾏｻﾐﾂ</t>
  </si>
  <si>
    <t>かんの まさみつ</t>
  </si>
  <si>
    <t>ﾀﾑﾗ ｱﾂｼ</t>
  </si>
  <si>
    <t>ｲｹﾀﾞ ﾄﾓｸﾆ</t>
  </si>
  <si>
    <t>ﾀﾑﾗ ｾｲｺﾞｳ</t>
  </si>
  <si>
    <t>ｲﾄｳ ｶﾝﾔ</t>
  </si>
  <si>
    <t>ﾏﾙﾔﾏ ｺｳｼﾞ</t>
  </si>
  <si>
    <t>まるやま こうじ</t>
  </si>
  <si>
    <t>ﾊﾟｸ ｼﾞｮﾝｳﾝ</t>
  </si>
  <si>
    <t>ぱく じょんうん</t>
  </si>
  <si>
    <t>ﾄﾏﾂ ﾛｸﾉｽｹ</t>
  </si>
  <si>
    <t>ﾌｼﾞﾀ ﾀｶｷ</t>
  </si>
  <si>
    <t>ﾀｹﾑﾗ ﾅｵｷ</t>
  </si>
  <si>
    <t>ｱｻｶﾜ ﾏｻﾉﾘ</t>
  </si>
  <si>
    <t>ryoji.hanaoka@oracle.com</t>
  </si>
  <si>
    <t>ﾊﾅｵｶ ﾘｮｳｼﾞ</t>
  </si>
  <si>
    <t>はなおか りょうじ</t>
  </si>
  <si>
    <t>ﾄﾐｵｶ ﾋﾛｼ</t>
  </si>
  <si>
    <t>とみおか ひろし</t>
  </si>
  <si>
    <t>ﾌｸﾄﾒ ﾕｷ</t>
  </si>
  <si>
    <t>ふくとめ ゆき</t>
  </si>
  <si>
    <t>ﾊｷﾞﾜﾗ ﾄﾓｺ</t>
  </si>
  <si>
    <t>ﾔﾏﾓﾄ ﾋﾛｷ</t>
  </si>
  <si>
    <t>ﾊﾗ ﾂﾕｺ</t>
  </si>
  <si>
    <t>ｲｲﾂﾞｶ ﾋﾄｼ</t>
  </si>
  <si>
    <t>ｲﾉｳｴ ﾉﾘｺ</t>
  </si>
  <si>
    <t>ｶﾜｳﾁ ﾕｻ</t>
  </si>
  <si>
    <t>ﾊﾝﾀﾞ ﾋﾛｷ</t>
  </si>
  <si>
    <t>はんだ ひろき</t>
  </si>
  <si>
    <t>ｷﾑﾛ ﾄﾓﾋｻ</t>
  </si>
  <si>
    <t>ﾅｶｼﾏ ﾏｽｼﾞﾛｳ</t>
  </si>
  <si>
    <t>ｽﾄｳ ﾕｷ</t>
  </si>
  <si>
    <t>すとう ゆき</t>
  </si>
  <si>
    <t>ﾑﾗｲ ﾘｮｳｺ</t>
  </si>
  <si>
    <t>ﾄｸﾅｶﾞ ﾔｽｸﾆ</t>
  </si>
  <si>
    <t>ﾊﾆ ﾄｵﾙ</t>
  </si>
  <si>
    <t>ｲｻﾞﾜ ﾄｵﾙ</t>
  </si>
  <si>
    <t>ﾊｾｶﾞﾜ ｲｻﾑ</t>
  </si>
  <si>
    <t>ﾂﾊﾞﾀ ｼﾝｼﾞ</t>
  </si>
  <si>
    <t>ﾂｶﾓﾄ ｱｷﾗ</t>
  </si>
  <si>
    <t>ｵｲｶﾜ ｼﾞｮｳｼﾞ</t>
  </si>
  <si>
    <t>ﾜﾀﾅﾍﾞ ｴﾐ</t>
  </si>
  <si>
    <t>ﾌｸﾓﾄ ﾉﾌﾞﾌﾐ</t>
  </si>
  <si>
    <t>ふくもと のぶふみ</t>
  </si>
  <si>
    <t>ﾄﾘｺﾞｴ ｺｳｼﾞ</t>
  </si>
  <si>
    <t>ﾌｸｲ ﾀｸﾛｳ</t>
  </si>
  <si>
    <t>ﾂｶｺﾞｼ ﾌﾐﾀｶ</t>
  </si>
  <si>
    <t>つかごし ふみたか</t>
  </si>
  <si>
    <t>ﾕｳﾀ ﾐﾔｻﾞｷ</t>
  </si>
  <si>
    <t>ﾔﾏｶﾞﾀ ｶｽﾞﾋｻ</t>
  </si>
  <si>
    <t>やまがた かずひさ</t>
  </si>
  <si>
    <t>soichi.c.chiba@oracle.com</t>
  </si>
  <si>
    <t>ﾁﾊﾞ ｿｳｲﾁ</t>
  </si>
  <si>
    <t>Soichi Chiba</t>
  </si>
  <si>
    <t>ｲﾇｶｲ ﾋﾛﾔ</t>
  </si>
  <si>
    <t>ﾊｼﾓﾄ ﾖﾘﾖｼ</t>
  </si>
  <si>
    <t>ｺｶﾞ ﾀﾞｲｽｹ</t>
  </si>
  <si>
    <t>ｼﾝｼﾞｮｳ ﾄﾓｺ</t>
  </si>
  <si>
    <t>ｿｶﾞﾜ ﾘｮｳｽｹ</t>
  </si>
  <si>
    <t>ﾋﾀﾞｶ ﾖｳｼﾞﾛｳ</t>
  </si>
  <si>
    <t>ﾅｶｶﾞﾜ ﾖｳｽｹ</t>
  </si>
  <si>
    <t>ﾔｽﾀﾞ ﾕﾀｶ</t>
  </si>
  <si>
    <t>ｲﾄｳ ﾅｵﾄ</t>
  </si>
  <si>
    <t>ﾓﾓｲ ﾏｻﾖﾘ</t>
  </si>
  <si>
    <t>ももい まさより</t>
  </si>
  <si>
    <t>ｱｾﾞｶﾐ ｼｮｳﾏ</t>
  </si>
  <si>
    <t>ｶｼﾞ ﾕｳｲﾁ</t>
  </si>
  <si>
    <t>かじ ゆういち</t>
  </si>
  <si>
    <t>ｺｸﾌﾞ ﾂﾊﾞｻ</t>
  </si>
  <si>
    <t>こくぶ つばさ</t>
  </si>
  <si>
    <t>ｺﾀﾞﾏ ﾋﾃﾞﾕｷ</t>
  </si>
  <si>
    <t>manami.shoji@oracle.com</t>
  </si>
  <si>
    <t>ｼｮｳｼﾞ ﾏﾅﾐ</t>
  </si>
  <si>
    <t>しょうじ まなみ</t>
  </si>
  <si>
    <t>ﾜﾀﾅﾍﾞ ｼﾞｭﾝ</t>
  </si>
  <si>
    <t>ﾔﾏｸﾞﾁ ﾏｻﾙ</t>
  </si>
  <si>
    <t>ﾀｹﾅｶ ｼｭｳｼﾞ</t>
  </si>
  <si>
    <t>たけなか しゅうじ</t>
  </si>
  <si>
    <t>ﾄｸｲ ﾀｸﾔ</t>
  </si>
  <si>
    <t>ﾇﾏﾍﾞ ﾐﾁｶｽﾞ</t>
  </si>
  <si>
    <t>ﾌｶﾉ ｺｳｲﾁ</t>
  </si>
  <si>
    <t>ふかの こういち</t>
  </si>
  <si>
    <t>ｲｼｲ ﾖｼﾕｷ</t>
  </si>
  <si>
    <t>いしい よしゆき</t>
  </si>
  <si>
    <t>michihito.tsuda@oracle.com</t>
  </si>
  <si>
    <t>ﾂﾀﾞ ﾐﾁﾋﾄ</t>
  </si>
  <si>
    <t>つだ みちひと</t>
  </si>
  <si>
    <t>ｺﾊﾞﾔｼ ﾕｷ</t>
  </si>
  <si>
    <t>ﾌｼﾞﾀ ﾖｼｱｷ</t>
  </si>
  <si>
    <t>ｺｽｷﾞﾔﾏ ﾏｺﾄ</t>
  </si>
  <si>
    <t>ﾏﾂﾀﾞ ﾘｭｳｲﾁ</t>
  </si>
  <si>
    <t>ｼｶﾞ ﾁｽﾞﾙ</t>
  </si>
  <si>
    <t>しが ちづる</t>
  </si>
  <si>
    <t>ﾖｼｺｼ ﾀﾞｲｽｹ</t>
  </si>
  <si>
    <t>ﾅｶﾑﾗ ﾄｼﾋﾛ</t>
  </si>
  <si>
    <t>ｼﾞﾋﾞｷ ｱｷﾋﾃﾞ</t>
  </si>
  <si>
    <t>ｲｼｲ ﾋﾛﾔｽ</t>
  </si>
  <si>
    <t>ﾅｶﾞｼﾏ ﾉﾎﾞﾙ</t>
  </si>
  <si>
    <t>ｲﾅ ﾉﾌﾞｱｷ</t>
  </si>
  <si>
    <t>ﾀﾅｶ ﾕﾐ</t>
  </si>
  <si>
    <t>ｱﾜﾔ ﾂﾖｼ</t>
  </si>
  <si>
    <t>ﾄﾓｻﾞﾜ ﾉﾘﾖｼ</t>
  </si>
  <si>
    <t>ｲﾄｳ ｹｲｽｹ</t>
  </si>
  <si>
    <t>ﾊﾔｼ ﾓﾘｼｹﾞ</t>
  </si>
  <si>
    <t>ﾅｶﾑﾗ ﾄｼﾊﾙ</t>
  </si>
  <si>
    <t>ｶﾜｶﾐ ﾔｽｵ</t>
  </si>
  <si>
    <t>ﾏﾙｶﾜ ｱｷﾋﾛ</t>
  </si>
  <si>
    <t>ﾔﾏﾀﾞ ﾋﾄﾐ</t>
  </si>
  <si>
    <t>ｻｻｷ ﾄｼｵ</t>
  </si>
  <si>
    <t>ｳｴﾉ ﾀｹｼ</t>
  </si>
  <si>
    <t>ｵﾊﾞﾗ ﾀﾂﾔ</t>
  </si>
  <si>
    <t>ﾎﾝﾏ ﾕｳｷ</t>
  </si>
  <si>
    <t>ﾊﾔｶﾜ ﾃﾂﾔ</t>
  </si>
  <si>
    <t>ｾｷ ｱﾕﾑ</t>
  </si>
  <si>
    <t>ｲｼﾊﾞｼ ﾏﾕﾐ</t>
  </si>
  <si>
    <t>ﾅｶﾞﾉ ｱﾂﾔ</t>
  </si>
  <si>
    <t>ﾔﾏｻﾞｷ ﾀﾞｲｽｹ</t>
  </si>
  <si>
    <t>やまざき だいすけ</t>
  </si>
  <si>
    <t>ﾔﾏﾑﾗ ｸﾐｺ</t>
  </si>
  <si>
    <t>ｲﾜｷ ﾏﾕﾐ</t>
  </si>
  <si>
    <t>いわき まゆみ</t>
  </si>
  <si>
    <t>ﾉﾌﾞｷﾖ ｼｮｳﾀ</t>
  </si>
  <si>
    <t>ﾋﾛｻﾜ ﾐﾁﾋﾛ</t>
  </si>
  <si>
    <t>ﾀｻﾞﾜ ﾐﾂﾋﾛ</t>
  </si>
  <si>
    <t>ﾃﾗｻｶ ｺｳｻｸ</t>
  </si>
  <si>
    <t>ﾔﾏｶﾄﾞ ﾐﾂﾋﾛ</t>
  </si>
  <si>
    <t>ｺｳｻｶ ﾋﾃﾞｷ</t>
  </si>
  <si>
    <t>ﾀｷｸﾞﾁ ｽﾅｵ</t>
  </si>
  <si>
    <t>たきぐち すなお</t>
  </si>
  <si>
    <t>ﾏﾂｵ ｱｷﾋﾄ</t>
  </si>
  <si>
    <t>まつお あきひと</t>
  </si>
  <si>
    <t>ｲｹｳﾁ ﾘｮｳﾀ</t>
  </si>
  <si>
    <t>ﾉｶﾞﾐ ﾀｶﾉﾌﾞ</t>
  </si>
  <si>
    <t>ｵｵｸﾎﾞ ﾄﾓﾋﾛ</t>
  </si>
  <si>
    <t>ｸﾘﾔﾏ ｹｲﾀ</t>
  </si>
  <si>
    <t>ﾊｼﾓﾄ ｼｮｳﾍｲ</t>
  </si>
  <si>
    <t>ﾏﾝﾀﾞｲ ﾋﾃﾞｵ</t>
  </si>
  <si>
    <t>ｲﾜﾓﾄ ｹﾝｼﾞ</t>
  </si>
  <si>
    <t>ﾀｶﾊｼ ｶｽﾞﾉﾘ</t>
  </si>
  <si>
    <t>ｵｶﾍﾞ ﾖｳｽｹ</t>
  </si>
  <si>
    <t>ﾁｪﾝ ｽﾃﾗ</t>
  </si>
  <si>
    <t>ちぇん すてら</t>
  </si>
  <si>
    <t>ﾃﾗｼﾏ ﾀｹｵ</t>
  </si>
  <si>
    <t>ｲﾏｶﾞﾜ ﾖｳｽｹ</t>
  </si>
  <si>
    <t>ｵｵﾑﾗ ﾀｶｺ</t>
  </si>
  <si>
    <t>ﾆｼﾀﾞ ﾔﾖｲ</t>
  </si>
  <si>
    <t>ｼﾏﾀﾞ ﾂﾊﾞｻ</t>
  </si>
  <si>
    <t>しまだ つばさ</t>
  </si>
  <si>
    <t>ｶﾀﾊﾗ ﾕｳﾀ</t>
  </si>
  <si>
    <t>ﾀｹﾀﾞ ﾐﾕ</t>
  </si>
  <si>
    <t>ﾓﾘ ｼｮｳﾍｲ</t>
  </si>
  <si>
    <t>ﾌｼﾞﾀ ｼﾝｺﾞ</t>
  </si>
  <si>
    <t>ﾔﾏﾓﾄ ｻﾔｶ</t>
  </si>
  <si>
    <t>やまもと さやか</t>
  </si>
  <si>
    <t>ｵｵﾐｶ ﾘｮｳﾀ</t>
  </si>
  <si>
    <t>おおみか りょうた</t>
  </si>
  <si>
    <t>ﾄﾘｲ ｶﾝﾀ</t>
  </si>
  <si>
    <t>とりい かんた</t>
  </si>
  <si>
    <t>ﾀｶﾞ ﾅｵﾀ</t>
  </si>
  <si>
    <t>ｽｽﾞｷ ｶｽﾞﾖｼ</t>
  </si>
  <si>
    <t>ｵｵﾀｷ ﾉﾘﾊﾙ</t>
  </si>
  <si>
    <t>kazuhito.yoshida@oracle.com</t>
  </si>
  <si>
    <t>ﾖｼﾀﾞ ｶｽﾞﾋﾄ</t>
  </si>
  <si>
    <t>よしだ かずひと</t>
  </si>
  <si>
    <t>ｵﾉｻﾞﾜ ｴｲ</t>
  </si>
  <si>
    <t>ﾀﾅｶ ｼﾝｽｹ</t>
  </si>
  <si>
    <t>ｶﾄﾞﾀ ﾕｳｽｹ</t>
  </si>
  <si>
    <t>ﾐｼﾏ ﾘｴ</t>
  </si>
  <si>
    <t>ﾊﾅｲ ﾐﾎ</t>
  </si>
  <si>
    <t>はない みほ</t>
  </si>
  <si>
    <t>ﾉﾑﾗ ﾀｶﾐﾂ</t>
  </si>
  <si>
    <t>ｸﾜﾊﾞﾗ ｼｮｳﾀﾛｳ</t>
  </si>
  <si>
    <t>ｼﾞｬﾝ ﾍﾟﾝ</t>
  </si>
  <si>
    <t>ｻｹﾐ ﾘｮｳ</t>
  </si>
  <si>
    <t>さけみ りょう</t>
  </si>
  <si>
    <t>ﾀﾒｸﾆ ｼﾞｭﾝｼﾞ</t>
  </si>
  <si>
    <t>ためくに じゅんじ</t>
  </si>
  <si>
    <t>ﾃﾗｻｷ ｱｷﾐﾂ</t>
  </si>
  <si>
    <t>ｼﾌﾞﾔ ﾕｳｽｹ</t>
  </si>
  <si>
    <t>しぶや ゆうすけ</t>
  </si>
  <si>
    <t>ﾋﾛｾ ﾘｮｳ</t>
  </si>
  <si>
    <t>ｻﾉ ｺｳｲﾁ</t>
  </si>
  <si>
    <t>ﾆｼﾓﾄ ﾘｶﾙﾄﾞ</t>
  </si>
  <si>
    <t>ﾋﾗﾉ ﾀｶﾋﾛ</t>
  </si>
  <si>
    <t>ﾀｹｲｼ ﾖｼﾅｵ</t>
  </si>
  <si>
    <t>ﾂﾉﾀﾞ ｹﾝｽｹ</t>
  </si>
  <si>
    <t>ｸﾆｴﾀﾞ ﾋﾛｶｽﾞ</t>
  </si>
  <si>
    <t>くにえだ ひろかず</t>
  </si>
  <si>
    <t>ﾏﾂﾓﾄ ｶｽﾞｱｷ</t>
  </si>
  <si>
    <t>ﾀﾅｶ ｱｷ</t>
  </si>
  <si>
    <t>ｼﾏｻﾞｷ ﾀﾞｲｽｹ</t>
  </si>
  <si>
    <t>ﾀｻﾞﾜ ﾏｻﾙ</t>
  </si>
  <si>
    <t>ｼﾗｸﾏ ﾏｻﾐ</t>
  </si>
  <si>
    <t>ﾄｸﾔﾏ ﾘｮｳ</t>
  </si>
  <si>
    <t>とくやま りょう</t>
  </si>
  <si>
    <t>ﾅｶｼﾏ ﾏｻｷ</t>
  </si>
  <si>
    <t>ﾂﾈﾔﾏ ｹｲｲﾁ</t>
  </si>
  <si>
    <t>ｷｻﾗ ｼｹﾞﾙ</t>
  </si>
  <si>
    <t>ｼﾌﾞﾔ ｶｽﾞﾋﾛ</t>
  </si>
  <si>
    <t>ｶﾜｿﾞｴ ﾕｷｵ</t>
  </si>
  <si>
    <t>ﾋｶｹﾞ ｱｷｵ</t>
  </si>
  <si>
    <t>ｻﾉ ﾏｻﾔ</t>
  </si>
  <si>
    <t>ﾊﾗｼﾏ ﾖｼﾋﾛ</t>
  </si>
  <si>
    <t>ｲﾅﾊﾞ ﾖｼﾋﾛ</t>
  </si>
  <si>
    <t>ｲﾄｳ ｱｷﾗ</t>
  </si>
  <si>
    <t>ﾂﾁﾔ ﾏｻﾖｼ</t>
  </si>
  <si>
    <t>ﾀﾅｶ ｵｻﾑ</t>
  </si>
  <si>
    <t>ｴﾝﾄﾞｳ ﾏﾘｺ</t>
  </si>
  <si>
    <t>ﾎﾝﾏ ﾘｮｳ</t>
  </si>
  <si>
    <t>ﾛｳ ｼﾞｬﾝ</t>
  </si>
  <si>
    <t>ﾅｶﾑﾗ ｹｲｼﾞ</t>
  </si>
  <si>
    <t>ｵｶﾞﾀ ﾉﾘﾖｼ</t>
  </si>
  <si>
    <t>ｲｼｲ ﾄｼﾋﾛ</t>
  </si>
  <si>
    <t>ｶﾜｸﾞﾁ ﾋﾛｼ</t>
  </si>
  <si>
    <t>ｻﾜﾀﾞ ｹﾝﾀ</t>
  </si>
  <si>
    <t>ﾖｺﾔﾏ ﾀｹｼ</t>
  </si>
  <si>
    <t>ｺｳﾉｽ ｴｲﾒｲ</t>
  </si>
  <si>
    <t>ﾅｶﾞｶﾜ ﾔｽﾐﾂ</t>
  </si>
  <si>
    <t>ｺｽｷﾞ ﾋﾛﾕｷ</t>
  </si>
  <si>
    <t>ｶﾜｶﾐ ﾀｶｼ</t>
  </si>
  <si>
    <t>ﾕﾝﾊﾞ ｻﾄｼ</t>
  </si>
  <si>
    <t>ﾓﾘｻﾜ ｼｭｳ</t>
  </si>
  <si>
    <t>ｸｼﾀﾞ ﾕｳｲﾁ</t>
  </si>
  <si>
    <t>ｶｼﾏ ｺﾀﾛｳ</t>
  </si>
  <si>
    <t>ｲｹﾓﾄ ｼｭｳｼﾞ</t>
  </si>
  <si>
    <t>ﾌｼﾞｳ ｶｽﾞﾋﾛ</t>
  </si>
  <si>
    <t>ｵｸﾞﾗ ｶｽﾞﾉﾘ</t>
  </si>
  <si>
    <t>ｼﾐｽﾞ ｶｽﾞﾉﾌﾞ</t>
  </si>
  <si>
    <t>ﾀｹﾀﾞ ﾔｽﾕｷ</t>
  </si>
  <si>
    <t>たけだ やすゆき</t>
  </si>
  <si>
    <t>ﾀｶﾔﾏ ﾖｼﾕｷ</t>
  </si>
  <si>
    <t>たかやま よしゆき</t>
  </si>
  <si>
    <t>ﾘ ｷ</t>
  </si>
  <si>
    <t>り き</t>
  </si>
  <si>
    <t>ﾖﾈﾔﾏ ﾘｭｳﾀ</t>
  </si>
  <si>
    <t>よねやま りゅうた</t>
  </si>
  <si>
    <t>ﾎﾘｿﾞｴ ﾕｳﾀ</t>
  </si>
  <si>
    <t>ほりぞえ ゆうた</t>
  </si>
  <si>
    <t>ﾔﾅｵｶ ｶｽﾞﾋﾛ</t>
  </si>
  <si>
    <t>やなおか かずひろ</t>
  </si>
  <si>
    <t>ｵｵｳﾁﾀﾞ ﾐﾁｺ</t>
  </si>
  <si>
    <t>おおうちだ みちこ</t>
  </si>
  <si>
    <t>ﾃﾞﾝ ﾆﾝ</t>
  </si>
  <si>
    <t>でん にん</t>
  </si>
  <si>
    <t>ﾌｸﾀﾞ ﾀｶﾋﾛ</t>
  </si>
  <si>
    <t>ｲｸﾞﾁ ｻｷｴ</t>
  </si>
  <si>
    <t>いぐち さきえ</t>
  </si>
  <si>
    <t>ﾘﾝ ｾｲｷﾝ</t>
  </si>
  <si>
    <t>ｺｳﾉ ﾀﾞｲｽｹ</t>
  </si>
  <si>
    <t>こうの だいすけ</t>
  </si>
  <si>
    <t>ﾏﾂﾓﾄ ﾕｳｷ</t>
  </si>
  <si>
    <t>まつもと ゆうき</t>
  </si>
  <si>
    <t>ｲｼｲ ｹﾝｽｹ</t>
  </si>
  <si>
    <t>ﾀｸﾞﾁ ﾏｻﾄ</t>
  </si>
  <si>
    <t>ｻﾄｳ ﾓﾄﾉﾘ</t>
  </si>
  <si>
    <t>ﾁﾊﾗ ﾏｻﾋﾄ</t>
  </si>
  <si>
    <t>ちはら まさひと</t>
  </si>
  <si>
    <t>ｱｲｻﾞﾜ ｲﾁﾛｳ</t>
  </si>
  <si>
    <t>ﾔﾏﾀﾞ ﾉﾌﾞﾏｻ</t>
  </si>
  <si>
    <t>ｾﾝﾎﾞｼ ﾕﾀｶ</t>
  </si>
  <si>
    <t>ﾀﾍﾞ ﾀｶﾕｷ</t>
  </si>
  <si>
    <t>ﾔﾏﾀﾞ ｼﾝｲﾁ</t>
  </si>
  <si>
    <t>ｵﾀﾞ ｱｷﾋﾛ</t>
  </si>
  <si>
    <t>ﾔﾏﾅｶ ｼｮｳﾍｲ</t>
  </si>
  <si>
    <t>ｲｻﾞﾜ ﾀｶｱｷ</t>
  </si>
  <si>
    <t>ｶﾄｳ ﾔｽﾋﾛ</t>
  </si>
  <si>
    <t>かとう やすひろ</t>
  </si>
  <si>
    <t>ｶﾄｳ ｺｳｷ</t>
  </si>
  <si>
    <t>ｲｼﾀﾞ ｼｮｳ</t>
  </si>
  <si>
    <t>いしだ しょう</t>
  </si>
  <si>
    <t>ｻｻﾌﾞﾁ ﾖｼﾋﾛ</t>
  </si>
  <si>
    <t>ﾅｶﾀ ｻﾕﾘ</t>
  </si>
  <si>
    <t>なかた さゆり</t>
  </si>
  <si>
    <t>ﾆｼｵ ﾅｵｷ</t>
  </si>
  <si>
    <t>にしお なおき</t>
  </si>
  <si>
    <t>ｶﾄｳ ﾜﾀﾙ</t>
  </si>
  <si>
    <t>かとう わたる</t>
  </si>
  <si>
    <t>ｲｸﾞﾁ ﾕｳﾔ</t>
  </si>
  <si>
    <t>いぐち ゆうや</t>
  </si>
  <si>
    <t>ｼｹﾞﾀ ｼｮｳﾍｲ</t>
  </si>
  <si>
    <t>ｶﾄﾞﾀ ﾏｻﾂｸﾞ</t>
  </si>
  <si>
    <t>ｲｼﾀﾞ ｺｳﾍｲ</t>
  </si>
  <si>
    <t>ﾋｬｸﾀｹ ﾄﾓﾕｷ</t>
  </si>
  <si>
    <t>ｽｽﾞｷ ﾋﾛﾉﾘ</t>
  </si>
  <si>
    <t>ﾓﾘﾀ ﾉﾌﾞﾔｽ</t>
  </si>
  <si>
    <t>ｺｻﾐ ﾀﾓﾂ</t>
  </si>
  <si>
    <t>ｲｼｲ ﾄﾓｺ</t>
  </si>
  <si>
    <t>ｶﾐｸﾎﾞ ﾋｶﾙ</t>
  </si>
  <si>
    <t>ﾜｸﾀﾞ ﾏｻﾋﾛ</t>
  </si>
  <si>
    <t>ﾔﾏﾓﾄ ｺｳｾｲ</t>
  </si>
  <si>
    <t>ｷﾑﾗ ﾏｻﾕｷ</t>
  </si>
  <si>
    <t>ｲﾉｳｴ ｹﾝｺﾞ</t>
  </si>
  <si>
    <t>ｲｽﾞﾐ ｺｳﾀﾛｳ</t>
  </si>
  <si>
    <t>ﾐﾂｲ ﾄﾖｶｽﾞ</t>
  </si>
  <si>
    <t>ｶﾉｳ ﾉﾘﾋｻ</t>
  </si>
  <si>
    <t>ｲﾄｳ ﾀｶﾕｷ</t>
  </si>
  <si>
    <t>ｶﾐﾘｮｳ ｹｲｼﾞ</t>
  </si>
  <si>
    <t>かみりょう けいじ</t>
  </si>
  <si>
    <t>ﾄﾞﾓﾝ ﾀﾞｲｷ</t>
  </si>
  <si>
    <t>ｻｶﾓﾄ ｹｲｲﾁ</t>
  </si>
  <si>
    <t>ﾁｮｳ ｺｳ</t>
  </si>
  <si>
    <t>ﾋﾗｵ ｶﾂﾐ</t>
  </si>
  <si>
    <t>ﾀｶﾐ ﾀﾀﾞｼ</t>
  </si>
  <si>
    <t>ｳｵﾉﾐ ﾀﾀﾞﾉﾘ</t>
  </si>
  <si>
    <t>ｻﾀﾞ ﾀｶｼ</t>
  </si>
  <si>
    <t>ｲﾘｸﾞﾁ ﾌﾄｼ</t>
  </si>
  <si>
    <t>ｼｹﾞｶﾜ ﾀﾐｴ</t>
  </si>
  <si>
    <t>ﾖｺﾐｿﾞ ｲｻﾑ</t>
  </si>
  <si>
    <t>ﾐﾂﾌｼﾞ ｺｳｼﾞ</t>
  </si>
  <si>
    <t>ﾀﾅｶ ﾋﾛｶｽﾞ</t>
  </si>
  <si>
    <t>ﾂｼﾞﾊﾗ ﾕｷｵ</t>
  </si>
  <si>
    <t>ｵｷﾑﾗ ｶｽﾞﾋﾛ</t>
  </si>
  <si>
    <t>ﾖｼｶﾈ ﾐｶｺ</t>
  </si>
  <si>
    <t>ﾑﾛﾀ ｼﾝｲﾁ</t>
  </si>
  <si>
    <t>ﾌﾀﾑﾗ ﾖｼﾌﾐ</t>
  </si>
  <si>
    <t>ﾕﾝ ｹｲｺ</t>
  </si>
  <si>
    <t>ｻｶﾀ ﾏｻﾙ</t>
  </si>
  <si>
    <t>さかた まさる</t>
  </si>
  <si>
    <t>ｾｷﾈ ｱﾂｼ</t>
  </si>
  <si>
    <t>ｶﾀｵｶ ﾀｸﾔ</t>
  </si>
  <si>
    <t>ｵｸﾔﾏ ﾀｶｼ</t>
  </si>
  <si>
    <t>ｲｹﾀﾞ ｶﾂﾐ</t>
  </si>
  <si>
    <t>ﾃﾗｿﾞﾉ ｼｹﾞﾀｶ</t>
  </si>
  <si>
    <t>ｺﾝﾄﾞｳ ﾐｴｺ</t>
  </si>
  <si>
    <t>ｷﾀﾊﾞﾔｼ ｶｵﾘ</t>
  </si>
  <si>
    <t>ﾔﾏﾀﾞ ﾀﾞｲｼ</t>
  </si>
  <si>
    <t>ｶﾜﾓﾄ ﾔｽﾋｻ</t>
  </si>
  <si>
    <t>ｻｻﾓﾄ ﾋﾛｼ</t>
  </si>
  <si>
    <t>ﾉｼﾞﾘ ﾎｳﾀ</t>
  </si>
  <si>
    <t>ｼﾐｽﾞ ﾄｼﾀﾀﾞ</t>
  </si>
  <si>
    <t>ﾀﾇﾏ ｼｭｳｲﾁ</t>
  </si>
  <si>
    <t>ﾀｶﾊｼ ﾀｲﾘｭｳ</t>
  </si>
  <si>
    <t>ﾊﾗﾀﾞ ﾖｼﾊﾙ</t>
  </si>
  <si>
    <t>ﾑﾗｶﾐ ﾀｶｼ</t>
  </si>
  <si>
    <t>ﾀｼﾛ ﾏｻｼ</t>
  </si>
  <si>
    <t>ﾖﾈﾔ ｱｷﾗ</t>
  </si>
  <si>
    <t>よねや あきら</t>
  </si>
  <si>
    <t>tomoyasu.saito@oracle.com</t>
  </si>
  <si>
    <t>ｻｲﾄｳ ﾄﾓﾔｽ</t>
  </si>
  <si>
    <t>Tomoyasu Saito</t>
  </si>
  <si>
    <t>ｺｶﾞﾈﾏﾙ ﾋﾛｼ</t>
  </si>
  <si>
    <t>ﾀﾅｶ ｹﾝｼﾞ</t>
  </si>
  <si>
    <t>ｵｵﾔﾏ ﾃﾂｼﾛｳ</t>
  </si>
  <si>
    <t>ﾔﾏﾀﾞ ｺｳｲﾁﾛｳ</t>
  </si>
  <si>
    <t>ﾊﾗﾀﾞ ﾀｶｼ</t>
  </si>
  <si>
    <t>ｵｶﾍﾞ ﾀｸﾔ</t>
  </si>
  <si>
    <t>ｵｳ ﾁｪﾘﾑ</t>
  </si>
  <si>
    <t>kei.furutsuka@oracle.com</t>
  </si>
  <si>
    <t>ﾌﾙﾂｶ ｹｲ</t>
  </si>
  <si>
    <t>shoto.suzuki@oracle.com</t>
  </si>
  <si>
    <t>ｽｽﾞｷ ｼｮｳﾄ</t>
  </si>
  <si>
    <t>takuya.kaneko@oracle.com</t>
  </si>
  <si>
    <t>ｶﾈｺ ﾀｸﾔ</t>
  </si>
  <si>
    <t>takahiro.harashima@oracle.com</t>
  </si>
  <si>
    <t>ﾊﾗｼﾏ ﾀｶﾋﾛ</t>
  </si>
  <si>
    <t>nami.sakuragi@oracle.com</t>
  </si>
  <si>
    <t>ｻｸﾗｷﾞ ﾅﾐ</t>
  </si>
  <si>
    <t>maki.takasaki@oracle.com</t>
  </si>
  <si>
    <t>ﾀｶｻｷ ﾏｷ</t>
  </si>
  <si>
    <t>chihiro.totsuka@oracle.com</t>
  </si>
  <si>
    <t>ﾄﾂｶ ﾁﾋﾛ</t>
  </si>
  <si>
    <t>kurando.kubo@oracle.com</t>
  </si>
  <si>
    <t>ｸﾎﾞ ｸﾗﾝﾄﾞ</t>
  </si>
  <si>
    <t>shota.akazawa@oracle.com</t>
  </si>
  <si>
    <t>ｱｶｻﾞﾜ ｼｮｳﾀ</t>
  </si>
  <si>
    <t>nana.serizawa@oracle.com</t>
  </si>
  <si>
    <t>ｾﾘｻﾞﾜ ﾅﾅ</t>
  </si>
  <si>
    <t>raku.komatsu@oracle.com</t>
  </si>
  <si>
    <t>ｺﾏﾂ ﾗｸ</t>
  </si>
  <si>
    <t>kohei.saito@oracle.com</t>
  </si>
  <si>
    <t>ｻｲﾄｳ ｺｳﾍｲ</t>
  </si>
  <si>
    <t>masakazu.omura@oracle.com</t>
  </si>
  <si>
    <t>ｵｵﾑﾗ ﾏｻｶｽﾞ</t>
  </si>
  <si>
    <t>takayuki.inoue@oracle.com</t>
  </si>
  <si>
    <t>ｲﾉｳｴ ﾀｶﾕｷ</t>
  </si>
  <si>
    <t>maria.hirai@oracle.com</t>
  </si>
  <si>
    <t>ﾋﾗｲ ﾏﾘｱ</t>
  </si>
  <si>
    <t>Anthony van Dijk</t>
  </si>
  <si>
    <t>ｼﾏﾀﾞ ﾅﾂｺ</t>
  </si>
  <si>
    <t>ｱﾏﾉ ｴﾘ</t>
  </si>
  <si>
    <t>あまの えり</t>
  </si>
  <si>
    <t>ｻｲﾄｳ ﾕｳﾀ</t>
  </si>
  <si>
    <t>ｻｻｷ ﾋﾛｺ</t>
  </si>
  <si>
    <t>ｲﾉｳｴ ﾏｻﾕｷ</t>
  </si>
  <si>
    <t>ﾀｶﾊｼ ｱﾔ</t>
  </si>
  <si>
    <t>ﾏﾂｻﾞｷ ﾕｳ</t>
  </si>
  <si>
    <t>ｳｼﾞｲｴ ﾁｶ</t>
  </si>
  <si>
    <t>ﾋﾅﾐ ﾄﾓｺ</t>
  </si>
  <si>
    <t>ひなみ ともこ</t>
  </si>
  <si>
    <t>ｶﾒｶﾞｲ ｻﾄｼ</t>
  </si>
  <si>
    <t>ﾏﾂｲｼ ﾅｵﾐ</t>
  </si>
  <si>
    <t>ｳｴﾉ ｱｷｺ</t>
  </si>
  <si>
    <t>ﾔﾏﾀﾞ ｶﾖ</t>
  </si>
  <si>
    <t>ｵﾓﾄ ﾕｳｺ</t>
  </si>
  <si>
    <t>ﾄﾔﾏ ﾏﾘｺ</t>
  </si>
  <si>
    <t>Specialist
Sub Area</t>
    <phoneticPr fontId="22"/>
  </si>
  <si>
    <t>IC/M</t>
    <phoneticPr fontId="22"/>
  </si>
  <si>
    <t>Level</t>
    <phoneticPr fontId="22"/>
  </si>
  <si>
    <t>Function</t>
  </si>
  <si>
    <t>Japanease Title 【名刺のタイトル】</t>
    <rPh sb="17" eb="19">
      <t>メイシ</t>
    </rPh>
    <phoneticPr fontId="22"/>
  </si>
  <si>
    <t>コメント</t>
    <phoneticPr fontId="22"/>
  </si>
  <si>
    <t>21430.Consulting Technical VP - IC6</t>
  </si>
  <si>
    <t>Consulting Technical VP</t>
  </si>
  <si>
    <t>Delivery</t>
    <phoneticPr fontId="22"/>
  </si>
  <si>
    <t>B</t>
    <phoneticPr fontId="22"/>
  </si>
  <si>
    <t>IC6</t>
    <phoneticPr fontId="22"/>
  </si>
  <si>
    <t>L10</t>
    <phoneticPr fontId="22"/>
  </si>
  <si>
    <t>Consulting</t>
  </si>
  <si>
    <t>コンサルティングテクニカルバイスプレジデント</t>
    <phoneticPr fontId="22"/>
  </si>
  <si>
    <t>21420.Consulting Technical Senior Director - IC5</t>
  </si>
  <si>
    <t>Consulting Technical Senior Director</t>
  </si>
  <si>
    <t>IC5</t>
    <phoneticPr fontId="22"/>
  </si>
  <si>
    <t>L9</t>
    <phoneticPr fontId="22"/>
  </si>
  <si>
    <t>コンサルティングテクニカルシニアディレクター</t>
    <phoneticPr fontId="22"/>
  </si>
  <si>
    <t>コンサルティングテクニカルディレクター</t>
    <phoneticPr fontId="22"/>
  </si>
  <si>
    <t>IC4</t>
    <phoneticPr fontId="22"/>
  </si>
  <si>
    <t>コンサルティングテクニカルマネジャー</t>
    <phoneticPr fontId="22"/>
  </si>
  <si>
    <t>IC3</t>
    <phoneticPr fontId="22"/>
  </si>
  <si>
    <t>シニアプリンシパルコンサルタント</t>
    <phoneticPr fontId="22"/>
  </si>
  <si>
    <t>プリンシパルコンサルタント</t>
  </si>
  <si>
    <t>IC2</t>
    <phoneticPr fontId="22"/>
  </si>
  <si>
    <t>シニアコンサルタント</t>
  </si>
  <si>
    <t>IC1</t>
    <phoneticPr fontId="22"/>
  </si>
  <si>
    <t>スタッフコンサルタント</t>
  </si>
  <si>
    <t>アソシエイトコンサルタント</t>
  </si>
  <si>
    <t>21530.Consulting Technical Mgmt VP - M6</t>
  </si>
  <si>
    <t>Consulting Technical Mgmt VP</t>
  </si>
  <si>
    <t>M6</t>
    <phoneticPr fontId="22"/>
  </si>
  <si>
    <t>コンサルティングバイスプレジデント</t>
    <phoneticPr fontId="22"/>
  </si>
  <si>
    <t>21520.Consulting Tech Mgmt Snr Director - M5</t>
  </si>
  <si>
    <t>Consulting Technical Mgmt Senior Director</t>
  </si>
  <si>
    <t>M5</t>
    <phoneticPr fontId="22"/>
  </si>
  <si>
    <t>コンサルティングシニアディレクター</t>
    <phoneticPr fontId="22"/>
  </si>
  <si>
    <t>M4</t>
    <phoneticPr fontId="22"/>
  </si>
  <si>
    <t>コンサルティングディレクター</t>
    <phoneticPr fontId="22"/>
  </si>
  <si>
    <t>M3</t>
    <phoneticPr fontId="22"/>
  </si>
  <si>
    <t>コンサルティングマネジャー</t>
    <phoneticPr fontId="22"/>
  </si>
  <si>
    <t>Managing Principal Consultant</t>
    <phoneticPr fontId="23"/>
  </si>
  <si>
    <t>B</t>
    <phoneticPr fontId="23"/>
  </si>
  <si>
    <t>M2</t>
    <phoneticPr fontId="23"/>
  </si>
  <si>
    <t>L6</t>
    <phoneticPr fontId="23"/>
  </si>
  <si>
    <t>マネージングプリンシパルコンサルタント</t>
    <phoneticPr fontId="22"/>
  </si>
  <si>
    <t>Solution</t>
    <phoneticPr fontId="22"/>
  </si>
  <si>
    <t>（○○担当）ソリューションシニアディレクター</t>
    <rPh sb="3" eb="5">
      <t>タントウ</t>
    </rPh>
    <phoneticPr fontId="22"/>
  </si>
  <si>
    <t>L8</t>
    <phoneticPr fontId="22"/>
  </si>
  <si>
    <t>（○○担当）ソリューションディレクター</t>
    <phoneticPr fontId="22"/>
  </si>
  <si>
    <t>L7</t>
    <phoneticPr fontId="22"/>
  </si>
  <si>
    <t>（○○担当）ソリューションマネジャー</t>
    <phoneticPr fontId="22"/>
  </si>
  <si>
    <t>L6</t>
    <phoneticPr fontId="22"/>
  </si>
  <si>
    <t>（○○担当）ソリューションリーダー</t>
    <phoneticPr fontId="22"/>
  </si>
  <si>
    <t>21620.Consulting Solution Principal - IC3</t>
    <phoneticPr fontId="22"/>
  </si>
  <si>
    <t>Consulting Solution Principal</t>
    <phoneticPr fontId="22"/>
  </si>
  <si>
    <t>L5</t>
    <phoneticPr fontId="22"/>
  </si>
  <si>
    <t>（○○担当）ソリューションプリンシパル</t>
    <phoneticPr fontId="22"/>
  </si>
  <si>
    <t>Consulting SVP</t>
  </si>
  <si>
    <t>Practice</t>
    <phoneticPr fontId="22"/>
  </si>
  <si>
    <t>L12</t>
    <phoneticPr fontId="22"/>
  </si>
  <si>
    <t>L11</t>
    <phoneticPr fontId="22"/>
  </si>
  <si>
    <t>12015.Consulting RVP - M6</t>
  </si>
  <si>
    <t>Consulting RVP</t>
  </si>
  <si>
    <t>L10</t>
  </si>
  <si>
    <t>リージョナルバイスプレジデント</t>
    <phoneticPr fontId="22"/>
  </si>
  <si>
    <t>プラクティスディレクター/
ディレクター/本部長/部長</t>
    <rPh sb="21" eb="24">
      <t>ホンブチョウ</t>
    </rPh>
    <rPh sb="25" eb="27">
      <t>ブチョウ</t>
    </rPh>
    <phoneticPr fontId="22"/>
  </si>
  <si>
    <t>プラクティスマネジャー/
シニアマネジャー/本部長/部長</t>
    <rPh sb="22" eb="25">
      <t>ホンブチョウ</t>
    </rPh>
    <rPh sb="26" eb="28">
      <t>ブチョウ</t>
    </rPh>
    <phoneticPr fontId="22"/>
  </si>
  <si>
    <t>プロジェクトテクニカルシニアディレクター</t>
  </si>
  <si>
    <t>Project</t>
    <phoneticPr fontId="22"/>
  </si>
  <si>
    <t>プロジェクトテクニカルディレクター</t>
    <phoneticPr fontId="22"/>
  </si>
  <si>
    <t>プロジェクトテクニカルマネジャー</t>
    <phoneticPr fontId="22"/>
  </si>
  <si>
    <t>プロジェクトシニアプリンシパルコンサルタント</t>
    <phoneticPr fontId="22"/>
  </si>
  <si>
    <t>プロジェクトプリンシパルコンサルタント</t>
    <phoneticPr fontId="22"/>
  </si>
  <si>
    <t>プロジェクトシニアコンサルタント</t>
    <phoneticPr fontId="22"/>
  </si>
  <si>
    <t>12640.Consulting Program VP - M6</t>
  </si>
  <si>
    <t>Consulting Program VP</t>
  </si>
  <si>
    <t>プログラムバイスプレジデント</t>
  </si>
  <si>
    <t>12630.Consulting Project Senior Director - M5</t>
  </si>
  <si>
    <t>Consulting Project Senior Director</t>
  </si>
  <si>
    <t>プロジェクトシニアディレクター</t>
    <phoneticPr fontId="22"/>
  </si>
  <si>
    <t>12620.Consulting Project Director - M4</t>
  </si>
  <si>
    <t>Consulting Project Director</t>
  </si>
  <si>
    <t>プロジェクトディレクター</t>
  </si>
  <si>
    <t>12610.Consulting Project Manager - M3</t>
  </si>
  <si>
    <t>Consulting Project Manager</t>
  </si>
  <si>
    <t>プロジェクトマネジャー</t>
    <phoneticPr fontId="22"/>
  </si>
  <si>
    <t>90039.Consulting Sales Rep 5 - IC5</t>
  </si>
  <si>
    <t>Consulting Sales Rep 5</t>
  </si>
  <si>
    <t>Sales</t>
    <phoneticPr fontId="22"/>
  </si>
  <si>
    <t>NB</t>
    <phoneticPr fontId="22"/>
  </si>
  <si>
    <t>Sales</t>
  </si>
  <si>
    <t>(○○インダストリー)担当セールスディレクター</t>
    <rPh sb="11" eb="13">
      <t>タントウ</t>
    </rPh>
    <phoneticPr fontId="22"/>
  </si>
  <si>
    <t>90038.Consulting Sales Rep 4 - IC4</t>
  </si>
  <si>
    <t>Consulting Sales Rep 4</t>
  </si>
  <si>
    <t>(○○インダストリー)担当セールスシニアマネジャー</t>
    <rPh sb="11" eb="13">
      <t>タントウ</t>
    </rPh>
    <phoneticPr fontId="22"/>
  </si>
  <si>
    <t>90037.Consulting Sales Rep 3 - IC3</t>
  </si>
  <si>
    <t>Consulting Sales Rep 3</t>
  </si>
  <si>
    <t>(○○インダストリー)担当セールスマネジャー</t>
    <rPh sb="11" eb="13">
      <t>タントウ</t>
    </rPh>
    <phoneticPr fontId="22"/>
  </si>
  <si>
    <t>90036.Consulting Sales Rep 2 - IC2</t>
  </si>
  <si>
    <t>Consulting Sales Rep 2</t>
  </si>
  <si>
    <t>L4</t>
    <phoneticPr fontId="22"/>
  </si>
  <si>
    <t>(コンサルティングセールス)</t>
    <phoneticPr fontId="22"/>
  </si>
  <si>
    <t>Consulting Sales Rep 1</t>
  </si>
  <si>
    <t>L3</t>
    <phoneticPr fontId="22"/>
  </si>
  <si>
    <t>90046.Consulting Sales VP - M6</t>
  </si>
  <si>
    <t>Consulting Sales VP</t>
  </si>
  <si>
    <t>90042.Consulting Sales Senior Director - M5</t>
  </si>
  <si>
    <t>Consulting Sales Senior Director</t>
  </si>
  <si>
    <t>(コンサルティングセールス)シニアディレクター</t>
    <phoneticPr fontId="22"/>
  </si>
  <si>
    <t>90041.Consulting Sales Director - M4</t>
  </si>
  <si>
    <t>Consulting Sales Director</t>
  </si>
  <si>
    <t>本部長/部長</t>
    <rPh sb="0" eb="3">
      <t>ホンブチョウ</t>
    </rPh>
    <rPh sb="4" eb="6">
      <t>ブチョウ</t>
    </rPh>
    <phoneticPr fontId="22"/>
  </si>
  <si>
    <t>(コンサルティングセールス)ディレクター</t>
    <phoneticPr fontId="22"/>
  </si>
  <si>
    <t>90040.Consulting Sales Snr Manager - M3</t>
  </si>
  <si>
    <t>本部長/部長</t>
    <phoneticPr fontId="22"/>
  </si>
  <si>
    <t>22029.Consulting Staff Technical Senior Director - IC5</t>
  </si>
  <si>
    <t>Consulting Staff Technical Senior Director</t>
  </si>
  <si>
    <t>General/Operations</t>
    <phoneticPr fontId="22"/>
  </si>
  <si>
    <t>担当シニアディレクター</t>
    <rPh sb="0" eb="2">
      <t>タントウ</t>
    </rPh>
    <phoneticPr fontId="22"/>
  </si>
  <si>
    <t>ビジネスディベロップメントディレクター/担当ディレクター</t>
    <rPh sb="20" eb="22">
      <t>タントウ</t>
    </rPh>
    <phoneticPr fontId="22"/>
  </si>
  <si>
    <t>ビジネスディベロップメントはBDロールを持つメンバーのみ</t>
    <rPh sb="20" eb="21">
      <t>モ</t>
    </rPh>
    <phoneticPr fontId="22"/>
  </si>
  <si>
    <t>ビジネスディベロップメントマネジャー/担当マネジャー</t>
    <rPh sb="19" eb="21">
      <t>タントウ</t>
    </rPh>
    <phoneticPr fontId="22"/>
  </si>
  <si>
    <t>ビジネスディベロップメントシニアプリンシパル/担当シニアプリンシパル</t>
    <rPh sb="23" eb="25">
      <t>タントウ</t>
    </rPh>
    <phoneticPr fontId="22"/>
  </si>
  <si>
    <t>担当プリンシパル</t>
    <rPh sb="0" eb="2">
      <t>タントウ</t>
    </rPh>
    <phoneticPr fontId="22"/>
  </si>
  <si>
    <t>22080.Consulting Staff GVP - M6</t>
  </si>
  <si>
    <t>Consulting Staff GVP</t>
  </si>
  <si>
    <t>22070.Consulting Staff RVP - M6</t>
  </si>
  <si>
    <t>Consulting Staff RVP</t>
  </si>
  <si>
    <t>ビジネスディベロップメントシニアプラクティスディレクター
/プラクティスディレクター/ディレクター/本部長/部長</t>
    <rPh sb="50" eb="53">
      <t>ホンブチョウ</t>
    </rPh>
    <rPh sb="54" eb="56">
      <t>ブチョウ</t>
    </rPh>
    <phoneticPr fontId="22"/>
  </si>
  <si>
    <t>M2</t>
    <phoneticPr fontId="22"/>
  </si>
  <si>
    <t>マネージングプリンシパル/
マネジャー/部長</t>
    <rPh sb="20" eb="22">
      <t>ブチョウ</t>
    </rPh>
    <phoneticPr fontId="22"/>
  </si>
  <si>
    <t>46030.Business Analyst 3-Ops.BUSPRAC.BUSPRAC.IC3</t>
  </si>
  <si>
    <t>元OIS Operationメンバーのみ</t>
    <rPh sb="0" eb="1">
      <t>モト</t>
    </rPh>
    <phoneticPr fontId="22"/>
  </si>
  <si>
    <t>46010.Business Analyst 1-Ops.BUSPRAC.BUSPRAC.IC1</t>
  </si>
  <si>
    <t>45520.Administrative Assistant A2.ADMIN.ADMIN.IC0</t>
  </si>
  <si>
    <t>NB</t>
    <phoneticPr fontId="23"/>
  </si>
  <si>
    <t>L1</t>
    <phoneticPr fontId="23"/>
  </si>
  <si>
    <t>L2</t>
    <phoneticPr fontId="23"/>
  </si>
  <si>
    <t>L3</t>
    <phoneticPr fontId="23"/>
  </si>
  <si>
    <t>L4</t>
    <phoneticPr fontId="23"/>
  </si>
  <si>
    <t>GSI CC</t>
    <phoneticPr fontId="1"/>
  </si>
  <si>
    <r>
      <rPr>
        <sz val="10"/>
        <color theme="1"/>
        <rFont val="ＭＳ Ｐゴシック"/>
        <family val="3"/>
        <charset val="128"/>
      </rPr>
      <t>コンサルティングサービス事業統括</t>
    </r>
    <rPh sb="12" eb="14">
      <t>ジギョウ</t>
    </rPh>
    <phoneticPr fontId="23"/>
  </si>
  <si>
    <t>OCSJ Oracle Consulting Services</t>
  </si>
  <si>
    <t>Employee Success</t>
    <phoneticPr fontId="23"/>
  </si>
  <si>
    <t xml:space="preserve"> - </t>
  </si>
  <si>
    <r>
      <rPr>
        <sz val="10"/>
        <color theme="1"/>
        <rFont val="ＭＳ Ｐゴシック"/>
        <family val="3"/>
        <charset val="128"/>
      </rPr>
      <t>コンサルティング営業本部</t>
    </r>
    <rPh sb="8" eb="10">
      <t>エイギョウ</t>
    </rPh>
    <rPh sb="10" eb="12">
      <t>ホンブ</t>
    </rPh>
    <phoneticPr fontId="23"/>
  </si>
  <si>
    <t>OCSJ Consulting Sales</t>
  </si>
  <si>
    <r>
      <rPr>
        <sz val="10"/>
        <color theme="1"/>
        <rFont val="ＭＳ Ｐゴシック"/>
        <family val="3"/>
        <charset val="128"/>
      </rPr>
      <t>金融・公共営業部</t>
    </r>
    <rPh sb="0" eb="2">
      <t>キンユウ</t>
    </rPh>
    <rPh sb="3" eb="5">
      <t>コウキョウ</t>
    </rPh>
    <rPh sb="5" eb="7">
      <t>エイギョウ</t>
    </rPh>
    <rPh sb="7" eb="8">
      <t>ブ</t>
    </rPh>
    <phoneticPr fontId="23"/>
  </si>
  <si>
    <r>
      <rPr>
        <sz val="10"/>
        <rFont val="ＭＳ Ｐゴシック"/>
        <family val="3"/>
        <charset val="128"/>
      </rPr>
      <t>通信・流通・サービス営業部</t>
    </r>
    <rPh sb="0" eb="2">
      <t>ツウシン</t>
    </rPh>
    <rPh sb="3" eb="5">
      <t>リュウツウ</t>
    </rPh>
    <rPh sb="10" eb="12">
      <t>エイギョウ</t>
    </rPh>
    <rPh sb="12" eb="13">
      <t>ブ</t>
    </rPh>
    <phoneticPr fontId="23"/>
  </si>
  <si>
    <r>
      <rPr>
        <sz val="10"/>
        <rFont val="ＭＳ Ｐゴシック"/>
        <family val="3"/>
        <charset val="128"/>
      </rPr>
      <t>製造営業部</t>
    </r>
    <rPh sb="0" eb="2">
      <t>セイゾウ</t>
    </rPh>
    <rPh sb="2" eb="4">
      <t>エイギョウ</t>
    </rPh>
    <rPh sb="4" eb="5">
      <t>ブ</t>
    </rPh>
    <phoneticPr fontId="23"/>
  </si>
  <si>
    <r>
      <rPr>
        <sz val="10"/>
        <rFont val="ＭＳ Ｐゴシック"/>
        <family val="3"/>
        <charset val="128"/>
      </rPr>
      <t>クラウドソリューション営業部</t>
    </r>
    <phoneticPr fontId="23"/>
  </si>
  <si>
    <r>
      <rPr>
        <sz val="10"/>
        <color theme="1"/>
        <rFont val="ＭＳ Ｐゴシック"/>
        <family val="3"/>
        <charset val="128"/>
      </rPr>
      <t>クラウド・テクノロジーコンサルティング事業本部</t>
    </r>
    <phoneticPr fontId="23"/>
  </si>
  <si>
    <t>OCSJ Tech Cloud Solution &amp; Ent Arch</t>
  </si>
  <si>
    <r>
      <rPr>
        <sz val="10"/>
        <rFont val="ＭＳ Ｐゴシック"/>
        <family val="3"/>
        <charset val="128"/>
      </rPr>
      <t>クラウドソリューション部</t>
    </r>
    <rPh sb="11" eb="12">
      <t>ブ</t>
    </rPh>
    <phoneticPr fontId="23"/>
  </si>
  <si>
    <r>
      <rPr>
        <sz val="10"/>
        <rFont val="ＭＳ Ｐゴシック"/>
        <family val="3"/>
        <charset val="128"/>
      </rPr>
      <t>クラウドプラットフォーム部</t>
    </r>
    <rPh sb="12" eb="13">
      <t>ブ</t>
    </rPh>
    <phoneticPr fontId="23"/>
  </si>
  <si>
    <t xml:space="preserve">OCSJ Tech Cloud Platform </t>
  </si>
  <si>
    <r>
      <rPr>
        <sz val="10"/>
        <rFont val="ＭＳ Ｐゴシック"/>
        <family val="3"/>
        <charset val="128"/>
      </rPr>
      <t>匠</t>
    </r>
    <rPh sb="0" eb="1">
      <t>タクミ</t>
    </rPh>
    <phoneticPr fontId="23"/>
  </si>
  <si>
    <r>
      <t>DB</t>
    </r>
    <r>
      <rPr>
        <sz val="10"/>
        <rFont val="ＭＳ Ｐゴシック"/>
        <family val="3"/>
        <charset val="128"/>
      </rPr>
      <t>アーキテクト</t>
    </r>
    <phoneticPr fontId="23"/>
  </si>
  <si>
    <r>
      <rPr>
        <sz val="10"/>
        <rFont val="ＭＳ Ｐゴシック"/>
        <family val="3"/>
        <charset val="128"/>
      </rPr>
      <t>クラウドアーキテクト</t>
    </r>
    <phoneticPr fontId="23"/>
  </si>
  <si>
    <r>
      <rPr>
        <sz val="10"/>
        <rFont val="ＭＳ Ｐゴシック"/>
        <family val="3"/>
        <charset val="128"/>
      </rPr>
      <t>アーキテクト部</t>
    </r>
    <rPh sb="6" eb="7">
      <t>ブ</t>
    </rPh>
    <phoneticPr fontId="23"/>
  </si>
  <si>
    <t>OCSJ Tech Architect</t>
  </si>
  <si>
    <r>
      <rPr>
        <sz val="10"/>
        <rFont val="ＭＳ Ｐゴシック"/>
        <family val="3"/>
        <charset val="128"/>
      </rPr>
      <t>インフォメーションアーキテクト第一</t>
    </r>
    <rPh sb="15" eb="17">
      <t>ダイイチ</t>
    </rPh>
    <phoneticPr fontId="23"/>
  </si>
  <si>
    <r>
      <rPr>
        <sz val="10"/>
        <rFont val="ＭＳ Ｐゴシック"/>
        <family val="3"/>
        <charset val="128"/>
      </rPr>
      <t>インフォメーションアーキテクト第二</t>
    </r>
    <rPh sb="15" eb="17">
      <t>ダイニ</t>
    </rPh>
    <phoneticPr fontId="23"/>
  </si>
  <si>
    <r>
      <rPr>
        <sz val="10"/>
        <rFont val="ＭＳ Ｐゴシック"/>
        <family val="3"/>
        <charset val="128"/>
      </rPr>
      <t>アプリケーションディベロップメント部</t>
    </r>
    <rPh sb="17" eb="18">
      <t>ブ</t>
    </rPh>
    <phoneticPr fontId="23"/>
  </si>
  <si>
    <t>OCSJ Tech Application Development</t>
  </si>
  <si>
    <r>
      <rPr>
        <sz val="10"/>
        <rFont val="ＭＳ Ｐゴシック"/>
        <family val="3"/>
        <charset val="128"/>
      </rPr>
      <t>インテグレーションアーキテクト</t>
    </r>
    <phoneticPr fontId="23"/>
  </si>
  <si>
    <r>
      <rPr>
        <sz val="10"/>
        <rFont val="ＭＳ Ｐゴシック"/>
        <family val="3"/>
        <charset val="128"/>
      </rPr>
      <t>アプリケーションアーキテクト</t>
    </r>
    <phoneticPr fontId="23"/>
  </si>
  <si>
    <r>
      <rPr>
        <sz val="10"/>
        <rFont val="ＭＳ Ｐゴシック"/>
        <family val="3"/>
        <charset val="128"/>
      </rPr>
      <t>エンタープライズアカウント部</t>
    </r>
  </si>
  <si>
    <t>OCSJ Tech Enterprise Account</t>
  </si>
  <si>
    <r>
      <rPr>
        <sz val="10"/>
        <rFont val="ＭＳ Ｐゴシック"/>
        <family val="3"/>
        <charset val="128"/>
      </rPr>
      <t>エンタープライズアカウント第一</t>
    </r>
    <rPh sb="13" eb="15">
      <t>ダイイチ</t>
    </rPh>
    <phoneticPr fontId="23"/>
  </si>
  <si>
    <r>
      <rPr>
        <sz val="10"/>
        <color theme="1"/>
        <rFont val="ＭＳ Ｐゴシック"/>
        <family val="3"/>
        <charset val="128"/>
      </rPr>
      <t>エンタープライズアカウント第二</t>
    </r>
    <rPh sb="13" eb="15">
      <t>ダイニ</t>
    </rPh>
    <phoneticPr fontId="23"/>
  </si>
  <si>
    <r>
      <rPr>
        <sz val="10"/>
        <color theme="1"/>
        <rFont val="ＭＳ Ｐゴシック"/>
        <family val="3"/>
        <charset val="128"/>
      </rPr>
      <t>エンタープライズアカウント第三</t>
    </r>
    <rPh sb="13" eb="14">
      <t>ダイ</t>
    </rPh>
    <rPh sb="14" eb="15">
      <t>サン</t>
    </rPh>
    <phoneticPr fontId="23"/>
  </si>
  <si>
    <r>
      <t>SaaS</t>
    </r>
    <r>
      <rPr>
        <sz val="10"/>
        <rFont val="ＭＳ Ｐゴシック"/>
        <family val="3"/>
        <charset val="128"/>
      </rPr>
      <t>コンサルティング事業本部</t>
    </r>
    <rPh sb="12" eb="14">
      <t>ジギョウ</t>
    </rPh>
    <rPh sb="14" eb="16">
      <t>ホンブ</t>
    </rPh>
    <phoneticPr fontId="23"/>
  </si>
  <si>
    <t>OCSJ SaaS ERP Cloud</t>
  </si>
  <si>
    <r>
      <t>ERP Cloud</t>
    </r>
    <r>
      <rPr>
        <sz val="10"/>
        <rFont val="ＭＳ Ｐゴシック"/>
        <family val="3"/>
        <charset val="128"/>
      </rPr>
      <t>コンサルティング部</t>
    </r>
    <rPh sb="17" eb="18">
      <t>ブ</t>
    </rPh>
    <phoneticPr fontId="23"/>
  </si>
  <si>
    <r>
      <t>SCM Cloud</t>
    </r>
    <r>
      <rPr>
        <sz val="10"/>
        <rFont val="ＭＳ Ｐゴシック"/>
        <family val="3"/>
        <charset val="128"/>
      </rPr>
      <t>コンサルティング部</t>
    </r>
    <phoneticPr fontId="23"/>
  </si>
  <si>
    <r>
      <t>EPM Cloud</t>
    </r>
    <r>
      <rPr>
        <sz val="10"/>
        <rFont val="ＭＳ Ｐゴシック"/>
        <family val="3"/>
        <charset val="128"/>
      </rPr>
      <t>コンサルティング部</t>
    </r>
    <rPh sb="17" eb="18">
      <t>ブ</t>
    </rPh>
    <phoneticPr fontId="23"/>
  </si>
  <si>
    <t>OCSJ SaaS EPM Cloud</t>
  </si>
  <si>
    <r>
      <t>HCM Cloud</t>
    </r>
    <r>
      <rPr>
        <sz val="10"/>
        <rFont val="ＭＳ Ｐゴシック"/>
        <family val="3"/>
        <charset val="128"/>
      </rPr>
      <t>コンサルティング部</t>
    </r>
    <rPh sb="17" eb="18">
      <t>ブ</t>
    </rPh>
    <phoneticPr fontId="23"/>
  </si>
  <si>
    <t>OCSJ SaaS HCM Cloud</t>
  </si>
  <si>
    <r>
      <t>CX Cloud</t>
    </r>
    <r>
      <rPr>
        <sz val="10"/>
        <rFont val="ＭＳ Ｐゴシック"/>
        <family val="3"/>
        <charset val="128"/>
      </rPr>
      <t>コンサルティング部</t>
    </r>
    <rPh sb="16" eb="17">
      <t>ブ</t>
    </rPh>
    <phoneticPr fontId="23"/>
  </si>
  <si>
    <t>AE24</t>
    <phoneticPr fontId="23"/>
  </si>
  <si>
    <t>OCSJ SaaS CX Cloud</t>
  </si>
  <si>
    <r>
      <t>CX Cloud</t>
    </r>
    <r>
      <rPr>
        <sz val="10"/>
        <rFont val="ＭＳ Ｐゴシック"/>
        <family val="3"/>
        <charset val="128"/>
      </rPr>
      <t>コンサルティング部</t>
    </r>
    <r>
      <rPr>
        <sz val="10"/>
        <rFont val="Calibri"/>
        <family val="2"/>
      </rPr>
      <t xml:space="preserve"> - Sales</t>
    </r>
    <rPh sb="16" eb="17">
      <t>ブ</t>
    </rPh>
    <phoneticPr fontId="23"/>
  </si>
  <si>
    <t>AE24</t>
    <phoneticPr fontId="23"/>
  </si>
  <si>
    <r>
      <t>CX Cloud</t>
    </r>
    <r>
      <rPr>
        <sz val="10"/>
        <rFont val="ＭＳ Ｐゴシック"/>
        <family val="3"/>
        <charset val="128"/>
      </rPr>
      <t>コンサルティング部</t>
    </r>
    <r>
      <rPr>
        <sz val="10"/>
        <rFont val="Calibri"/>
        <family val="2"/>
      </rPr>
      <t xml:space="preserve"> - Service</t>
    </r>
    <rPh sb="16" eb="17">
      <t>ブ</t>
    </rPh>
    <phoneticPr fontId="23"/>
  </si>
  <si>
    <t>AE24</t>
    <phoneticPr fontId="23"/>
  </si>
  <si>
    <r>
      <rPr>
        <sz val="10"/>
        <rFont val="ＭＳ Ｐゴシック"/>
        <family val="3"/>
        <charset val="128"/>
      </rPr>
      <t>クラウド・アプリケーションコンサルティング事業本部</t>
    </r>
    <phoneticPr fontId="23"/>
  </si>
  <si>
    <t>OCSJ Apps Consulting &amp; ERP</t>
  </si>
  <si>
    <r>
      <t>ERP</t>
    </r>
    <r>
      <rPr>
        <sz val="10"/>
        <rFont val="ＭＳ Ｐゴシック"/>
        <family val="3"/>
        <charset val="128"/>
      </rPr>
      <t>コンサルティング部</t>
    </r>
    <rPh sb="11" eb="12">
      <t>ブ</t>
    </rPh>
    <phoneticPr fontId="23"/>
  </si>
  <si>
    <r>
      <t>ERP</t>
    </r>
    <r>
      <rPr>
        <sz val="10"/>
        <rFont val="ＭＳ Ｐゴシック"/>
        <family val="3"/>
        <charset val="128"/>
      </rPr>
      <t>コンサルティング部</t>
    </r>
    <r>
      <rPr>
        <sz val="10"/>
        <rFont val="Calibri"/>
        <family val="2"/>
      </rPr>
      <t xml:space="preserve"> - FIN</t>
    </r>
    <rPh sb="11" eb="12">
      <t>ブ</t>
    </rPh>
    <phoneticPr fontId="23"/>
  </si>
  <si>
    <r>
      <t>ERP</t>
    </r>
    <r>
      <rPr>
        <sz val="10"/>
        <rFont val="ＭＳ Ｐゴシック"/>
        <family val="3"/>
        <charset val="128"/>
      </rPr>
      <t>コンサルティング部</t>
    </r>
    <r>
      <rPr>
        <sz val="10"/>
        <rFont val="Calibri"/>
        <family val="2"/>
      </rPr>
      <t xml:space="preserve"> - SCM</t>
    </r>
    <rPh sb="11" eb="12">
      <t>ブ</t>
    </rPh>
    <phoneticPr fontId="23"/>
  </si>
  <si>
    <r>
      <t>ERP</t>
    </r>
    <r>
      <rPr>
        <sz val="10"/>
        <rFont val="ＭＳ Ｐゴシック"/>
        <family val="3"/>
        <charset val="128"/>
      </rPr>
      <t>コンサルティング部</t>
    </r>
    <r>
      <rPr>
        <sz val="10"/>
        <rFont val="Calibri"/>
        <family val="2"/>
      </rPr>
      <t xml:space="preserve"> - EPM</t>
    </r>
    <rPh sb="11" eb="12">
      <t>ブ</t>
    </rPh>
    <phoneticPr fontId="23"/>
  </si>
  <si>
    <r>
      <t>ERP</t>
    </r>
    <r>
      <rPr>
        <sz val="10"/>
        <rFont val="ＭＳ Ｐゴシック"/>
        <family val="3"/>
        <charset val="128"/>
      </rPr>
      <t>コンサルティング部</t>
    </r>
    <r>
      <rPr>
        <sz val="10"/>
        <rFont val="Calibri"/>
        <family val="2"/>
      </rPr>
      <t xml:space="preserve"> - JDE</t>
    </r>
    <rPh sb="11" eb="12">
      <t>ブ</t>
    </rPh>
    <phoneticPr fontId="23"/>
  </si>
  <si>
    <r>
      <t>ERP</t>
    </r>
    <r>
      <rPr>
        <sz val="10"/>
        <rFont val="ＭＳ Ｐゴシック"/>
        <family val="3"/>
        <charset val="128"/>
      </rPr>
      <t>コンサルティング部</t>
    </r>
    <r>
      <rPr>
        <sz val="10"/>
        <rFont val="Calibri"/>
        <family val="2"/>
      </rPr>
      <t xml:space="preserve"> - PS</t>
    </r>
    <rPh sb="11" eb="12">
      <t>ブ</t>
    </rPh>
    <phoneticPr fontId="23"/>
  </si>
  <si>
    <r>
      <t>ERP</t>
    </r>
    <r>
      <rPr>
        <sz val="10"/>
        <rFont val="ＭＳ Ｐゴシック"/>
        <family val="3"/>
        <charset val="128"/>
      </rPr>
      <t>コンサルティング部</t>
    </r>
    <r>
      <rPr>
        <sz val="10"/>
        <rFont val="Calibri"/>
        <family val="2"/>
      </rPr>
      <t xml:space="preserve"> - HCM</t>
    </r>
    <rPh sb="11" eb="12">
      <t>ブ</t>
    </rPh>
    <phoneticPr fontId="23"/>
  </si>
  <si>
    <r>
      <t>Cloud AppsTech</t>
    </r>
    <r>
      <rPr>
        <sz val="10"/>
        <rFont val="ＭＳ Ｐゴシック"/>
        <family val="3"/>
        <charset val="128"/>
      </rPr>
      <t>コンサルティング部</t>
    </r>
    <rPh sb="22" eb="23">
      <t>ブ</t>
    </rPh>
    <phoneticPr fontId="23"/>
  </si>
  <si>
    <r>
      <t>TOYOTA</t>
    </r>
    <r>
      <rPr>
        <sz val="10"/>
        <rFont val="ＭＳ Ｐゴシック"/>
        <family val="3"/>
        <charset val="128"/>
      </rPr>
      <t>コンサルティング部</t>
    </r>
    <rPh sb="14" eb="15">
      <t>ブ</t>
    </rPh>
    <phoneticPr fontId="23"/>
  </si>
  <si>
    <t>OCSJ Apps Toyota</t>
  </si>
  <si>
    <r>
      <t>MAZDA</t>
    </r>
    <r>
      <rPr>
        <sz val="10"/>
        <rFont val="ＭＳ Ｐゴシック"/>
        <family val="3"/>
        <charset val="128"/>
      </rPr>
      <t>コンサルティング部</t>
    </r>
    <rPh sb="13" eb="14">
      <t>ブ</t>
    </rPh>
    <phoneticPr fontId="23"/>
  </si>
  <si>
    <r>
      <rPr>
        <sz val="10"/>
        <rFont val="ＭＳ Ｐゴシック"/>
        <family val="3"/>
        <charset val="128"/>
      </rPr>
      <t>西日本コンサルティング部</t>
    </r>
    <rPh sb="11" eb="12">
      <t>ブ</t>
    </rPh>
    <phoneticPr fontId="23"/>
  </si>
  <si>
    <r>
      <rPr>
        <sz val="10"/>
        <rFont val="ＭＳ Ｐゴシック"/>
        <family val="3"/>
        <charset val="128"/>
      </rPr>
      <t>キーアカウントデリバリー本部</t>
    </r>
    <rPh sb="12" eb="14">
      <t>ホンブ</t>
    </rPh>
    <phoneticPr fontId="23"/>
  </si>
  <si>
    <r>
      <rPr>
        <sz val="10"/>
        <rFont val="ＭＳ Ｐゴシック"/>
        <family val="3"/>
        <charset val="128"/>
      </rPr>
      <t>エンタープライズアーキテクト本部</t>
    </r>
    <rPh sb="14" eb="16">
      <t>ホンブ</t>
    </rPh>
    <phoneticPr fontId="23"/>
  </si>
  <si>
    <r>
      <rPr>
        <sz val="10"/>
        <rFont val="ＭＳ Ｐゴシック"/>
        <family val="3"/>
        <charset val="128"/>
      </rPr>
      <t>グローバルエンゲージメント本部</t>
    </r>
    <rPh sb="13" eb="15">
      <t>ホンブ</t>
    </rPh>
    <phoneticPr fontId="23"/>
  </si>
  <si>
    <t>OCSJ Global Engagement</t>
  </si>
  <si>
    <r>
      <rPr>
        <sz val="10"/>
        <rFont val="ＭＳ Ｐゴシック"/>
        <family val="3"/>
        <charset val="128"/>
      </rPr>
      <t>コンサルティング</t>
    </r>
    <r>
      <rPr>
        <sz val="10"/>
        <rFont val="Calibri"/>
        <family val="2"/>
      </rPr>
      <t>PMO</t>
    </r>
    <r>
      <rPr>
        <sz val="10"/>
        <rFont val="ＭＳ Ｐゴシック"/>
        <family val="3"/>
        <charset val="128"/>
      </rPr>
      <t>本部</t>
    </r>
    <rPh sb="11" eb="13">
      <t>ホンブ</t>
    </rPh>
    <phoneticPr fontId="23"/>
  </si>
  <si>
    <t>OCSJ Consulting PMO</t>
  </si>
  <si>
    <r>
      <rPr>
        <sz val="10"/>
        <color theme="1"/>
        <rFont val="ＭＳ Ｐゴシック"/>
        <family val="3"/>
        <charset val="128"/>
      </rPr>
      <t>オペレーションズ統括</t>
    </r>
    <phoneticPr fontId="23"/>
  </si>
  <si>
    <r>
      <rPr>
        <sz val="10"/>
        <rFont val="ＭＳ Ｐゴシック"/>
        <family val="3"/>
        <charset val="128"/>
      </rPr>
      <t>コンサルティングオペレーションズ本部</t>
    </r>
    <rPh sb="16" eb="18">
      <t>ホンブ</t>
    </rPh>
    <phoneticPr fontId="23"/>
  </si>
  <si>
    <t>OCSJ Consulting Operations</t>
  </si>
  <si>
    <r>
      <rPr>
        <sz val="10"/>
        <rFont val="ＭＳ Ｐゴシック"/>
        <family val="3"/>
        <charset val="128"/>
      </rPr>
      <t>ビジネスサポート部</t>
    </r>
    <phoneticPr fontId="23"/>
  </si>
  <si>
    <r>
      <rPr>
        <sz val="10"/>
        <rFont val="ＭＳ Ｐゴシック"/>
        <family val="3"/>
        <charset val="128"/>
      </rPr>
      <t>コンサルティングオペレーションズサービス部</t>
    </r>
    <phoneticPr fontId="23"/>
  </si>
  <si>
    <r>
      <rPr>
        <sz val="10"/>
        <rFont val="ＭＳ Ｐゴシック"/>
        <family val="3"/>
        <charset val="128"/>
      </rPr>
      <t>ビジネスオペレーション</t>
    </r>
    <phoneticPr fontId="23"/>
  </si>
  <si>
    <r>
      <rPr>
        <sz val="10"/>
        <rFont val="ＭＳ Ｐゴシック"/>
        <family val="3"/>
        <charset val="128"/>
      </rPr>
      <t>契約サポート</t>
    </r>
    <rPh sb="0" eb="2">
      <t>ケイヤク</t>
    </rPh>
    <phoneticPr fontId="23"/>
  </si>
  <si>
    <t>Oracle Resource Service</t>
    <phoneticPr fontId="23"/>
  </si>
  <si>
    <t>追加集計単位</t>
    <rPh sb="0" eb="2">
      <t>ツイカ</t>
    </rPh>
    <rPh sb="2" eb="4">
      <t>シュウケイ</t>
    </rPh>
    <rPh sb="4" eb="6">
      <t>タンイ</t>
    </rPh>
    <phoneticPr fontId="23"/>
  </si>
  <si>
    <t>配置情報（ファシリティ）</t>
    <rPh sb="0" eb="2">
      <t>ハイチ</t>
    </rPh>
    <rPh sb="2" eb="4">
      <t>ジョウホウ</t>
    </rPh>
    <phoneticPr fontId="1"/>
  </si>
  <si>
    <t>Management</t>
  </si>
  <si>
    <t>Global Eng</t>
  </si>
  <si>
    <t>PaaS</t>
  </si>
  <si>
    <t>SaaS</t>
  </si>
  <si>
    <t>Apps</t>
  </si>
  <si>
    <t>IaaS</t>
  </si>
  <si>
    <t>Tech</t>
  </si>
  <si>
    <t>伊藤 天昭</t>
    <rPh sb="0" eb="2">
      <t>イトウ</t>
    </rPh>
    <rPh sb="3" eb="4">
      <t>テン</t>
    </rPh>
    <rPh sb="4" eb="5">
      <t>ショウ</t>
    </rPh>
    <phoneticPr fontId="1"/>
  </si>
  <si>
    <t>PMO</t>
  </si>
  <si>
    <t>Operations</t>
  </si>
  <si>
    <t>嶋田 奈津子</t>
  </si>
  <si>
    <t>T_CTR</t>
    <phoneticPr fontId="1"/>
  </si>
  <si>
    <t>Master</t>
    <phoneticPr fontId="1"/>
  </si>
  <si>
    <t>T_CP_M</t>
    <phoneticPr fontId="1"/>
  </si>
  <si>
    <t>T_CP_CT</t>
    <phoneticPr fontId="1"/>
  </si>
  <si>
    <t>T_CS</t>
    <phoneticPr fontId="1"/>
  </si>
  <si>
    <t>T_CS_SA</t>
    <phoneticPr fontId="1"/>
  </si>
  <si>
    <t>Takaaki Ito</t>
    <phoneticPr fontId="1"/>
  </si>
  <si>
    <t>Strategic Project</t>
    <phoneticPr fontId="1"/>
  </si>
  <si>
    <t>Akiyo Mori</t>
    <phoneticPr fontId="1"/>
  </si>
  <si>
    <t>森 明代</t>
    <phoneticPr fontId="1"/>
  </si>
  <si>
    <t>Enterprise Account 4</t>
    <phoneticPr fontId="1"/>
  </si>
  <si>
    <t>T_EA4</t>
    <phoneticPr fontId="1"/>
  </si>
  <si>
    <t>Tech</t>
    <phoneticPr fontId="1"/>
  </si>
  <si>
    <t>T_CA</t>
    <phoneticPr fontId="1"/>
  </si>
  <si>
    <t>Hota Nojiri</t>
    <phoneticPr fontId="1"/>
  </si>
  <si>
    <t>T_CS_DI3</t>
    <phoneticPr fontId="1"/>
  </si>
  <si>
    <t>Oracle Consulting Services</t>
    <phoneticPr fontId="1"/>
  </si>
  <si>
    <t>Cloud Acceleration</t>
    <phoneticPr fontId="1"/>
  </si>
  <si>
    <t>産前産後 2018年2月3日～2019年5月11日
育児休職 2019年5月12日～</t>
  </si>
  <si>
    <t>有給      2018年7月2日～2018年7月24日
産前産後 2018年7月25日～2018年10月10日
育児休職 2018年10月11日～2019年8月14日</t>
  </si>
  <si>
    <t>産前産後 2018年9月21日～2019年1月14日
育児休職 2019年1月15日～2019年11月18日</t>
  </si>
  <si>
    <t>3/15（確定）…Aria反映済</t>
  </si>
  <si>
    <t>3/15（確定）・・・Aria反映済</t>
  </si>
  <si>
    <t>4/1（確定）・・・Aria反映済</t>
  </si>
  <si>
    <t>4/1（確定）</t>
  </si>
  <si>
    <t>4/1（確定）…Aria反映済</t>
  </si>
  <si>
    <t>3/1（確定）・・・遡及変更＜Aria反映済＞</t>
  </si>
  <si>
    <t>4/1（確定）・・・新卒社員のJob Code変更＜Aria反映済＞</t>
  </si>
  <si>
    <t>PJ管理組織
コード</t>
    <rPh sb="2" eb="4">
      <t>カンリ</t>
    </rPh>
    <rPh sb="4" eb="6">
      <t>ソシキ</t>
    </rPh>
    <phoneticPr fontId="23"/>
  </si>
  <si>
    <t>退職予定（4/30）</t>
    <rPh sb="0" eb="2">
      <t>タイショク</t>
    </rPh>
    <rPh sb="2" eb="4">
      <t>ヨテイ</t>
    </rPh>
    <phoneticPr fontId="1"/>
  </si>
  <si>
    <t>3/15（確定）…Aria反映済</t>
    <phoneticPr fontId="1"/>
  </si>
  <si>
    <t>3/15（確定）…4/4時点ではAria未反映→反映確認済み</t>
    <rPh sb="24" eb="26">
      <t>ハンエイ</t>
    </rPh>
    <rPh sb="26" eb="28">
      <t>カクニン</t>
    </rPh>
    <rPh sb="28" eb="29">
      <t>ズ</t>
    </rPh>
    <phoneticPr fontId="1"/>
  </si>
  <si>
    <t>4/1（確定）・・・新卒社員のJob Code変更＜4/4時点 Aria未反映＞→反映★要確認</t>
    <rPh sb="41" eb="43">
      <t>ハンエイ</t>
    </rPh>
    <rPh sb="44" eb="45">
      <t>ヨウ</t>
    </rPh>
    <rPh sb="45" eb="47">
      <t>カクニン</t>
    </rPh>
    <phoneticPr fontId="1"/>
  </si>
  <si>
    <t>4/1（確定）→反映確認済み</t>
    <rPh sb="8" eb="10">
      <t>ハンエイ</t>
    </rPh>
    <rPh sb="10" eb="12">
      <t>カクニン</t>
    </rPh>
    <rPh sb="12" eb="13">
      <t>ズ</t>
    </rPh>
    <phoneticPr fontId="1"/>
  </si>
  <si>
    <t>4/1（確定）…4/4時点ではAria未反映→反映確認済み</t>
    <rPh sb="23" eb="25">
      <t>ハンエイ</t>
    </rPh>
    <rPh sb="25" eb="27">
      <t>カクニン</t>
    </rPh>
    <rPh sb="27" eb="28">
      <t>ズ</t>
    </rPh>
    <phoneticPr fontId="1"/>
  </si>
  <si>
    <t>4/30（確定）→退職予定</t>
    <rPh sb="9" eb="11">
      <t>タイショク</t>
    </rPh>
    <rPh sb="11" eb="13">
      <t>ヨテイ</t>
    </rPh>
    <phoneticPr fontId="1"/>
  </si>
  <si>
    <t>2019/3/14からHC-1</t>
    <phoneticPr fontId="1"/>
  </si>
  <si>
    <t>Design &amp; Implementation 1</t>
    <phoneticPr fontId="1"/>
  </si>
  <si>
    <t>4/14（確定）→退職</t>
    <rPh sb="9" eb="11">
      <t>タイショク</t>
    </rPh>
    <phoneticPr fontId="1"/>
  </si>
  <si>
    <t>退職</t>
    <rPh sb="0" eb="2">
      <t>タイショク</t>
    </rPh>
    <phoneticPr fontId="1"/>
  </si>
  <si>
    <t>退職予定（４/30）</t>
    <rPh sb="0" eb="2">
      <t>タイショク</t>
    </rPh>
    <rPh sb="2" eb="4">
      <t>ヨテイ</t>
    </rPh>
    <phoneticPr fontId="1"/>
  </si>
  <si>
    <t>4/1（確定）・・・新卒社員のJob Code変更＜Aria反映済＞→反映★要確認</t>
    <rPh sb="35" eb="37">
      <t>ハンエイ</t>
    </rPh>
    <rPh sb="37" eb="41">
      <t>ホシヨウカクニン</t>
    </rPh>
    <phoneticPr fontId="1"/>
  </si>
  <si>
    <t>4/1（確定）・・・キャリア入社のJob Code変更→反映★要確認</t>
    <rPh sb="14" eb="16">
      <t>ニュウシャ</t>
    </rPh>
    <rPh sb="25" eb="27">
      <t>ヘンコウ</t>
    </rPh>
    <rPh sb="28" eb="30">
      <t>ハンエイ</t>
    </rPh>
    <rPh sb="31" eb="32">
      <t>ヨウ</t>
    </rPh>
    <rPh sb="32" eb="34">
      <t>カクニン</t>
    </rPh>
    <phoneticPr fontId="1"/>
  </si>
  <si>
    <t>作業中★</t>
    <rPh sb="0" eb="3">
      <t>サギョウチュウ</t>
    </rPh>
    <phoneticPr fontId="1"/>
  </si>
  <si>
    <t>FY19 as of 2019/04/18</t>
    <phoneticPr fontId="1"/>
  </si>
  <si>
    <t>AB列コピ</t>
    <rPh sb="2" eb="3">
      <t>レツ</t>
    </rPh>
    <phoneticPr fontId="1"/>
  </si>
  <si>
    <t>配置情報</t>
    <rPh sb="0" eb="2">
      <t>ハイチ</t>
    </rPh>
    <rPh sb="2" eb="4">
      <t>ジョウホウ</t>
    </rPh>
    <phoneticPr fontId="1"/>
  </si>
  <si>
    <t>Level３</t>
    <phoneticPr fontId="1"/>
  </si>
  <si>
    <t>Level４</t>
    <phoneticPr fontId="1"/>
  </si>
  <si>
    <t>Level５</t>
    <phoneticPr fontId="1"/>
  </si>
  <si>
    <t>T_EA５</t>
    <phoneticPr fontId="1"/>
  </si>
  <si>
    <t>Cost Center Code</t>
  </si>
  <si>
    <t>Cost Center Name</t>
  </si>
  <si>
    <t>P/L Category</t>
  </si>
  <si>
    <t>OCSJ SaaS HCM</t>
  </si>
  <si>
    <t>OCSJ SaaS ERP</t>
  </si>
  <si>
    <t>OCSJ SaaS CX</t>
  </si>
  <si>
    <t>OCSJ SaaS Marketing</t>
  </si>
  <si>
    <t>OCSJ PaaS</t>
  </si>
  <si>
    <t>OCSJ IaaS</t>
  </si>
  <si>
    <t>OCSJ Apps</t>
  </si>
  <si>
    <t>OnP Apps</t>
  </si>
  <si>
    <t>OCSJ Tech</t>
  </si>
  <si>
    <t>OnP Tech</t>
  </si>
  <si>
    <t>Other</t>
  </si>
  <si>
    <t>NetSuite Consulting-Japan</t>
  </si>
  <si>
    <t>NetSuite</t>
  </si>
  <si>
    <t>OCSJ Apps HCM Cloud</t>
  </si>
  <si>
    <t>OCSJ Apps ERP Cloud &amp; SCM &amp; Key</t>
  </si>
  <si>
    <t>OCSJ Apps EPM Cloud</t>
  </si>
  <si>
    <t>OCSJ Apps CX &amp; Service</t>
  </si>
  <si>
    <t>OCSJ PaaS &amp; EA &amp; Apps Apps Tech Sol</t>
  </si>
  <si>
    <t>OCSJ IaaS &amp; Apps Apps Tech Arch</t>
  </si>
  <si>
    <t>OCSJ Key Account</t>
  </si>
  <si>
    <t>OCSJ Apps ERP &amp; TOYOTA &amp; West</t>
  </si>
  <si>
    <t>OCSJ Tech Cloud Solution</t>
  </si>
  <si>
    <t>OCSJ Apps Enterprise - ERP</t>
  </si>
  <si>
    <t>OMC</t>
  </si>
  <si>
    <t>旧（２０１９）</t>
    <rPh sb="0" eb="1">
      <t>キュウ</t>
    </rPh>
    <phoneticPr fontId="1"/>
  </si>
  <si>
    <t>新（２０２０）</t>
    <rPh sb="0" eb="1">
      <t>シン</t>
    </rPh>
    <phoneticPr fontId="1"/>
  </si>
  <si>
    <t>コストセンターコード＋名前</t>
    <rPh sb="11" eb="13">
      <t>ナマエ</t>
    </rPh>
    <phoneticPr fontId="1"/>
  </si>
  <si>
    <t>Kazuyoshi Sasaki</t>
    <phoneticPr fontId="1"/>
  </si>
  <si>
    <t>Joji Oikawa</t>
    <phoneticPr fontId="1"/>
  </si>
  <si>
    <t>Koji Torigoe</t>
    <phoneticPr fontId="1"/>
  </si>
  <si>
    <t>Kaori Kitabayashi</t>
    <phoneticPr fontId="1"/>
  </si>
  <si>
    <t>Enterprise Account 5</t>
  </si>
  <si>
    <t>Dept#（変更あればプルダウンから選択）</t>
    <rPh sb="6" eb="8">
      <t>ヘンコウ</t>
    </rPh>
    <rPh sb="18" eb="20">
      <t>センタク</t>
    </rPh>
    <phoneticPr fontId="1"/>
  </si>
  <si>
    <t>Job Code（変更あればプルダウンから選択）</t>
    <rPh sb="9" eb="11">
      <t>ヘンコウ</t>
    </rPh>
    <rPh sb="21" eb="23">
      <t>センタク</t>
    </rPh>
    <phoneticPr fontId="1"/>
  </si>
  <si>
    <t>コストセンター（変更あればプルダウンから選択）</t>
    <rPh sb="8" eb="10">
      <t>ヘンコウ</t>
    </rPh>
    <rPh sb="20" eb="22">
      <t>センタク</t>
    </rPh>
    <phoneticPr fontId="1"/>
  </si>
  <si>
    <t>CC</t>
    <phoneticPr fontId="1"/>
  </si>
  <si>
    <t>Kota Shiobara</t>
    <phoneticPr fontId="1"/>
  </si>
  <si>
    <t>ビジネスマネジメント・オペレーションズ本部</t>
    <phoneticPr fontId="1"/>
  </si>
  <si>
    <t>ビジネスマネジメント部</t>
    <phoneticPr fontId="1"/>
  </si>
  <si>
    <t>ビジネストランザクション部</t>
    <phoneticPr fontId="1"/>
  </si>
  <si>
    <t>Business Subconstracting Office</t>
    <phoneticPr fontId="1"/>
  </si>
  <si>
    <t>Business Management</t>
    <phoneticPr fontId="1"/>
  </si>
  <si>
    <t>Business Transactions</t>
    <phoneticPr fontId="1"/>
  </si>
  <si>
    <t>Business Management &amp; Operations</t>
  </si>
  <si>
    <t>Business Management &amp; Operations</t>
    <phoneticPr fontId="1"/>
  </si>
  <si>
    <t>Cost Center</t>
    <phoneticPr fontId="1"/>
  </si>
  <si>
    <t>Lob</t>
  </si>
  <si>
    <t>FY19 Name</t>
    <phoneticPr fontId="1"/>
  </si>
  <si>
    <t>FY18 Name</t>
    <phoneticPr fontId="1"/>
  </si>
  <si>
    <t>36D</t>
  </si>
  <si>
    <t>38D</t>
  </si>
  <si>
    <t>3FD</t>
  </si>
  <si>
    <t>3DD</t>
  </si>
  <si>
    <t>3CD</t>
  </si>
  <si>
    <t>3BD</t>
  </si>
  <si>
    <t>3ED</t>
  </si>
  <si>
    <t>1YK</t>
  </si>
  <si>
    <t>OCSJ PaaS Consulting</t>
  </si>
  <si>
    <t>D1M</t>
  </si>
  <si>
    <t>OCSJ IaaS Consulting</t>
  </si>
  <si>
    <t>34D</t>
  </si>
  <si>
    <t>2XD</t>
  </si>
  <si>
    <t>33D</t>
  </si>
  <si>
    <t>8QD</t>
  </si>
  <si>
    <t>32D</t>
  </si>
  <si>
    <t>31D</t>
  </si>
  <si>
    <t>2YD</t>
  </si>
  <si>
    <t>37D</t>
  </si>
  <si>
    <t>OCSJ Project Success Support</t>
    <phoneticPr fontId="1"/>
  </si>
  <si>
    <t>39D</t>
  </si>
  <si>
    <t>OCSJ 未使用</t>
    <rPh sb="5" eb="8">
      <t>ミシヨウ</t>
    </rPh>
    <phoneticPr fontId="1"/>
  </si>
  <si>
    <t>2WD</t>
    <phoneticPr fontId="1"/>
  </si>
  <si>
    <t>OCSJ Apps Apps / Tech</t>
    <phoneticPr fontId="1"/>
  </si>
  <si>
    <t>SaaS HCM</t>
  </si>
  <si>
    <t>SaaS ERP</t>
  </si>
  <si>
    <t>SaaS CX</t>
  </si>
  <si>
    <t>Global Engagement</t>
  </si>
  <si>
    <t>コンサルティングサービス事業統括</t>
    <phoneticPr fontId="1"/>
  </si>
  <si>
    <t>506195</t>
  </si>
  <si>
    <t>27340.Cloud Adoption Consulting Practice Director</t>
  </si>
  <si>
    <t>FY19 as of 2019/04/19</t>
    <phoneticPr fontId="1"/>
  </si>
  <si>
    <t xml:space="preserve">              </t>
    <phoneticPr fontId="1"/>
  </si>
  <si>
    <t>M7</t>
  </si>
  <si>
    <t>IC6</t>
  </si>
  <si>
    <t>27301.Cloud Adoption Associate Consultant</t>
  </si>
  <si>
    <t xml:space="preserve">27302.Cloud Adoption Consultant </t>
  </si>
  <si>
    <t xml:space="preserve">Consultant </t>
  </si>
  <si>
    <t xml:space="preserve">27303.Cloud Adoption Snr Consultant </t>
  </si>
  <si>
    <t xml:space="preserve">Senior Consultant </t>
  </si>
  <si>
    <t>27306.Cloud Adoption Consulting Director</t>
  </si>
  <si>
    <t>Consulting Director</t>
  </si>
  <si>
    <t>27307.Cloud Adoption Consulting Snr Director</t>
  </si>
  <si>
    <t>Consulting Senior Director</t>
  </si>
  <si>
    <t>27308.Cloud Adoption Consulting VP</t>
  </si>
  <si>
    <t>Consulting VP</t>
  </si>
  <si>
    <t>27320.Cloud Adoption Consulting Practice Manager</t>
  </si>
  <si>
    <t>27330.Cloud Adoption Consulting Practice Snr Manager</t>
  </si>
  <si>
    <t>Consulting Practice Senior Manager</t>
  </si>
  <si>
    <t>27350.Cloud Adoption Consulting Practice Snr Director</t>
  </si>
  <si>
    <t>Consulting Practice Senior Director</t>
  </si>
  <si>
    <t>27360.Cloud Adoption Consulting Practice VP</t>
  </si>
  <si>
    <t>Consulting Practice VP</t>
  </si>
  <si>
    <t>English Title 【名刺のタイトル】</t>
    <rPh sb="15" eb="17">
      <t>メイシ</t>
    </rPh>
    <phoneticPr fontId="22"/>
  </si>
  <si>
    <t>シニアプラクティスディレクター/
シニアディレクター/統括本部長（事業本部長）/本部長/部長</t>
    <rPh sb="40" eb="43">
      <t>ホンブチョウ</t>
    </rPh>
    <rPh sb="44" eb="46">
      <t>ブチョウ</t>
    </rPh>
    <phoneticPr fontId="22"/>
  </si>
  <si>
    <t>○○担当を付けるかどうかは統括本部長（事業本部長）判断
(つけなくてもよい)</t>
    <rPh sb="2" eb="4">
      <t>タントウ</t>
    </rPh>
    <rPh sb="5" eb="6">
      <t>ツ</t>
    </rPh>
    <rPh sb="25" eb="27">
      <t>ハンダン</t>
    </rPh>
    <phoneticPr fontId="22"/>
  </si>
  <si>
    <t>22025.Consulting Staff Principal - IC3</t>
    <phoneticPr fontId="1"/>
  </si>
  <si>
    <t>Consulting Staff Principal</t>
    <phoneticPr fontId="1"/>
  </si>
  <si>
    <t>インダストリーかソリューションのどちらかを入れる：
統括本部長（事業本部長）判断</t>
    <rPh sb="21" eb="22">
      <t>イ</t>
    </rPh>
    <rPh sb="38" eb="40">
      <t>ハンダン</t>
    </rPh>
    <phoneticPr fontId="22"/>
  </si>
  <si>
    <t>90036.Consulting Sales Rep 1 - IC1</t>
    <phoneticPr fontId="1"/>
  </si>
  <si>
    <t>統括本部長（事業本部長）/本部長</t>
    <rPh sb="13" eb="16">
      <t>ホンブチョウ</t>
    </rPh>
    <phoneticPr fontId="22"/>
  </si>
  <si>
    <t>Consulting Sales Senior Manager</t>
    <phoneticPr fontId="1"/>
  </si>
  <si>
    <t>Business Planning Director</t>
    <phoneticPr fontId="1"/>
  </si>
  <si>
    <t>B</t>
    <phoneticPr fontId="27"/>
  </si>
  <si>
    <t>Cloud Adoption</t>
    <phoneticPr fontId="27"/>
  </si>
  <si>
    <t>Delivery</t>
    <phoneticPr fontId="27"/>
  </si>
  <si>
    <t>Job
Code</t>
    <phoneticPr fontId="1"/>
  </si>
  <si>
    <t>46020.Business Analyst 2-Ops.BUSPRAC.BUSPRAC.IC2</t>
    <phoneticPr fontId="1"/>
  </si>
  <si>
    <t>L8</t>
    <phoneticPr fontId="1"/>
  </si>
  <si>
    <t>ビジネスプランニングディレクター</t>
    <phoneticPr fontId="22"/>
  </si>
  <si>
    <t>クラウドアクセラレーション部</t>
    <rPh sb="13" eb="14">
      <t>ブ</t>
    </rPh>
    <phoneticPr fontId="1"/>
  </si>
  <si>
    <t>kyohei Hosono</t>
    <phoneticPr fontId="1"/>
  </si>
  <si>
    <t>Yuta Iwabuchi</t>
    <phoneticPr fontId="1"/>
  </si>
  <si>
    <t xml:space="preserve">Infrastructure Architect </t>
    <phoneticPr fontId="1"/>
  </si>
  <si>
    <t>Dept#（プルダウンから選択）</t>
    <rPh sb="13" eb="15">
      <t>センタク</t>
    </rPh>
    <phoneticPr fontId="1"/>
  </si>
  <si>
    <t>FY20 as of 2019/06/01</t>
    <phoneticPr fontId="1"/>
  </si>
  <si>
    <t>4/1 LM
社員番号</t>
    <phoneticPr fontId="1"/>
  </si>
  <si>
    <t>4/1 LM
氏名(漢字)</t>
    <phoneticPr fontId="1"/>
  </si>
  <si>
    <t>Management</t>
    <phoneticPr fontId="1"/>
  </si>
  <si>
    <t>ERP/EPM Cloud Consulting</t>
  </si>
  <si>
    <t>A_ERPMCLD</t>
  </si>
  <si>
    <t>ERP/EPM Cloud Solution Consulting</t>
  </si>
  <si>
    <t>A_ERPSOL</t>
  </si>
  <si>
    <t>A_EPMCLD</t>
  </si>
  <si>
    <t>Procurement Cloud Consulting</t>
  </si>
  <si>
    <t>A_PRCCLD</t>
  </si>
  <si>
    <t>A_FINCLD</t>
  </si>
  <si>
    <t>Accounting Platform Cloud Consulting</t>
  </si>
  <si>
    <t>A_ACCCLD</t>
  </si>
  <si>
    <t>SCM Cloud Consulting</t>
  </si>
  <si>
    <t>A_SCM1</t>
  </si>
  <si>
    <t>A_HCM1</t>
  </si>
  <si>
    <t>A_HCM2</t>
  </si>
  <si>
    <t>A_HCM3</t>
  </si>
  <si>
    <t>Sales Cloud Consulting</t>
  </si>
  <si>
    <t>A_SALES</t>
  </si>
  <si>
    <t>Marketing Cloud Consulting</t>
  </si>
  <si>
    <t>A_OMC</t>
  </si>
  <si>
    <t>Advanced Solution Consulting</t>
  </si>
  <si>
    <t>Application Technology Implementation Consulting</t>
  </si>
  <si>
    <t>A_AT_IMP</t>
  </si>
  <si>
    <t>Managed Service</t>
  </si>
  <si>
    <t>A_MANAGED</t>
  </si>
  <si>
    <t>Wakuda Masahiro</t>
  </si>
  <si>
    <t>Strategic PaaS Architect</t>
  </si>
  <si>
    <t>T_CP_SPA</t>
    <phoneticPr fontId="1"/>
  </si>
  <si>
    <t>Cloud Technologists</t>
    <phoneticPr fontId="1"/>
  </si>
  <si>
    <t>Enterprise Solution</t>
  </si>
  <si>
    <t>T_CP_ES</t>
    <phoneticPr fontId="1"/>
  </si>
  <si>
    <t>T_CS_DI4</t>
    <phoneticPr fontId="1"/>
  </si>
  <si>
    <t>任意番号</t>
    <rPh sb="0" eb="2">
      <t>ニンイ</t>
    </rPh>
    <rPh sb="2" eb="4">
      <t>バンゴウ</t>
    </rPh>
    <phoneticPr fontId="1"/>
  </si>
  <si>
    <t>A_ADVSOL</t>
  </si>
  <si>
    <t>SCMクラウドコンサルティング本部</t>
    <rPh sb="15" eb="17">
      <t>ホンブ</t>
    </rPh>
    <phoneticPr fontId="1"/>
  </si>
  <si>
    <t>鈴木 悟</t>
    <rPh sb="3" eb="4">
      <t>サトル</t>
    </rPh>
    <phoneticPr fontId="1"/>
  </si>
  <si>
    <t>ERP/EPMクラウドコンサルティング本部</t>
    <rPh sb="19" eb="20">
      <t>ホン</t>
    </rPh>
    <rPh sb="20" eb="21">
      <t>ブ</t>
    </rPh>
    <phoneticPr fontId="1"/>
  </si>
  <si>
    <t>ERP/EPMクラウド・ソリューションコンサルティング部</t>
    <rPh sb="27" eb="28">
      <t>ブ</t>
    </rPh>
    <phoneticPr fontId="1"/>
  </si>
  <si>
    <t>EPMクラウドコンサルティング部</t>
    <rPh sb="15" eb="16">
      <t>ブ</t>
    </rPh>
    <phoneticPr fontId="1"/>
  </si>
  <si>
    <t>Procurementクラウドコンサルティング部</t>
    <rPh sb="23" eb="24">
      <t>ブ</t>
    </rPh>
    <phoneticPr fontId="1"/>
  </si>
  <si>
    <t>Financialsクラウドコンサルティング部</t>
    <rPh sb="22" eb="23">
      <t>ブ</t>
    </rPh>
    <phoneticPr fontId="1"/>
  </si>
  <si>
    <t>Accounting Platformクラウドコンサルティング部</t>
    <rPh sb="31" eb="32">
      <t>ブ</t>
    </rPh>
    <phoneticPr fontId="1"/>
  </si>
  <si>
    <t>HCMクラウドコンサルティング本部</t>
  </si>
  <si>
    <t>CXクラウドコンサルティング本部</t>
  </si>
  <si>
    <t>セールスクラウドコンサルティング部</t>
  </si>
  <si>
    <t xml:space="preserve">マーケティングクラウドコンサルティング部
</t>
  </si>
  <si>
    <t xml:space="preserve">サービスクラウドコンサルティング部
</t>
  </si>
  <si>
    <t>Advanced Solution Cloud Consulting</t>
  </si>
  <si>
    <t>Financials Cloud Consulting</t>
    <phoneticPr fontId="1"/>
  </si>
  <si>
    <t>門田 正嗣</t>
    <rPh sb="0" eb="2">
      <t>カドタ</t>
    </rPh>
    <rPh sb="3" eb="5">
      <t>マサツグ</t>
    </rPh>
    <phoneticPr fontId="1"/>
  </si>
  <si>
    <t>鈴木 悟</t>
  </si>
  <si>
    <t>コンサルティングProject Success Support本部</t>
  </si>
  <si>
    <t>Consulting Project Success Support</t>
  </si>
  <si>
    <t>PSS</t>
    <phoneticPr fontId="1"/>
  </si>
  <si>
    <t>行ラベル</t>
  </si>
  <si>
    <t>退職</t>
  </si>
  <si>
    <t>総計</t>
  </si>
  <si>
    <t>#N/A</t>
  </si>
  <si>
    <t>(すべて)</t>
  </si>
  <si>
    <t>データの個数 / E-MAIL</t>
  </si>
  <si>
    <t>列ラベル</t>
  </si>
  <si>
    <t>(空白)</t>
  </si>
  <si>
    <t>ビジネスマネジメント・オペレーションズ本部</t>
  </si>
  <si>
    <r>
      <t>OCSJ Consulting</t>
    </r>
    <r>
      <rPr>
        <sz val="11"/>
        <color rgb="FFFF0000"/>
        <rFont val="游ゴシック"/>
        <family val="3"/>
        <charset val="128"/>
        <scheme val="minor"/>
      </rPr>
      <t xml:space="preserve"> PSS</t>
    </r>
    <phoneticPr fontId="1"/>
  </si>
  <si>
    <r>
      <t xml:space="preserve">Consulting </t>
    </r>
    <r>
      <rPr>
        <sz val="11"/>
        <color rgb="FFFF0000"/>
        <rFont val="游ゴシック"/>
        <family val="3"/>
        <charset val="128"/>
        <scheme val="minor"/>
      </rPr>
      <t>PSS</t>
    </r>
    <phoneticPr fontId="1"/>
  </si>
  <si>
    <t>OCSJ Consulting PMO</t>
    <phoneticPr fontId="1"/>
  </si>
  <si>
    <t xml:space="preserve">Managed Serviceコンサルティング部
</t>
  </si>
  <si>
    <t>Advanced Solutionコンサルティング本部</t>
  </si>
  <si>
    <t>SaaS SCM</t>
  </si>
  <si>
    <t>SCM Cloud Consulting 2</t>
    <phoneticPr fontId="1"/>
  </si>
  <si>
    <t>HCM Cloud Consulting 1</t>
    <phoneticPr fontId="1"/>
  </si>
  <si>
    <t>HCM Cloud Consulting 3</t>
    <phoneticPr fontId="1"/>
  </si>
  <si>
    <t>ストラテジック・リージョン</t>
  </si>
  <si>
    <t>ストラテジック・リージョン事業本部</t>
    <rPh sb="13" eb="15">
      <t>ジギョウ</t>
    </rPh>
    <rPh sb="15" eb="17">
      <t>ホンブ</t>
    </rPh>
    <phoneticPr fontId="1"/>
  </si>
  <si>
    <t>Strategic Region</t>
    <phoneticPr fontId="1"/>
  </si>
  <si>
    <t>ストラテジック・プロジェクト部</t>
    <rPh sb="14" eb="15">
      <t>ブ</t>
    </rPh>
    <phoneticPr fontId="1"/>
  </si>
  <si>
    <t xml:space="preserve">西日本コンサルティング部 </t>
    <rPh sb="0" eb="1">
      <t>ニシ</t>
    </rPh>
    <rPh sb="1" eb="3">
      <t>ニホン</t>
    </rPh>
    <rPh sb="11" eb="12">
      <t>ブ</t>
    </rPh>
    <phoneticPr fontId="1"/>
  </si>
  <si>
    <t>S_REGION</t>
    <phoneticPr fontId="1"/>
  </si>
  <si>
    <t xml:space="preserve">トヨタプロジェクトサポート部 </t>
    <phoneticPr fontId="1"/>
  </si>
  <si>
    <t>Kazuhiro Okimura</t>
    <phoneticPr fontId="1"/>
  </si>
  <si>
    <t>S_TOYOTAC</t>
    <phoneticPr fontId="1"/>
  </si>
  <si>
    <t>S_STRTGY</t>
    <phoneticPr fontId="1"/>
  </si>
  <si>
    <t>SaaS</t>
    <phoneticPr fontId="1"/>
  </si>
  <si>
    <t>OCSJ SaaS SCM</t>
    <phoneticPr fontId="1"/>
  </si>
  <si>
    <t>第一SCMクラウドコンサルティング部</t>
  </si>
  <si>
    <t>第二SCMクラウドコンサルティング部</t>
  </si>
  <si>
    <t>第一HCMクラウドコンサルティング部</t>
  </si>
  <si>
    <t>第二HCMクラウドコンサルティング部</t>
  </si>
  <si>
    <t>第三HCMクラウドコンサルティング部</t>
  </si>
  <si>
    <t xml:space="preserve">- </t>
  </si>
  <si>
    <t>テクノロジー営業部</t>
  </si>
  <si>
    <t>Technology Sales</t>
  </si>
  <si>
    <t>製造 &amp; リージョン営業部</t>
  </si>
  <si>
    <t>Manufacturing &amp; Region Sales</t>
  </si>
  <si>
    <t>製造部</t>
  </si>
  <si>
    <t>Manufacturing</t>
  </si>
  <si>
    <t>コマーシャル インキュベーション営業部</t>
  </si>
  <si>
    <t>Commercial &amp; Incubation Sales</t>
  </si>
  <si>
    <t>クラウド・アプリケーションコンサルティング事業本部</t>
  </si>
  <si>
    <t>Cloud - Application Consulting</t>
  </si>
  <si>
    <t>ストラテジックPaaSアーキテクト部</t>
    <rPh sb="17" eb="18">
      <t>ブ</t>
    </rPh>
    <phoneticPr fontId="1"/>
  </si>
  <si>
    <t>クラウドテクノロジスト部</t>
    <rPh sb="11" eb="12">
      <t>ブ</t>
    </rPh>
    <phoneticPr fontId="1"/>
  </si>
  <si>
    <t>インフラアーキテクト部</t>
    <rPh sb="10" eb="11">
      <t>ブ</t>
    </rPh>
    <phoneticPr fontId="1"/>
  </si>
  <si>
    <t>エンタープライズソリューション部</t>
    <rPh sb="15" eb="16">
      <t>ブ</t>
    </rPh>
    <phoneticPr fontId="1"/>
  </si>
  <si>
    <t>ソリューションアーキテクト部</t>
    <rPh sb="13" eb="14">
      <t>ブ</t>
    </rPh>
    <phoneticPr fontId="1"/>
  </si>
  <si>
    <t>第一デザイン＆インプリメンテーション部</t>
    <rPh sb="18" eb="19">
      <t>ブ</t>
    </rPh>
    <phoneticPr fontId="1"/>
  </si>
  <si>
    <t>第三デザイン＆インプリメンテーション部</t>
    <rPh sb="18" eb="19">
      <t>ブ</t>
    </rPh>
    <phoneticPr fontId="39"/>
  </si>
  <si>
    <t>ストラテジックプロジェクト部</t>
    <rPh sb="13" eb="14">
      <t>ブ</t>
    </rPh>
    <phoneticPr fontId="1"/>
  </si>
  <si>
    <t>第一エンタープライズアカウント部</t>
    <rPh sb="15" eb="16">
      <t>ブ</t>
    </rPh>
    <phoneticPr fontId="1"/>
  </si>
  <si>
    <t>第二エンタープライズアカウント部</t>
    <rPh sb="1" eb="2">
      <t>ニ</t>
    </rPh>
    <rPh sb="15" eb="16">
      <t>ブ</t>
    </rPh>
    <phoneticPr fontId="1"/>
  </si>
  <si>
    <t>第三エンタープライズアカウント部</t>
    <rPh sb="1" eb="2">
      <t>サン</t>
    </rPh>
    <rPh sb="15" eb="16">
      <t>ブ</t>
    </rPh>
    <phoneticPr fontId="1"/>
  </si>
  <si>
    <t>第四エンタープライズアカウント部</t>
    <rPh sb="1" eb="2">
      <t>ヨン</t>
    </rPh>
    <rPh sb="15" eb="16">
      <t>ブ</t>
    </rPh>
    <phoneticPr fontId="1"/>
  </si>
  <si>
    <t>第五エンタープライズアカウント部</t>
    <rPh sb="1" eb="2">
      <t>ゴ</t>
    </rPh>
    <rPh sb="15" eb="16">
      <t>ブ</t>
    </rPh>
    <phoneticPr fontId="1"/>
  </si>
  <si>
    <t>クラウドプラットフォーム本部</t>
    <rPh sb="12" eb="13">
      <t>ホン</t>
    </rPh>
    <phoneticPr fontId="1"/>
  </si>
  <si>
    <t>クラウドソリューション本部</t>
    <rPh sb="11" eb="12">
      <t>ホン</t>
    </rPh>
    <rPh sb="12" eb="13">
      <t>ブ</t>
    </rPh>
    <phoneticPr fontId="1"/>
  </si>
  <si>
    <t>エンタープライズアカウント本部</t>
    <rPh sb="13" eb="14">
      <t>ホン</t>
    </rPh>
    <phoneticPr fontId="1"/>
  </si>
  <si>
    <t>Strategic Region部</t>
    <phoneticPr fontId="1"/>
  </si>
  <si>
    <t>コンサルティングサービス事業統括</t>
    <phoneticPr fontId="1"/>
  </si>
  <si>
    <t>Employee Success</t>
    <phoneticPr fontId="1"/>
  </si>
  <si>
    <t>Dept#</t>
    <phoneticPr fontId="1"/>
  </si>
  <si>
    <t>L2</t>
    <phoneticPr fontId="23"/>
  </si>
  <si>
    <t>L3</t>
    <phoneticPr fontId="23"/>
  </si>
  <si>
    <t>L4</t>
    <phoneticPr fontId="23"/>
  </si>
  <si>
    <t>L1</t>
    <phoneticPr fontId="23"/>
  </si>
  <si>
    <t>Cost 
Center</t>
    <phoneticPr fontId="1"/>
  </si>
  <si>
    <t>Name</t>
    <phoneticPr fontId="23"/>
  </si>
  <si>
    <t>Acting</t>
    <phoneticPr fontId="23"/>
  </si>
  <si>
    <t>Mieko Kondo</t>
    <phoneticPr fontId="1"/>
  </si>
  <si>
    <t>クラウド・テクノロジーコンサルティング事業本部</t>
    <phoneticPr fontId="1"/>
  </si>
  <si>
    <t>Cloud - Technology Consulting</t>
    <phoneticPr fontId="1"/>
  </si>
  <si>
    <t>Cloud Transformation</t>
    <phoneticPr fontId="1"/>
  </si>
  <si>
    <t>匠</t>
    <phoneticPr fontId="1"/>
  </si>
  <si>
    <t>Cloud Solution</t>
    <phoneticPr fontId="1"/>
  </si>
  <si>
    <t>Strategic Region</t>
    <phoneticPr fontId="1"/>
  </si>
  <si>
    <t>Product 
Pillar</t>
    <phoneticPr fontId="1"/>
  </si>
  <si>
    <t>SCM Cloud Consulting 1</t>
    <phoneticPr fontId="1"/>
  </si>
  <si>
    <t>Satoru Suzuki</t>
    <phoneticPr fontId="1"/>
  </si>
  <si>
    <t>HCM Cloud Consulting 2</t>
    <phoneticPr fontId="1"/>
  </si>
  <si>
    <t xml:space="preserve">アプリケーションテクノロジーインプリメンテーションコンサルティング部
</t>
    <phoneticPr fontId="1"/>
  </si>
  <si>
    <t>Strategic Region</t>
    <phoneticPr fontId="1"/>
  </si>
  <si>
    <t>TOYOTA Project Support</t>
    <phoneticPr fontId="1"/>
  </si>
  <si>
    <t>S_TOYOTA</t>
    <phoneticPr fontId="1"/>
  </si>
  <si>
    <t xml:space="preserve">トヨタコンサルティング部 </t>
    <phoneticPr fontId="1"/>
  </si>
  <si>
    <t>Masatsugu Kadota</t>
    <phoneticPr fontId="1"/>
  </si>
  <si>
    <t>S_WEST</t>
    <phoneticPr fontId="1"/>
  </si>
  <si>
    <t>Cloud - Technology Consulting</t>
    <phoneticPr fontId="1"/>
  </si>
  <si>
    <t>守屋 宏一</t>
    <phoneticPr fontId="1"/>
  </si>
  <si>
    <t>Cloud Solution</t>
    <phoneticPr fontId="1"/>
  </si>
  <si>
    <t>Koichi Moriya</t>
    <phoneticPr fontId="1"/>
  </si>
  <si>
    <t>Solution Architect</t>
    <phoneticPr fontId="1"/>
  </si>
  <si>
    <t>T_CS_DI1</t>
    <phoneticPr fontId="1"/>
  </si>
  <si>
    <t>内村 友亮</t>
    <phoneticPr fontId="1"/>
  </si>
  <si>
    <t>Tech</t>
    <phoneticPr fontId="1"/>
  </si>
  <si>
    <t>T_CS_SP</t>
    <phoneticPr fontId="1"/>
  </si>
  <si>
    <t>Tech</t>
    <phoneticPr fontId="1"/>
  </si>
  <si>
    <t>PSS</t>
    <phoneticPr fontId="1"/>
  </si>
  <si>
    <t>Business Management &amp; Operations</t>
    <phoneticPr fontId="1"/>
  </si>
  <si>
    <t>ビジネスマネジメント・オペレーションズ本部</t>
    <phoneticPr fontId="1"/>
  </si>
  <si>
    <t>ビジネスマネジメント</t>
    <phoneticPr fontId="1"/>
  </si>
  <si>
    <t>Business Management</t>
    <phoneticPr fontId="1"/>
  </si>
  <si>
    <t>Business Subconstracting Office</t>
    <phoneticPr fontId="1"/>
  </si>
  <si>
    <t>クラウドトランスフォーメーション本部</t>
    <rPh sb="16" eb="18">
      <t>ホンブ</t>
    </rPh>
    <phoneticPr fontId="1"/>
  </si>
  <si>
    <r>
      <t>クラウドトランスフォーメーション</t>
    </r>
    <r>
      <rPr>
        <sz val="11"/>
        <color rgb="FFFF0000"/>
        <rFont val="Meiryo UI"/>
        <family val="3"/>
        <charset val="128"/>
      </rPr>
      <t>本部</t>
    </r>
    <rPh sb="16" eb="18">
      <t>ホンブ</t>
    </rPh>
    <phoneticPr fontId="1"/>
  </si>
  <si>
    <t>Project Control Office</t>
    <phoneticPr fontId="1"/>
  </si>
  <si>
    <t>Professional Service 1</t>
    <phoneticPr fontId="1"/>
  </si>
  <si>
    <t>Professional Service 2</t>
    <phoneticPr fontId="1"/>
  </si>
  <si>
    <t>Professional Service 3</t>
    <phoneticPr fontId="1"/>
  </si>
  <si>
    <t>Professional Service 4</t>
    <phoneticPr fontId="1"/>
  </si>
  <si>
    <t>Design &amp; Implementation 1</t>
    <phoneticPr fontId="1"/>
  </si>
  <si>
    <t>Design &amp; Implementation 2</t>
    <phoneticPr fontId="1"/>
  </si>
  <si>
    <t>Design &amp; Implementation 3</t>
    <phoneticPr fontId="1"/>
  </si>
  <si>
    <t>Yuji Fujita</t>
    <phoneticPr fontId="1"/>
  </si>
  <si>
    <t>Shuya Matsumoto</t>
    <phoneticPr fontId="1"/>
  </si>
  <si>
    <t>Yasuhisa Kawamoto</t>
    <phoneticPr fontId="1"/>
  </si>
  <si>
    <t>Toshiya Kobayashi</t>
    <phoneticPr fontId="1"/>
  </si>
  <si>
    <t>Ypshitaka Watanabe</t>
    <phoneticPr fontId="1"/>
  </si>
  <si>
    <t>T_CTR_PCO</t>
    <phoneticPr fontId="1"/>
  </si>
  <si>
    <t>T_CTR_PS1</t>
    <phoneticPr fontId="1"/>
  </si>
  <si>
    <t>T_CTR_PS2</t>
    <phoneticPr fontId="1"/>
  </si>
  <si>
    <t>T_CTR_PS3</t>
    <phoneticPr fontId="1"/>
  </si>
  <si>
    <t>T_CTR_PS4</t>
    <phoneticPr fontId="1"/>
  </si>
  <si>
    <t>T_CTR_DI1</t>
    <phoneticPr fontId="1"/>
  </si>
  <si>
    <t>T_CTR_DI2</t>
    <phoneticPr fontId="1"/>
  </si>
  <si>
    <t>T_CTR_DI3</t>
    <phoneticPr fontId="1"/>
  </si>
  <si>
    <t>削除</t>
    <rPh sb="0" eb="2">
      <t>サクジョ</t>
    </rPh>
    <phoneticPr fontId="1"/>
  </si>
  <si>
    <t>Tech</t>
    <phoneticPr fontId="1"/>
  </si>
  <si>
    <t>削除</t>
    <rPh sb="0" eb="2">
      <t>サクジョ</t>
    </rPh>
    <phoneticPr fontId="1"/>
  </si>
  <si>
    <t>第二デザイン＆インテグレーション部</t>
    <rPh sb="16" eb="17">
      <t>ブ</t>
    </rPh>
    <phoneticPr fontId="1"/>
  </si>
  <si>
    <t>第一デザイン＆インテグレーション部</t>
    <rPh sb="1" eb="2">
      <t>イチ</t>
    </rPh>
    <rPh sb="16" eb="17">
      <t>ブ</t>
    </rPh>
    <phoneticPr fontId="1"/>
  </si>
  <si>
    <t>Hiroshi Maejima</t>
    <phoneticPr fontId="1"/>
  </si>
  <si>
    <t>プロジェクトコントロールオフィス</t>
    <phoneticPr fontId="1"/>
  </si>
  <si>
    <t>プログラムマネジメントオフィス</t>
    <phoneticPr fontId="1"/>
  </si>
  <si>
    <t>第一プロフェッショナルサービス部</t>
    <rPh sb="15" eb="16">
      <t>ブ</t>
    </rPh>
    <phoneticPr fontId="1"/>
  </si>
  <si>
    <t>第二プロフェッショナルサービス部</t>
    <rPh sb="15" eb="16">
      <t>ブ</t>
    </rPh>
    <phoneticPr fontId="1"/>
  </si>
  <si>
    <t>第三プロフェッショナルサービス部</t>
    <rPh sb="15" eb="16">
      <t>ブ</t>
    </rPh>
    <phoneticPr fontId="1"/>
  </si>
  <si>
    <t>第四プロフェッショナルサービス部</t>
    <rPh sb="15" eb="16">
      <t>ブ</t>
    </rPh>
    <phoneticPr fontId="1"/>
  </si>
  <si>
    <t>第一デザイン ＆ インプリメンテーション部</t>
    <rPh sb="20" eb="21">
      <t>ブ</t>
    </rPh>
    <phoneticPr fontId="1"/>
  </si>
  <si>
    <t>第二デザイン ＆ インプリメンテーション部</t>
    <rPh sb="20" eb="21">
      <t>ブ</t>
    </rPh>
    <phoneticPr fontId="1"/>
  </si>
  <si>
    <t>第三デザイン ＆ インプリメンテーション部</t>
    <rPh sb="20" eb="21">
      <t>ブ</t>
    </rPh>
    <phoneticPr fontId="1"/>
  </si>
  <si>
    <t>Program Management Office</t>
    <phoneticPr fontId="1"/>
  </si>
  <si>
    <t>Design &amp; Integration 2</t>
    <phoneticPr fontId="1"/>
  </si>
  <si>
    <t>Design &amp; Integration 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</si>
</sst>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yyyy/mm/dd"/>
    <numFmt numFmtId="177" formatCode="yyyy/mm/dd;@"/>
    <numFmt numFmtId="178" formatCode="0_ "/>
    <numFmt numFmtId="179" formatCode="[$-409]d\-mmm\-yy;@"/>
  </numFmts>
  <fonts count="54">
    <font>
      <sz val="11"/>
      <color theme="1"/>
      <name val="游ゴシック"/>
      <family val="2"/>
      <charset val="128"/>
      <scheme val="minor"/>
    </font>
    <font>
      <sz val="6"/>
      <name val="游ゴシック"/>
      <family val="2"/>
      <charset val="128"/>
      <scheme val="minor"/>
    </font>
    <font>
      <sz val="11"/>
      <color theme="1"/>
      <name val="Meiryo UI"/>
      <family val="3"/>
      <charset val="128"/>
    </font>
    <font>
      <b/>
      <sz val="11"/>
      <color theme="3"/>
      <name val="游ゴシック"/>
      <family val="2"/>
      <charset val="128"/>
      <scheme val="minor"/>
    </font>
    <font>
      <sz val="11"/>
      <color rgb="FF9C6500"/>
      <name val="游ゴシック"/>
      <family val="2"/>
      <charset val="128"/>
      <scheme val="minor"/>
    </font>
    <font>
      <b/>
      <sz val="10"/>
      <name val="游ゴシック"/>
      <family val="3"/>
      <charset val="128"/>
      <scheme val="minor"/>
    </font>
    <font>
      <sz val="10"/>
      <name val="游ゴシック"/>
      <family val="3"/>
      <charset val="128"/>
      <scheme val="minor"/>
    </font>
    <font>
      <b/>
      <sz val="10"/>
      <color rgb="FFFF0000"/>
      <name val="游ゴシック"/>
      <family val="3"/>
      <charset val="128"/>
      <scheme val="minor"/>
    </font>
    <font>
      <sz val="10"/>
      <color theme="1"/>
      <name val="游ゴシック"/>
      <family val="3"/>
      <charset val="128"/>
      <scheme val="minor"/>
    </font>
    <font>
      <b/>
      <sz val="18"/>
      <color theme="3"/>
      <name val="游ゴシック Light"/>
      <family val="2"/>
      <charset val="128"/>
      <scheme val="major"/>
    </font>
    <font>
      <b/>
      <sz val="10"/>
      <color theme="0"/>
      <name val="游ゴシック"/>
      <family val="3"/>
      <charset val="128"/>
      <scheme val="minor"/>
    </font>
    <font>
      <b/>
      <sz val="10"/>
      <color theme="1"/>
      <name val="Calibri"/>
      <family val="2"/>
    </font>
    <font>
      <sz val="6"/>
      <name val="Calibri"/>
      <family val="2"/>
    </font>
    <font>
      <b/>
      <sz val="11"/>
      <color rgb="FF000000"/>
      <name val="MS P ゴシック"/>
      <charset val="128"/>
    </font>
    <font>
      <b/>
      <sz val="11"/>
      <color rgb="FF000000"/>
      <name val="游ゴシック"/>
      <family val="2"/>
      <charset val="128"/>
      <scheme val="minor"/>
    </font>
    <font>
      <sz val="11"/>
      <color rgb="FF000000"/>
      <name val="Meiryo UI"/>
      <family val="34"/>
      <charset val="128"/>
    </font>
    <font>
      <sz val="12"/>
      <color rgb="FF000000"/>
      <name val="MS P ゴシック"/>
      <charset val="128"/>
    </font>
    <font>
      <b/>
      <sz val="9"/>
      <color rgb="FF000000"/>
      <name val="Tahoma"/>
      <family val="2"/>
    </font>
    <font>
      <b/>
      <sz val="9"/>
      <color indexed="81"/>
      <name val="Tahoma"/>
      <family val="2"/>
    </font>
    <font>
      <b/>
      <sz val="10"/>
      <color theme="1"/>
      <name val="ＭＳ Ｐゴシック"/>
      <family val="3"/>
      <charset val="128"/>
    </font>
    <font>
      <sz val="11"/>
      <name val="ＭＳ Ｐゴシック"/>
      <family val="3"/>
      <charset val="128"/>
    </font>
    <font>
      <b/>
      <sz val="10"/>
      <name val="ＭＳ Ｐゴシック"/>
      <family val="3"/>
      <charset val="128"/>
    </font>
    <font>
      <sz val="6"/>
      <name val="ＭＳ Ｐゴシック"/>
      <family val="3"/>
      <charset val="128"/>
    </font>
    <font>
      <sz val="6"/>
      <name val="ＭＳ ゴシック"/>
      <family val="3"/>
      <charset val="128"/>
    </font>
    <font>
      <sz val="11"/>
      <color theme="1"/>
      <name val="游ゴシック"/>
      <family val="3"/>
      <charset val="128"/>
      <scheme val="minor"/>
    </font>
    <font>
      <sz val="10"/>
      <color theme="1"/>
      <name val="ＭＳ Ｐゴシック"/>
      <family val="3"/>
      <charset val="128"/>
    </font>
    <font>
      <sz val="10"/>
      <color indexed="8"/>
      <name val="ＭＳ Ｐゴシック"/>
      <family val="3"/>
      <charset val="128"/>
    </font>
    <font>
      <sz val="6"/>
      <name val="ＭＳ Ｐゴシック"/>
      <family val="2"/>
      <charset val="128"/>
    </font>
    <font>
      <sz val="10"/>
      <name val="ＭＳ Ｐゴシック"/>
      <family val="3"/>
      <charset val="128"/>
    </font>
    <font>
      <b/>
      <sz val="11"/>
      <color theme="1"/>
      <name val="游ゴシック"/>
      <family val="3"/>
      <charset val="128"/>
      <scheme val="minor"/>
    </font>
    <font>
      <sz val="11"/>
      <color theme="0"/>
      <name val="ＭＳ Ｐゴシック"/>
      <family val="2"/>
      <charset val="128"/>
    </font>
    <font>
      <sz val="11"/>
      <color theme="1"/>
      <name val="游ゴシック"/>
      <family val="2"/>
      <charset val="128"/>
      <scheme val="minor"/>
    </font>
    <font>
      <sz val="9"/>
      <color indexed="81"/>
      <name val="MS P ゴシック"/>
      <family val="3"/>
      <charset val="128"/>
    </font>
    <font>
      <sz val="10"/>
      <name val="ＭＳ ゴシック"/>
      <family val="3"/>
      <charset val="128"/>
    </font>
    <font>
      <b/>
      <sz val="10"/>
      <color theme="0"/>
      <name val="Calibri"/>
      <family val="2"/>
    </font>
    <font>
      <sz val="10"/>
      <color theme="1"/>
      <name val="Calibri"/>
      <family val="2"/>
    </font>
    <font>
      <sz val="10"/>
      <color theme="0"/>
      <name val="Calibri"/>
      <family val="2"/>
    </font>
    <font>
      <sz val="10"/>
      <name val="Calibri"/>
      <family val="2"/>
    </font>
    <font>
      <b/>
      <sz val="10"/>
      <name val="ＭＳ ゴシック"/>
      <family val="3"/>
      <charset val="128"/>
    </font>
    <font>
      <sz val="11"/>
      <color theme="1"/>
      <name val="ＭＳ Ｐゴシック"/>
      <family val="2"/>
      <charset val="128"/>
    </font>
    <font>
      <sz val="20"/>
      <color rgb="FF000000"/>
      <name val="ＭＳ Ｐゴシック"/>
      <family val="2"/>
      <charset val="128"/>
    </font>
    <font>
      <b/>
      <sz val="16"/>
      <color indexed="81"/>
      <name val="MS P ゴシック"/>
      <family val="3"/>
      <charset val="128"/>
    </font>
    <font>
      <sz val="16"/>
      <color indexed="81"/>
      <name val="MS P ゴシック"/>
      <family val="3"/>
      <charset val="128"/>
    </font>
    <font>
      <sz val="14"/>
      <color indexed="81"/>
      <name val="ＭＳ Ｐゴシック"/>
      <family val="3"/>
      <charset val="128"/>
    </font>
    <font>
      <sz val="11"/>
      <color rgb="FFFF0000"/>
      <name val="游ゴシック"/>
      <family val="2"/>
      <charset val="128"/>
      <scheme val="minor"/>
    </font>
    <font>
      <sz val="11"/>
      <name val="Meiryo UI"/>
      <family val="3"/>
      <charset val="128"/>
    </font>
    <font>
      <sz val="11"/>
      <name val="游ゴシック"/>
      <family val="2"/>
      <charset val="128"/>
      <scheme val="minor"/>
    </font>
    <font>
      <sz val="11"/>
      <color rgb="FFFF0000"/>
      <name val="游ゴシック"/>
      <family val="3"/>
      <charset val="128"/>
      <scheme val="minor"/>
    </font>
    <font>
      <b/>
      <sz val="11"/>
      <color rgb="FF000000"/>
      <name val="游ゴシック"/>
      <family val="2"/>
      <charset val="128"/>
    </font>
    <font>
      <sz val="11"/>
      <name val="游ゴシック"/>
      <family val="3"/>
      <charset val="128"/>
      <scheme val="minor"/>
    </font>
    <font>
      <b/>
      <sz val="11"/>
      <color rgb="FF000000"/>
      <name val="Meiryo UI"/>
      <family val="3"/>
      <charset val="128"/>
    </font>
    <font>
      <b/>
      <sz val="9"/>
      <color indexed="81"/>
      <name val="MS P ゴシック"/>
      <family val="3"/>
      <charset val="128"/>
    </font>
    <font>
      <i/>
      <sz val="11"/>
      <name val="Meiryo UI"/>
      <family val="3"/>
      <charset val="128"/>
    </font>
    <font>
      <sz val="11"/>
      <color rgb="FFFF0000"/>
      <name val="Meiryo UI"/>
      <family val="3"/>
      <charset val="128"/>
    </font>
  </fonts>
  <fills count="2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C0C0C0"/>
        <bgColor indexed="64"/>
      </patternFill>
    </fill>
    <fill>
      <patternFill patternType="solid">
        <fgColor indexed="22"/>
        <bgColor indexed="64"/>
      </patternFill>
    </fill>
    <fill>
      <patternFill patternType="solid">
        <fgColor indexed="13"/>
        <bgColor indexed="64"/>
      </patternFill>
    </fill>
    <fill>
      <patternFill patternType="solid">
        <fgColor theme="0" tint="-0.249977111117893"/>
        <bgColor indexed="64"/>
      </patternFill>
    </fill>
    <fill>
      <patternFill patternType="solid">
        <fgColor rgb="FFFFCCFF"/>
        <bgColor indexed="64"/>
      </patternFill>
    </fill>
    <fill>
      <patternFill patternType="solid">
        <fgColor theme="3" tint="0.79998168889431442"/>
        <bgColor indexed="64"/>
      </patternFill>
    </fill>
    <fill>
      <patternFill patternType="solid">
        <fgColor rgb="FF00206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9" tint="0.59996337778862885"/>
        <bgColor indexed="64"/>
      </patternFill>
    </fill>
    <fill>
      <patternFill patternType="solid">
        <fgColor theme="0"/>
        <bgColor indexed="64"/>
      </patternFill>
    </fill>
    <fill>
      <patternFill patternType="solid">
        <fgColor rgb="FFFFFF99"/>
        <bgColor indexed="64"/>
      </patternFill>
    </fill>
    <fill>
      <patternFill patternType="solid">
        <fgColor rgb="FF0000FF"/>
        <bgColor indexed="64"/>
      </patternFill>
    </fill>
    <fill>
      <patternFill patternType="solid">
        <fgColor rgb="FFCCFFFF"/>
        <bgColor indexed="64"/>
      </patternFill>
    </fill>
    <fill>
      <patternFill patternType="solid">
        <fgColor rgb="FFFF99CC"/>
        <bgColor indexed="64"/>
      </patternFill>
    </fill>
    <fill>
      <patternFill patternType="solid">
        <fgColor rgb="FFCCFFCC"/>
        <bgColor indexed="64"/>
      </patternFill>
    </fill>
    <fill>
      <patternFill patternType="solid">
        <fgColor rgb="FFFFC000"/>
        <bgColor indexed="64"/>
      </patternFill>
    </fill>
  </fills>
  <borders count="97">
    <border>
      <left/>
      <right/>
      <top/>
      <bottom/>
      <diagonal/>
    </border>
    <border>
      <left style="thin">
        <color indexed="64"/>
      </left>
      <right style="thin">
        <color indexed="64"/>
      </right>
      <top style="thin">
        <color indexed="64"/>
      </top>
      <bottom style="thin">
        <color indexed="64"/>
      </bottom>
      <diagonal/>
    </border>
    <border>
      <left style="medium">
        <color indexed="64"/>
      </left>
      <right style="hair">
        <color auto="1"/>
      </right>
      <top style="medium">
        <color indexed="64"/>
      </top>
      <bottom style="medium">
        <color auto="1"/>
      </bottom>
      <diagonal/>
    </border>
    <border>
      <left style="hair">
        <color auto="1"/>
      </left>
      <right style="hair">
        <color auto="1"/>
      </right>
      <top style="medium">
        <color indexed="64"/>
      </top>
      <bottom style="medium">
        <color auto="1"/>
      </bottom>
      <diagonal/>
    </border>
    <border>
      <left style="hair">
        <color auto="1"/>
      </left>
      <right style="medium">
        <color indexed="64"/>
      </right>
      <top style="medium">
        <color indexed="64"/>
      </top>
      <bottom style="medium">
        <color auto="1"/>
      </bottom>
      <diagonal/>
    </border>
    <border>
      <left style="medium">
        <color indexed="64"/>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indexed="64"/>
      </right>
      <top style="medium">
        <color auto="1"/>
      </top>
      <bottom style="hair">
        <color auto="1"/>
      </bottom>
      <diagonal/>
    </border>
    <border>
      <left style="medium">
        <color indexed="64"/>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diagonal/>
    </border>
    <border>
      <left style="hair">
        <color indexed="64"/>
      </left>
      <right/>
      <top style="thin">
        <color indexed="64"/>
      </top>
      <bottom style="thin">
        <color indexed="64"/>
      </bottom>
      <diagonal/>
    </border>
    <border>
      <left style="thin">
        <color indexed="64"/>
      </left>
      <right style="hair">
        <color indexed="64"/>
      </right>
      <top/>
      <bottom/>
      <diagonal/>
    </border>
    <border>
      <left style="hair">
        <color indexed="64"/>
      </left>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medium">
        <color auto="1"/>
      </right>
      <top style="medium">
        <color indexed="64"/>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auto="1"/>
      </right>
      <top style="hair">
        <color auto="1"/>
      </top>
      <bottom style="medium">
        <color indexed="64"/>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auto="1"/>
      </right>
      <top/>
      <bottom style="medium">
        <color indexed="64"/>
      </bottom>
      <diagonal/>
    </border>
    <border>
      <left style="medium">
        <color indexed="64"/>
      </left>
      <right style="hair">
        <color auto="1"/>
      </right>
      <top style="medium">
        <color indexed="64"/>
      </top>
      <bottom/>
      <diagonal/>
    </border>
    <border>
      <left style="hair">
        <color auto="1"/>
      </left>
      <right style="hair">
        <color auto="1"/>
      </right>
      <top style="medium">
        <color indexed="64"/>
      </top>
      <bottom/>
      <diagonal/>
    </border>
    <border>
      <left style="hair">
        <color auto="1"/>
      </left>
      <right style="medium">
        <color auto="1"/>
      </right>
      <top style="medium">
        <color indexed="64"/>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indexed="64"/>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auto="1"/>
      </right>
      <top style="hair">
        <color auto="1"/>
      </top>
      <bottom style="medium">
        <color indexed="64"/>
      </bottom>
      <diagonal/>
    </border>
    <border>
      <left style="medium">
        <color indexed="64"/>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medium">
        <color indexed="64"/>
      </right>
      <top style="medium">
        <color indexed="64"/>
      </top>
      <bottom style="hair">
        <color auto="1"/>
      </bottom>
      <diagonal/>
    </border>
    <border>
      <left style="hair">
        <color auto="1"/>
      </left>
      <right style="medium">
        <color indexed="64"/>
      </right>
      <top style="hair">
        <color auto="1"/>
      </top>
      <bottom style="hair">
        <color auto="1"/>
      </bottom>
      <diagonal/>
    </border>
    <border>
      <left style="hair">
        <color auto="1"/>
      </left>
      <right style="medium">
        <color indexed="64"/>
      </right>
      <top style="hair">
        <color auto="1"/>
      </top>
      <bottom style="medium">
        <color indexed="64"/>
      </bottom>
      <diagonal/>
    </border>
    <border>
      <left style="hair">
        <color auto="1"/>
      </left>
      <right style="medium">
        <color indexed="64"/>
      </right>
      <top style="medium">
        <color indexed="64"/>
      </top>
      <bottom/>
      <diagonal/>
    </border>
    <border>
      <left style="hair">
        <color auto="1"/>
      </left>
      <right style="medium">
        <color indexed="64"/>
      </right>
      <top/>
      <bottom/>
      <diagonal/>
    </border>
    <border>
      <left style="hair">
        <color auto="1"/>
      </left>
      <right style="medium">
        <color indexed="64"/>
      </right>
      <top/>
      <bottom style="medium">
        <color indexed="64"/>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medium">
        <color indexed="64"/>
      </right>
      <top/>
      <bottom style="hair">
        <color auto="1"/>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hair">
        <color indexed="64"/>
      </right>
      <top/>
      <bottom style="hair">
        <color indexed="64"/>
      </bottom>
      <diagonal/>
    </border>
    <border>
      <left style="hair">
        <color auto="1"/>
      </left>
      <right style="hair">
        <color auto="1"/>
      </right>
      <top/>
      <bottom style="hair">
        <color auto="1"/>
      </bottom>
      <diagonal/>
    </border>
    <border>
      <left style="hair">
        <color indexed="64"/>
      </left>
      <right style="medium">
        <color indexed="64"/>
      </right>
      <top/>
      <bottom style="hair">
        <color indexed="64"/>
      </bottom>
      <diagonal/>
    </border>
  </borders>
  <cellStyleXfs count="8">
    <xf numFmtId="0" fontId="0" fillId="0" borderId="0">
      <alignment vertical="center"/>
    </xf>
    <xf numFmtId="0" fontId="38" fillId="0" borderId="0" applyNumberFormat="0" applyFill="0" applyBorder="0" applyAlignment="0" applyProtection="0"/>
    <xf numFmtId="0" fontId="20" fillId="0" borderId="0"/>
    <xf numFmtId="0" fontId="20" fillId="0" borderId="0"/>
    <xf numFmtId="0" fontId="20" fillId="0" borderId="0">
      <alignment vertical="center"/>
    </xf>
    <xf numFmtId="0" fontId="33" fillId="0" borderId="0"/>
    <xf numFmtId="0" fontId="31" fillId="0" borderId="0">
      <alignment vertical="center"/>
    </xf>
    <xf numFmtId="0" fontId="39" fillId="0" borderId="0">
      <alignment vertical="center"/>
    </xf>
  </cellStyleXfs>
  <cellXfs count="424">
    <xf numFmtId="0" fontId="0" fillId="0" borderId="0" xfId="0">
      <alignment vertical="center"/>
    </xf>
    <xf numFmtId="0" fontId="6" fillId="5" borderId="1" xfId="0" applyFont="1" applyFill="1" applyBorder="1" applyAlignment="1">
      <alignment horizontal="center" vertical="center"/>
    </xf>
    <xf numFmtId="0" fontId="2" fillId="0" borderId="0" xfId="0" applyFont="1">
      <alignment vertical="center"/>
    </xf>
    <xf numFmtId="0" fontId="2" fillId="0" borderId="0" xfId="0" applyFont="1" applyAlignment="1">
      <alignment vertical="center" wrapText="1"/>
    </xf>
    <xf numFmtId="0" fontId="5" fillId="2" borderId="1" xfId="0" applyFont="1" applyFill="1" applyBorder="1">
      <alignment vertical="center"/>
    </xf>
    <xf numFmtId="0" fontId="6" fillId="2" borderId="1" xfId="0" applyFont="1" applyFill="1" applyBorder="1">
      <alignment vertical="center"/>
    </xf>
    <xf numFmtId="0" fontId="7" fillId="2" borderId="1" xfId="0" applyFont="1" applyFill="1" applyBorder="1">
      <alignment vertical="center"/>
    </xf>
    <xf numFmtId="0" fontId="6" fillId="0" borderId="1" xfId="0" applyFont="1" applyFill="1" applyBorder="1">
      <alignment vertical="center"/>
    </xf>
    <xf numFmtId="14" fontId="6" fillId="2" borderId="1" xfId="0" applyNumberFormat="1" applyFont="1" applyFill="1" applyBorder="1">
      <alignment vertical="center"/>
    </xf>
    <xf numFmtId="0" fontId="5" fillId="3" borderId="1" xfId="0" applyFont="1" applyFill="1" applyBorder="1">
      <alignment vertical="center"/>
    </xf>
    <xf numFmtId="0" fontId="6" fillId="3" borderId="1" xfId="0" applyFont="1" applyFill="1" applyBorder="1">
      <alignment vertical="center"/>
    </xf>
    <xf numFmtId="0" fontId="7" fillId="3" borderId="1" xfId="0" applyFont="1" applyFill="1" applyBorder="1">
      <alignment vertical="center"/>
    </xf>
    <xf numFmtId="0" fontId="6" fillId="3" borderId="1" xfId="0" applyFont="1" applyFill="1" applyBorder="1" applyAlignment="1">
      <alignment horizontal="center" vertical="center"/>
    </xf>
    <xf numFmtId="0" fontId="6" fillId="4" borderId="1" xfId="0" applyFont="1" applyFill="1" applyBorder="1" applyAlignment="1">
      <alignment horizontal="right" vertical="center"/>
    </xf>
    <xf numFmtId="0" fontId="6" fillId="4" borderId="1" xfId="0" applyFont="1" applyFill="1" applyBorder="1">
      <alignment vertical="center"/>
    </xf>
    <xf numFmtId="176" fontId="6" fillId="3" borderId="1" xfId="0" applyNumberFormat="1" applyFont="1" applyFill="1" applyBorder="1">
      <alignment vertical="center"/>
    </xf>
    <xf numFmtId="0" fontId="6" fillId="5" borderId="1" xfId="0" applyFont="1" applyFill="1" applyBorder="1" applyAlignment="1">
      <alignment horizontal="centerContinuous" vertical="center"/>
    </xf>
    <xf numFmtId="0" fontId="8" fillId="0" borderId="0" xfId="0" applyFont="1">
      <alignment vertical="center"/>
    </xf>
    <xf numFmtId="0" fontId="10" fillId="6" borderId="1" xfId="0" applyFont="1" applyFill="1" applyBorder="1">
      <alignment vertical="center"/>
    </xf>
    <xf numFmtId="0" fontId="6" fillId="3" borderId="1" xfId="0" applyFont="1" applyFill="1" applyBorder="1" applyAlignment="1">
      <alignment horizontal="right" vertical="center"/>
    </xf>
    <xf numFmtId="0" fontId="6" fillId="5" borderId="1" xfId="0" applyFont="1" applyFill="1" applyBorder="1" applyAlignment="1">
      <alignment horizontal="center" vertical="center"/>
    </xf>
    <xf numFmtId="49" fontId="11" fillId="7" borderId="0" xfId="0" applyNumberFormat="1" applyFont="1" applyFill="1" applyAlignment="1">
      <alignment horizontal="center" vertical="center"/>
    </xf>
    <xf numFmtId="0" fontId="11" fillId="7" borderId="0" xfId="0" applyFont="1" applyFill="1" applyAlignment="1">
      <alignment horizontal="center" vertical="center"/>
    </xf>
    <xf numFmtId="0" fontId="19" fillId="9" borderId="2" xfId="0" applyFont="1" applyFill="1" applyBorder="1" applyAlignment="1">
      <alignment vertical="center"/>
    </xf>
    <xf numFmtId="0" fontId="21" fillId="10" borderId="3" xfId="2" applyFont="1" applyFill="1" applyBorder="1" applyAlignment="1">
      <alignment vertical="center"/>
    </xf>
    <xf numFmtId="0" fontId="21" fillId="10" borderId="3" xfId="3" applyFont="1" applyFill="1" applyBorder="1" applyAlignment="1">
      <alignment vertical="center"/>
    </xf>
    <xf numFmtId="0" fontId="21" fillId="9" borderId="3" xfId="3" applyFont="1" applyFill="1" applyBorder="1" applyAlignment="1">
      <alignment vertical="center"/>
    </xf>
    <xf numFmtId="0" fontId="21" fillId="10" borderId="3" xfId="2" applyNumberFormat="1" applyFont="1" applyFill="1" applyBorder="1" applyAlignment="1">
      <alignment vertical="center"/>
    </xf>
    <xf numFmtId="177" fontId="21" fillId="10" borderId="3" xfId="2" applyNumberFormat="1" applyFont="1" applyFill="1" applyBorder="1" applyAlignment="1">
      <alignment vertical="center"/>
    </xf>
    <xf numFmtId="0" fontId="21" fillId="10" borderId="3" xfId="0" applyFont="1" applyFill="1" applyBorder="1" applyAlignment="1">
      <alignment vertical="center"/>
    </xf>
    <xf numFmtId="0" fontId="21" fillId="9" borderId="3" xfId="0" applyFont="1" applyFill="1" applyBorder="1" applyAlignment="1">
      <alignment vertical="center"/>
    </xf>
    <xf numFmtId="0" fontId="19" fillId="9" borderId="3" xfId="0" applyFont="1" applyFill="1" applyBorder="1" applyAlignment="1">
      <alignment vertical="center"/>
    </xf>
    <xf numFmtId="0" fontId="19" fillId="9" borderId="4" xfId="0" applyFont="1" applyFill="1" applyBorder="1" applyAlignment="1">
      <alignment vertical="center"/>
    </xf>
    <xf numFmtId="0" fontId="25" fillId="0" borderId="0" xfId="0" applyFont="1">
      <alignment vertical="center"/>
    </xf>
    <xf numFmtId="0" fontId="26" fillId="0" borderId="5" xfId="0" applyFont="1" applyFill="1" applyBorder="1" applyAlignment="1">
      <alignment horizontal="center" vertical="center"/>
    </xf>
    <xf numFmtId="0" fontId="26" fillId="0" borderId="6" xfId="0" applyFont="1" applyFill="1" applyBorder="1">
      <alignment vertical="center"/>
    </xf>
    <xf numFmtId="0" fontId="26" fillId="0" borderId="6" xfId="0" applyFont="1" applyFill="1" applyBorder="1" applyAlignment="1">
      <alignment vertical="center"/>
    </xf>
    <xf numFmtId="0" fontId="26" fillId="0" borderId="6" xfId="0" applyFont="1" applyFill="1" applyBorder="1" applyAlignment="1">
      <alignment horizontal="center" vertical="center"/>
    </xf>
    <xf numFmtId="0" fontId="26" fillId="0" borderId="6" xfId="0" applyNumberFormat="1" applyFont="1" applyFill="1" applyBorder="1" applyAlignment="1">
      <alignment horizontal="center" vertical="center"/>
    </xf>
    <xf numFmtId="177" fontId="26" fillId="0" borderId="6" xfId="0" applyNumberFormat="1" applyFont="1" applyFill="1" applyBorder="1" applyAlignment="1">
      <alignment horizontal="center" vertical="center"/>
    </xf>
    <xf numFmtId="0" fontId="26" fillId="0" borderId="7" xfId="0" applyFont="1" applyFill="1" applyBorder="1" applyAlignment="1">
      <alignment vertical="center"/>
    </xf>
    <xf numFmtId="0" fontId="26" fillId="0" borderId="0" xfId="0" applyFont="1" applyFill="1">
      <alignment vertical="center"/>
    </xf>
    <xf numFmtId="0" fontId="26" fillId="0" borderId="8" xfId="0" applyFont="1" applyFill="1" applyBorder="1" applyAlignment="1">
      <alignment horizontal="center" vertical="center"/>
    </xf>
    <xf numFmtId="0" fontId="26" fillId="0" borderId="9" xfId="0" applyFont="1" applyFill="1" applyBorder="1">
      <alignment vertical="center"/>
    </xf>
    <xf numFmtId="0" fontId="26" fillId="0" borderId="9" xfId="0" applyFont="1" applyFill="1" applyBorder="1" applyAlignment="1">
      <alignment vertical="center"/>
    </xf>
    <xf numFmtId="0" fontId="26" fillId="0" borderId="9" xfId="0" applyFont="1" applyFill="1" applyBorder="1" applyAlignment="1">
      <alignment horizontal="center" vertical="center"/>
    </xf>
    <xf numFmtId="0" fontId="26" fillId="0" borderId="9" xfId="0" applyNumberFormat="1" applyFont="1" applyFill="1" applyBorder="1" applyAlignment="1">
      <alignment horizontal="center" vertical="center"/>
    </xf>
    <xf numFmtId="177" fontId="26" fillId="0" borderId="9" xfId="0" applyNumberFormat="1" applyFont="1" applyFill="1" applyBorder="1" applyAlignment="1">
      <alignment horizontal="center" vertical="center"/>
    </xf>
    <xf numFmtId="0" fontId="26" fillId="0" borderId="10" xfId="0" applyFont="1" applyFill="1" applyBorder="1" applyAlignment="1">
      <alignment vertical="center"/>
    </xf>
    <xf numFmtId="0" fontId="26" fillId="0" borderId="10" xfId="0" applyFont="1" applyFill="1" applyBorder="1">
      <alignment vertical="center"/>
    </xf>
    <xf numFmtId="0" fontId="26" fillId="10" borderId="8" xfId="0" applyFont="1" applyFill="1" applyBorder="1" applyAlignment="1">
      <alignment horizontal="center" vertical="center"/>
    </xf>
    <xf numFmtId="0" fontId="26" fillId="10" borderId="9" xfId="0" applyFont="1" applyFill="1" applyBorder="1">
      <alignment vertical="center"/>
    </xf>
    <xf numFmtId="0" fontId="26" fillId="10" borderId="9" xfId="0" applyFont="1" applyFill="1" applyBorder="1" applyAlignment="1">
      <alignment vertical="center"/>
    </xf>
    <xf numFmtId="0" fontId="26" fillId="10" borderId="9" xfId="0" applyFont="1" applyFill="1" applyBorder="1" applyAlignment="1">
      <alignment horizontal="center" vertical="center"/>
    </xf>
    <xf numFmtId="0" fontId="26" fillId="10" borderId="9" xfId="0" applyNumberFormat="1" applyFont="1" applyFill="1" applyBorder="1" applyAlignment="1">
      <alignment horizontal="center" vertical="center"/>
    </xf>
    <xf numFmtId="177" fontId="26" fillId="10" borderId="9" xfId="0" applyNumberFormat="1" applyFont="1" applyFill="1" applyBorder="1" applyAlignment="1">
      <alignment horizontal="center" vertical="center"/>
    </xf>
    <xf numFmtId="0" fontId="26" fillId="10" borderId="10" xfId="0" applyFont="1" applyFill="1" applyBorder="1" applyAlignment="1">
      <alignment vertical="center"/>
    </xf>
    <xf numFmtId="0" fontId="26" fillId="8" borderId="9" xfId="0" applyFont="1" applyFill="1" applyBorder="1">
      <alignment vertical="center"/>
    </xf>
    <xf numFmtId="0" fontId="25" fillId="0" borderId="9" xfId="0" applyFont="1" applyFill="1" applyBorder="1" applyAlignment="1">
      <alignment horizontal="center" vertical="center"/>
    </xf>
    <xf numFmtId="0" fontId="25" fillId="11" borderId="9" xfId="0" applyFont="1" applyFill="1" applyBorder="1" applyAlignment="1">
      <alignment horizontal="center" vertical="center"/>
    </xf>
    <xf numFmtId="0" fontId="25" fillId="11" borderId="9" xfId="0" applyFont="1" applyFill="1" applyBorder="1">
      <alignment vertical="center"/>
    </xf>
    <xf numFmtId="0" fontId="26" fillId="8" borderId="9" xfId="0" applyFont="1" applyFill="1" applyBorder="1" applyAlignment="1">
      <alignment vertical="center"/>
    </xf>
    <xf numFmtId="0" fontId="25" fillId="8" borderId="9" xfId="0" applyFont="1" applyFill="1" applyBorder="1" applyAlignment="1">
      <alignment horizontal="center" vertical="center"/>
    </xf>
    <xf numFmtId="0" fontId="25" fillId="8" borderId="9" xfId="0" applyFont="1" applyFill="1" applyBorder="1">
      <alignment vertical="center"/>
    </xf>
    <xf numFmtId="0" fontId="25" fillId="0" borderId="9" xfId="0" applyFont="1" applyFill="1" applyBorder="1">
      <alignment vertical="center"/>
    </xf>
    <xf numFmtId="0" fontId="26" fillId="0" borderId="10" xfId="0" applyFont="1" applyFill="1" applyBorder="1" applyAlignment="1">
      <alignment vertical="center" wrapText="1"/>
    </xf>
    <xf numFmtId="0" fontId="26" fillId="8" borderId="9" xfId="0" applyFont="1" applyFill="1" applyBorder="1" applyAlignment="1">
      <alignment horizontal="center" vertical="center"/>
    </xf>
    <xf numFmtId="0" fontId="26" fillId="8" borderId="8" xfId="0" applyFont="1" applyFill="1" applyBorder="1" applyAlignment="1">
      <alignment horizontal="center" vertical="center"/>
    </xf>
    <xf numFmtId="0" fontId="26" fillId="8" borderId="9" xfId="0" applyNumberFormat="1" applyFont="1" applyFill="1" applyBorder="1" applyAlignment="1">
      <alignment horizontal="center" vertical="center"/>
    </xf>
    <xf numFmtId="177" fontId="26" fillId="8" borderId="9" xfId="0" applyNumberFormat="1" applyFont="1" applyFill="1" applyBorder="1" applyAlignment="1">
      <alignment horizontal="center" vertical="center"/>
    </xf>
    <xf numFmtId="0" fontId="26" fillId="8" borderId="10" xfId="0" applyFont="1" applyFill="1" applyBorder="1">
      <alignment vertical="center"/>
    </xf>
    <xf numFmtId="0" fontId="26" fillId="12" borderId="8" xfId="0" applyFont="1" applyFill="1" applyBorder="1" applyAlignment="1">
      <alignment horizontal="center" vertical="center"/>
    </xf>
    <xf numFmtId="0" fontId="26" fillId="12" borderId="9" xfId="0" applyFont="1" applyFill="1" applyBorder="1">
      <alignment vertical="center"/>
    </xf>
    <xf numFmtId="0" fontId="26" fillId="12" borderId="9" xfId="0" applyFont="1" applyFill="1" applyBorder="1" applyAlignment="1">
      <alignment vertical="center"/>
    </xf>
    <xf numFmtId="0" fontId="26" fillId="12" borderId="9" xfId="0" applyFont="1" applyFill="1" applyBorder="1" applyAlignment="1">
      <alignment horizontal="center" vertical="center"/>
    </xf>
    <xf numFmtId="0" fontId="26" fillId="12" borderId="9" xfId="0" applyNumberFormat="1" applyFont="1" applyFill="1" applyBorder="1" applyAlignment="1">
      <alignment horizontal="center" vertical="center"/>
    </xf>
    <xf numFmtId="177" fontId="26" fillId="12" borderId="9" xfId="0" applyNumberFormat="1" applyFont="1" applyFill="1" applyBorder="1" applyAlignment="1">
      <alignment horizontal="center" vertical="center"/>
    </xf>
    <xf numFmtId="0" fontId="26" fillId="12" borderId="10" xfId="0" applyFont="1" applyFill="1" applyBorder="1" applyAlignment="1">
      <alignment vertical="center"/>
    </xf>
    <xf numFmtId="0" fontId="28" fillId="0" borderId="0" xfId="0" applyFont="1" applyFill="1">
      <alignment vertical="center"/>
    </xf>
    <xf numFmtId="0" fontId="26" fillId="8" borderId="10" xfId="0" applyFont="1" applyFill="1" applyBorder="1" applyAlignment="1">
      <alignment vertical="center"/>
    </xf>
    <xf numFmtId="0" fontId="25" fillId="0" borderId="9" xfId="0" applyFont="1" applyBorder="1">
      <alignment vertical="center"/>
    </xf>
    <xf numFmtId="0" fontId="25" fillId="0" borderId="9" xfId="0" applyFont="1" applyBorder="1" applyAlignment="1">
      <alignment horizontal="center" vertical="center"/>
    </xf>
    <xf numFmtId="0" fontId="26" fillId="13" borderId="9" xfId="0" applyFont="1" applyFill="1" applyBorder="1">
      <alignment vertical="center"/>
    </xf>
    <xf numFmtId="0" fontId="26" fillId="13" borderId="9" xfId="0" applyFont="1" applyFill="1" applyBorder="1" applyAlignment="1">
      <alignment vertical="center"/>
    </xf>
    <xf numFmtId="0" fontId="26" fillId="0" borderId="11" xfId="0" applyFont="1" applyFill="1" applyBorder="1" applyAlignment="1">
      <alignment horizontal="center" vertical="center"/>
    </xf>
    <xf numFmtId="0" fontId="26" fillId="0" borderId="12" xfId="0" applyFont="1" applyFill="1" applyBorder="1">
      <alignment vertical="center"/>
    </xf>
    <xf numFmtId="0" fontId="26" fillId="0" borderId="12" xfId="0" applyFont="1" applyFill="1" applyBorder="1" applyAlignment="1">
      <alignment vertical="center"/>
    </xf>
    <xf numFmtId="0" fontId="26" fillId="0" borderId="12" xfId="0" applyFont="1" applyFill="1" applyBorder="1" applyAlignment="1">
      <alignment horizontal="center" vertical="center"/>
    </xf>
    <xf numFmtId="0" fontId="26" fillId="0" borderId="12" xfId="0" applyNumberFormat="1" applyFont="1" applyFill="1" applyBorder="1" applyAlignment="1">
      <alignment horizontal="center" vertical="center"/>
    </xf>
    <xf numFmtId="177" fontId="26" fillId="0" borderId="12" xfId="0" applyNumberFormat="1" applyFont="1" applyFill="1" applyBorder="1" applyAlignment="1">
      <alignment horizontal="center" vertical="center"/>
    </xf>
    <xf numFmtId="0" fontId="26" fillId="0" borderId="13" xfId="0" applyFont="1" applyFill="1" applyBorder="1" applyAlignment="1">
      <alignment vertical="center"/>
    </xf>
    <xf numFmtId="0" fontId="28" fillId="0" borderId="0" xfId="0" applyFont="1" applyFill="1" applyAlignment="1">
      <alignment horizontal="center" vertical="center"/>
    </xf>
    <xf numFmtId="0" fontId="28" fillId="0" borderId="0" xfId="0" applyFont="1" applyFill="1" applyAlignment="1">
      <alignment vertical="center"/>
    </xf>
    <xf numFmtId="0" fontId="28" fillId="0" borderId="0" xfId="0" applyNumberFormat="1" applyFont="1" applyFill="1" applyAlignment="1">
      <alignment horizontal="center" vertical="center"/>
    </xf>
    <xf numFmtId="177" fontId="28" fillId="0" borderId="0" xfId="0" applyNumberFormat="1" applyFont="1" applyFill="1" applyAlignment="1">
      <alignment horizontal="center" vertical="center"/>
    </xf>
    <xf numFmtId="14" fontId="0" fillId="0" borderId="0" xfId="0" applyNumberFormat="1">
      <alignment vertical="center"/>
    </xf>
    <xf numFmtId="0" fontId="8" fillId="0" borderId="0" xfId="5" applyFont="1" applyAlignment="1">
      <alignment vertical="center"/>
    </xf>
    <xf numFmtId="0" fontId="8" fillId="0" borderId="0" xfId="5" applyFont="1" applyAlignment="1">
      <alignment horizontal="center" vertical="center"/>
    </xf>
    <xf numFmtId="0" fontId="5" fillId="0" borderId="0" xfId="4" applyFont="1" applyFill="1">
      <alignment vertical="center"/>
    </xf>
    <xf numFmtId="0" fontId="6" fillId="0" borderId="0" xfId="4" applyFont="1">
      <alignment vertical="center"/>
    </xf>
    <xf numFmtId="0" fontId="34" fillId="15" borderId="14" xfId="6" applyFont="1" applyFill="1" applyBorder="1" applyAlignment="1">
      <alignment horizontal="center" vertical="top"/>
    </xf>
    <xf numFmtId="0" fontId="34" fillId="15" borderId="17" xfId="6" applyFont="1" applyFill="1" applyBorder="1" applyAlignment="1">
      <alignment horizontal="center" vertical="top"/>
    </xf>
    <xf numFmtId="0" fontId="34" fillId="15" borderId="18" xfId="6" applyFont="1" applyFill="1" applyBorder="1" applyAlignment="1">
      <alignment horizontal="center" vertical="top"/>
    </xf>
    <xf numFmtId="0" fontId="34" fillId="16" borderId="19" xfId="6" applyFont="1" applyFill="1" applyBorder="1" applyAlignment="1">
      <alignment horizontal="center" vertical="top"/>
    </xf>
    <xf numFmtId="0" fontId="35" fillId="0" borderId="0" xfId="6" applyFont="1" applyFill="1" applyAlignment="1">
      <alignment vertical="top"/>
    </xf>
    <xf numFmtId="0" fontId="35" fillId="0" borderId="14" xfId="6" applyFont="1" applyFill="1" applyBorder="1" applyAlignment="1">
      <alignment vertical="top"/>
    </xf>
    <xf numFmtId="0" fontId="35" fillId="0" borderId="17" xfId="6" applyFont="1" applyFill="1" applyBorder="1" applyAlignment="1">
      <alignment vertical="top"/>
    </xf>
    <xf numFmtId="0" fontId="35" fillId="0" borderId="18" xfId="6" applyFont="1" applyFill="1" applyBorder="1" applyAlignment="1">
      <alignment vertical="top"/>
    </xf>
    <xf numFmtId="0" fontId="35" fillId="0" borderId="20" xfId="6" applyFont="1" applyFill="1" applyBorder="1" applyAlignment="1">
      <alignment vertical="top"/>
    </xf>
    <xf numFmtId="0" fontId="35" fillId="16" borderId="1" xfId="6" applyFont="1" applyFill="1" applyBorder="1" applyAlignment="1">
      <alignment horizontal="center" vertical="top"/>
    </xf>
    <xf numFmtId="0" fontId="35" fillId="0" borderId="21" xfId="6" applyFont="1" applyFill="1" applyBorder="1" applyAlignment="1">
      <alignment vertical="top"/>
    </xf>
    <xf numFmtId="0" fontId="36" fillId="0" borderId="21" xfId="6" applyFont="1" applyFill="1" applyBorder="1" applyAlignment="1">
      <alignment horizontal="left" vertical="top"/>
    </xf>
    <xf numFmtId="0" fontId="35" fillId="0" borderId="17" xfId="6" applyFont="1" applyFill="1" applyBorder="1" applyAlignment="1">
      <alignment horizontal="left" vertical="top"/>
    </xf>
    <xf numFmtId="0" fontId="36" fillId="0" borderId="16" xfId="6" applyFont="1" applyFill="1" applyBorder="1" applyAlignment="1">
      <alignment horizontal="left" vertical="top"/>
    </xf>
    <xf numFmtId="0" fontId="37" fillId="0" borderId="18" xfId="6" applyFont="1" applyFill="1" applyBorder="1" applyAlignment="1">
      <alignment vertical="top"/>
    </xf>
    <xf numFmtId="0" fontId="37" fillId="0" borderId="20" xfId="6" applyFont="1" applyFill="1" applyBorder="1" applyAlignment="1">
      <alignment vertical="top"/>
    </xf>
    <xf numFmtId="0" fontId="37" fillId="16" borderId="1" xfId="6" applyFont="1" applyFill="1" applyBorder="1" applyAlignment="1">
      <alignment horizontal="center" vertical="top"/>
    </xf>
    <xf numFmtId="0" fontId="36" fillId="0" borderId="23" xfId="6" applyFont="1" applyFill="1" applyBorder="1" applyAlignment="1">
      <alignment vertical="top"/>
    </xf>
    <xf numFmtId="0" fontId="36" fillId="0" borderId="24" xfId="6" applyFont="1" applyFill="1" applyBorder="1" applyAlignment="1">
      <alignment vertical="top"/>
    </xf>
    <xf numFmtId="0" fontId="37" fillId="0" borderId="17" xfId="6" applyFont="1" applyFill="1" applyBorder="1" applyAlignment="1">
      <alignment vertical="top"/>
    </xf>
    <xf numFmtId="0" fontId="36" fillId="0" borderId="17" xfId="6" applyFont="1" applyFill="1" applyBorder="1" applyAlignment="1">
      <alignment vertical="top"/>
    </xf>
    <xf numFmtId="0" fontId="37" fillId="0" borderId="17" xfId="6" applyFont="1" applyFill="1" applyBorder="1" applyAlignment="1">
      <alignment horizontal="left" vertical="top"/>
    </xf>
    <xf numFmtId="0" fontId="37" fillId="0" borderId="16" xfId="6" applyFont="1" applyFill="1" applyBorder="1" applyAlignment="1">
      <alignment vertical="top"/>
    </xf>
    <xf numFmtId="0" fontId="37" fillId="16" borderId="15" xfId="6" applyFont="1" applyFill="1" applyBorder="1" applyAlignment="1">
      <alignment horizontal="center" vertical="top"/>
    </xf>
    <xf numFmtId="0" fontId="36" fillId="0" borderId="23" xfId="1" applyFont="1" applyFill="1" applyBorder="1" applyAlignment="1">
      <alignment vertical="top"/>
    </xf>
    <xf numFmtId="0" fontId="37" fillId="0" borderId="16" xfId="1" applyFont="1" applyFill="1" applyBorder="1" applyAlignment="1">
      <alignment vertical="top"/>
    </xf>
    <xf numFmtId="0" fontId="37" fillId="0" borderId="18" xfId="1" applyFont="1" applyFill="1" applyBorder="1" applyAlignment="1">
      <alignment vertical="top"/>
    </xf>
    <xf numFmtId="0" fontId="37" fillId="0" borderId="20" xfId="1" applyFont="1" applyFill="1" applyBorder="1" applyAlignment="1">
      <alignment vertical="top"/>
    </xf>
    <xf numFmtId="0" fontId="37" fillId="16" borderId="15" xfId="1" applyFont="1" applyFill="1" applyBorder="1" applyAlignment="1">
      <alignment horizontal="center" vertical="top"/>
    </xf>
    <xf numFmtId="0" fontId="37" fillId="0" borderId="0" xfId="1" applyFont="1" applyFill="1" applyAlignment="1">
      <alignment vertical="top"/>
    </xf>
    <xf numFmtId="0" fontId="37" fillId="0" borderId="23" xfId="5" applyFont="1" applyFill="1" applyBorder="1" applyAlignment="1">
      <alignment vertical="top"/>
    </xf>
    <xf numFmtId="0" fontId="37" fillId="0" borderId="16" xfId="5" applyFont="1" applyFill="1" applyBorder="1" applyAlignment="1">
      <alignment vertical="top"/>
    </xf>
    <xf numFmtId="0" fontId="37" fillId="17" borderId="18" xfId="5" applyFont="1" applyFill="1" applyBorder="1" applyAlignment="1">
      <alignment horizontal="left" vertical="top"/>
    </xf>
    <xf numFmtId="0" fontId="37" fillId="17" borderId="20" xfId="5" applyFont="1" applyFill="1" applyBorder="1" applyAlignment="1">
      <alignment vertical="top"/>
    </xf>
    <xf numFmtId="0" fontId="37" fillId="0" borderId="0" xfId="5" applyFont="1" applyFill="1" applyAlignment="1">
      <alignment vertical="top"/>
    </xf>
    <xf numFmtId="0" fontId="37" fillId="0" borderId="22" xfId="6" applyFont="1" applyFill="1" applyBorder="1" applyAlignment="1">
      <alignment vertical="top"/>
    </xf>
    <xf numFmtId="0" fontId="37" fillId="17" borderId="18" xfId="5" applyFont="1" applyFill="1" applyBorder="1" applyAlignment="1">
      <alignment vertical="top"/>
    </xf>
    <xf numFmtId="0" fontId="37" fillId="0" borderId="1" xfId="6" applyFont="1" applyFill="1" applyBorder="1" applyAlignment="1">
      <alignment horizontal="center" vertical="top"/>
    </xf>
    <xf numFmtId="0" fontId="36" fillId="0" borderId="25" xfId="6" applyFont="1" applyFill="1" applyBorder="1" applyAlignment="1">
      <alignment vertical="top"/>
    </xf>
    <xf numFmtId="0" fontId="37" fillId="0" borderId="26" xfId="6" applyFont="1" applyFill="1" applyBorder="1" applyAlignment="1">
      <alignment vertical="top"/>
    </xf>
    <xf numFmtId="0" fontId="37" fillId="0" borderId="15" xfId="6" applyFont="1" applyFill="1" applyBorder="1" applyAlignment="1">
      <alignment vertical="top"/>
    </xf>
    <xf numFmtId="0" fontId="36" fillId="0" borderId="27" xfId="6" applyFont="1" applyFill="1" applyBorder="1" applyAlignment="1">
      <alignment vertical="top"/>
    </xf>
    <xf numFmtId="0" fontId="37" fillId="0" borderId="28" xfId="6" applyFont="1" applyFill="1" applyBorder="1" applyAlignment="1">
      <alignment vertical="top"/>
    </xf>
    <xf numFmtId="0" fontId="35" fillId="0" borderId="0" xfId="6" applyFont="1" applyFill="1" applyAlignment="1">
      <alignment horizontal="center" vertical="top"/>
    </xf>
    <xf numFmtId="0" fontId="44" fillId="0" borderId="0" xfId="0" applyFont="1">
      <alignment vertical="center"/>
    </xf>
    <xf numFmtId="0" fontId="46" fillId="0" borderId="0" xfId="0" applyFont="1">
      <alignment vertical="center"/>
    </xf>
    <xf numFmtId="0" fontId="0" fillId="0" borderId="0" xfId="0" applyFill="1">
      <alignment vertical="center"/>
    </xf>
    <xf numFmtId="0" fontId="44" fillId="8" borderId="0" xfId="0" applyFont="1" applyFill="1">
      <alignment vertical="center"/>
    </xf>
    <xf numFmtId="0" fontId="6" fillId="19" borderId="1" xfId="0" applyFont="1" applyFill="1" applyBorder="1">
      <alignment vertical="center"/>
    </xf>
    <xf numFmtId="0" fontId="0" fillId="19" borderId="0" xfId="0" applyFill="1">
      <alignment vertical="center"/>
    </xf>
    <xf numFmtId="0" fontId="44" fillId="19" borderId="0" xfId="0" applyFont="1" applyFill="1">
      <alignment vertical="center"/>
    </xf>
    <xf numFmtId="0" fontId="0" fillId="20" borderId="0" xfId="0" applyFill="1">
      <alignment vertical="center"/>
    </xf>
    <xf numFmtId="14" fontId="0" fillId="20" borderId="0" xfId="0" applyNumberFormat="1" applyFill="1">
      <alignment vertical="center"/>
    </xf>
    <xf numFmtId="0" fontId="46" fillId="19" borderId="0" xfId="0" applyFont="1" applyFill="1">
      <alignment vertical="center"/>
    </xf>
    <xf numFmtId="0" fontId="0" fillId="0" borderId="0" xfId="0" applyAlignment="1">
      <alignment vertical="center"/>
    </xf>
    <xf numFmtId="0" fontId="0" fillId="13" borderId="0" xfId="0" applyFill="1">
      <alignment vertical="center"/>
    </xf>
    <xf numFmtId="0" fontId="45" fillId="0" borderId="47" xfId="7" applyFont="1" applyFill="1" applyBorder="1" applyAlignment="1">
      <alignment horizontal="left" vertical="top"/>
    </xf>
    <xf numFmtId="0" fontId="45" fillId="0" borderId="37" xfId="7" applyFont="1" applyFill="1" applyBorder="1" applyAlignment="1">
      <alignment horizontal="left" vertical="top"/>
    </xf>
    <xf numFmtId="0" fontId="45" fillId="0" borderId="30" xfId="7" applyFont="1" applyFill="1" applyBorder="1" applyAlignment="1">
      <alignment horizontal="left" vertical="top"/>
    </xf>
    <xf numFmtId="0" fontId="45" fillId="0" borderId="1" xfId="7" applyFont="1" applyFill="1" applyBorder="1" applyAlignment="1">
      <alignment horizontal="left" vertical="top"/>
    </xf>
    <xf numFmtId="0" fontId="45" fillId="0" borderId="40" xfId="7" applyFont="1" applyFill="1" applyBorder="1" applyAlignment="1">
      <alignment horizontal="left" vertical="top"/>
    </xf>
    <xf numFmtId="0" fontId="45" fillId="0" borderId="19" xfId="7" applyFont="1" applyFill="1" applyBorder="1" applyAlignment="1">
      <alignment horizontal="left" vertical="top"/>
    </xf>
    <xf numFmtId="0" fontId="45" fillId="0" borderId="42" xfId="7" applyFont="1" applyFill="1" applyBorder="1" applyAlignment="1">
      <alignment horizontal="left" vertical="top"/>
    </xf>
    <xf numFmtId="0" fontId="45" fillId="0" borderId="44" xfId="7" applyFont="1" applyFill="1" applyBorder="1" applyAlignment="1">
      <alignment horizontal="left" vertical="top"/>
    </xf>
    <xf numFmtId="0" fontId="0" fillId="0" borderId="0" xfId="0" applyAlignment="1">
      <alignment horizontal="center" vertical="center"/>
    </xf>
    <xf numFmtId="0" fontId="0" fillId="0" borderId="1" xfId="0" applyBorder="1">
      <alignment vertical="center"/>
    </xf>
    <xf numFmtId="0" fontId="0" fillId="13" borderId="47" xfId="0" applyFill="1" applyBorder="1">
      <alignment vertical="center"/>
    </xf>
    <xf numFmtId="0" fontId="0" fillId="13" borderId="19" xfId="0" applyFill="1" applyBorder="1">
      <alignment vertical="center"/>
    </xf>
    <xf numFmtId="0" fontId="0" fillId="21" borderId="47" xfId="0" applyFill="1" applyBorder="1">
      <alignment vertical="center"/>
    </xf>
    <xf numFmtId="0" fontId="0" fillId="21" borderId="19" xfId="0" applyFill="1" applyBorder="1">
      <alignment vertical="center"/>
    </xf>
    <xf numFmtId="0" fontId="0" fillId="20" borderId="0" xfId="0" applyFill="1" applyAlignment="1">
      <alignment vertical="center"/>
    </xf>
    <xf numFmtId="0" fontId="0" fillId="20" borderId="0" xfId="0" applyFill="1" applyAlignment="1">
      <alignment horizontal="center" vertical="center"/>
    </xf>
    <xf numFmtId="0" fontId="49" fillId="0" borderId="0" xfId="0" applyFont="1">
      <alignment vertical="center"/>
    </xf>
    <xf numFmtId="0" fontId="49" fillId="18" borderId="0" xfId="0" applyFont="1" applyFill="1">
      <alignment vertical="center"/>
    </xf>
    <xf numFmtId="0" fontId="0" fillId="22" borderId="0" xfId="0" applyFill="1">
      <alignment vertical="center"/>
    </xf>
    <xf numFmtId="0" fontId="45" fillId="0" borderId="31" xfId="7" applyFont="1" applyFill="1" applyBorder="1" applyAlignment="1">
      <alignment horizontal="left" vertical="top"/>
    </xf>
    <xf numFmtId="0" fontId="29" fillId="23" borderId="52" xfId="0" applyFont="1" applyFill="1" applyBorder="1" applyAlignment="1">
      <alignment horizontal="center" vertical="center"/>
    </xf>
    <xf numFmtId="0" fontId="29" fillId="23" borderId="53" xfId="0" applyFont="1" applyFill="1" applyBorder="1" applyAlignment="1">
      <alignment horizontal="center" vertical="center"/>
    </xf>
    <xf numFmtId="0" fontId="29" fillId="23" borderId="54"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6" xfId="0" applyBorder="1">
      <alignment vertical="center"/>
    </xf>
    <xf numFmtId="0" fontId="0" fillId="0" borderId="57" xfId="0" applyBorder="1" applyAlignment="1">
      <alignment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59" xfId="0" applyBorder="1">
      <alignment vertical="center"/>
    </xf>
    <xf numFmtId="0" fontId="0" fillId="0" borderId="60" xfId="0" applyBorder="1" applyAlignment="1">
      <alignment vertical="center"/>
    </xf>
    <xf numFmtId="0" fontId="0" fillId="0" borderId="59" xfId="0" applyFill="1" applyBorder="1">
      <alignment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2" xfId="0" applyBorder="1">
      <alignment vertical="center"/>
    </xf>
    <xf numFmtId="0" fontId="0" fillId="0" borderId="63" xfId="0" applyBorder="1" applyAlignment="1">
      <alignment vertical="center"/>
    </xf>
    <xf numFmtId="0" fontId="0" fillId="12" borderId="64" xfId="0" applyFill="1" applyBorder="1" applyAlignment="1">
      <alignment horizontal="center" vertical="center"/>
    </xf>
    <xf numFmtId="0" fontId="0" fillId="12" borderId="65" xfId="0" applyFill="1" applyBorder="1" applyAlignment="1">
      <alignment horizontal="center" vertical="center"/>
    </xf>
    <xf numFmtId="0" fontId="0" fillId="12" borderId="65" xfId="0" applyFill="1" applyBorder="1">
      <alignment vertical="center"/>
    </xf>
    <xf numFmtId="0" fontId="0" fillId="12" borderId="66" xfId="0" applyFill="1" applyBorder="1" applyAlignment="1">
      <alignment vertical="center"/>
    </xf>
    <xf numFmtId="0" fontId="29" fillId="23" borderId="0" xfId="0" applyFont="1" applyFill="1" applyBorder="1" applyAlignment="1">
      <alignment horizontal="center" vertical="center"/>
    </xf>
    <xf numFmtId="0" fontId="0" fillId="0" borderId="0" xfId="0" applyBorder="1" applyAlignment="1">
      <alignment vertical="center"/>
    </xf>
    <xf numFmtId="0" fontId="0" fillId="12" borderId="0" xfId="0" applyFill="1" applyBorder="1" applyAlignment="1">
      <alignment vertical="center"/>
    </xf>
    <xf numFmtId="0" fontId="0" fillId="13" borderId="0" xfId="0" applyNumberFormat="1" applyFill="1" applyAlignment="1">
      <alignment horizontal="right" vertical="center"/>
    </xf>
    <xf numFmtId="14" fontId="0" fillId="0" borderId="0" xfId="0" applyNumberFormat="1" applyFill="1">
      <alignment vertical="center"/>
    </xf>
    <xf numFmtId="0" fontId="0" fillId="0" borderId="0" xfId="0" applyFill="1" applyAlignment="1">
      <alignment vertical="center"/>
    </xf>
    <xf numFmtId="0" fontId="0" fillId="0" borderId="0" xfId="0" applyFill="1" applyAlignment="1">
      <alignment horizontal="center" vertical="center"/>
    </xf>
    <xf numFmtId="0" fontId="49" fillId="0" borderId="0" xfId="0" applyFont="1" applyFill="1">
      <alignment vertical="center"/>
    </xf>
    <xf numFmtId="0" fontId="47" fillId="19" borderId="0" xfId="0" applyFont="1" applyFill="1">
      <alignment vertical="center"/>
    </xf>
    <xf numFmtId="14" fontId="47" fillId="0" borderId="0" xfId="0" applyNumberFormat="1" applyFont="1">
      <alignment vertical="center"/>
    </xf>
    <xf numFmtId="0" fontId="47" fillId="0" borderId="0" xfId="0" applyFont="1" applyFill="1">
      <alignment vertical="center"/>
    </xf>
    <xf numFmtId="0" fontId="47" fillId="13" borderId="0" xfId="0" applyFont="1" applyFill="1">
      <alignment vertical="center"/>
    </xf>
    <xf numFmtId="0" fontId="47" fillId="0" borderId="0" xfId="0" applyFont="1" applyAlignment="1">
      <alignment vertical="center"/>
    </xf>
    <xf numFmtId="0" fontId="47" fillId="0" borderId="0" xfId="0" applyFont="1" applyAlignment="1">
      <alignment horizontal="center" vertical="center"/>
    </xf>
    <xf numFmtId="0" fontId="47" fillId="18" borderId="0" xfId="0" applyFont="1" applyFill="1">
      <alignment vertical="center"/>
    </xf>
    <xf numFmtId="0" fontId="47" fillId="22" borderId="0" xfId="0" applyFont="1" applyFill="1">
      <alignment vertical="center"/>
    </xf>
    <xf numFmtId="179" fontId="8" fillId="0" borderId="0" xfId="0" applyNumberFormat="1" applyFont="1">
      <alignment vertical="center"/>
    </xf>
    <xf numFmtId="179" fontId="11" fillId="7" borderId="0" xfId="0" applyNumberFormat="1" applyFont="1" applyFill="1" applyAlignment="1">
      <alignment horizontal="center" vertical="center"/>
    </xf>
    <xf numFmtId="179" fontId="0" fillId="0" borderId="0" xfId="0" applyNumberFormat="1">
      <alignment vertical="center"/>
    </xf>
    <xf numFmtId="179" fontId="44" fillId="0" borderId="0" xfId="0" applyNumberFormat="1" applyFont="1">
      <alignment vertical="center"/>
    </xf>
    <xf numFmtId="179" fontId="0" fillId="0" borderId="0" xfId="0" applyNumberFormat="1" applyFill="1">
      <alignment vertical="center"/>
    </xf>
    <xf numFmtId="178" fontId="0" fillId="0" borderId="0" xfId="0" applyNumberFormat="1" applyFill="1">
      <alignment vertical="center"/>
    </xf>
    <xf numFmtId="0" fontId="10" fillId="24" borderId="67" xfId="4" applyFont="1" applyFill="1" applyBorder="1" applyAlignment="1">
      <alignment horizontal="center" vertical="center" wrapText="1"/>
    </xf>
    <xf numFmtId="0" fontId="10" fillId="24" borderId="68" xfId="4" applyFont="1" applyFill="1" applyBorder="1" applyAlignment="1">
      <alignment horizontal="center" vertical="center" wrapText="1"/>
    </xf>
    <xf numFmtId="0" fontId="10" fillId="24" borderId="68" xfId="4" applyFont="1" applyFill="1" applyBorder="1" applyAlignment="1">
      <alignment horizontal="center" vertical="center"/>
    </xf>
    <xf numFmtId="0" fontId="10" fillId="24" borderId="69" xfId="4" applyFont="1" applyFill="1" applyBorder="1" applyAlignment="1">
      <alignment horizontal="center" vertical="center"/>
    </xf>
    <xf numFmtId="0" fontId="6" fillId="5" borderId="70" xfId="4" applyFont="1" applyFill="1" applyBorder="1" applyAlignment="1">
      <alignment horizontal="center" vertical="center"/>
    </xf>
    <xf numFmtId="0" fontId="6" fillId="5" borderId="71" xfId="4" applyFont="1" applyFill="1" applyBorder="1">
      <alignment vertical="center"/>
    </xf>
    <xf numFmtId="0" fontId="6" fillId="5" borderId="71" xfId="4" applyFont="1" applyFill="1" applyBorder="1" applyAlignment="1">
      <alignment horizontal="center" vertical="center"/>
    </xf>
    <xf numFmtId="0" fontId="6" fillId="5" borderId="72" xfId="4" applyFont="1" applyFill="1" applyBorder="1" applyAlignment="1">
      <alignment vertical="center"/>
    </xf>
    <xf numFmtId="0" fontId="6" fillId="5" borderId="73" xfId="4" applyFont="1" applyFill="1" applyBorder="1" applyAlignment="1">
      <alignment horizontal="center" vertical="center"/>
    </xf>
    <xf numFmtId="0" fontId="6" fillId="5" borderId="74" xfId="4" applyFont="1" applyFill="1" applyBorder="1">
      <alignment vertical="center"/>
    </xf>
    <xf numFmtId="0" fontId="6" fillId="5" borderId="74" xfId="4" applyFont="1" applyFill="1" applyBorder="1" applyAlignment="1">
      <alignment horizontal="center" vertical="center"/>
    </xf>
    <xf numFmtId="0" fontId="6" fillId="5" borderId="74" xfId="4" applyFont="1" applyFill="1" applyBorder="1" applyAlignment="1">
      <alignment horizontal="left" vertical="center"/>
    </xf>
    <xf numFmtId="0" fontId="6" fillId="5" borderId="75" xfId="4" applyFont="1" applyFill="1" applyBorder="1" applyAlignment="1">
      <alignment vertical="center"/>
    </xf>
    <xf numFmtId="0" fontId="6" fillId="5" borderId="74" xfId="4" applyFont="1" applyFill="1" applyBorder="1" applyAlignment="1">
      <alignment vertical="center" wrapText="1"/>
    </xf>
    <xf numFmtId="0" fontId="6" fillId="5" borderId="76" xfId="4" applyFont="1" applyFill="1" applyBorder="1" applyAlignment="1">
      <alignment horizontal="center" vertical="center"/>
    </xf>
    <xf numFmtId="0" fontId="6" fillId="5" borderId="77" xfId="4" applyFont="1" applyFill="1" applyBorder="1">
      <alignment vertical="center"/>
    </xf>
    <xf numFmtId="0" fontId="6" fillId="5" borderId="77" xfId="4" applyFont="1" applyFill="1" applyBorder="1" applyAlignment="1">
      <alignment horizontal="center" vertical="center"/>
    </xf>
    <xf numFmtId="0" fontId="6" fillId="5" borderId="77" xfId="4" applyFont="1" applyFill="1" applyBorder="1" applyAlignment="1">
      <alignment horizontal="left" vertical="center"/>
    </xf>
    <xf numFmtId="0" fontId="6" fillId="5" borderId="77" xfId="4" applyFont="1" applyFill="1" applyBorder="1" applyAlignment="1">
      <alignment vertical="center" wrapText="1"/>
    </xf>
    <xf numFmtId="0" fontId="6" fillId="5" borderId="78" xfId="4" applyFont="1" applyFill="1" applyBorder="1" applyAlignment="1">
      <alignment vertical="center"/>
    </xf>
    <xf numFmtId="0" fontId="6" fillId="25" borderId="79" xfId="4" applyFont="1" applyFill="1" applyBorder="1" applyAlignment="1">
      <alignment horizontal="center" vertical="center"/>
    </xf>
    <xf numFmtId="0" fontId="6" fillId="25" borderId="80" xfId="4" applyFont="1" applyFill="1" applyBorder="1">
      <alignment vertical="center"/>
    </xf>
    <xf numFmtId="0" fontId="6" fillId="25" borderId="80" xfId="4" applyFont="1" applyFill="1" applyBorder="1" applyAlignment="1">
      <alignment horizontal="center" vertical="center"/>
    </xf>
    <xf numFmtId="0" fontId="6" fillId="25" borderId="80" xfId="4" applyFont="1" applyFill="1" applyBorder="1" applyAlignment="1">
      <alignment horizontal="left" vertical="center"/>
    </xf>
    <xf numFmtId="0" fontId="6" fillId="25" borderId="81" xfId="4" applyFont="1" applyFill="1" applyBorder="1" applyAlignment="1">
      <alignment vertical="center"/>
    </xf>
    <xf numFmtId="0" fontId="6" fillId="25" borderId="73" xfId="4" applyFont="1" applyFill="1" applyBorder="1" applyAlignment="1">
      <alignment horizontal="center" vertical="center"/>
    </xf>
    <xf numFmtId="0" fontId="6" fillId="25" borderId="74" xfId="4" applyFont="1" applyFill="1" applyBorder="1">
      <alignment vertical="center"/>
    </xf>
    <xf numFmtId="0" fontId="6" fillId="25" borderId="74" xfId="4" applyFont="1" applyFill="1" applyBorder="1" applyAlignment="1">
      <alignment horizontal="center" vertical="center"/>
    </xf>
    <xf numFmtId="0" fontId="6" fillId="25" borderId="74" xfId="4" applyFont="1" applyFill="1" applyBorder="1" applyAlignment="1">
      <alignment horizontal="left" vertical="center"/>
    </xf>
    <xf numFmtId="0" fontId="6" fillId="25" borderId="82" xfId="4" applyFont="1" applyFill="1" applyBorder="1" applyAlignment="1">
      <alignment vertical="center"/>
    </xf>
    <xf numFmtId="0" fontId="6" fillId="26" borderId="74" xfId="4" applyFont="1" applyFill="1" applyBorder="1" applyAlignment="1">
      <alignment horizontal="center" vertical="center"/>
    </xf>
    <xf numFmtId="0" fontId="6" fillId="25" borderId="76" xfId="4" applyFont="1" applyFill="1" applyBorder="1" applyAlignment="1">
      <alignment horizontal="center" vertical="center"/>
    </xf>
    <xf numFmtId="0" fontId="6" fillId="25" borderId="77" xfId="4" applyFont="1" applyFill="1" applyBorder="1">
      <alignment vertical="center"/>
    </xf>
    <xf numFmtId="0" fontId="6" fillId="25" borderId="77" xfId="4" applyFont="1" applyFill="1" applyBorder="1" applyAlignment="1">
      <alignment horizontal="center" vertical="center"/>
    </xf>
    <xf numFmtId="0" fontId="6" fillId="26" borderId="77" xfId="4" applyFont="1" applyFill="1" applyBorder="1" applyAlignment="1">
      <alignment horizontal="center" vertical="center"/>
    </xf>
    <xf numFmtId="0" fontId="6" fillId="25" borderId="77" xfId="4" applyFont="1" applyFill="1" applyBorder="1" applyAlignment="1">
      <alignment horizontal="left" vertical="center"/>
    </xf>
    <xf numFmtId="0" fontId="6" fillId="25" borderId="83" xfId="4" applyFont="1" applyFill="1" applyBorder="1" applyAlignment="1">
      <alignment vertical="center"/>
    </xf>
    <xf numFmtId="0" fontId="6" fillId="2" borderId="79" xfId="4" applyFont="1" applyFill="1" applyBorder="1" applyAlignment="1">
      <alignment horizontal="center" vertical="center"/>
    </xf>
    <xf numFmtId="0" fontId="6" fillId="2" borderId="80" xfId="4" applyFont="1" applyFill="1" applyBorder="1">
      <alignment vertical="center"/>
    </xf>
    <xf numFmtId="0" fontId="6" fillId="2" borderId="80" xfId="4" applyFont="1" applyFill="1" applyBorder="1" applyAlignment="1">
      <alignment horizontal="center" vertical="center"/>
    </xf>
    <xf numFmtId="0" fontId="6" fillId="2" borderId="80" xfId="4" applyFont="1" applyFill="1" applyBorder="1" applyAlignment="1">
      <alignment horizontal="left" vertical="center"/>
    </xf>
    <xf numFmtId="0" fontId="6" fillId="2" borderId="73" xfId="4" applyFont="1" applyFill="1" applyBorder="1" applyAlignment="1">
      <alignment horizontal="center" vertical="center"/>
    </xf>
    <xf numFmtId="0" fontId="6" fillId="2" borderId="74" xfId="4" applyFont="1" applyFill="1" applyBorder="1">
      <alignment vertical="center"/>
    </xf>
    <xf numFmtId="0" fontId="6" fillId="2" borderId="74" xfId="4" applyFont="1" applyFill="1" applyBorder="1" applyAlignment="1">
      <alignment horizontal="center" vertical="center"/>
    </xf>
    <xf numFmtId="0" fontId="6" fillId="2" borderId="74" xfId="4" applyFont="1" applyFill="1" applyBorder="1" applyAlignment="1">
      <alignment horizontal="left" vertical="center"/>
    </xf>
    <xf numFmtId="0" fontId="6" fillId="2" borderId="76" xfId="4" applyFont="1" applyFill="1" applyBorder="1" applyAlignment="1">
      <alignment horizontal="center" vertical="center"/>
    </xf>
    <xf numFmtId="0" fontId="6" fillId="2" borderId="77" xfId="4" applyFont="1" applyFill="1" applyBorder="1">
      <alignment vertical="center"/>
    </xf>
    <xf numFmtId="0" fontId="6" fillId="2" borderId="77" xfId="4" applyFont="1" applyFill="1" applyBorder="1" applyAlignment="1">
      <alignment horizontal="center" vertical="center"/>
    </xf>
    <xf numFmtId="0" fontId="6" fillId="2" borderId="77" xfId="4" applyFont="1" applyFill="1" applyBorder="1" applyAlignment="1">
      <alignment horizontal="left" vertical="center" wrapText="1"/>
    </xf>
    <xf numFmtId="0" fontId="6" fillId="23" borderId="79" xfId="4" applyFont="1" applyFill="1" applyBorder="1" applyAlignment="1">
      <alignment horizontal="center" vertical="center"/>
    </xf>
    <xf numFmtId="0" fontId="6" fillId="23" borderId="80" xfId="4" applyFont="1" applyFill="1" applyBorder="1">
      <alignment vertical="center"/>
    </xf>
    <xf numFmtId="0" fontId="6" fillId="23" borderId="80" xfId="4" applyFont="1" applyFill="1" applyBorder="1" applyAlignment="1">
      <alignment horizontal="center" vertical="center"/>
    </xf>
    <xf numFmtId="0" fontId="6" fillId="23" borderId="80" xfId="4" applyFont="1" applyFill="1" applyBorder="1" applyAlignment="1">
      <alignment horizontal="left" vertical="center"/>
    </xf>
    <xf numFmtId="0" fontId="6" fillId="23" borderId="81" xfId="4" applyFont="1" applyFill="1" applyBorder="1" applyAlignment="1">
      <alignment vertical="center"/>
    </xf>
    <xf numFmtId="0" fontId="6" fillId="23" borderId="73" xfId="4" applyFont="1" applyFill="1" applyBorder="1" applyAlignment="1">
      <alignment horizontal="center" vertical="center"/>
    </xf>
    <xf numFmtId="0" fontId="6" fillId="23" borderId="74" xfId="4" applyFont="1" applyFill="1" applyBorder="1">
      <alignment vertical="center"/>
    </xf>
    <xf numFmtId="0" fontId="6" fillId="23" borderId="74" xfId="4" applyFont="1" applyFill="1" applyBorder="1" applyAlignment="1">
      <alignment horizontal="center" vertical="center"/>
    </xf>
    <xf numFmtId="0" fontId="6" fillId="23" borderId="74" xfId="4" applyFont="1" applyFill="1" applyBorder="1" applyAlignment="1">
      <alignment horizontal="left" vertical="center"/>
    </xf>
    <xf numFmtId="0" fontId="6" fillId="23" borderId="82" xfId="4" applyFont="1" applyFill="1" applyBorder="1" applyAlignment="1">
      <alignment vertical="center"/>
    </xf>
    <xf numFmtId="0" fontId="6" fillId="23" borderId="76" xfId="4" applyFont="1" applyFill="1" applyBorder="1" applyAlignment="1">
      <alignment horizontal="center" vertical="center"/>
    </xf>
    <xf numFmtId="0" fontId="6" fillId="23" borderId="77" xfId="4" applyFont="1" applyFill="1" applyBorder="1">
      <alignment vertical="center"/>
    </xf>
    <xf numFmtId="0" fontId="6" fillId="23" borderId="77" xfId="4" applyFont="1" applyFill="1" applyBorder="1" applyAlignment="1">
      <alignment horizontal="center" vertical="center"/>
    </xf>
    <xf numFmtId="0" fontId="6" fillId="23" borderId="77" xfId="4" applyFont="1" applyFill="1" applyBorder="1" applyAlignment="1">
      <alignment horizontal="left" vertical="center"/>
    </xf>
    <xf numFmtId="0" fontId="6" fillId="23" borderId="83" xfId="4" applyFont="1" applyFill="1" applyBorder="1" applyAlignment="1">
      <alignment vertical="center"/>
    </xf>
    <xf numFmtId="0" fontId="6" fillId="27" borderId="70" xfId="4" applyFont="1" applyFill="1" applyBorder="1" applyAlignment="1">
      <alignment horizontal="center" vertical="center"/>
    </xf>
    <xf numFmtId="0" fontId="6" fillId="27" borderId="71" xfId="4" applyFont="1" applyFill="1" applyBorder="1">
      <alignment vertical="center"/>
    </xf>
    <xf numFmtId="0" fontId="6" fillId="27" borderId="71" xfId="4" applyFont="1" applyFill="1" applyBorder="1" applyAlignment="1">
      <alignment horizontal="center" vertical="center"/>
    </xf>
    <xf numFmtId="0" fontId="6" fillId="27" borderId="71" xfId="4" applyFont="1" applyFill="1" applyBorder="1" applyAlignment="1">
      <alignment horizontal="left" vertical="center"/>
    </xf>
    <xf numFmtId="0" fontId="6" fillId="27" borderId="72" xfId="4" applyFont="1" applyFill="1" applyBorder="1" applyAlignment="1">
      <alignment vertical="center"/>
    </xf>
    <xf numFmtId="0" fontId="6" fillId="27" borderId="73" xfId="4" applyFont="1" applyFill="1" applyBorder="1" applyAlignment="1">
      <alignment horizontal="center" vertical="center"/>
    </xf>
    <xf numFmtId="0" fontId="6" fillId="27" borderId="74" xfId="4" applyFont="1" applyFill="1" applyBorder="1">
      <alignment vertical="center"/>
    </xf>
    <xf numFmtId="0" fontId="6" fillId="27" borderId="74" xfId="4" applyFont="1" applyFill="1" applyBorder="1" applyAlignment="1">
      <alignment horizontal="center" vertical="center"/>
    </xf>
    <xf numFmtId="0" fontId="6" fillId="27" borderId="74" xfId="4" applyFont="1" applyFill="1" applyBorder="1" applyAlignment="1">
      <alignment horizontal="left" vertical="center"/>
    </xf>
    <xf numFmtId="0" fontId="6" fillId="27" borderId="75" xfId="4" applyFont="1" applyFill="1" applyBorder="1" applyAlignment="1">
      <alignment vertical="center"/>
    </xf>
    <xf numFmtId="0" fontId="6" fillId="27" borderId="74" xfId="4" applyFont="1" applyFill="1" applyBorder="1" applyAlignment="1">
      <alignment vertical="center" wrapText="1"/>
    </xf>
    <xf numFmtId="0" fontId="6" fillId="27" borderId="87" xfId="4" applyFont="1" applyFill="1" applyBorder="1" applyAlignment="1">
      <alignment horizontal="center" vertical="center"/>
    </xf>
    <xf numFmtId="0" fontId="6" fillId="27" borderId="88" xfId="4" applyFont="1" applyFill="1" applyBorder="1">
      <alignment vertical="center"/>
    </xf>
    <xf numFmtId="0" fontId="6" fillId="27" borderId="88" xfId="4" applyFont="1" applyFill="1" applyBorder="1" applyAlignment="1">
      <alignment horizontal="center" vertical="center"/>
    </xf>
    <xf numFmtId="0" fontId="6" fillId="26" borderId="88" xfId="4" applyFont="1" applyFill="1" applyBorder="1" applyAlignment="1">
      <alignment horizontal="center" vertical="center"/>
    </xf>
    <xf numFmtId="0" fontId="6" fillId="27" borderId="88" xfId="4" applyFont="1" applyFill="1" applyBorder="1" applyAlignment="1">
      <alignment horizontal="left" vertical="center"/>
    </xf>
    <xf numFmtId="0" fontId="6" fillId="27" borderId="88" xfId="4" applyFont="1" applyFill="1" applyBorder="1" applyAlignment="1">
      <alignment vertical="center" wrapText="1"/>
    </xf>
    <xf numFmtId="0" fontId="6" fillId="27" borderId="89" xfId="4" applyFont="1" applyFill="1" applyBorder="1" applyAlignment="1">
      <alignment vertical="center"/>
    </xf>
    <xf numFmtId="0" fontId="6" fillId="14" borderId="79" xfId="4" applyFont="1" applyFill="1" applyBorder="1" applyAlignment="1">
      <alignment horizontal="center" vertical="center"/>
    </xf>
    <xf numFmtId="0" fontId="6" fillId="14" borderId="80" xfId="4" applyFont="1" applyFill="1" applyBorder="1">
      <alignment vertical="center"/>
    </xf>
    <xf numFmtId="0" fontId="6" fillId="14" borderId="80" xfId="4" applyFont="1" applyFill="1" applyBorder="1" applyAlignment="1">
      <alignment horizontal="center" vertical="center"/>
    </xf>
    <xf numFmtId="0" fontId="6" fillId="14" borderId="80" xfId="4" applyFont="1" applyFill="1" applyBorder="1" applyAlignment="1">
      <alignment horizontal="left" vertical="center"/>
    </xf>
    <xf numFmtId="0" fontId="6" fillId="14" borderId="81" xfId="4" applyFont="1" applyFill="1" applyBorder="1" applyAlignment="1">
      <alignment vertical="center"/>
    </xf>
    <xf numFmtId="0" fontId="6" fillId="14" borderId="73" xfId="4" applyFont="1" applyFill="1" applyBorder="1" applyAlignment="1">
      <alignment horizontal="center" vertical="center"/>
    </xf>
    <xf numFmtId="0" fontId="6" fillId="14" borderId="74" xfId="4" applyFont="1" applyFill="1" applyBorder="1">
      <alignment vertical="center"/>
    </xf>
    <xf numFmtId="0" fontId="6" fillId="14" borderId="74" xfId="4" applyFont="1" applyFill="1" applyBorder="1" applyAlignment="1">
      <alignment horizontal="center" vertical="center"/>
    </xf>
    <xf numFmtId="0" fontId="6" fillId="14" borderId="74" xfId="4" applyFont="1" applyFill="1" applyBorder="1" applyAlignment="1">
      <alignment horizontal="left" vertical="center"/>
    </xf>
    <xf numFmtId="0" fontId="6" fillId="14" borderId="82" xfId="4" applyFont="1" applyFill="1" applyBorder="1" applyAlignment="1">
      <alignment vertical="center"/>
    </xf>
    <xf numFmtId="0" fontId="6" fillId="14" borderId="76" xfId="4" applyFont="1" applyFill="1" applyBorder="1" applyAlignment="1">
      <alignment horizontal="center" vertical="center"/>
    </xf>
    <xf numFmtId="0" fontId="6" fillId="14" borderId="77" xfId="4" applyFont="1" applyFill="1" applyBorder="1">
      <alignment vertical="center"/>
    </xf>
    <xf numFmtId="0" fontId="6" fillId="14" borderId="77" xfId="4" applyFont="1" applyFill="1" applyBorder="1" applyAlignment="1">
      <alignment horizontal="center" vertical="center"/>
    </xf>
    <xf numFmtId="0" fontId="6" fillId="14" borderId="77" xfId="4" applyFont="1" applyFill="1" applyBorder="1" applyAlignment="1">
      <alignment horizontal="left" vertical="center"/>
    </xf>
    <xf numFmtId="0" fontId="6" fillId="14" borderId="83" xfId="4" applyFont="1" applyFill="1" applyBorder="1" applyAlignment="1">
      <alignment vertical="center"/>
    </xf>
    <xf numFmtId="0" fontId="6" fillId="16" borderId="79" xfId="4" applyFont="1" applyFill="1" applyBorder="1" applyAlignment="1">
      <alignment horizontal="center" vertical="center"/>
    </xf>
    <xf numFmtId="0" fontId="6" fillId="16" borderId="80" xfId="4" applyFont="1" applyFill="1" applyBorder="1">
      <alignment vertical="center"/>
    </xf>
    <xf numFmtId="0" fontId="6" fillId="16" borderId="80" xfId="4" applyFont="1" applyFill="1" applyBorder="1" applyAlignment="1">
      <alignment horizontal="center" vertical="center"/>
    </xf>
    <xf numFmtId="0" fontId="6" fillId="16" borderId="80" xfId="4" applyFont="1" applyFill="1" applyBorder="1" applyAlignment="1">
      <alignment horizontal="left" vertical="center"/>
    </xf>
    <xf numFmtId="0" fontId="6" fillId="16" borderId="73" xfId="4" applyFont="1" applyFill="1" applyBorder="1" applyAlignment="1">
      <alignment horizontal="center" vertical="center"/>
    </xf>
    <xf numFmtId="0" fontId="6" fillId="16" borderId="74" xfId="4" applyFont="1" applyFill="1" applyBorder="1">
      <alignment vertical="center"/>
    </xf>
    <xf numFmtId="0" fontId="6" fillId="16" borderId="74" xfId="4" applyFont="1" applyFill="1" applyBorder="1" applyAlignment="1">
      <alignment horizontal="center" vertical="center"/>
    </xf>
    <xf numFmtId="0" fontId="6" fillId="16" borderId="74" xfId="4" applyFont="1" applyFill="1" applyBorder="1" applyAlignment="1">
      <alignment horizontal="left" vertical="center"/>
    </xf>
    <xf numFmtId="0" fontId="6" fillId="16" borderId="82" xfId="4" applyFont="1" applyFill="1" applyBorder="1" applyAlignment="1">
      <alignment vertical="center"/>
    </xf>
    <xf numFmtId="0" fontId="6" fillId="16" borderId="76" xfId="4" applyFont="1" applyFill="1" applyBorder="1" applyAlignment="1">
      <alignment horizontal="center" vertical="center"/>
    </xf>
    <xf numFmtId="0" fontId="6" fillId="16" borderId="77" xfId="4" applyFont="1" applyFill="1" applyBorder="1">
      <alignment vertical="center"/>
    </xf>
    <xf numFmtId="0" fontId="6" fillId="16" borderId="77" xfId="4" applyFont="1" applyFill="1" applyBorder="1" applyAlignment="1">
      <alignment horizontal="center" vertical="center"/>
    </xf>
    <xf numFmtId="0" fontId="6" fillId="16" borderId="77" xfId="4" applyFont="1" applyFill="1" applyBorder="1" applyAlignment="1">
      <alignment horizontal="left" vertical="center"/>
    </xf>
    <xf numFmtId="0" fontId="6" fillId="16" borderId="83" xfId="4" applyFont="1" applyFill="1" applyBorder="1" applyAlignment="1">
      <alignment vertical="center"/>
    </xf>
    <xf numFmtId="0" fontId="8" fillId="2" borderId="55" xfId="0" applyFont="1" applyFill="1" applyBorder="1" applyAlignment="1">
      <alignment horizontal="center" vertical="center"/>
    </xf>
    <xf numFmtId="0" fontId="8" fillId="2" borderId="56" xfId="0" applyFont="1" applyFill="1" applyBorder="1">
      <alignment vertical="center"/>
    </xf>
    <xf numFmtId="0" fontId="8" fillId="2" borderId="56" xfId="0" applyFont="1" applyFill="1" applyBorder="1" applyAlignment="1">
      <alignment horizontal="center" vertical="center"/>
    </xf>
    <xf numFmtId="0" fontId="8" fillId="2" borderId="57" xfId="0" applyFont="1" applyFill="1" applyBorder="1">
      <alignment vertical="center"/>
    </xf>
    <xf numFmtId="0" fontId="6" fillId="0" borderId="0" xfId="0" applyFont="1" applyAlignment="1">
      <alignment vertical="center"/>
    </xf>
    <xf numFmtId="0" fontId="8" fillId="2" borderId="58" xfId="0" applyFont="1" applyFill="1" applyBorder="1" applyAlignment="1">
      <alignment horizontal="center" vertical="center"/>
    </xf>
    <xf numFmtId="0" fontId="8" fillId="2" borderId="59" xfId="0" applyFont="1" applyFill="1" applyBorder="1">
      <alignment vertical="center"/>
    </xf>
    <xf numFmtId="0" fontId="8" fillId="2" borderId="59" xfId="0" applyFont="1" applyFill="1" applyBorder="1" applyAlignment="1">
      <alignment horizontal="center" vertical="center"/>
    </xf>
    <xf numFmtId="0" fontId="8" fillId="2" borderId="60" xfId="0" applyFont="1" applyFill="1" applyBorder="1">
      <alignment vertical="center"/>
    </xf>
    <xf numFmtId="0" fontId="8" fillId="2" borderId="91" xfId="0" applyFont="1" applyFill="1" applyBorder="1" applyAlignment="1">
      <alignment horizontal="center" vertical="center"/>
    </xf>
    <xf numFmtId="0" fontId="8" fillId="2" borderId="92" xfId="0" applyFont="1" applyFill="1" applyBorder="1">
      <alignment vertical="center"/>
    </xf>
    <xf numFmtId="0" fontId="8" fillId="2" borderId="92" xfId="0" applyFont="1" applyFill="1" applyBorder="1" applyAlignment="1">
      <alignment horizontal="center" vertical="center"/>
    </xf>
    <xf numFmtId="0" fontId="8" fillId="2" borderId="93" xfId="0" applyFont="1" applyFill="1" applyBorder="1">
      <alignment vertical="center"/>
    </xf>
    <xf numFmtId="0" fontId="8" fillId="2" borderId="94" xfId="0" applyFont="1" applyFill="1" applyBorder="1" applyAlignment="1">
      <alignment horizontal="center" vertical="center"/>
    </xf>
    <xf numFmtId="0" fontId="8" fillId="2" borderId="95" xfId="0" applyFont="1" applyFill="1" applyBorder="1">
      <alignment vertical="center"/>
    </xf>
    <xf numFmtId="0" fontId="8" fillId="2" borderId="95" xfId="0" applyFont="1" applyFill="1" applyBorder="1" applyAlignment="1">
      <alignment horizontal="center" vertical="center"/>
    </xf>
    <xf numFmtId="0" fontId="8" fillId="2" borderId="96" xfId="0" applyFont="1" applyFill="1" applyBorder="1">
      <alignment vertical="center"/>
    </xf>
    <xf numFmtId="0" fontId="8" fillId="2" borderId="61" xfId="0" applyFont="1" applyFill="1" applyBorder="1" applyAlignment="1">
      <alignment horizontal="center" vertical="center"/>
    </xf>
    <xf numFmtId="0" fontId="8" fillId="2" borderId="62" xfId="0" applyFont="1" applyFill="1" applyBorder="1">
      <alignment vertical="center"/>
    </xf>
    <xf numFmtId="0" fontId="8" fillId="2" borderId="62" xfId="0" applyFont="1" applyFill="1" applyBorder="1" applyAlignment="1">
      <alignment horizontal="center" vertical="center"/>
    </xf>
    <xf numFmtId="0" fontId="8" fillId="2" borderId="63" xfId="0" applyFont="1" applyFill="1" applyBorder="1">
      <alignment vertical="center"/>
    </xf>
    <xf numFmtId="178" fontId="47" fillId="0" borderId="0" xfId="0" applyNumberFormat="1" applyFont="1" applyFill="1">
      <alignment vertical="center"/>
    </xf>
    <xf numFmtId="178" fontId="44" fillId="0" borderId="0" xfId="0" applyNumberFormat="1" applyFont="1" applyFill="1">
      <alignment vertical="center"/>
    </xf>
    <xf numFmtId="0" fontId="45" fillId="0" borderId="43" xfId="7" applyFont="1" applyFill="1" applyBorder="1" applyAlignment="1">
      <alignment horizontal="left" vertical="top"/>
    </xf>
    <xf numFmtId="0" fontId="45" fillId="0" borderId="1" xfId="7" applyFont="1" applyFill="1" applyBorder="1" applyAlignment="1">
      <alignment horizontal="left" vertical="top" wrapText="1"/>
    </xf>
    <xf numFmtId="0" fontId="45" fillId="0" borderId="49" xfId="7" applyFont="1" applyFill="1" applyBorder="1" applyAlignment="1">
      <alignment horizontal="left" vertical="top"/>
    </xf>
    <xf numFmtId="0" fontId="45" fillId="0" borderId="48" xfId="7" applyFont="1" applyFill="1" applyBorder="1" applyAlignment="1">
      <alignment horizontal="left" vertical="top"/>
    </xf>
    <xf numFmtId="0" fontId="6" fillId="28" borderId="1" xfId="0" applyFont="1" applyFill="1" applyBorder="1" applyAlignment="1">
      <alignment horizontal="right" vertical="center"/>
    </xf>
    <xf numFmtId="0" fontId="6" fillId="28" borderId="1" xfId="0" applyFont="1" applyFill="1" applyBorder="1">
      <alignment vertical="center"/>
    </xf>
    <xf numFmtId="0" fontId="0" fillId="0" borderId="0" xfId="0">
      <alignment vertical="center"/>
    </xf>
    <xf numFmtId="14" fontId="45" fillId="0" borderId="44" xfId="7" applyNumberFormat="1" applyFont="1" applyFill="1" applyBorder="1" applyAlignment="1">
      <alignment horizontal="left" vertical="top"/>
    </xf>
    <xf numFmtId="0" fontId="45" fillId="0" borderId="47" xfId="7" applyFont="1" applyFill="1" applyBorder="1" applyAlignment="1">
      <alignment horizontal="left" vertical="top" wrapText="1"/>
    </xf>
    <xf numFmtId="0" fontId="45" fillId="18" borderId="30" xfId="7" applyFont="1" applyFill="1" applyBorder="1" applyAlignment="1">
      <alignment horizontal="left" vertical="top"/>
    </xf>
    <xf numFmtId="0" fontId="52" fillId="0" borderId="47" xfId="7" applyFont="1" applyFill="1" applyBorder="1" applyAlignment="1">
      <alignment horizontal="left" vertical="top"/>
    </xf>
    <xf numFmtId="0" fontId="45" fillId="0" borderId="0" xfId="0" applyFont="1">
      <alignment vertical="center"/>
    </xf>
    <xf numFmtId="0" fontId="45" fillId="0" borderId="1" xfId="0" applyFont="1" applyFill="1" applyBorder="1" applyAlignment="1">
      <alignment horizontal="left" vertical="top"/>
    </xf>
    <xf numFmtId="0" fontId="45" fillId="0" borderId="34" xfId="7" applyFont="1" applyFill="1" applyBorder="1" applyAlignment="1">
      <alignment horizontal="left" vertical="top"/>
    </xf>
    <xf numFmtId="0" fontId="45" fillId="0" borderId="34" xfId="0" applyFont="1" applyFill="1" applyBorder="1" applyAlignment="1">
      <alignment horizontal="left" vertical="top"/>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NumberFormat="1">
      <alignment vertical="center"/>
    </xf>
    <xf numFmtId="0" fontId="0" fillId="0" borderId="0" xfId="0" applyAlignment="1">
      <alignment horizontal="left" vertical="center" indent="2"/>
    </xf>
    <xf numFmtId="0" fontId="44" fillId="0" borderId="1" xfId="0" applyFont="1" applyBorder="1">
      <alignment vertical="center"/>
    </xf>
    <xf numFmtId="0" fontId="45" fillId="0" borderId="35" xfId="7" applyFont="1" applyFill="1" applyBorder="1" applyAlignment="1">
      <alignment horizontal="left" vertical="top"/>
    </xf>
    <xf numFmtId="0" fontId="45" fillId="0" borderId="29" xfId="7" applyFont="1" applyFill="1" applyBorder="1" applyAlignment="1">
      <alignment horizontal="left" vertical="top"/>
    </xf>
    <xf numFmtId="0" fontId="45" fillId="2" borderId="30" xfId="7" applyFont="1" applyFill="1" applyBorder="1" applyAlignment="1">
      <alignment horizontal="left" vertical="top"/>
    </xf>
    <xf numFmtId="0" fontId="45" fillId="3" borderId="30" xfId="7" applyFont="1" applyFill="1" applyBorder="1" applyAlignment="1">
      <alignment horizontal="left" vertical="top"/>
    </xf>
    <xf numFmtId="178" fontId="45" fillId="3" borderId="30" xfId="7" applyNumberFormat="1" applyFont="1" applyFill="1" applyBorder="1" applyAlignment="1">
      <alignment horizontal="left" vertical="top"/>
    </xf>
    <xf numFmtId="0" fontId="45" fillId="5" borderId="30" xfId="7" applyFont="1" applyFill="1" applyBorder="1" applyAlignment="1">
      <alignment horizontal="left" vertical="top"/>
    </xf>
    <xf numFmtId="0" fontId="45" fillId="7" borderId="30" xfId="7" applyFont="1" applyFill="1" applyBorder="1" applyAlignment="1">
      <alignment horizontal="left" vertical="top"/>
    </xf>
    <xf numFmtId="0" fontId="45" fillId="3" borderId="31" xfId="7" applyFont="1" applyFill="1" applyBorder="1" applyAlignment="1">
      <alignment horizontal="left" vertical="top"/>
    </xf>
    <xf numFmtId="0" fontId="45" fillId="18" borderId="32" xfId="7" applyFont="1" applyFill="1" applyBorder="1" applyAlignment="1">
      <alignment horizontal="left" vertical="top"/>
    </xf>
    <xf numFmtId="0" fontId="45" fillId="0" borderId="0" xfId="7" applyFont="1" applyAlignment="1">
      <alignment horizontal="left" vertical="top"/>
    </xf>
    <xf numFmtId="0" fontId="45" fillId="0" borderId="46" xfId="7" applyFont="1" applyFill="1" applyBorder="1" applyAlignment="1">
      <alignment horizontal="left" vertical="top"/>
    </xf>
    <xf numFmtId="0" fontId="45" fillId="0" borderId="0" xfId="0" applyFont="1" applyAlignment="1">
      <alignment horizontal="left" vertical="top"/>
    </xf>
    <xf numFmtId="0" fontId="45" fillId="0" borderId="36" xfId="7" applyFont="1" applyFill="1" applyBorder="1" applyAlignment="1">
      <alignment horizontal="left" vertical="top"/>
    </xf>
    <xf numFmtId="0" fontId="45" fillId="0" borderId="38" xfId="7" applyFont="1" applyFill="1" applyBorder="1" applyAlignment="1">
      <alignment horizontal="left" vertical="top"/>
    </xf>
    <xf numFmtId="0" fontId="45" fillId="0" borderId="32" xfId="7" applyFont="1" applyFill="1" applyBorder="1" applyAlignment="1">
      <alignment horizontal="left" vertical="top"/>
    </xf>
    <xf numFmtId="0" fontId="45" fillId="0" borderId="39" xfId="7" applyFont="1" applyFill="1" applyBorder="1" applyAlignment="1">
      <alignment horizontal="left" vertical="top"/>
    </xf>
    <xf numFmtId="0" fontId="45" fillId="0" borderId="45" xfId="7" applyFont="1" applyFill="1" applyBorder="1" applyAlignment="1">
      <alignment horizontal="left" vertical="top"/>
    </xf>
    <xf numFmtId="0" fontId="45" fillId="0" borderId="41" xfId="7" applyFont="1" applyFill="1" applyBorder="1" applyAlignment="1">
      <alignment horizontal="left" vertical="top"/>
    </xf>
    <xf numFmtId="0" fontId="45" fillId="0" borderId="50" xfId="7" applyFont="1" applyFill="1" applyBorder="1" applyAlignment="1">
      <alignment horizontal="left" vertical="top"/>
    </xf>
    <xf numFmtId="0" fontId="45" fillId="0" borderId="0" xfId="0" applyFont="1" applyFill="1" applyAlignment="1">
      <alignment horizontal="left" vertical="top"/>
    </xf>
    <xf numFmtId="0" fontId="45" fillId="0" borderId="33" xfId="7" applyFont="1" applyFill="1" applyBorder="1" applyAlignment="1">
      <alignment horizontal="left" vertical="top"/>
    </xf>
    <xf numFmtId="0" fontId="45" fillId="0" borderId="0" xfId="7" applyFont="1" applyFill="1" applyBorder="1" applyAlignment="1">
      <alignment horizontal="left" vertical="top"/>
    </xf>
    <xf numFmtId="0" fontId="45" fillId="0" borderId="0" xfId="0" applyNumberFormat="1" applyFont="1" applyAlignment="1">
      <alignment horizontal="left" vertical="top"/>
    </xf>
    <xf numFmtId="0" fontId="45" fillId="0" borderId="19" xfId="6" applyFont="1" applyFill="1" applyBorder="1" applyAlignment="1">
      <alignment horizontal="left" vertical="top"/>
    </xf>
    <xf numFmtId="0" fontId="45" fillId="0" borderId="1" xfId="6" applyFont="1" applyFill="1" applyBorder="1" applyAlignment="1">
      <alignment horizontal="left" vertical="top"/>
    </xf>
    <xf numFmtId="0" fontId="45" fillId="0" borderId="34" xfId="6" applyFont="1" applyFill="1" applyBorder="1" applyAlignment="1">
      <alignment horizontal="left" vertical="top"/>
    </xf>
    <xf numFmtId="0" fontId="45" fillId="0" borderId="47" xfId="0" applyFont="1" applyFill="1" applyBorder="1" applyAlignment="1">
      <alignment horizontal="left" vertical="top"/>
    </xf>
    <xf numFmtId="0" fontId="53" fillId="18" borderId="39" xfId="7" applyFont="1" applyFill="1" applyBorder="1" applyAlignment="1">
      <alignment horizontal="left" vertical="top"/>
    </xf>
    <xf numFmtId="0" fontId="53" fillId="18" borderId="1" xfId="7" applyFont="1" applyFill="1" applyBorder="1" applyAlignment="1">
      <alignment horizontal="left" vertical="top"/>
    </xf>
    <xf numFmtId="0" fontId="53" fillId="18" borderId="1" xfId="6" applyFont="1" applyFill="1" applyBorder="1" applyAlignment="1">
      <alignment horizontal="left" vertical="top"/>
    </xf>
    <xf numFmtId="0" fontId="53" fillId="18" borderId="40" xfId="7" applyFont="1" applyFill="1" applyBorder="1" applyAlignment="1">
      <alignment horizontal="left" vertical="top"/>
    </xf>
    <xf numFmtId="0" fontId="53" fillId="18" borderId="44" xfId="7" applyFont="1" applyFill="1" applyBorder="1" applyAlignment="1">
      <alignment horizontal="left" vertical="top"/>
    </xf>
    <xf numFmtId="0" fontId="53" fillId="18" borderId="51" xfId="7" applyFont="1" applyFill="1" applyBorder="1" applyAlignment="1">
      <alignment horizontal="left" vertical="top"/>
    </xf>
    <xf numFmtId="0" fontId="53" fillId="18" borderId="1" xfId="7" applyFont="1" applyFill="1" applyBorder="1" applyAlignment="1">
      <alignment horizontal="left" vertical="top" wrapText="1"/>
    </xf>
    <xf numFmtId="0" fontId="45" fillId="17" borderId="39" xfId="7" applyFont="1" applyFill="1" applyBorder="1" applyAlignment="1">
      <alignment horizontal="left" vertical="top"/>
    </xf>
    <xf numFmtId="0" fontId="45" fillId="17" borderId="1" xfId="7" applyFont="1" applyFill="1" applyBorder="1" applyAlignment="1">
      <alignment horizontal="left" vertical="top"/>
    </xf>
    <xf numFmtId="0" fontId="45" fillId="17" borderId="1" xfId="6" applyFont="1" applyFill="1" applyBorder="1" applyAlignment="1">
      <alignment horizontal="left" vertical="top"/>
    </xf>
    <xf numFmtId="0" fontId="45" fillId="17" borderId="40" xfId="7" applyFont="1" applyFill="1" applyBorder="1" applyAlignment="1">
      <alignment horizontal="left" vertical="top"/>
    </xf>
    <xf numFmtId="0" fontId="45" fillId="17" borderId="44" xfId="7" applyFont="1" applyFill="1" applyBorder="1" applyAlignment="1">
      <alignment horizontal="left" vertical="top"/>
    </xf>
    <xf numFmtId="0" fontId="45" fillId="18" borderId="1" xfId="7" applyFont="1" applyFill="1" applyBorder="1" applyAlignment="1">
      <alignment horizontal="left" vertical="top"/>
    </xf>
    <xf numFmtId="0" fontId="45" fillId="17" borderId="51" xfId="7" applyFont="1" applyFill="1" applyBorder="1" applyAlignment="1">
      <alignment horizontal="left" vertical="top"/>
    </xf>
    <xf numFmtId="0" fontId="6" fillId="5" borderId="1" xfId="0" applyFont="1" applyFill="1" applyBorder="1" applyAlignment="1">
      <alignment horizontal="center" vertical="center" wrapText="1"/>
    </xf>
    <xf numFmtId="0" fontId="6" fillId="2" borderId="84" xfId="4" applyFont="1" applyFill="1" applyBorder="1" applyAlignment="1">
      <alignment vertical="center" wrapText="1"/>
    </xf>
    <xf numFmtId="0" fontId="6" fillId="2" borderId="85" xfId="4" applyFont="1" applyFill="1" applyBorder="1" applyAlignment="1">
      <alignment vertical="center" wrapText="1"/>
    </xf>
    <xf numFmtId="0" fontId="6" fillId="2" borderId="86" xfId="4" applyFont="1" applyFill="1" applyBorder="1" applyAlignment="1">
      <alignment vertical="center" wrapText="1"/>
    </xf>
    <xf numFmtId="0" fontId="6" fillId="16" borderId="84" xfId="4" applyFont="1" applyFill="1" applyBorder="1" applyAlignment="1">
      <alignment vertical="center" wrapText="1"/>
    </xf>
    <xf numFmtId="0" fontId="6" fillId="16" borderId="85" xfId="4" applyFont="1" applyFill="1" applyBorder="1" applyAlignment="1">
      <alignment vertical="center" wrapText="1"/>
    </xf>
    <xf numFmtId="0" fontId="6" fillId="16" borderId="90" xfId="4" applyFont="1" applyFill="1" applyBorder="1" applyAlignment="1">
      <alignment vertical="center" wrapText="1"/>
    </xf>
    <xf numFmtId="0" fontId="35" fillId="0" borderId="22" xfId="6" applyFont="1" applyFill="1" applyBorder="1" applyAlignment="1">
      <alignment vertical="top"/>
    </xf>
    <xf numFmtId="0" fontId="35" fillId="0" borderId="18" xfId="6" applyFont="1" applyFill="1" applyBorder="1" applyAlignment="1">
      <alignment vertical="top"/>
    </xf>
    <xf numFmtId="0" fontId="35" fillId="0" borderId="15" xfId="6" applyFont="1" applyFill="1" applyBorder="1" applyAlignment="1">
      <alignment vertical="top"/>
    </xf>
  </cellXfs>
  <cellStyles count="8">
    <cellStyle name="行レベル_1" xfId="1" builtinId="1" iLevel="0"/>
    <cellStyle name="標準" xfId="0" builtinId="0"/>
    <cellStyle name="標準 2" xfId="5"/>
    <cellStyle name="標準 2 2" xfId="4"/>
    <cellStyle name="標準 8" xfId="7"/>
    <cellStyle name="標準 8 2" xfId="6"/>
    <cellStyle name="標準_Consul20090716" xfId="2"/>
    <cellStyle name="標準_Consul20090901" xfId="3"/>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1312_Project3/02_FY17/01_Planning/Member%20List/FY17%20OCS%20Member%20List_Issue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yuuchida/Local%20Settings/Temporary%20Internet%20Files/Content.Outlook/B62LY36T/FY13_&#12467;&#12531;&#12469;&#12523;&#12513;&#12531;&#12496;_V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ject/1312_Project3/02_FY16/10_Member%20List/FY16%20OCSJ%20Member%20List_Draft1H.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yuuchida/AppData/Local/Microsoft/Windows/Temporary%20Internet%20Files/Content.Outlook/8RC3J16M/20150522/FY16%20OCSJ%20Member%20List_Apps_20150525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1/ysoda/LOCALS~1/Temp/B2Temp/Attach/FY13&#20307;&#21046;&#12392;Budget_IndApps20120522b_ER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KENTANAK/AppData/Local/Microsoft/Windows/Temporary%20Internet%20Files/Content.Outlook/OCFVHIH2/FY17%20OCS%20Member%20List_Draft1L_Tech.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1/mohashi/LOCALS~1/Temp/7zO12F.tmp/&#12304;5&#26376;Week1&#12305;Resource%20Utilization%20Report_CMC_2012050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mber List"/>
      <sheetName val="Org List"/>
      <sheetName val="Jobcodemaster"/>
      <sheetName val="Summary"/>
      <sheetName val="Utilization Target"/>
      <sheetName val="組織図のHC用の検算"/>
      <sheetName val="退職者"/>
    </sheetNames>
    <sheetDataSet>
      <sheetData sheetId="0"/>
      <sheetData sheetId="1"/>
      <sheetData sheetId="2">
        <row r="4">
          <cell r="B4" t="str">
            <v>コンサルティングセールス部</v>
          </cell>
        </row>
        <row r="5">
          <cell r="B5" t="str">
            <v>テクニカルアーキテクト部</v>
          </cell>
        </row>
        <row r="6">
          <cell r="B6" t="str">
            <v>テクノロジークラウドソリューション</v>
          </cell>
        </row>
        <row r="7">
          <cell r="B7" t="str">
            <v>DBコアテクノロジー</v>
          </cell>
        </row>
        <row r="8">
          <cell r="B8" t="str">
            <v>DBソリューション</v>
          </cell>
        </row>
        <row r="9">
          <cell r="B9" t="str">
            <v>DBアーキテクト</v>
          </cell>
        </row>
        <row r="10">
          <cell r="B10" t="str">
            <v>ミドルウェアアーキテクト</v>
          </cell>
        </row>
        <row r="11">
          <cell r="B11" t="str">
            <v>エンタープライズアカウント部</v>
          </cell>
        </row>
        <row r="12">
          <cell r="B12" t="str">
            <v>エンタープライズアカウント第一コンサルティング</v>
          </cell>
        </row>
        <row r="13">
          <cell r="B13" t="str">
            <v>エンタープライズアカウント第二コンサルティング</v>
          </cell>
        </row>
        <row r="14">
          <cell r="B14" t="str">
            <v>ビジネスアライアンス部</v>
          </cell>
        </row>
        <row r="15">
          <cell r="B15" t="str">
            <v>ITソリューション部</v>
          </cell>
        </row>
        <row r="16">
          <cell r="B16" t="str">
            <v>ソリューションアーキテクト</v>
          </cell>
        </row>
        <row r="17">
          <cell r="B17" t="str">
            <v>インテグレーションアーキテクト</v>
          </cell>
        </row>
        <row r="18">
          <cell r="B18" t="str">
            <v>インプリメンテーションアーキテクト</v>
          </cell>
        </row>
        <row r="19">
          <cell r="B19" t="str">
            <v>BIアーキテクト</v>
          </cell>
        </row>
        <row r="20">
          <cell r="B20" t="str">
            <v>BPM/SOAコンサルティング部</v>
          </cell>
        </row>
        <row r="21">
          <cell r="B21" t="str">
            <v>BPM/SOAインテグレーション</v>
          </cell>
        </row>
        <row r="22">
          <cell r="B22" t="str">
            <v>BPMコンサルティング</v>
          </cell>
        </row>
        <row r="23">
          <cell r="B23" t="str">
            <v>SOAコンサルティング</v>
          </cell>
        </row>
        <row r="24">
          <cell r="B24" t="str">
            <v>Security/Technical Architectureコンサルティング</v>
          </cell>
        </row>
        <row r="26">
          <cell r="B26" t="str">
            <v>コンサルティングセールス部</v>
          </cell>
        </row>
        <row r="27">
          <cell r="B27" t="str">
            <v>SaaSコンサルティング部</v>
          </cell>
        </row>
        <row r="28">
          <cell r="B28" t="str">
            <v>ERP Cloudコンサルティング</v>
          </cell>
        </row>
        <row r="29">
          <cell r="B29" t="str">
            <v>HCM Cloudコンサルティング</v>
          </cell>
        </row>
        <row r="30">
          <cell r="B30" t="str">
            <v>CX Cloudコンサルティング</v>
          </cell>
        </row>
        <row r="31">
          <cell r="B31" t="str">
            <v>エンタープライズアプリケーション部</v>
          </cell>
        </row>
        <row r="32">
          <cell r="B32" t="str">
            <v>Cloud AppsTechコンサルティング</v>
          </cell>
        </row>
        <row r="33">
          <cell r="B33" t="str">
            <v>ERPコンサルティング</v>
          </cell>
        </row>
        <row r="34">
          <cell r="B34" t="str">
            <v>エンタープライズアカウント部</v>
          </cell>
        </row>
        <row r="35">
          <cell r="B35" t="str">
            <v>TOYOTAコンサルティング</v>
          </cell>
        </row>
        <row r="36">
          <cell r="B36" t="str">
            <v>MAZDAコンサルティング</v>
          </cell>
        </row>
        <row r="37">
          <cell r="B37" t="str">
            <v>西日本コンサルティング</v>
          </cell>
        </row>
      </sheetData>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C表"/>
      <sheetName val="JOBMST"/>
      <sheetName val="FY12Zoo"/>
      <sheetName val="名刺ガイド"/>
      <sheetName val="Ind1Apps"/>
      <sheetName val="JC_MST"/>
      <sheetName val="MST"/>
      <sheetName val="Sheet2"/>
    </sheetNames>
    <sheetDataSet>
      <sheetData sheetId="0"/>
      <sheetData sheetId="1"/>
      <sheetData sheetId="2">
        <row r="1">
          <cell r="A1" t="str">
            <v>社員番号</v>
          </cell>
          <cell r="B1" t="str">
            <v>入社日</v>
          </cell>
          <cell r="C1" t="str">
            <v>Kanji Name</v>
          </cell>
          <cell r="D1" t="str">
            <v>Kana Name</v>
          </cell>
          <cell r="E1" t="str">
            <v>English Name</v>
          </cell>
          <cell r="F1" t="str">
            <v>部署名 Level1</v>
          </cell>
          <cell r="G1" t="str">
            <v>部署名 Level3</v>
          </cell>
          <cell r="H1" t="str">
            <v>部署名 Level4</v>
          </cell>
          <cell r="I1" t="str">
            <v>部署名 Level5</v>
          </cell>
          <cell r="J1" t="str">
            <v>部署名 Level1(英語)</v>
          </cell>
          <cell r="K1" t="str">
            <v>部署名 Level3(英語)</v>
          </cell>
          <cell r="L1" t="str">
            <v>部署名 Level4(英語)</v>
          </cell>
          <cell r="M1" t="str">
            <v>部署名 Level5(英語)</v>
          </cell>
          <cell r="N1" t="str">
            <v>Cost Center</v>
          </cell>
          <cell r="O1" t="str">
            <v>等級</v>
          </cell>
          <cell r="P1" t="str">
            <v>Job Classification</v>
          </cell>
          <cell r="Q1" t="str">
            <v>Level</v>
          </cell>
          <cell r="R1" t="str">
            <v>LMﾌﾗｸﾞ</v>
          </cell>
          <cell r="S1" t="str">
            <v>LM社員番号</v>
          </cell>
          <cell r="T1" t="str">
            <v>LM氏名(漢字)</v>
          </cell>
          <cell r="U1" t="str">
            <v>Location Code</v>
          </cell>
          <cell r="V1" t="str">
            <v>Email Address</v>
          </cell>
          <cell r="W1" t="str">
            <v>Ng Flag</v>
          </cell>
          <cell r="X1" t="str">
            <v>HC</v>
          </cell>
          <cell r="Y1" t="str">
            <v>PJORG</v>
          </cell>
          <cell r="Z1" t="str">
            <v>役職=Discretionary Title</v>
          </cell>
        </row>
        <row r="2">
          <cell r="A2">
            <v>2864</v>
          </cell>
          <cell r="B2">
            <v>38384</v>
          </cell>
          <cell r="C2" t="str">
            <v>小関 悟</v>
          </cell>
          <cell r="D2" t="str">
            <v>ｵｾｷ ｻﾄﾙ</v>
          </cell>
          <cell r="E2" t="str">
            <v>Satoru Oseki</v>
          </cell>
          <cell r="F2" t="str">
            <v>ｵﾍﾟﾚｰｼｮﾝｽﾞ統括本部</v>
          </cell>
          <cell r="G2" t="str">
            <v>ｺﾝｻﾙﾃｨﾝｸﾞｵﾍﾟﾚｰｼｮﾝｽﾞ</v>
          </cell>
          <cell r="J2" t="str">
            <v>Operations</v>
          </cell>
          <cell r="K2" t="str">
            <v>Consulting Operations</v>
          </cell>
          <cell r="N2" t="str">
            <v>5030 - Buiness Strategy &amp; Operations - ORCL Japan</v>
          </cell>
          <cell r="O2" t="str">
            <v>M4</v>
          </cell>
          <cell r="P2" t="str">
            <v>22050.Consulting Staff Practice Director.CONS.CONSOPS.M4</v>
          </cell>
          <cell r="Q2" t="str">
            <v>L8</v>
          </cell>
          <cell r="R2" t="str">
            <v>Y</v>
          </cell>
          <cell r="S2" t="str">
            <v>124749</v>
          </cell>
          <cell r="T2" t="str">
            <v>McCauley, Donald (Don)</v>
          </cell>
          <cell r="U2" t="str">
            <v>JP-Tokyo-OAC</v>
          </cell>
          <cell r="V2" t="str">
            <v>Satoru.Oseki@oracle.com</v>
          </cell>
          <cell r="W2" t="str">
            <v>C</v>
          </cell>
          <cell r="Z2" t="str">
            <v>ディレクター</v>
          </cell>
        </row>
        <row r="3">
          <cell r="A3">
            <v>4509</v>
          </cell>
          <cell r="B3">
            <v>41000</v>
          </cell>
          <cell r="C3" t="str">
            <v>伊藤 一樹</v>
          </cell>
          <cell r="D3" t="str">
            <v>ｲﾄｳ ｶｽﾞｷ</v>
          </cell>
          <cell r="E3" t="str">
            <v>Kazuki Ito</v>
          </cell>
          <cell r="F3" t="str">
            <v>ｵﾍﾟﾚｰｼｮﾝｽﾞ統括本部</v>
          </cell>
          <cell r="G3" t="str">
            <v>ｺﾝｻﾙﾃｨﾝｸﾞｵﾍﾟﾚｰｼｮﾝｽﾞ</v>
          </cell>
          <cell r="J3" t="str">
            <v>Operations</v>
          </cell>
          <cell r="K3" t="str">
            <v>Consulting Operations</v>
          </cell>
          <cell r="N3" t="str">
            <v>5000 - Oracle Consulting Services - ORCL Japan</v>
          </cell>
          <cell r="O3" t="str">
            <v>IC1</v>
          </cell>
          <cell r="P3" t="str">
            <v>22022.Consulting Staff Associate.CONS.CONSOPS.IC1</v>
          </cell>
          <cell r="Q3" t="str">
            <v>L2</v>
          </cell>
          <cell r="S3" t="str">
            <v>2864</v>
          </cell>
          <cell r="T3" t="str">
            <v>Oseki, Satoru /  ｵｾｷ ｻﾄﾙ /  小関 悟</v>
          </cell>
          <cell r="U3" t="str">
            <v>JP-Tokyo-OAC</v>
          </cell>
          <cell r="V3" t="str">
            <v>kazuki.ito@oracle.com</v>
          </cell>
          <cell r="W3" t="str">
            <v>NG</v>
          </cell>
        </row>
        <row r="4">
          <cell r="A4">
            <v>4510</v>
          </cell>
          <cell r="B4">
            <v>41000</v>
          </cell>
          <cell r="C4" t="str">
            <v>犬飼 泰也</v>
          </cell>
          <cell r="D4" t="str">
            <v>ｲﾇｶｲ ﾋﾛﾔ</v>
          </cell>
          <cell r="E4" t="str">
            <v>Hiroya Inukai</v>
          </cell>
          <cell r="F4" t="str">
            <v>ｵﾍﾟﾚｰｼｮﾝｽﾞ統括本部</v>
          </cell>
          <cell r="G4" t="str">
            <v>ｺﾝｻﾙﾃｨﾝｸﾞｵﾍﾟﾚｰｼｮﾝｽﾞ</v>
          </cell>
          <cell r="J4" t="str">
            <v>Operations</v>
          </cell>
          <cell r="K4" t="str">
            <v>Consulting Operations</v>
          </cell>
          <cell r="N4" t="str">
            <v>5000 - Oracle Consulting Services - ORCL Japan</v>
          </cell>
          <cell r="O4" t="str">
            <v>IC1</v>
          </cell>
          <cell r="P4" t="str">
            <v>22022.Consulting Staff Associate.CONS.CONSOPS.IC1</v>
          </cell>
          <cell r="Q4" t="str">
            <v>L2</v>
          </cell>
          <cell r="S4" t="str">
            <v>2864</v>
          </cell>
          <cell r="T4" t="str">
            <v>Oseki, Satoru /  ｵｾｷ ｻﾄﾙ /  小関 悟</v>
          </cell>
          <cell r="U4" t="str">
            <v>JP-Tokyo-OAC</v>
          </cell>
          <cell r="V4" t="str">
            <v>hiroya.inukai@oracle.com</v>
          </cell>
          <cell r="W4" t="str">
            <v>NG</v>
          </cell>
        </row>
        <row r="5">
          <cell r="A5">
            <v>4516</v>
          </cell>
          <cell r="B5">
            <v>41000</v>
          </cell>
          <cell r="C5" t="str">
            <v>岡辺 琢也</v>
          </cell>
          <cell r="D5" t="str">
            <v>ｵｶﾍﾞ ﾀｸﾔ</v>
          </cell>
          <cell r="E5" t="str">
            <v>Takuya Okabe</v>
          </cell>
          <cell r="F5" t="str">
            <v>ｵﾍﾟﾚｰｼｮﾝｽﾞ統括本部</v>
          </cell>
          <cell r="G5" t="str">
            <v>ｺﾝｻﾙﾃｨﾝｸﾞｵﾍﾟﾚｰｼｮﾝｽﾞ</v>
          </cell>
          <cell r="J5" t="str">
            <v>Operations</v>
          </cell>
          <cell r="K5" t="str">
            <v>Consulting Operations</v>
          </cell>
          <cell r="N5" t="str">
            <v>5000 - Oracle Consulting Services - ORCL Japan</v>
          </cell>
          <cell r="O5" t="str">
            <v>IC1</v>
          </cell>
          <cell r="P5" t="str">
            <v>22022.Consulting Staff Associate.CONS.CONSOPS.IC1</v>
          </cell>
          <cell r="Q5" t="str">
            <v>L2</v>
          </cell>
          <cell r="S5" t="str">
            <v>2864</v>
          </cell>
          <cell r="T5" t="str">
            <v>Oseki, Satoru /  ｵｾｷ ｻﾄﾙ /  小関 悟</v>
          </cell>
          <cell r="U5" t="str">
            <v>JP-Tokyo-OAC</v>
          </cell>
          <cell r="V5" t="str">
            <v>takuya.okabe@oracle.com</v>
          </cell>
          <cell r="W5" t="str">
            <v>NG</v>
          </cell>
        </row>
        <row r="6">
          <cell r="A6">
            <v>4527</v>
          </cell>
          <cell r="B6">
            <v>41000</v>
          </cell>
          <cell r="C6" t="str">
            <v>小林 純也</v>
          </cell>
          <cell r="D6" t="str">
            <v>ｺﾊﾞﾔｼ ｼﾞｭﾝﾔ</v>
          </cell>
          <cell r="E6" t="str">
            <v>Junya Kobayashi</v>
          </cell>
          <cell r="F6" t="str">
            <v>ｵﾍﾟﾚｰｼｮﾝｽﾞ統括本部</v>
          </cell>
          <cell r="G6" t="str">
            <v>ｺﾝｻﾙﾃｨﾝｸﾞｵﾍﾟﾚｰｼｮﾝｽﾞ</v>
          </cell>
          <cell r="J6" t="str">
            <v>Operations</v>
          </cell>
          <cell r="K6" t="str">
            <v>Consulting Operations</v>
          </cell>
          <cell r="N6" t="str">
            <v>5000 - Oracle Consulting Services - ORCL Japan</v>
          </cell>
          <cell r="O6" t="str">
            <v>IC1</v>
          </cell>
          <cell r="P6" t="str">
            <v>22022.Consulting Staff Associate.CONS.CONSOPS.IC1</v>
          </cell>
          <cell r="Q6" t="str">
            <v>L2</v>
          </cell>
          <cell r="S6" t="str">
            <v>2864</v>
          </cell>
          <cell r="T6" t="str">
            <v>Oseki, Satoru /  ｵｾｷ ｻﾄﾙ /  小関 悟</v>
          </cell>
          <cell r="U6" t="str">
            <v>JP-Tokyo-OAC</v>
          </cell>
          <cell r="V6" t="str">
            <v>junya.kobayashi@oracle.com</v>
          </cell>
          <cell r="W6" t="str">
            <v>NG</v>
          </cell>
        </row>
        <row r="7">
          <cell r="A7">
            <v>4528</v>
          </cell>
          <cell r="B7">
            <v>41000</v>
          </cell>
          <cell r="C7" t="str">
            <v>小松澤 達樹</v>
          </cell>
          <cell r="D7" t="str">
            <v>ｺﾏﾂｻﾞﾜ ﾀﾂｷ</v>
          </cell>
          <cell r="E7" t="str">
            <v>Tatsuki Komatsuzawa</v>
          </cell>
          <cell r="F7" t="str">
            <v>ｵﾍﾟﾚｰｼｮﾝｽﾞ統括本部</v>
          </cell>
          <cell r="G7" t="str">
            <v>ｺﾝｻﾙﾃｨﾝｸﾞｵﾍﾟﾚｰｼｮﾝｽﾞ</v>
          </cell>
          <cell r="J7" t="str">
            <v>Operations</v>
          </cell>
          <cell r="K7" t="str">
            <v>Consulting Operations</v>
          </cell>
          <cell r="N7" t="str">
            <v>5000 - Oracle Consulting Services - ORCL Japan</v>
          </cell>
          <cell r="O7" t="str">
            <v>IC1</v>
          </cell>
          <cell r="P7" t="str">
            <v>22022.Consulting Staff Associate.CONS.CONSOPS.IC1</v>
          </cell>
          <cell r="Q7" t="str">
            <v>L2</v>
          </cell>
          <cell r="S7" t="str">
            <v>2864</v>
          </cell>
          <cell r="T7" t="str">
            <v>Oseki, Satoru /  ｵｾｷ ｻﾄﾙ /  小関 悟</v>
          </cell>
          <cell r="U7" t="str">
            <v>JP-Tokyo-OAC</v>
          </cell>
          <cell r="V7" t="str">
            <v>tatsuki.komatsuzawa@oracle.com</v>
          </cell>
          <cell r="W7" t="str">
            <v>NG</v>
          </cell>
        </row>
        <row r="8">
          <cell r="A8">
            <v>4529</v>
          </cell>
          <cell r="B8">
            <v>41000</v>
          </cell>
          <cell r="C8" t="str">
            <v>重川 隼飛</v>
          </cell>
          <cell r="D8" t="str">
            <v>ｼｹﾞｶﾜ ﾊﾔﾄ</v>
          </cell>
          <cell r="E8" t="str">
            <v>Hayato Shigekawa</v>
          </cell>
          <cell r="F8" t="str">
            <v>ｵﾍﾟﾚｰｼｮﾝｽﾞ統括本部</v>
          </cell>
          <cell r="G8" t="str">
            <v>ｺﾝｻﾙﾃｨﾝｸﾞｵﾍﾟﾚｰｼｮﾝｽﾞ</v>
          </cell>
          <cell r="J8" t="str">
            <v>Operations</v>
          </cell>
          <cell r="K8" t="str">
            <v>Consulting Operations</v>
          </cell>
          <cell r="N8" t="str">
            <v>5000 - Oracle Consulting Services - ORCL Japan</v>
          </cell>
          <cell r="O8" t="str">
            <v>IC1</v>
          </cell>
          <cell r="P8" t="str">
            <v>22022.Consulting Staff Associate.CONS.CONSOPS.IC1</v>
          </cell>
          <cell r="Q8" t="str">
            <v>L2</v>
          </cell>
          <cell r="S8" t="str">
            <v>2864</v>
          </cell>
          <cell r="T8" t="str">
            <v>Oseki, Satoru /  ｵｾｷ ｻﾄﾙ /  小関 悟</v>
          </cell>
          <cell r="U8" t="str">
            <v>JP-Tokyo-OAC</v>
          </cell>
          <cell r="V8" t="str">
            <v>hayato.shigekawa@oracle.com</v>
          </cell>
          <cell r="W8" t="str">
            <v>NG</v>
          </cell>
        </row>
        <row r="9">
          <cell r="A9">
            <v>4539</v>
          </cell>
          <cell r="B9">
            <v>41000</v>
          </cell>
          <cell r="C9" t="str">
            <v>田村 寛樹</v>
          </cell>
          <cell r="D9" t="str">
            <v>ﾀﾑﾗ ﾋﾛｷ</v>
          </cell>
          <cell r="E9" t="str">
            <v>Hiroki Tamura</v>
          </cell>
          <cell r="F9" t="str">
            <v>ｵﾍﾟﾚｰｼｮﾝｽﾞ統括本部</v>
          </cell>
          <cell r="G9" t="str">
            <v>ｺﾝｻﾙﾃｨﾝｸﾞｵﾍﾟﾚｰｼｮﾝｽﾞ</v>
          </cell>
          <cell r="J9" t="str">
            <v>Operations</v>
          </cell>
          <cell r="K9" t="str">
            <v>Consulting Operations</v>
          </cell>
          <cell r="N9" t="str">
            <v>5000 - Oracle Consulting Services - ORCL Japan</v>
          </cell>
          <cell r="O9" t="str">
            <v>IC1</v>
          </cell>
          <cell r="P9" t="str">
            <v>22022.Consulting Staff Associate.CONS.CONSOPS.IC1</v>
          </cell>
          <cell r="Q9" t="str">
            <v>L2</v>
          </cell>
          <cell r="S9" t="str">
            <v>2864</v>
          </cell>
          <cell r="T9" t="str">
            <v>Oseki, Satoru /  ｵｾｷ ｻﾄﾙ /  小関 悟</v>
          </cell>
          <cell r="U9" t="str">
            <v>JP-Tokyo-OAC</v>
          </cell>
          <cell r="V9" t="str">
            <v>hiroki.x.tamura@oracle.com</v>
          </cell>
          <cell r="W9" t="str">
            <v>NG</v>
          </cell>
        </row>
        <row r="10">
          <cell r="A10">
            <v>4544</v>
          </cell>
          <cell r="B10">
            <v>41000</v>
          </cell>
          <cell r="C10" t="str">
            <v>飛田 麻夕子</v>
          </cell>
          <cell r="D10" t="str">
            <v>ﾋﾀﾞ ﾏﾕｺ</v>
          </cell>
          <cell r="E10" t="str">
            <v>Mayuko Hida</v>
          </cell>
          <cell r="F10" t="str">
            <v>ｵﾍﾟﾚｰｼｮﾝｽﾞ統括本部</v>
          </cell>
          <cell r="G10" t="str">
            <v>ｺﾝｻﾙﾃｨﾝｸﾞｵﾍﾟﾚｰｼｮﾝｽﾞ</v>
          </cell>
          <cell r="J10" t="str">
            <v>Operations</v>
          </cell>
          <cell r="K10" t="str">
            <v>Consulting Operations</v>
          </cell>
          <cell r="N10" t="str">
            <v>5000 - Oracle Consulting Services - ORCL Japan</v>
          </cell>
          <cell r="O10" t="str">
            <v>IC1</v>
          </cell>
          <cell r="P10" t="str">
            <v>22022.Consulting Staff Associate.CONS.CONSOPS.IC1</v>
          </cell>
          <cell r="Q10" t="str">
            <v>L2</v>
          </cell>
          <cell r="S10" t="str">
            <v>2864</v>
          </cell>
          <cell r="T10" t="str">
            <v>Oseki, Satoru /  ｵｾｷ ｻﾄﾙ /  小関 悟</v>
          </cell>
          <cell r="U10" t="str">
            <v>JP-Tokyo-OAC</v>
          </cell>
          <cell r="V10" t="str">
            <v>mayuko.hida@oracle.com</v>
          </cell>
          <cell r="W10" t="str">
            <v>NG</v>
          </cell>
        </row>
        <row r="11">
          <cell r="A11">
            <v>4549</v>
          </cell>
          <cell r="B11">
            <v>41000</v>
          </cell>
          <cell r="C11" t="str">
            <v>矢吹 優成</v>
          </cell>
          <cell r="D11" t="str">
            <v>ﾔﾌﾞｷ ﾕｳｾｲ</v>
          </cell>
          <cell r="E11" t="str">
            <v>Yusei Yabuki</v>
          </cell>
          <cell r="F11" t="str">
            <v>ｵﾍﾟﾚｰｼｮﾝｽﾞ統括本部</v>
          </cell>
          <cell r="G11" t="str">
            <v>ｺﾝｻﾙﾃｨﾝｸﾞｵﾍﾟﾚｰｼｮﾝｽﾞ</v>
          </cell>
          <cell r="J11" t="str">
            <v>Operations</v>
          </cell>
          <cell r="K11" t="str">
            <v>Consulting Operations</v>
          </cell>
          <cell r="N11" t="str">
            <v>5000 - Oracle Consulting Services - ORCL Japan</v>
          </cell>
          <cell r="O11" t="str">
            <v>IC1</v>
          </cell>
          <cell r="P11" t="str">
            <v>22022.Consulting Staff Associate.CONS.CONSOPS.IC1</v>
          </cell>
          <cell r="Q11" t="str">
            <v>L2</v>
          </cell>
          <cell r="S11" t="str">
            <v>2864</v>
          </cell>
          <cell r="T11" t="str">
            <v>Oseki, Satoru /  ｵｾｷ ｻﾄﾙ /  小関 悟</v>
          </cell>
          <cell r="U11" t="str">
            <v>JP-Tokyo-OAC</v>
          </cell>
          <cell r="V11" t="str">
            <v>yusei.yabuki@oracle.com</v>
          </cell>
          <cell r="W11" t="str">
            <v>NG</v>
          </cell>
        </row>
        <row r="12">
          <cell r="A12">
            <v>4552</v>
          </cell>
          <cell r="B12">
            <v>41000</v>
          </cell>
          <cell r="C12" t="str">
            <v>吉澤 直人</v>
          </cell>
          <cell r="D12" t="str">
            <v>ﾖｼｻﾞﾜ ﾅｵﾄ</v>
          </cell>
          <cell r="E12" t="str">
            <v>Naoto Yoshizawa</v>
          </cell>
          <cell r="F12" t="str">
            <v>ｵﾍﾟﾚｰｼｮﾝｽﾞ統括本部</v>
          </cell>
          <cell r="G12" t="str">
            <v>ｺﾝｻﾙﾃｨﾝｸﾞｵﾍﾟﾚｰｼｮﾝｽﾞ</v>
          </cell>
          <cell r="J12" t="str">
            <v>Operations</v>
          </cell>
          <cell r="K12" t="str">
            <v>Consulting Operations</v>
          </cell>
          <cell r="N12" t="str">
            <v>5000 - Oracle Consulting Services - ORCL Japan</v>
          </cell>
          <cell r="O12" t="str">
            <v>IC1</v>
          </cell>
          <cell r="P12" t="str">
            <v>22022.Consulting Staff Associate.CONS.CONSOPS.IC1</v>
          </cell>
          <cell r="Q12" t="str">
            <v>L2</v>
          </cell>
          <cell r="S12" t="str">
            <v>2864</v>
          </cell>
          <cell r="T12" t="str">
            <v>Oseki, Satoru /  ｵｾｷ ｻﾄﾙ /  小関 悟</v>
          </cell>
          <cell r="U12" t="str">
            <v>JP-Tokyo-OAC</v>
          </cell>
          <cell r="V12" t="str">
            <v>naoto.yoshizawa@oracle.com</v>
          </cell>
          <cell r="W12" t="str">
            <v>NG</v>
          </cell>
        </row>
        <row r="13">
          <cell r="A13">
            <v>1635</v>
          </cell>
          <cell r="B13">
            <v>36161</v>
          </cell>
          <cell r="C13" t="str">
            <v>井上 正之</v>
          </cell>
          <cell r="D13" t="str">
            <v>ｲﾉｳｴ ﾏｻﾕｷ</v>
          </cell>
          <cell r="E13" t="str">
            <v>Masayuki Inoue</v>
          </cell>
          <cell r="F13" t="str">
            <v>ｵﾍﾟﾚｰｼｮﾝｽﾞ統括本部</v>
          </cell>
          <cell r="G13" t="str">
            <v>ｺﾝｻﾙﾃｨﾝｸﾞｵﾍﾟﾚｰｼｮﾝｽﾞ</v>
          </cell>
          <cell r="H13" t="str">
            <v>ﾋﾞｼﾞﾈｽｵﾍﾟﾚｰｼｮﾝ部</v>
          </cell>
          <cell r="J13" t="str">
            <v>Operations</v>
          </cell>
          <cell r="K13" t="str">
            <v>Consulting Operations</v>
          </cell>
          <cell r="L13" t="str">
            <v>Business Operation</v>
          </cell>
          <cell r="N13" t="str">
            <v>5030 - Buiness Strategy &amp; Operations - ORCL Japan</v>
          </cell>
          <cell r="O13" t="str">
            <v>M2</v>
          </cell>
          <cell r="P13" t="str">
            <v>22030.Consulting Staff Managing Principal.CONS.CONSOPS.M2</v>
          </cell>
          <cell r="Q13" t="str">
            <v>L6</v>
          </cell>
          <cell r="R13" t="str">
            <v>Y</v>
          </cell>
          <cell r="S13" t="str">
            <v>2864</v>
          </cell>
          <cell r="T13" t="str">
            <v>Oseki, Satoru /  ｵｾｷ ｻﾄﾙ /  小関 悟</v>
          </cell>
          <cell r="U13" t="str">
            <v>JP-Tokyo-OAC</v>
          </cell>
          <cell r="V13" t="str">
            <v>Masayuki.Inoue@oracle.com</v>
          </cell>
          <cell r="W13" t="str">
            <v>C</v>
          </cell>
          <cell r="Z13" t="str">
            <v>ﾏﾈｰｼﾞﾝｸﾞﾌﾟﾘﾝｼﾊﾟﾙ</v>
          </cell>
        </row>
        <row r="14">
          <cell r="A14">
            <v>2321</v>
          </cell>
          <cell r="B14">
            <v>37043</v>
          </cell>
          <cell r="C14" t="str">
            <v>山田 賀世</v>
          </cell>
          <cell r="D14" t="str">
            <v>ﾔﾏﾀﾞ ｶﾖ</v>
          </cell>
          <cell r="E14" t="str">
            <v>Kayo Yamada</v>
          </cell>
          <cell r="F14" t="str">
            <v>ｵﾍﾟﾚｰｼｮﾝｽﾞ統括本部</v>
          </cell>
          <cell r="G14" t="str">
            <v>ｺﾝｻﾙﾃｨﾝｸﾞｵﾍﾟﾚｰｼｮﾝｽﾞ</v>
          </cell>
          <cell r="H14" t="str">
            <v>ﾋﾞｼﾞﾈｽｵﾍﾟﾚｰｼｮﾝ部</v>
          </cell>
          <cell r="J14" t="str">
            <v>Operations</v>
          </cell>
          <cell r="K14" t="str">
            <v>Consulting Operations</v>
          </cell>
          <cell r="L14" t="str">
            <v>Business Operation</v>
          </cell>
          <cell r="N14" t="str">
            <v>5030 - Buiness Strategy &amp; Operations - ORCL Japan</v>
          </cell>
          <cell r="O14" t="str">
            <v>IC3</v>
          </cell>
          <cell r="P14" t="str">
            <v>22025.Consulting Staff Principal.CONS.CONSOPS.IC3</v>
          </cell>
          <cell r="Q14" t="str">
            <v>L5</v>
          </cell>
          <cell r="S14" t="str">
            <v>1635</v>
          </cell>
          <cell r="T14" t="str">
            <v>Inoue, Masayuki /  ｲﾉｳｴ ﾏｻﾕｷ /  井上 正之</v>
          </cell>
          <cell r="U14" t="str">
            <v>JP-Tokyo-OAC</v>
          </cell>
          <cell r="V14" t="str">
            <v>Kayo.Yamada@oracle.com</v>
          </cell>
          <cell r="W14" t="str">
            <v>C</v>
          </cell>
          <cell r="Z14" t="str">
            <v>ｵﾍﾟﾚｰｼｮﾝ担当ﾌﾟﾘﾝｼﾊﾟﾙ</v>
          </cell>
        </row>
        <row r="15">
          <cell r="A15">
            <v>3311</v>
          </cell>
          <cell r="B15">
            <v>39142</v>
          </cell>
          <cell r="C15" t="str">
            <v>松崎 祐</v>
          </cell>
          <cell r="D15" t="str">
            <v>ﾏﾂｻﾞｷ ﾕｳ</v>
          </cell>
          <cell r="E15" t="str">
            <v>Yu Matsuzaki</v>
          </cell>
          <cell r="F15" t="str">
            <v>ｵﾍﾟﾚｰｼｮﾝｽﾞ統括本部</v>
          </cell>
          <cell r="G15" t="str">
            <v>ｺﾝｻﾙﾃｨﾝｸﾞｵﾍﾟﾚｰｼｮﾝｽﾞ</v>
          </cell>
          <cell r="H15" t="str">
            <v>ﾋﾞｼﾞﾈｽｵﾍﾟﾚｰｼｮﾝ部</v>
          </cell>
          <cell r="J15" t="str">
            <v>Operations</v>
          </cell>
          <cell r="K15" t="str">
            <v>Consulting Operations</v>
          </cell>
          <cell r="L15" t="str">
            <v>Business Operation</v>
          </cell>
          <cell r="N15" t="str">
            <v>5030 - Buiness Strategy &amp; Operations - ORCL Japan</v>
          </cell>
          <cell r="O15" t="str">
            <v>IC2</v>
          </cell>
          <cell r="P15" t="str">
            <v>22024.Consulting Staff Senior.CONS.CONSOPS.IC2</v>
          </cell>
          <cell r="Q15" t="str">
            <v>L4</v>
          </cell>
          <cell r="S15" t="str">
            <v>1635</v>
          </cell>
          <cell r="T15" t="str">
            <v>Inoue, Masayuki /  ｲﾉｳｴ ﾏｻﾕｷ /  井上 正之</v>
          </cell>
          <cell r="U15" t="str">
            <v>JP-Tokyo-OAC</v>
          </cell>
          <cell r="V15" t="str">
            <v>yu.matsuzaki@oracle.com</v>
          </cell>
          <cell r="W15" t="str">
            <v>C</v>
          </cell>
          <cell r="Z15" t="str">
            <v>-</v>
          </cell>
        </row>
        <row r="16">
          <cell r="A16">
            <v>3612</v>
          </cell>
          <cell r="B16">
            <v>39448</v>
          </cell>
          <cell r="C16" t="str">
            <v>福島 浩太</v>
          </cell>
          <cell r="D16" t="str">
            <v>ﾌｸｼﾏ ｺｳﾀ</v>
          </cell>
          <cell r="E16" t="str">
            <v>Kota Fukushima</v>
          </cell>
          <cell r="F16" t="str">
            <v>ｵﾍﾟﾚｰｼｮﾝｽﾞ統括本部</v>
          </cell>
          <cell r="G16" t="str">
            <v>ｺﾝｻﾙﾃｨﾝｸﾞｵﾍﾟﾚｰｼｮﾝｽﾞ</v>
          </cell>
          <cell r="H16" t="str">
            <v>ﾋﾞｼﾞﾈｽｵﾍﾟﾚｰｼｮﾝ部</v>
          </cell>
          <cell r="J16" t="str">
            <v>Operations</v>
          </cell>
          <cell r="K16" t="str">
            <v>Consulting Operations</v>
          </cell>
          <cell r="L16" t="str">
            <v>Business Operation</v>
          </cell>
          <cell r="N16" t="str">
            <v>5030 - Buiness Strategy &amp; Operations - ORCL Japan</v>
          </cell>
          <cell r="O16" t="str">
            <v>IC1</v>
          </cell>
          <cell r="P16" t="str">
            <v>22022.Consulting Staff Associate.CONS.CONSOPS.IC1</v>
          </cell>
          <cell r="Q16" t="str">
            <v>L2</v>
          </cell>
          <cell r="S16" t="str">
            <v>1635</v>
          </cell>
          <cell r="T16" t="str">
            <v>Inoue, Masayuki /  ｲﾉｳｴ ﾏｻﾕｷ /  井上 正之</v>
          </cell>
          <cell r="U16" t="str">
            <v>JP-Tokyo-OAC</v>
          </cell>
          <cell r="V16" t="str">
            <v>kota.fukushima@oracle.com</v>
          </cell>
          <cell r="W16" t="str">
            <v>C</v>
          </cell>
          <cell r="Z16" t="str">
            <v>ｱｿｼｴｲﾄｺﾝｻﾙﾀﾝﾄ</v>
          </cell>
        </row>
        <row r="17">
          <cell r="A17">
            <v>4107</v>
          </cell>
          <cell r="B17">
            <v>40422</v>
          </cell>
          <cell r="C17" t="str">
            <v>氏家 千華</v>
          </cell>
          <cell r="D17" t="str">
            <v>ｳｼﾞｲｴ ﾁｶ</v>
          </cell>
          <cell r="E17" t="str">
            <v>Chika Ujiie</v>
          </cell>
          <cell r="F17" t="str">
            <v>ｵﾍﾟﾚｰｼｮﾝｽﾞ統括本部</v>
          </cell>
          <cell r="G17" t="str">
            <v>ｺﾝｻﾙﾃｨﾝｸﾞｵﾍﾟﾚｰｼｮﾝｽﾞ</v>
          </cell>
          <cell r="H17" t="str">
            <v>ﾋﾞｼﾞﾈｽｵﾍﾟﾚｰｼｮﾝ部</v>
          </cell>
          <cell r="J17" t="str">
            <v>Operations</v>
          </cell>
          <cell r="K17" t="str">
            <v>Consulting Operations</v>
          </cell>
          <cell r="L17" t="str">
            <v>Business Operation</v>
          </cell>
          <cell r="N17" t="str">
            <v>5030 - Buiness Strategy &amp; Operations - ORCL Japan</v>
          </cell>
          <cell r="O17" t="str">
            <v>IC1</v>
          </cell>
          <cell r="P17" t="str">
            <v>22023.Consulting Staff Staff Consultant.CONS.CONSOPS.IC1</v>
          </cell>
          <cell r="Q17" t="str">
            <v>L3</v>
          </cell>
          <cell r="S17" t="str">
            <v>1635</v>
          </cell>
          <cell r="T17" t="str">
            <v>Inoue, Masayuki /  ｲﾉｳｴ ﾏｻﾕｷ /  井上 正之</v>
          </cell>
          <cell r="U17" t="str">
            <v>JP-Tokyo-OAC</v>
          </cell>
          <cell r="V17" t="str">
            <v>chika.x.ujiie@oracle.com</v>
          </cell>
          <cell r="W17" t="str">
            <v>C</v>
          </cell>
        </row>
        <row r="18">
          <cell r="A18">
            <v>5110</v>
          </cell>
          <cell r="B18">
            <v>38718</v>
          </cell>
          <cell r="C18" t="str">
            <v>和田 真由子</v>
          </cell>
          <cell r="D18" t="str">
            <v>ﾜﾀﾞ ﾏﾕｺ</v>
          </cell>
          <cell r="E18" t="str">
            <v>Mayuko Wada</v>
          </cell>
          <cell r="F18" t="str">
            <v>ｵﾍﾟﾚｰｼｮﾝｽﾞ統括本部</v>
          </cell>
          <cell r="G18" t="str">
            <v>ｺﾝｻﾙﾃｨﾝｸﾞｵﾍﾟﾚｰｼｮﾝｽﾞ</v>
          </cell>
          <cell r="H18" t="str">
            <v>ﾋﾞｼﾞﾈｽｵﾍﾟﾚｰｼｮﾝ部</v>
          </cell>
          <cell r="J18" t="str">
            <v>Operations</v>
          </cell>
          <cell r="K18" t="str">
            <v>Consulting Operations</v>
          </cell>
          <cell r="L18" t="str">
            <v>Business Operation</v>
          </cell>
          <cell r="N18" t="str">
            <v>5030 - Buiness Strategy &amp; Operations - ORCL OIS Japan GK</v>
          </cell>
          <cell r="O18" t="str">
            <v>IC1</v>
          </cell>
          <cell r="P18" t="str">
            <v>46010.Business Analyst 1-Ops.BUSPRAC.BUSPRAC.IC1</v>
          </cell>
          <cell r="Q18" t="str">
            <v>L0</v>
          </cell>
          <cell r="S18" t="str">
            <v>1635</v>
          </cell>
          <cell r="T18" t="str">
            <v>Inoue, Masayuki /  ｲﾉｳｴ ﾏｻﾕｷ /  井上 正之</v>
          </cell>
          <cell r="U18" t="str">
            <v>JP-Tokyo-OAC</v>
          </cell>
          <cell r="V18" t="str">
            <v>mayuko.wada@oracle.com</v>
          </cell>
          <cell r="W18" t="str">
            <v>C</v>
          </cell>
          <cell r="Z18" t="str">
            <v>-</v>
          </cell>
        </row>
        <row r="19">
          <cell r="A19">
            <v>3751</v>
          </cell>
          <cell r="B19">
            <v>39554</v>
          </cell>
          <cell r="C19" t="str">
            <v>齋藤 祐太</v>
          </cell>
          <cell r="D19" t="str">
            <v>ｻｲﾄｳ ﾕｳﾀ</v>
          </cell>
          <cell r="E19" t="str">
            <v>Yuta Saito</v>
          </cell>
          <cell r="F19" t="str">
            <v>ｵﾍﾟﾚｰｼｮﾝｽﾞ統括本部</v>
          </cell>
          <cell r="G19" t="str">
            <v>ｺﾝｻﾙﾃｨﾝｸﾞｵﾍﾟﾚｰｼｮﾝｽﾞ</v>
          </cell>
          <cell r="H19" t="str">
            <v>ﾋﾞｼﾞﾈｽｻﾎﾟｰﾄ部</v>
          </cell>
          <cell r="J19" t="str">
            <v>Operations</v>
          </cell>
          <cell r="K19" t="str">
            <v>Consulting Operations</v>
          </cell>
          <cell r="L19" t="str">
            <v>Business Support</v>
          </cell>
          <cell r="N19" t="str">
            <v>5030 - Buiness Strategy &amp; Operations - ORCL Japan</v>
          </cell>
          <cell r="O19" t="str">
            <v>IC4</v>
          </cell>
          <cell r="P19" t="str">
            <v>22027.Consulting Staff Technical Manager.CONS.CONSOPS.IC4</v>
          </cell>
          <cell r="Q19" t="str">
            <v>L7</v>
          </cell>
          <cell r="S19" t="str">
            <v>2864</v>
          </cell>
          <cell r="T19" t="str">
            <v>Oseki, Satoru /  ｵｾｷ ｻﾄﾙ /  小関 悟</v>
          </cell>
          <cell r="U19" t="str">
            <v>JP-Tokyo-OAC</v>
          </cell>
          <cell r="V19" t="str">
            <v>yuta.x.saito@oracle.com</v>
          </cell>
          <cell r="W19" t="str">
            <v>C</v>
          </cell>
          <cell r="Z19" t="str">
            <v>オペレーション担当マ ネジャー</v>
          </cell>
        </row>
        <row r="20">
          <cell r="A20">
            <v>2871</v>
          </cell>
          <cell r="B20">
            <v>40664</v>
          </cell>
          <cell r="C20" t="str">
            <v>村田 有実子</v>
          </cell>
          <cell r="D20" t="str">
            <v>ﾑﾗﾀ ﾕﾐｺ</v>
          </cell>
          <cell r="E20" t="str">
            <v>Yumiko Murata</v>
          </cell>
          <cell r="F20" t="str">
            <v>ｵﾍﾟﾚｰｼｮﾝｽﾞ統括本部</v>
          </cell>
          <cell r="G20" t="str">
            <v>ｺﾝｻﾙﾃｨﾝｸﾞｵﾍﾟﾚｰｼｮﾝｽﾞ</v>
          </cell>
          <cell r="H20" t="str">
            <v>ﾋﾞｼﾞﾈｽｻﾎﾟｰﾄ部</v>
          </cell>
          <cell r="J20" t="str">
            <v>Operations</v>
          </cell>
          <cell r="K20" t="str">
            <v>Consulting Operations</v>
          </cell>
          <cell r="L20" t="str">
            <v>Business Support</v>
          </cell>
          <cell r="N20" t="str">
            <v>5030 - Buiness Strategy &amp; Operations - ORCL Japan</v>
          </cell>
          <cell r="O20" t="str">
            <v>IC3</v>
          </cell>
          <cell r="P20" t="str">
            <v>22026.Consulting Staff Snr Principal.CONS.CONSOPS.IC3</v>
          </cell>
          <cell r="Q20" t="str">
            <v>L6</v>
          </cell>
          <cell r="S20" t="str">
            <v>2864</v>
          </cell>
          <cell r="T20" t="str">
            <v>Oseki, Satoru /  ｵｾｷ ｻﾄﾙ /  小関 悟</v>
          </cell>
          <cell r="U20" t="str">
            <v>JP-Tokyo-OAC</v>
          </cell>
          <cell r="V20" t="str">
            <v>yumiko.murata@oracle.com</v>
          </cell>
          <cell r="W20" t="str">
            <v>C</v>
          </cell>
          <cell r="Z20" t="str">
            <v>Consulting Staff Senior Principal</v>
          </cell>
        </row>
        <row r="21">
          <cell r="A21">
            <v>2925</v>
          </cell>
          <cell r="B21">
            <v>38504</v>
          </cell>
          <cell r="C21" t="str">
            <v>佐々木 裕子</v>
          </cell>
          <cell r="D21" t="str">
            <v>ｻｻｷ ﾋﾛｺ</v>
          </cell>
          <cell r="E21" t="str">
            <v>Hiroko Sasaki</v>
          </cell>
          <cell r="F21" t="str">
            <v>ｵﾍﾟﾚｰｼｮﾝｽﾞ統括本部</v>
          </cell>
          <cell r="G21" t="str">
            <v>ｺﾝｻﾙﾃｨﾝｸﾞｵﾍﾟﾚｰｼｮﾝｽﾞ</v>
          </cell>
          <cell r="H21" t="str">
            <v>ﾋﾞｼﾞﾈｽｻﾎﾟｰﾄ部</v>
          </cell>
          <cell r="J21" t="str">
            <v>Operations</v>
          </cell>
          <cell r="K21" t="str">
            <v>Consulting Operations</v>
          </cell>
          <cell r="L21" t="str">
            <v>Business Support</v>
          </cell>
          <cell r="N21" t="str">
            <v>5030 - Buiness Strategy &amp; Operations - ORCL Japan</v>
          </cell>
          <cell r="O21" t="str">
            <v>IC3</v>
          </cell>
          <cell r="P21" t="str">
            <v>22025.Consulting Staff Principal.CONS.CONSOPS.IC3</v>
          </cell>
          <cell r="Q21" t="str">
            <v>L5</v>
          </cell>
          <cell r="S21" t="str">
            <v>2864</v>
          </cell>
          <cell r="T21" t="str">
            <v>Oseki, Satoru /  ｵｾｷ ｻﾄﾙ /  小関 悟</v>
          </cell>
          <cell r="U21" t="str">
            <v>JP-Tokyo-OAC</v>
          </cell>
          <cell r="V21" t="str">
            <v>hiroko.sasaki@oracle.com</v>
          </cell>
          <cell r="W21" t="str">
            <v>C</v>
          </cell>
          <cell r="Z21" t="str">
            <v>ｵﾍﾟﾚｰｼｮﾝ担当ﾌﾟﾘﾝｼﾊﾟﾙ</v>
          </cell>
        </row>
        <row r="22">
          <cell r="A22">
            <v>5055</v>
          </cell>
          <cell r="B22">
            <v>38718</v>
          </cell>
          <cell r="C22" t="str">
            <v>多田 亜紀子</v>
          </cell>
          <cell r="D22" t="str">
            <v>ﾀﾀﾞ ｱｷｺ</v>
          </cell>
          <cell r="E22" t="str">
            <v>Akiko Tada</v>
          </cell>
          <cell r="F22" t="str">
            <v>ｵﾍﾟﾚｰｼｮﾝｽﾞ統括本部</v>
          </cell>
          <cell r="G22" t="str">
            <v>ｺﾝｻﾙﾃｨﾝｸﾞｵﾍﾟﾚｰｼｮﾝｽﾞ</v>
          </cell>
          <cell r="H22" t="str">
            <v>ﾋﾞｼﾞﾈｽｻﾎﾟｰﾄ部</v>
          </cell>
          <cell r="J22" t="str">
            <v>Operations</v>
          </cell>
          <cell r="K22" t="str">
            <v>Consulting Operations</v>
          </cell>
          <cell r="L22" t="str">
            <v>Business Support</v>
          </cell>
          <cell r="N22" t="str">
            <v>5030 - Buiness Strategy &amp; Operations - ORCL OIS Japan GK</v>
          </cell>
          <cell r="O22" t="str">
            <v>IC3</v>
          </cell>
          <cell r="P22" t="str">
            <v>46030.Business Analyst 3-Ops.BUSPRAC.BUSPRAC.IC3</v>
          </cell>
          <cell r="Q22" t="str">
            <v>L0</v>
          </cell>
          <cell r="S22" t="str">
            <v>2864</v>
          </cell>
          <cell r="T22" t="str">
            <v>Oseki, Satoru /  ｵｾｷ ｻﾄﾙ /  小関 悟</v>
          </cell>
          <cell r="U22" t="str">
            <v>JP-Tokyo-OAC</v>
          </cell>
          <cell r="V22" t="str">
            <v>akiko.tada@oracle.com</v>
          </cell>
          <cell r="W22" t="str">
            <v>C</v>
          </cell>
          <cell r="Z22" t="str">
            <v>担当ﾏﾈｼﾞｬｰ</v>
          </cell>
        </row>
        <row r="23">
          <cell r="A23">
            <v>3833</v>
          </cell>
          <cell r="B23">
            <v>39661</v>
          </cell>
          <cell r="C23" t="str">
            <v>山田 晃一郎</v>
          </cell>
          <cell r="D23" t="str">
            <v>ﾔﾏﾀﾞ ｺｳｲﾁﾛｳ</v>
          </cell>
          <cell r="E23" t="str">
            <v>Koichiro Yamada</v>
          </cell>
          <cell r="F23" t="str">
            <v>ｵﾍﾟﾚｰｼｮﾝｽﾞ統括本部</v>
          </cell>
          <cell r="G23" t="str">
            <v>ｺﾝｻﾙﾃｨﾝｸﾞｵﾍﾟﾚｰｼｮﾝｽﾞ</v>
          </cell>
          <cell r="H23" t="str">
            <v>ﾋﾞｼﾞﾈｽｻﾎﾟｰﾄ部</v>
          </cell>
          <cell r="J23" t="str">
            <v>Operations</v>
          </cell>
          <cell r="K23" t="str">
            <v>Consulting Operations</v>
          </cell>
          <cell r="L23" t="str">
            <v>Business Support</v>
          </cell>
          <cell r="N23" t="str">
            <v>5030 - Buiness Strategy &amp; Operations - ORCL Japan</v>
          </cell>
          <cell r="O23" t="str">
            <v>IC1</v>
          </cell>
          <cell r="P23" t="str">
            <v>22023.Consulting Staff Staff Consultant.CONS.CONSOPS.IC1</v>
          </cell>
          <cell r="Q23" t="str">
            <v>L3</v>
          </cell>
          <cell r="S23" t="str">
            <v>2864</v>
          </cell>
          <cell r="T23" t="str">
            <v>Oseki, Satoru /  ｵｾｷ ｻﾄﾙ /  小関 悟</v>
          </cell>
          <cell r="U23" t="str">
            <v>JP-Tokyo-OAC</v>
          </cell>
          <cell r="V23" t="str">
            <v>koichiro.yamada@oracle.com</v>
          </cell>
          <cell r="W23" t="str">
            <v>C</v>
          </cell>
          <cell r="Z23" t="str">
            <v>-</v>
          </cell>
        </row>
        <row r="24">
          <cell r="A24">
            <v>3946</v>
          </cell>
          <cell r="B24">
            <v>39904</v>
          </cell>
          <cell r="C24" t="str">
            <v>大塚 正夫</v>
          </cell>
          <cell r="D24" t="str">
            <v>ｵｵﾂｶ ﾏｻｵ</v>
          </cell>
          <cell r="E24" t="str">
            <v>Masao Otsuka</v>
          </cell>
          <cell r="F24" t="str">
            <v>ｺﾝｻﾙﾃｨﾝｸﾞｻｰﾋﾞｽ統括</v>
          </cell>
          <cell r="J24" t="str">
            <v>Oracle Consulting Services</v>
          </cell>
          <cell r="N24" t="str">
            <v>5000 - Oracle Consulting Services - ORCL Japan</v>
          </cell>
          <cell r="O24" t="str">
            <v>M6</v>
          </cell>
          <cell r="P24" t="str">
            <v>12010.Consulting GVP.CONS.IMPDEL.M6</v>
          </cell>
          <cell r="Q24" t="str">
            <v>L11</v>
          </cell>
          <cell r="R24" t="str">
            <v>Y</v>
          </cell>
          <cell r="S24" t="str">
            <v>3776</v>
          </cell>
          <cell r="T24" t="str">
            <v>Endo, Takao /  ｴﾝﾄﾞｳ ﾀｶｵ /  遠藤 隆雄</v>
          </cell>
          <cell r="U24" t="str">
            <v>JP-Tokyo-OAC</v>
          </cell>
          <cell r="V24" t="str">
            <v>masao.otsuka@oracle.com</v>
          </cell>
          <cell r="W24" t="str">
            <v>C</v>
          </cell>
          <cell r="Z24" t="str">
            <v>専務執行役員　ｺﾝｻﾙﾃｨﾝｸﾞｻｰﾋﾞｽ統括</v>
          </cell>
        </row>
        <row r="25">
          <cell r="A25">
            <v>238</v>
          </cell>
          <cell r="B25">
            <v>34243</v>
          </cell>
          <cell r="C25" t="str">
            <v>竹内 敏明</v>
          </cell>
          <cell r="D25" t="str">
            <v>ﾀｹｳﾁ ﾄｼｱｷ</v>
          </cell>
          <cell r="E25" t="str">
            <v>Toshiaki Takeuchi</v>
          </cell>
          <cell r="F25" t="str">
            <v>ｺﾝｻﾙﾃｨﾝｸﾞｻｰﾋﾞｽ統括</v>
          </cell>
          <cell r="J25" t="str">
            <v>Oracle Consulting Services</v>
          </cell>
          <cell r="N25" t="str">
            <v>5000 - Oracle Consulting Services - ORCL Japan</v>
          </cell>
          <cell r="O25" t="str">
            <v>IC5</v>
          </cell>
          <cell r="P25" t="str">
            <v>22029.Consulting Staff Technical Snr Director.CONS.CONSOPS.IC5</v>
          </cell>
          <cell r="Q25" t="str">
            <v>L9</v>
          </cell>
          <cell r="S25" t="str">
            <v>3946</v>
          </cell>
          <cell r="T25" t="str">
            <v>Otsuka, Masao /  ｵｵﾂｶ ﾏｻｵ /  大塚 正夫</v>
          </cell>
          <cell r="U25" t="str">
            <v>JP-Tokyo-OAC</v>
          </cell>
          <cell r="V25" t="str">
            <v>Toshiaki.Takeuchi@oracle.com</v>
          </cell>
          <cell r="W25" t="str">
            <v>C</v>
          </cell>
          <cell r="Z25" t="str">
            <v>担当ｼﾆｱﾃﾞｨﾚｸﾀｰ</v>
          </cell>
        </row>
        <row r="26">
          <cell r="A26">
            <v>3482</v>
          </cell>
          <cell r="B26">
            <v>39295</v>
          </cell>
          <cell r="C26" t="str">
            <v>鈴木 毅</v>
          </cell>
          <cell r="D26" t="str">
            <v>ｽｽﾞｷ ﾂﾖｼ</v>
          </cell>
          <cell r="E26" t="str">
            <v>Tsuyoshi Suzuki</v>
          </cell>
          <cell r="F26" t="str">
            <v>ｺﾝｻﾙﾃｨﾝｸﾞｻｰﾋﾞｽ統括</v>
          </cell>
          <cell r="J26" t="str">
            <v>Oracle Consulting Services</v>
          </cell>
          <cell r="N26" t="str">
            <v>5000 - Oracle Consulting Services - ORCL Japan</v>
          </cell>
          <cell r="O26" t="str">
            <v>IC4</v>
          </cell>
          <cell r="P26" t="str">
            <v>22027.Consulting Staff Technical Manager.CONS.CONSOPS.IC4</v>
          </cell>
          <cell r="Q26" t="str">
            <v>L7</v>
          </cell>
          <cell r="S26" t="str">
            <v>3946</v>
          </cell>
          <cell r="T26" t="str">
            <v>Otsuka, Masao /  ｵｵﾂｶ ﾏｻｵ /  大塚 正夫</v>
          </cell>
          <cell r="U26" t="str">
            <v>JP-Tokyo-OAC</v>
          </cell>
          <cell r="V26" t="str">
            <v>tsuyoshi.suzuki@oracle.com</v>
          </cell>
          <cell r="W26" t="str">
            <v>C</v>
          </cell>
          <cell r="Z26" t="str">
            <v>担当ﾏﾈｼﾞｬｰ</v>
          </cell>
        </row>
        <row r="27">
          <cell r="A27">
            <v>2463</v>
          </cell>
          <cell r="B27">
            <v>37347</v>
          </cell>
          <cell r="C27" t="str">
            <v>大橋 雅人</v>
          </cell>
          <cell r="D27" t="str">
            <v>ｵｵﾊｼ ﾏｻﾄ</v>
          </cell>
          <cell r="E27" t="str">
            <v>Masato Ohashi</v>
          </cell>
          <cell r="F27" t="str">
            <v>ｺﾝｻﾙﾃｨﾝｸﾞｻｰﾋﾞｽ統括</v>
          </cell>
          <cell r="J27" t="str">
            <v>Oracle Consulting Services</v>
          </cell>
          <cell r="N27" t="str">
            <v>5000 - Oracle Consulting Services - ORCL Japan</v>
          </cell>
          <cell r="O27" t="str">
            <v>IC3</v>
          </cell>
          <cell r="P27" t="str">
            <v>22026.Consulting Staff Snr Principal.CONS.CONSOPS.IC3</v>
          </cell>
          <cell r="Q27" t="str">
            <v>L6</v>
          </cell>
          <cell r="S27" t="str">
            <v>3946</v>
          </cell>
          <cell r="T27" t="str">
            <v>Otsuka, Masao /  ｵｵﾂｶ ﾏｻｵ /  大塚 正夫</v>
          </cell>
          <cell r="U27" t="str">
            <v>JP-Tokyo-OAC</v>
          </cell>
          <cell r="V27" t="str">
            <v>Masato.Ohashi@oracle.com</v>
          </cell>
          <cell r="W27" t="str">
            <v>NG</v>
          </cell>
          <cell r="Z27" t="str">
            <v>担当ｼﾆｱﾌﾟﾘﾝｼﾊﾟﾙ</v>
          </cell>
        </row>
        <row r="28">
          <cell r="A28">
            <v>1496</v>
          </cell>
          <cell r="B28">
            <v>35886</v>
          </cell>
          <cell r="C28" t="str">
            <v>本間 靖之</v>
          </cell>
          <cell r="D28" t="str">
            <v>ﾎﾝﾏ ﾔｽﾕｷ</v>
          </cell>
          <cell r="E28" t="str">
            <v>Yasuyuki Honma</v>
          </cell>
          <cell r="F28" t="str">
            <v>ｺﾝｻﾙﾃｨﾝｸﾞｻｰﾋﾞｽ統括</v>
          </cell>
          <cell r="G28" t="str">
            <v>製造･流通･ｻｰﾋﾞｽｺﾝｻﾙﾃｨﾝｸﾞ統括本部</v>
          </cell>
          <cell r="J28" t="str">
            <v>Oracle Consulting Services</v>
          </cell>
          <cell r="K28" t="str">
            <v>Manufacturing, Retail &amp; Service Industry Consulting</v>
          </cell>
          <cell r="N28" t="str">
            <v>5052 - Industry 1 Consulting - ORCL Japan</v>
          </cell>
          <cell r="O28" t="str">
            <v>M5</v>
          </cell>
          <cell r="P28" t="str">
            <v>23020.Consulting Senior Practice Director.CONS.IMPDEL.M5</v>
          </cell>
          <cell r="Q28" t="str">
            <v>L9</v>
          </cell>
          <cell r="R28" t="str">
            <v>Y</v>
          </cell>
          <cell r="S28" t="str">
            <v>3946</v>
          </cell>
          <cell r="T28" t="str">
            <v>Otsuka, Masao /  ｵｵﾂｶ ﾏｻｵ /  大塚 正夫</v>
          </cell>
          <cell r="U28" t="str">
            <v>JP-Tokyo-OAC</v>
          </cell>
          <cell r="V28" t="str">
            <v>Yasuyuki.Honma@oracle.com</v>
          </cell>
          <cell r="W28" t="str">
            <v>C</v>
          </cell>
          <cell r="Z28" t="str">
            <v>執行役員/統括本部長</v>
          </cell>
        </row>
        <row r="29">
          <cell r="A29">
            <v>1341</v>
          </cell>
          <cell r="B29">
            <v>35704</v>
          </cell>
          <cell r="C29" t="str">
            <v>住本 浩二郎</v>
          </cell>
          <cell r="D29" t="str">
            <v>ｽﾐﾓﾄ ｺｳｼﾞﾛｳ</v>
          </cell>
          <cell r="E29" t="str">
            <v>Kojiro Sumimoto</v>
          </cell>
          <cell r="F29" t="str">
            <v>ｺﾝｻﾙﾃｨﾝｸﾞｻｰﾋﾞｽ統括</v>
          </cell>
          <cell r="G29" t="str">
            <v>製造･流通･ｻｰﾋﾞｽｺﾝｻﾙﾃｨﾝｸﾞ統括本部</v>
          </cell>
          <cell r="J29" t="str">
            <v>Oracle Consulting Services</v>
          </cell>
          <cell r="K29" t="str">
            <v>Manufacturing, Retail &amp; Service Industry Consulting</v>
          </cell>
          <cell r="N29" t="str">
            <v>5052 - Industry 1 Consulting - ORCL Japan</v>
          </cell>
          <cell r="O29" t="str">
            <v>IC5</v>
          </cell>
          <cell r="P29" t="str">
            <v>22028.Consulting Staff Technical Director.CONS.CONSOPS.IC5</v>
          </cell>
          <cell r="Q29" t="str">
            <v>L8</v>
          </cell>
          <cell r="S29" t="str">
            <v>1496</v>
          </cell>
          <cell r="T29" t="str">
            <v>Honma, Yasuyuki /  ﾎﾝﾏ ﾔｽﾕｷ /  本間 靖之</v>
          </cell>
          <cell r="U29" t="str">
            <v>JP-Tokyo-OAC</v>
          </cell>
          <cell r="V29" t="str">
            <v>Kojiro.Sumimoto@oracle.com</v>
          </cell>
          <cell r="W29" t="str">
            <v>C</v>
          </cell>
          <cell r="Z29" t="str">
            <v>担当ﾃﾞｨﾚｸﾀｰ</v>
          </cell>
        </row>
        <row r="30">
          <cell r="A30">
            <v>4376</v>
          </cell>
          <cell r="B30">
            <v>40817</v>
          </cell>
          <cell r="C30" t="str">
            <v>遠藤 洋一</v>
          </cell>
          <cell r="D30" t="str">
            <v>ｴﾝﾄﾞｳ ﾖｳｲﾁ</v>
          </cell>
          <cell r="E30" t="str">
            <v>Yoichi Endo</v>
          </cell>
          <cell r="F30" t="str">
            <v>ｺﾝｻﾙﾃｨﾝｸﾞｻｰﾋﾞｽ統括</v>
          </cell>
          <cell r="G30" t="str">
            <v>製造･流通･ｻｰﾋﾞｽｺﾝｻﾙﾃｨﾝｸﾞ統括本部</v>
          </cell>
          <cell r="J30" t="str">
            <v>Oracle Consulting Services</v>
          </cell>
          <cell r="K30" t="str">
            <v>Manufacturing, Retail &amp; Service Industry Consulting</v>
          </cell>
          <cell r="N30" t="str">
            <v>5052 - Industry 1 Consulting - ORCL Japan</v>
          </cell>
          <cell r="O30" t="str">
            <v>IC5</v>
          </cell>
          <cell r="P30" t="str">
            <v>21650.Consulting Solution Director.CONS.IMPDEL.IC5</v>
          </cell>
          <cell r="Q30" t="str">
            <v>L8</v>
          </cell>
          <cell r="S30" t="str">
            <v>1496</v>
          </cell>
          <cell r="T30" t="str">
            <v>Honma, Yasuyuki /  ﾎﾝﾏ ﾔｽﾕｷ /  本間 靖之</v>
          </cell>
          <cell r="U30" t="str">
            <v>JP-Tokyo-OAC</v>
          </cell>
          <cell r="V30" t="str">
            <v>yoichi.endo@oracle.com</v>
          </cell>
          <cell r="W30" t="str">
            <v>C</v>
          </cell>
          <cell r="Z30" t="str">
            <v>ｿﾘｭｰｼｮﾝﾃﾞｨﾚｸﾀｰ</v>
          </cell>
        </row>
        <row r="31">
          <cell r="A31">
            <v>2086</v>
          </cell>
          <cell r="B31">
            <v>36800</v>
          </cell>
          <cell r="C31" t="str">
            <v>村上 隆</v>
          </cell>
          <cell r="D31" t="str">
            <v>ﾑﾗｶﾐ ﾀｶｼ</v>
          </cell>
          <cell r="E31" t="str">
            <v>Takashi Murakami</v>
          </cell>
          <cell r="F31" t="str">
            <v>ｺﾝｻﾙﾃｨﾝｸﾞｻｰﾋﾞｽ統括</v>
          </cell>
          <cell r="G31" t="str">
            <v>製造･流通･ｻｰﾋﾞｽｺﾝｻﾙﾃｨﾝｸﾞ統括本部</v>
          </cell>
          <cell r="J31" t="str">
            <v>Oracle Consulting Services</v>
          </cell>
          <cell r="K31" t="str">
            <v>Manufacturing, Retail &amp; Service Industry Consulting</v>
          </cell>
          <cell r="N31" t="str">
            <v>5052 - Industry 1 Consulting - ORCL Japan</v>
          </cell>
          <cell r="O31" t="str">
            <v>IC4</v>
          </cell>
          <cell r="P31" t="str">
            <v>21640.Consulting Solution Manager.CONS.IMPDEL.IC4</v>
          </cell>
          <cell r="Q31" t="str">
            <v>L7</v>
          </cell>
          <cell r="S31" t="str">
            <v>1496</v>
          </cell>
          <cell r="T31" t="str">
            <v>Honma, Yasuyuki /  ﾎﾝﾏ ﾔｽﾕｷ /  本間 靖之</v>
          </cell>
          <cell r="U31" t="str">
            <v>JP-Tokyo-OAC</v>
          </cell>
          <cell r="V31" t="str">
            <v>Takashi.Murakami@oracle.com</v>
          </cell>
          <cell r="W31" t="str">
            <v>C</v>
          </cell>
          <cell r="Z31" t="str">
            <v>ｿﾘｭｰｼｮﾝﾏﾈｼﾞｬｰ</v>
          </cell>
        </row>
        <row r="32">
          <cell r="A32">
            <v>1978</v>
          </cell>
          <cell r="B32">
            <v>36617</v>
          </cell>
          <cell r="C32" t="str">
            <v>吉兼 三香子</v>
          </cell>
          <cell r="D32" t="str">
            <v>ﾖｼｶﾈ ﾐｶｺ</v>
          </cell>
          <cell r="E32" t="str">
            <v>Mikako Yoshikane</v>
          </cell>
          <cell r="F32" t="str">
            <v>ｺﾝｻﾙﾃｨﾝｸﾞｻｰﾋﾞｽ統括</v>
          </cell>
          <cell r="G32" t="str">
            <v>製造･流通･ｻｰﾋﾞｽｺﾝｻﾙﾃｨﾝｸﾞ統括本部</v>
          </cell>
          <cell r="J32" t="str">
            <v>Oracle Consulting Services</v>
          </cell>
          <cell r="K32" t="str">
            <v>Manufacturing, Retail &amp; Service Industry Consulting</v>
          </cell>
          <cell r="N32" t="str">
            <v>5052 - Industry 1 Consulting - ORCL Japan</v>
          </cell>
          <cell r="O32" t="str">
            <v>IC3</v>
          </cell>
          <cell r="P32" t="str">
            <v>21620.Consulting Solution Principle.CONS.IMPDEL.IC3</v>
          </cell>
          <cell r="Q32" t="str">
            <v>L5</v>
          </cell>
          <cell r="S32" t="str">
            <v>1496</v>
          </cell>
          <cell r="T32" t="str">
            <v>Honma, Yasuyuki /  ﾎﾝﾏ ﾔｽﾕｷ /  本間 靖之</v>
          </cell>
          <cell r="U32" t="str">
            <v>JP-Tokyo-OAC</v>
          </cell>
          <cell r="V32" t="str">
            <v>Mikako.Yoshikane@oracle.com</v>
          </cell>
          <cell r="W32" t="str">
            <v>NG</v>
          </cell>
          <cell r="Z32" t="str">
            <v>ｿﾘｭｰｼｮﾝﾌﾟﾘﾝｼﾊﾟﾙ</v>
          </cell>
        </row>
        <row r="33">
          <cell r="A33">
            <v>5010</v>
          </cell>
          <cell r="B33">
            <v>38718</v>
          </cell>
          <cell r="C33" t="str">
            <v>進藤 敬子</v>
          </cell>
          <cell r="D33" t="str">
            <v>ｼﾝﾄﾞｳ ｹｲｺ</v>
          </cell>
          <cell r="E33" t="str">
            <v>Keiko Shindo</v>
          </cell>
          <cell r="F33" t="str">
            <v>ｺﾝｻﾙﾃｨﾝｸﾞｻｰﾋﾞｽ統括</v>
          </cell>
          <cell r="G33" t="str">
            <v>製造･流通･ｻｰﾋﾞｽｺﾝｻﾙﾃｨﾝｸﾞ統括本部</v>
          </cell>
          <cell r="J33" t="str">
            <v>Oracle Consulting Services</v>
          </cell>
          <cell r="K33" t="str">
            <v>Manufacturing, Retail &amp; Service Industry Consulting</v>
          </cell>
          <cell r="N33" t="str">
            <v>5052 - Industry 1 Consulting - ORCL OIS Japan GK</v>
          </cell>
          <cell r="O33" t="str">
            <v>IC3</v>
          </cell>
          <cell r="P33" t="str">
            <v>22026.Consulting Staff Snr Principal.CONS.CONSOPS.IC3</v>
          </cell>
          <cell r="Q33" t="str">
            <v>L6</v>
          </cell>
          <cell r="S33" t="str">
            <v>1496</v>
          </cell>
          <cell r="T33" t="str">
            <v>Honma, Yasuyuki /  ﾎﾝﾏ ﾔｽﾕｷ /  本間 靖之</v>
          </cell>
          <cell r="U33" t="str">
            <v>JP-Tokyo-OAC</v>
          </cell>
          <cell r="V33" t="str">
            <v>keiko.shindo@oracle.com</v>
          </cell>
          <cell r="W33" t="str">
            <v>C</v>
          </cell>
          <cell r="Z33" t="str">
            <v>担当ｼﾆｱﾌﾟﾘﾝｼﾊﾟﾙ</v>
          </cell>
        </row>
        <row r="34">
          <cell r="A34">
            <v>1344</v>
          </cell>
          <cell r="B34">
            <v>35704</v>
          </cell>
          <cell r="C34" t="str">
            <v>岡田 幸久</v>
          </cell>
          <cell r="D34" t="str">
            <v>ｵｶﾀﾞ ﾕｷﾋｻ</v>
          </cell>
          <cell r="E34" t="str">
            <v>Yukihisa Okada</v>
          </cell>
          <cell r="F34" t="str">
            <v>ｺﾝｻﾙﾃｨﾝｸﾞｻｰﾋﾞｽ統括</v>
          </cell>
          <cell r="G34" t="str">
            <v>製造･流通･ｻｰﾋﾞｽｺﾝｻﾙﾃｨﾝｸﾞ統括本部</v>
          </cell>
          <cell r="H34" t="str">
            <v>製造ｺﾝｻﾙﾃｨﾝｸﾞ本部</v>
          </cell>
          <cell r="J34" t="str">
            <v>Oracle Consulting Services</v>
          </cell>
          <cell r="K34" t="str">
            <v>Manufacturing, Retail &amp; Service Industry Consulting</v>
          </cell>
          <cell r="L34" t="str">
            <v>Manufacturing Industry Consulting</v>
          </cell>
          <cell r="N34" t="str">
            <v>5052 - Industry 1 Consulting - ORCL Japan</v>
          </cell>
          <cell r="O34" t="str">
            <v>M4</v>
          </cell>
          <cell r="P34" t="str">
            <v>21310.Consulting Practice Director.CONS.IMPDEL.M4</v>
          </cell>
          <cell r="Q34" t="str">
            <v>L8</v>
          </cell>
          <cell r="R34" t="str">
            <v>Y</v>
          </cell>
          <cell r="S34" t="str">
            <v>1496</v>
          </cell>
          <cell r="T34" t="str">
            <v>Honma, Yasuyuki /  ﾎﾝﾏ ﾔｽﾕｷ /  本間 靖之</v>
          </cell>
          <cell r="U34" t="str">
            <v>JP-Tokyo-OAC</v>
          </cell>
          <cell r="V34" t="str">
            <v>Yukihisa.Okada@oracle.com</v>
          </cell>
          <cell r="W34" t="str">
            <v>C</v>
          </cell>
          <cell r="Z34" t="str">
            <v>本部長</v>
          </cell>
        </row>
        <row r="35">
          <cell r="A35">
            <v>2420</v>
          </cell>
          <cell r="B35">
            <v>37226</v>
          </cell>
          <cell r="C35" t="str">
            <v>奥山 隆</v>
          </cell>
          <cell r="D35" t="str">
            <v>ｵｸﾔﾏ ﾀｶｼ</v>
          </cell>
          <cell r="E35" t="str">
            <v>Takashi Okuyama</v>
          </cell>
          <cell r="F35" t="str">
            <v>ｺﾝｻﾙﾃｨﾝｸﾞｻｰﾋﾞｽ統括</v>
          </cell>
          <cell r="G35" t="str">
            <v>製造･流通･ｻｰﾋﾞｽｺﾝｻﾙﾃｨﾝｸﾞ統括本部</v>
          </cell>
          <cell r="H35" t="str">
            <v>製造ｺﾝｻﾙﾃｨﾝｸﾞ本部</v>
          </cell>
          <cell r="J35" t="str">
            <v>Oracle Consulting Services</v>
          </cell>
          <cell r="K35" t="str">
            <v>Manufacturing, Retail &amp; Service Industry Consulting</v>
          </cell>
          <cell r="L35" t="str">
            <v>Manufacturing Industry Consulting</v>
          </cell>
          <cell r="N35" t="str">
            <v>5052 - Industry 1 Consulting - ORCL Japan</v>
          </cell>
          <cell r="O35" t="str">
            <v>M5</v>
          </cell>
          <cell r="P35" t="str">
            <v>22060.Consulting Staff Senior Practice Director.CONS.CONSOPS.M5</v>
          </cell>
          <cell r="Q35" t="str">
            <v>L9</v>
          </cell>
          <cell r="S35" t="str">
            <v>1344</v>
          </cell>
          <cell r="T35" t="str">
            <v>Okada, Yukihisa /  ｵｶﾀﾞ ﾕｷﾋｻ /  岡田 幸久</v>
          </cell>
          <cell r="U35" t="str">
            <v>JP-Osaka</v>
          </cell>
          <cell r="V35" t="str">
            <v>Takashi.Okuyama@oracle.com</v>
          </cell>
          <cell r="W35" t="str">
            <v>C</v>
          </cell>
          <cell r="Z35" t="str">
            <v>ｼﾆｱﾌﾟﾗｸﾃｨｽﾃﾞｨﾚｸﾀｰ</v>
          </cell>
        </row>
        <row r="36">
          <cell r="A36">
            <v>3968</v>
          </cell>
          <cell r="B36">
            <v>40010</v>
          </cell>
          <cell r="C36" t="str">
            <v>渕脇 史晴</v>
          </cell>
          <cell r="D36" t="str">
            <v>ﾌﾁﾜｷ ﾌﾐﾊﾙ</v>
          </cell>
          <cell r="E36" t="str">
            <v>Fumiharu Fuchiwaki</v>
          </cell>
          <cell r="F36" t="str">
            <v>ｺﾝｻﾙﾃｨﾝｸﾞｻｰﾋﾞｽ統括</v>
          </cell>
          <cell r="G36" t="str">
            <v>製造･流通･ｻｰﾋﾞｽｺﾝｻﾙﾃｨﾝｸﾞ統括本部</v>
          </cell>
          <cell r="H36" t="str">
            <v>製造ｺﾝｻﾙﾃｨﾝｸﾞ本部</v>
          </cell>
          <cell r="J36" t="str">
            <v>Oracle Consulting Services</v>
          </cell>
          <cell r="K36" t="str">
            <v>Manufacturing, Retail &amp; Service Industry Consulting</v>
          </cell>
          <cell r="L36" t="str">
            <v>Manufacturing Industry Consulting</v>
          </cell>
          <cell r="N36" t="str">
            <v>5052 - Industry 1 Consulting - ORCL Japan</v>
          </cell>
          <cell r="O36" t="str">
            <v>IC5</v>
          </cell>
          <cell r="P36" t="str">
            <v>90039.Consulting Sales Rep 5.SALES.SPECPROD.IC5</v>
          </cell>
          <cell r="Q36" t="str">
            <v>L8</v>
          </cell>
          <cell r="S36" t="str">
            <v>1344</v>
          </cell>
          <cell r="T36" t="str">
            <v>Okada, Yukihisa /  ｵｶﾀﾞ ﾕｷﾋｻ /  岡田 幸久</v>
          </cell>
          <cell r="U36" t="str">
            <v>JP-Tokyo-OAC</v>
          </cell>
          <cell r="V36" t="str">
            <v>fumiharu.x.fuchiwaki@oracle.com</v>
          </cell>
          <cell r="W36" t="str">
            <v>C</v>
          </cell>
          <cell r="Z36" t="str">
            <v>担当ｾｰﾙｽﾃﾞｨﾚｸﾀｰ</v>
          </cell>
        </row>
        <row r="37">
          <cell r="A37">
            <v>4046</v>
          </cell>
          <cell r="B37">
            <v>40284</v>
          </cell>
          <cell r="C37" t="str">
            <v>井上 到</v>
          </cell>
          <cell r="D37" t="str">
            <v>ｲﾉｳｴ ｲﾀﾙ</v>
          </cell>
          <cell r="E37" t="str">
            <v>Itaru Inoue</v>
          </cell>
          <cell r="F37" t="str">
            <v>ｺﾝｻﾙﾃｨﾝｸﾞｻｰﾋﾞｽ統括</v>
          </cell>
          <cell r="G37" t="str">
            <v>製造･流通･ｻｰﾋﾞｽｺﾝｻﾙﾃｨﾝｸﾞ統括本部</v>
          </cell>
          <cell r="H37" t="str">
            <v>製造ｺﾝｻﾙﾃｨﾝｸﾞ本部</v>
          </cell>
          <cell r="J37" t="str">
            <v>Oracle Consulting Services</v>
          </cell>
          <cell r="K37" t="str">
            <v>Manufacturing, Retail &amp; Service Industry Consulting</v>
          </cell>
          <cell r="L37" t="str">
            <v>Manufacturing Industry Consulting</v>
          </cell>
          <cell r="N37" t="str">
            <v>5052 - Industry 1 Consulting - ORCL Japan</v>
          </cell>
          <cell r="O37" t="str">
            <v>IC5</v>
          </cell>
          <cell r="P37" t="str">
            <v>21660.Consulting Solution Senior Director.CONS.IMPDEL.IC5</v>
          </cell>
          <cell r="Q37" t="str">
            <v>L9</v>
          </cell>
          <cell r="S37" t="str">
            <v>1344</v>
          </cell>
          <cell r="T37" t="str">
            <v>Okada, Yukihisa /  ｵｶﾀﾞ ﾕｷﾋｻ /  岡田 幸久</v>
          </cell>
          <cell r="U37" t="str">
            <v>JP-Tokyo-OAC</v>
          </cell>
          <cell r="V37" t="str">
            <v>itaru.inoue@oracle.com</v>
          </cell>
          <cell r="W37" t="str">
            <v>C</v>
          </cell>
          <cell r="Z37" t="str">
            <v>ｿﾘｭｰｼｮﾝｼﾆｱﾃﾞｨﾚｸﾀｰ</v>
          </cell>
        </row>
        <row r="38">
          <cell r="A38">
            <v>4056</v>
          </cell>
          <cell r="B38">
            <v>40314</v>
          </cell>
          <cell r="C38" t="str">
            <v>渡久山 淳</v>
          </cell>
          <cell r="D38" t="str">
            <v>ﾄｸﾔﾏ ｼﾞｭﾝ</v>
          </cell>
          <cell r="E38" t="str">
            <v>Jun Tokuyama</v>
          </cell>
          <cell r="F38" t="str">
            <v>ｺﾝｻﾙﾃｨﾝｸﾞｻｰﾋﾞｽ統括</v>
          </cell>
          <cell r="G38" t="str">
            <v>製造･流通･ｻｰﾋﾞｽｺﾝｻﾙﾃｨﾝｸﾞ統括本部</v>
          </cell>
          <cell r="H38" t="str">
            <v>製造ｺﾝｻﾙﾃｨﾝｸﾞ本部</v>
          </cell>
          <cell r="J38" t="str">
            <v>Oracle Consulting Services</v>
          </cell>
          <cell r="K38" t="str">
            <v>Manufacturing, Retail &amp; Service Industry Consulting</v>
          </cell>
          <cell r="L38" t="str">
            <v>Manufacturing Industry Consulting</v>
          </cell>
          <cell r="N38" t="str">
            <v>5052 - Industry 1 Consulting - ORCL Japan</v>
          </cell>
          <cell r="O38" t="str">
            <v>IC5</v>
          </cell>
          <cell r="P38" t="str">
            <v>90039.Consulting Sales Rep 5.SALES.SPECPROD.IC5</v>
          </cell>
          <cell r="Q38" t="str">
            <v>L8</v>
          </cell>
          <cell r="S38" t="str">
            <v>1344</v>
          </cell>
          <cell r="T38" t="str">
            <v>Okada, Yukihisa /  ｵｶﾀﾞ ﾕｷﾋｻ /  岡田 幸久</v>
          </cell>
          <cell r="U38" t="str">
            <v>JP-Tokyo-OAC</v>
          </cell>
          <cell r="V38" t="str">
            <v>jun.tokuyama@oracle.com</v>
          </cell>
          <cell r="W38" t="str">
            <v>C</v>
          </cell>
          <cell r="Z38" t="str">
            <v>担当ｾｰﾙｽﾃﾞｨﾚｸﾀｰ</v>
          </cell>
        </row>
        <row r="39">
          <cell r="A39">
            <v>2100</v>
          </cell>
          <cell r="B39">
            <v>36800</v>
          </cell>
          <cell r="C39" t="str">
            <v>小杉山 慎</v>
          </cell>
          <cell r="D39" t="str">
            <v>ｺｽｷﾞﾔﾏ ﾏｺﾄ</v>
          </cell>
          <cell r="E39" t="str">
            <v>Makoto Kosugiyama</v>
          </cell>
          <cell r="F39" t="str">
            <v>ｺﾝｻﾙﾃｨﾝｸﾞｻｰﾋﾞｽ統括</v>
          </cell>
          <cell r="G39" t="str">
            <v>製造･流通･ｻｰﾋﾞｽｺﾝｻﾙﾃｨﾝｸﾞ統括本部</v>
          </cell>
          <cell r="H39" t="str">
            <v>製造ｺﾝｻﾙﾃｨﾝｸﾞ本部</v>
          </cell>
          <cell r="J39" t="str">
            <v>Oracle Consulting Services</v>
          </cell>
          <cell r="K39" t="str">
            <v>Manufacturing, Retail &amp; Service Industry Consulting</v>
          </cell>
          <cell r="L39" t="str">
            <v>Manufacturing Industry Consulting</v>
          </cell>
          <cell r="N39" t="str">
            <v>5052 - Industry 1 Consulting - ORCL Japan</v>
          </cell>
          <cell r="O39" t="str">
            <v>IC3</v>
          </cell>
          <cell r="P39" t="str">
            <v>22026.Consulting Staff Snr Principal.CONS.CONSOPS.IC3</v>
          </cell>
          <cell r="Q39" t="str">
            <v>L6</v>
          </cell>
          <cell r="S39" t="str">
            <v>1344</v>
          </cell>
          <cell r="T39" t="str">
            <v>Okada, Yukihisa /  ｵｶﾀﾞ ﾕｷﾋｻ /  岡田 幸久</v>
          </cell>
          <cell r="U39" t="str">
            <v>JP-Tokyo-OAC</v>
          </cell>
          <cell r="V39" t="str">
            <v>Makoto.Kosugiyama@oracle.com</v>
          </cell>
          <cell r="W39" t="str">
            <v>C</v>
          </cell>
          <cell r="Z39" t="str">
            <v>担当ｼﾆｱﾌﾟﾘﾝｼﾊﾟﾙ</v>
          </cell>
        </row>
        <row r="40">
          <cell r="A40">
            <v>2159</v>
          </cell>
          <cell r="B40">
            <v>36923</v>
          </cell>
          <cell r="C40" t="str">
            <v>平井 康秀</v>
          </cell>
          <cell r="D40" t="str">
            <v>ﾋﾗｲ ﾔｽﾋﾃﾞ</v>
          </cell>
          <cell r="E40" t="str">
            <v>Yasuhide Hirai</v>
          </cell>
          <cell r="F40" t="str">
            <v>ｺﾝｻﾙﾃｨﾝｸﾞｻｰﾋﾞｽ統括</v>
          </cell>
          <cell r="G40" t="str">
            <v>製造･流通･ｻｰﾋﾞｽｺﾝｻﾙﾃｨﾝｸﾞ統括本部</v>
          </cell>
          <cell r="H40" t="str">
            <v>製造ｺﾝｻﾙﾃｨﾝｸﾞ本部</v>
          </cell>
          <cell r="J40" t="str">
            <v>Oracle Consulting Services</v>
          </cell>
          <cell r="K40" t="str">
            <v>Manufacturing, Retail &amp; Service Industry Consulting</v>
          </cell>
          <cell r="L40" t="str">
            <v>Manufacturing Industry Consulting</v>
          </cell>
          <cell r="N40" t="str">
            <v>5052 - Industry 1 Consulting - ORCL Japan</v>
          </cell>
          <cell r="O40" t="str">
            <v>IC3</v>
          </cell>
          <cell r="P40" t="str">
            <v>21630.Consulting Solution Lead.CONS.IMPDEL.IC3</v>
          </cell>
          <cell r="Q40" t="str">
            <v>L6</v>
          </cell>
          <cell r="S40" t="str">
            <v>1344</v>
          </cell>
          <cell r="T40" t="str">
            <v>Okada, Yukihisa /  ｵｶﾀﾞ ﾕｷﾋｻ /  岡田 幸久</v>
          </cell>
          <cell r="U40" t="str">
            <v>JP-Tokyo-OAC</v>
          </cell>
          <cell r="V40" t="str">
            <v>Yasuhide.Hirai@oracle.com</v>
          </cell>
          <cell r="W40" t="str">
            <v>C</v>
          </cell>
          <cell r="Z40" t="str">
            <v>ｿﾘｭｰｼｮﾝﾘｰﾀﾞｰ</v>
          </cell>
        </row>
        <row r="41">
          <cell r="A41">
            <v>2499</v>
          </cell>
          <cell r="B41">
            <v>37347</v>
          </cell>
          <cell r="C41" t="str">
            <v>井上 範子</v>
          </cell>
          <cell r="D41" t="str">
            <v>ｲﾉｳｴ ﾉﾘｺ</v>
          </cell>
          <cell r="E41" t="str">
            <v>Noriko Inoue</v>
          </cell>
          <cell r="F41" t="str">
            <v>ｺﾝｻﾙﾃｨﾝｸﾞｻｰﾋﾞｽ統括</v>
          </cell>
          <cell r="G41" t="str">
            <v>製造･流通･ｻｰﾋﾞｽｺﾝｻﾙﾃｨﾝｸﾞ統括本部</v>
          </cell>
          <cell r="H41" t="str">
            <v>製造ｺﾝｻﾙﾃｨﾝｸﾞ本部</v>
          </cell>
          <cell r="J41" t="str">
            <v>Oracle Consulting Services</v>
          </cell>
          <cell r="K41" t="str">
            <v>Manufacturing, Retail &amp; Service Industry Consulting</v>
          </cell>
          <cell r="L41" t="str">
            <v>Manufacturing Industry Consulting</v>
          </cell>
          <cell r="N41" t="str">
            <v>5052 - Industry 1 Consulting - ORCL Japan</v>
          </cell>
          <cell r="O41" t="str">
            <v>IC3</v>
          </cell>
          <cell r="P41" t="str">
            <v>22026.Consulting Staff Snr Principal.CONS.CONSOPS.IC3</v>
          </cell>
          <cell r="Q41" t="str">
            <v>L6</v>
          </cell>
          <cell r="S41" t="str">
            <v>1344</v>
          </cell>
          <cell r="T41" t="str">
            <v>Okada, Yukihisa /  ｵｶﾀﾞ ﾕｷﾋｻ /  岡田 幸久</v>
          </cell>
          <cell r="U41" t="str">
            <v>JP-Tokyo-OAC</v>
          </cell>
          <cell r="V41" t="str">
            <v>Noriko.Inoue@oracle.com</v>
          </cell>
          <cell r="W41" t="str">
            <v>C</v>
          </cell>
          <cell r="Z41" t="str">
            <v>担当ｼﾆｱﾌﾟﾘﾝｼﾊﾟﾙ</v>
          </cell>
        </row>
        <row r="42">
          <cell r="A42">
            <v>3262</v>
          </cell>
          <cell r="B42">
            <v>39083</v>
          </cell>
          <cell r="C42" t="str">
            <v>馬場 良成</v>
          </cell>
          <cell r="D42" t="str">
            <v>ﾊﾞﾊﾞ ﾖｼﾅﾘ</v>
          </cell>
          <cell r="E42" t="str">
            <v>Yoshinari Baba</v>
          </cell>
          <cell r="F42" t="str">
            <v>ｺﾝｻﾙﾃｨﾝｸﾞｻｰﾋﾞｽ統括</v>
          </cell>
          <cell r="G42" t="str">
            <v>製造･流通･ｻｰﾋﾞｽｺﾝｻﾙﾃｨﾝｸﾞ統括本部</v>
          </cell>
          <cell r="H42" t="str">
            <v>製造ｺﾝｻﾙﾃｨﾝｸﾞ本部</v>
          </cell>
          <cell r="J42" t="str">
            <v>Oracle Consulting Services</v>
          </cell>
          <cell r="K42" t="str">
            <v>Manufacturing, Retail &amp; Service Industry Consulting</v>
          </cell>
          <cell r="L42" t="str">
            <v>Manufacturing Industry Consulting</v>
          </cell>
          <cell r="N42" t="str">
            <v>5052 - Industry 1 Consulting - ORCL Japan</v>
          </cell>
          <cell r="O42" t="str">
            <v>IC3</v>
          </cell>
          <cell r="P42" t="str">
            <v>22026.Consulting Staff Snr Principal.CONS.CONSOPS.IC3</v>
          </cell>
          <cell r="Q42" t="str">
            <v>L6</v>
          </cell>
          <cell r="S42" t="str">
            <v>1344</v>
          </cell>
          <cell r="T42" t="str">
            <v>Okada, Yukihisa /  ｵｶﾀﾞ ﾕｷﾋｻ /  岡田 幸久</v>
          </cell>
          <cell r="U42" t="str">
            <v>JP-Tokyo-OAC</v>
          </cell>
          <cell r="V42" t="str">
            <v>yoshinari.x.baba@oracle.com</v>
          </cell>
          <cell r="W42" t="str">
            <v>C</v>
          </cell>
          <cell r="Z42" t="str">
            <v>担当シニアプリンシパル</v>
          </cell>
        </row>
        <row r="43">
          <cell r="A43">
            <v>4128</v>
          </cell>
          <cell r="B43">
            <v>40467</v>
          </cell>
          <cell r="C43" t="str">
            <v>増田 克伊</v>
          </cell>
          <cell r="D43" t="str">
            <v>ｿｳﾀ ｶﾂﾖｼ</v>
          </cell>
          <cell r="E43" t="str">
            <v>Katsuyoshi Sota</v>
          </cell>
          <cell r="F43" t="str">
            <v>ｺﾝｻﾙﾃｨﾝｸﾞｻｰﾋﾞｽ統括</v>
          </cell>
          <cell r="G43" t="str">
            <v>製造･流通･ｻｰﾋﾞｽｺﾝｻﾙﾃｨﾝｸﾞ統括本部</v>
          </cell>
          <cell r="H43" t="str">
            <v>製造ｺﾝｻﾙﾃｨﾝｸﾞ本部</v>
          </cell>
          <cell r="J43" t="str">
            <v>Oracle Consulting Services</v>
          </cell>
          <cell r="K43" t="str">
            <v>Manufacturing, Retail &amp; Service Industry Consulting</v>
          </cell>
          <cell r="L43" t="str">
            <v>Manufacturing Industry Consulting</v>
          </cell>
          <cell r="N43" t="str">
            <v>5052 - Industry 1 Consulting - ORCL Japan</v>
          </cell>
          <cell r="O43" t="str">
            <v>IC3</v>
          </cell>
          <cell r="P43" t="str">
            <v>22026.Consulting Staff Snr Principal.CONS.CONSOPS.IC3</v>
          </cell>
          <cell r="Q43" t="str">
            <v>L6</v>
          </cell>
          <cell r="S43" t="str">
            <v>1344</v>
          </cell>
          <cell r="T43" t="str">
            <v>Okada, Yukihisa /  ｵｶﾀﾞ ﾕｷﾋｻ /  岡田 幸久</v>
          </cell>
          <cell r="U43" t="str">
            <v>JP-Tokyo-OAC</v>
          </cell>
          <cell r="V43" t="str">
            <v>katsuyoshi.x.sota@oracle.com</v>
          </cell>
          <cell r="W43" t="str">
            <v>C</v>
          </cell>
          <cell r="Z43" t="str">
            <v>担当ｼﾆｱﾌﾟﾘﾝｼﾊﾟﾙ</v>
          </cell>
        </row>
        <row r="44">
          <cell r="A44">
            <v>4501</v>
          </cell>
          <cell r="B44">
            <v>41000</v>
          </cell>
          <cell r="C44" t="str">
            <v>本田 農</v>
          </cell>
          <cell r="D44" t="str">
            <v>ﾎﾝﾀﾞ ｱﾂｼ</v>
          </cell>
          <cell r="E44" t="str">
            <v>Atsushi Honda</v>
          </cell>
          <cell r="F44" t="str">
            <v>ｺﾝｻﾙﾃｨﾝｸﾞｻｰﾋﾞｽ統括</v>
          </cell>
          <cell r="G44" t="str">
            <v>製造･流通･ｻｰﾋﾞｽｺﾝｻﾙﾃｨﾝｸﾞ統括本部</v>
          </cell>
          <cell r="H44" t="str">
            <v>製造ｺﾝｻﾙﾃｨﾝｸﾞ本部</v>
          </cell>
          <cell r="J44" t="str">
            <v>Oracle Consulting Services</v>
          </cell>
          <cell r="K44" t="str">
            <v>Manufacturing, Retail &amp; Service Industry Consulting</v>
          </cell>
          <cell r="L44" t="str">
            <v>Manufacturing Industry Consulting</v>
          </cell>
          <cell r="N44" t="str">
            <v>5052 - Industry 1 Consulting - ORCL Japan</v>
          </cell>
          <cell r="O44" t="str">
            <v>IC3</v>
          </cell>
          <cell r="P44" t="str">
            <v>21630.Consulting Solution Lead.CONS.IMPDEL.IC3</v>
          </cell>
          <cell r="Q44" t="str">
            <v>L6</v>
          </cell>
          <cell r="S44" t="str">
            <v>1344</v>
          </cell>
          <cell r="T44" t="str">
            <v>Okada, Yukihisa /  ｵｶﾀﾞ ﾕｷﾋｻ /  岡田 幸久</v>
          </cell>
          <cell r="U44" t="str">
            <v>JP-Tokyo-OAC</v>
          </cell>
          <cell r="V44" t="str">
            <v>atsushi.x.honda@oracle.com</v>
          </cell>
          <cell r="W44" t="str">
            <v>C</v>
          </cell>
          <cell r="Z44" t="str">
            <v>ｿﾘｭｰｼｮﾝﾘｰﾀﾞｰ</v>
          </cell>
        </row>
        <row r="45">
          <cell r="A45">
            <v>2788</v>
          </cell>
          <cell r="B45">
            <v>38200</v>
          </cell>
          <cell r="C45" t="str">
            <v>菊地 悟</v>
          </cell>
          <cell r="D45" t="str">
            <v>ｷｸﾁ ｻﾄﾙ</v>
          </cell>
          <cell r="E45" t="str">
            <v>Satoru Kikuchi</v>
          </cell>
          <cell r="F45" t="str">
            <v>ｺﾝｻﾙﾃｨﾝｸﾞｻｰﾋﾞｽ統括</v>
          </cell>
          <cell r="G45" t="str">
            <v>製造･流通･ｻｰﾋﾞｽｺﾝｻﾙﾃｨﾝｸﾞ統括本部</v>
          </cell>
          <cell r="H45" t="str">
            <v>流通･ｻｰﾋﾞｽｺﾝｻﾙﾃｨﾝｸﾞ本部</v>
          </cell>
          <cell r="J45" t="str">
            <v>Oracle Consulting Services</v>
          </cell>
          <cell r="K45" t="str">
            <v>Manufacturing, Retail &amp; Service Industry Consulting</v>
          </cell>
          <cell r="L45" t="str">
            <v>Retail &amp; Service Industry Consulting</v>
          </cell>
          <cell r="N45" t="str">
            <v>5052 - Industry 1 Consulting - ORCL Japan</v>
          </cell>
          <cell r="O45" t="str">
            <v>M5</v>
          </cell>
          <cell r="P45" t="str">
            <v>23020.Consulting Senior Practice Director.CONS.IMPDEL.M5</v>
          </cell>
          <cell r="Q45" t="str">
            <v>L9</v>
          </cell>
          <cell r="R45" t="str">
            <v>Y</v>
          </cell>
          <cell r="S45" t="str">
            <v>1496</v>
          </cell>
          <cell r="T45" t="str">
            <v>Honma, Yasuyuki /  ﾎﾝﾏ ﾔｽﾕｷ /  本間 靖之</v>
          </cell>
          <cell r="U45" t="str">
            <v>JP-Tokyo-OAC</v>
          </cell>
          <cell r="V45" t="str">
            <v>satoru.kikuchi@oracle.com</v>
          </cell>
          <cell r="W45" t="str">
            <v>C</v>
          </cell>
          <cell r="Z45" t="str">
            <v>本部長</v>
          </cell>
        </row>
        <row r="46">
          <cell r="A46">
            <v>1613</v>
          </cell>
          <cell r="B46">
            <v>36100</v>
          </cell>
          <cell r="C46" t="str">
            <v>石橋 政則</v>
          </cell>
          <cell r="D46" t="str">
            <v>ｲｼﾊﾞｼ ﾏｻﾉﾘ</v>
          </cell>
          <cell r="E46" t="str">
            <v>Masanori Ishibashi</v>
          </cell>
          <cell r="F46" t="str">
            <v>ｺﾝｻﾙﾃｨﾝｸﾞｻｰﾋﾞｽ統括</v>
          </cell>
          <cell r="G46" t="str">
            <v>製造･流通･ｻｰﾋﾞｽｺﾝｻﾙﾃｨﾝｸﾞ統括本部</v>
          </cell>
          <cell r="H46" t="str">
            <v>流通･ｻｰﾋﾞｽｺﾝｻﾙﾃｨﾝｸﾞ本部</v>
          </cell>
          <cell r="J46" t="str">
            <v>Oracle Consulting Services</v>
          </cell>
          <cell r="K46" t="str">
            <v>Manufacturing, Retail &amp; Service Industry Consulting</v>
          </cell>
          <cell r="L46" t="str">
            <v>Retail &amp; Service Industry Consulting</v>
          </cell>
          <cell r="N46" t="str">
            <v>5052 - Industry 1 Consulting - ORCL Japan</v>
          </cell>
          <cell r="O46" t="str">
            <v>IC5</v>
          </cell>
          <cell r="P46" t="str">
            <v>22028.Consulting Staff Technical Director.CONS.CONSOPS.IC5</v>
          </cell>
          <cell r="Q46" t="str">
            <v>L8</v>
          </cell>
          <cell r="S46" t="str">
            <v>2788</v>
          </cell>
          <cell r="T46" t="str">
            <v>Kikuchi, Satoru /  ｷｸﾁ ｻﾄﾙ /  菊地 悟</v>
          </cell>
          <cell r="U46" t="str">
            <v>JP-Tokyo-OAC</v>
          </cell>
          <cell r="V46" t="str">
            <v>Masanori.Ishibashi@oracle.com</v>
          </cell>
          <cell r="W46" t="str">
            <v>C</v>
          </cell>
          <cell r="Z46" t="str">
            <v>担当ﾃﾞｨﾚｸﾀｰ</v>
          </cell>
        </row>
        <row r="47">
          <cell r="A47">
            <v>655</v>
          </cell>
          <cell r="B47">
            <v>35004</v>
          </cell>
          <cell r="C47" t="str">
            <v>藤田 裕二</v>
          </cell>
          <cell r="D47" t="str">
            <v>ﾌｼﾞﾀ ﾕｳｼﾞ</v>
          </cell>
          <cell r="E47" t="str">
            <v>Yuji Fujita</v>
          </cell>
          <cell r="F47" t="str">
            <v>ｺﾝｻﾙﾃｨﾝｸﾞｻｰﾋﾞｽ統括</v>
          </cell>
          <cell r="G47" t="str">
            <v>製造･流通･ｻｰﾋﾞｽｺﾝｻﾙﾃｨﾝｸﾞ統括本部</v>
          </cell>
          <cell r="H47" t="str">
            <v>流通･ｻｰﾋﾞｽｺﾝｻﾙﾃｨﾝｸﾞ本部</v>
          </cell>
          <cell r="J47" t="str">
            <v>Oracle Consulting Services</v>
          </cell>
          <cell r="K47" t="str">
            <v>Manufacturing, Retail &amp; Service Industry Consulting</v>
          </cell>
          <cell r="L47" t="str">
            <v>Retail &amp; Service Industry Consulting</v>
          </cell>
          <cell r="N47" t="str">
            <v>5052 - Industry 1 Consulting - ORCL Japan</v>
          </cell>
          <cell r="O47" t="str">
            <v>IC4</v>
          </cell>
          <cell r="P47" t="str">
            <v>22027.Consulting Staff Technical Manager.CONS.CONSOPS.IC4</v>
          </cell>
          <cell r="Q47" t="str">
            <v>L7</v>
          </cell>
          <cell r="S47" t="str">
            <v>2788</v>
          </cell>
          <cell r="T47" t="str">
            <v>Kikuchi, Satoru /  ｷｸﾁ ｻﾄﾙ /  菊地 悟</v>
          </cell>
          <cell r="U47" t="str">
            <v>JP-Tokyo-OAC</v>
          </cell>
          <cell r="V47" t="str">
            <v>Yuji.Fujita@oracle.com</v>
          </cell>
          <cell r="W47" t="str">
            <v>C</v>
          </cell>
          <cell r="Z47" t="str">
            <v>担当ﾏﾈｼﾞｬｰ</v>
          </cell>
        </row>
        <row r="48">
          <cell r="A48">
            <v>897</v>
          </cell>
          <cell r="B48">
            <v>35309</v>
          </cell>
          <cell r="C48" t="str">
            <v>津畑 真次</v>
          </cell>
          <cell r="D48" t="str">
            <v>ﾂﾊﾞﾀ ｼﾝｼﾞ</v>
          </cell>
          <cell r="E48" t="str">
            <v>Shinji Tsubata</v>
          </cell>
          <cell r="F48" t="str">
            <v>ｺﾝｻﾙﾃｨﾝｸﾞｻｰﾋﾞｽ統括</v>
          </cell>
          <cell r="G48" t="str">
            <v>製造･流通･ｻｰﾋﾞｽｺﾝｻﾙﾃｨﾝｸﾞ統括本部</v>
          </cell>
          <cell r="H48" t="str">
            <v>流通･ｻｰﾋﾞｽｺﾝｻﾙﾃｨﾝｸﾞ本部</v>
          </cell>
          <cell r="J48" t="str">
            <v>Oracle Consulting Services</v>
          </cell>
          <cell r="K48" t="str">
            <v>Manufacturing, Retail &amp; Service Industry Consulting</v>
          </cell>
          <cell r="L48" t="str">
            <v>Retail &amp; Service Industry Consulting</v>
          </cell>
          <cell r="N48" t="str">
            <v>5052 - Industry 1 Consulting - ORCL Japan</v>
          </cell>
          <cell r="O48" t="str">
            <v>IC4</v>
          </cell>
          <cell r="P48" t="str">
            <v>21640.Consulting Solution Manager.CONS.IMPDEL.IC4</v>
          </cell>
          <cell r="Q48" t="str">
            <v>L7</v>
          </cell>
          <cell r="S48" t="str">
            <v>2788</v>
          </cell>
          <cell r="T48" t="str">
            <v>Kikuchi, Satoru /  ｷｸﾁ ｻﾄﾙ /  菊地 悟</v>
          </cell>
          <cell r="U48" t="str">
            <v>JP-Tokyo-OAC</v>
          </cell>
          <cell r="V48" t="str">
            <v>Shinji.Tsubata@oracle.com</v>
          </cell>
          <cell r="W48" t="str">
            <v>C</v>
          </cell>
          <cell r="Z48" t="str">
            <v>ｿﾘｭｰｼｮﾝﾏﾈｼﾞｬｰ</v>
          </cell>
        </row>
        <row r="49">
          <cell r="A49">
            <v>1513</v>
          </cell>
          <cell r="B49">
            <v>35916</v>
          </cell>
          <cell r="C49" t="str">
            <v>寺園 重隆</v>
          </cell>
          <cell r="D49" t="str">
            <v>ﾃﾗｿﾞﾉ ｼｹﾞﾀｶ</v>
          </cell>
          <cell r="E49" t="str">
            <v>Shigetaka Terazono</v>
          </cell>
          <cell r="F49" t="str">
            <v>ｺﾝｻﾙﾃｨﾝｸﾞｻｰﾋﾞｽ統括</v>
          </cell>
          <cell r="G49" t="str">
            <v>製造･流通･ｻｰﾋﾞｽｺﾝｻﾙﾃｨﾝｸﾞ統括本部</v>
          </cell>
          <cell r="H49" t="str">
            <v>流通･ｻｰﾋﾞｽｺﾝｻﾙﾃｨﾝｸﾞ本部</v>
          </cell>
          <cell r="J49" t="str">
            <v>Oracle Consulting Services</v>
          </cell>
          <cell r="K49" t="str">
            <v>Manufacturing, Retail &amp; Service Industry Consulting</v>
          </cell>
          <cell r="L49" t="str">
            <v>Retail &amp; Service Industry Consulting</v>
          </cell>
          <cell r="N49" t="str">
            <v>5052 - Industry 1 Consulting - ORCL Japan</v>
          </cell>
          <cell r="O49" t="str">
            <v>IC4</v>
          </cell>
          <cell r="P49" t="str">
            <v>22027.Consulting Staff Technical Manager.CONS.CONSOPS.IC4</v>
          </cell>
          <cell r="Q49" t="str">
            <v>L7</v>
          </cell>
          <cell r="S49" t="str">
            <v>2788</v>
          </cell>
          <cell r="T49" t="str">
            <v>Kikuchi, Satoru /  ｷｸﾁ ｻﾄﾙ /  菊地 悟</v>
          </cell>
          <cell r="U49" t="str">
            <v>JP-Osaka</v>
          </cell>
          <cell r="V49" t="str">
            <v>Shigetaka.Terazono@oracle.com</v>
          </cell>
          <cell r="W49" t="str">
            <v>C</v>
          </cell>
          <cell r="Z49" t="str">
            <v>担当ﾏﾈｼﾞｬｰ</v>
          </cell>
        </row>
        <row r="50">
          <cell r="A50">
            <v>2306</v>
          </cell>
          <cell r="B50">
            <v>37043</v>
          </cell>
          <cell r="C50" t="str">
            <v>高村 剛司</v>
          </cell>
          <cell r="D50" t="str">
            <v>ﾀｶﾑﾗ ﾀｹｼ</v>
          </cell>
          <cell r="E50" t="str">
            <v>Takeshi Takamura</v>
          </cell>
          <cell r="F50" t="str">
            <v>ｺﾝｻﾙﾃｨﾝｸﾞｻｰﾋﾞｽ統括</v>
          </cell>
          <cell r="G50" t="str">
            <v>製造･流通･ｻｰﾋﾞｽｺﾝｻﾙﾃｨﾝｸﾞ統括本部</v>
          </cell>
          <cell r="H50" t="str">
            <v>流通･ｻｰﾋﾞｽｺﾝｻﾙﾃｨﾝｸﾞ本部</v>
          </cell>
          <cell r="J50" t="str">
            <v>Oracle Consulting Services</v>
          </cell>
          <cell r="K50" t="str">
            <v>Manufacturing, Retail &amp; Service Industry Consulting</v>
          </cell>
          <cell r="L50" t="str">
            <v>Retail &amp; Service Industry Consulting</v>
          </cell>
          <cell r="N50" t="str">
            <v>5052 - Industry 1 Consulting - ORCL Japan</v>
          </cell>
          <cell r="O50" t="str">
            <v>IC4</v>
          </cell>
          <cell r="P50" t="str">
            <v>90038.Consulting Sales Rep 4.SALES.SPECPROD.IC4</v>
          </cell>
          <cell r="Q50" t="str">
            <v>L7</v>
          </cell>
          <cell r="S50" t="str">
            <v>2788</v>
          </cell>
          <cell r="T50" t="str">
            <v>Kikuchi, Satoru /  ｷｸﾁ ｻﾄﾙ /  菊地 悟</v>
          </cell>
          <cell r="U50" t="str">
            <v>JP-Tokyo-OAC</v>
          </cell>
          <cell r="V50" t="str">
            <v>Takeshi.Takamura@oracle.com</v>
          </cell>
          <cell r="W50" t="str">
            <v>C</v>
          </cell>
          <cell r="Z50" t="str">
            <v>担当ｾｰﾙｽｼﾆｱﾏﾈｼﾞｬｰ</v>
          </cell>
        </row>
        <row r="51">
          <cell r="A51">
            <v>85</v>
          </cell>
          <cell r="B51">
            <v>33695</v>
          </cell>
          <cell r="C51" t="str">
            <v>関野 誉之</v>
          </cell>
          <cell r="D51" t="str">
            <v>ｾｷﾉ ﾀｶﾕｷ</v>
          </cell>
          <cell r="E51" t="str">
            <v>Takayuki Sekino</v>
          </cell>
          <cell r="F51" t="str">
            <v>ｺﾝｻﾙﾃｨﾝｸﾞｻｰﾋﾞｽ統括</v>
          </cell>
          <cell r="G51" t="str">
            <v>製造･流通･ｻｰﾋﾞｽｺﾝｻﾙﾃｨﾝｸﾞ統括本部</v>
          </cell>
          <cell r="H51" t="str">
            <v>流通･ｻｰﾋﾞｽｺﾝｻﾙﾃｨﾝｸﾞ本部</v>
          </cell>
          <cell r="J51" t="str">
            <v>Oracle Consulting Services</v>
          </cell>
          <cell r="K51" t="str">
            <v>Manufacturing, Retail &amp; Service Industry Consulting</v>
          </cell>
          <cell r="L51" t="str">
            <v>Retail &amp; Service Industry Consulting</v>
          </cell>
          <cell r="N51" t="str">
            <v>5052 - Industry 1 Consulting - ORCL Japan</v>
          </cell>
          <cell r="O51" t="str">
            <v>IC3</v>
          </cell>
          <cell r="P51" t="str">
            <v>90037.Consulting Sales Rep 3.SALES.SPECPROD.IC3</v>
          </cell>
          <cell r="Q51" t="str">
            <v>L6</v>
          </cell>
          <cell r="S51" t="str">
            <v>2788</v>
          </cell>
          <cell r="T51" t="str">
            <v>Kikuchi, Satoru /  ｷｸﾁ ｻﾄﾙ /  菊地 悟</v>
          </cell>
          <cell r="U51" t="str">
            <v>JP-Tokyo-OAC</v>
          </cell>
          <cell r="V51" t="str">
            <v>Takayuki.Sekino@oracle.com</v>
          </cell>
          <cell r="W51" t="str">
            <v>NG</v>
          </cell>
          <cell r="Z51" t="str">
            <v>担当ｾｰﾙｽﾏﾈｼﾞｬｰ</v>
          </cell>
        </row>
        <row r="52">
          <cell r="A52">
            <v>3025</v>
          </cell>
          <cell r="B52">
            <v>38749</v>
          </cell>
          <cell r="C52" t="str">
            <v>田村 篤志</v>
          </cell>
          <cell r="D52" t="str">
            <v>ﾀﾑﾗ ｱﾂｼ</v>
          </cell>
          <cell r="E52" t="str">
            <v>Atsushi Tamura</v>
          </cell>
          <cell r="F52" t="str">
            <v>ｺﾝｻﾙﾃｨﾝｸﾞｻｰﾋﾞｽ統括</v>
          </cell>
          <cell r="G52" t="str">
            <v>製造･流通･ｻｰﾋﾞｽｺﾝｻﾙﾃｨﾝｸﾞ統括本部</v>
          </cell>
          <cell r="H52" t="str">
            <v>流通･ｻｰﾋﾞｽｺﾝｻﾙﾃｨﾝｸﾞ本部</v>
          </cell>
          <cell r="J52" t="str">
            <v>Oracle Consulting Services</v>
          </cell>
          <cell r="K52" t="str">
            <v>Manufacturing, Retail &amp; Service Industry Consulting</v>
          </cell>
          <cell r="L52" t="str">
            <v>Retail &amp; Service Industry Consulting</v>
          </cell>
          <cell r="N52" t="str">
            <v>5052 - Industry 1 Consulting - ORCL Japan</v>
          </cell>
          <cell r="O52" t="str">
            <v>IC3</v>
          </cell>
          <cell r="P52" t="str">
            <v>22026.Consulting Staff Snr Principal.CONS.CONSOPS.IC3</v>
          </cell>
          <cell r="Q52" t="str">
            <v>L6</v>
          </cell>
          <cell r="S52" t="str">
            <v>2788</v>
          </cell>
          <cell r="T52" t="str">
            <v>Kikuchi, Satoru /  ｷｸﾁ ｻﾄﾙ /  菊地 悟</v>
          </cell>
          <cell r="U52" t="str">
            <v>JP-Tokyo-OAC</v>
          </cell>
          <cell r="V52" t="str">
            <v>atsushi.tamura@oracle.com</v>
          </cell>
          <cell r="W52" t="str">
            <v>C</v>
          </cell>
          <cell r="Z52" t="str">
            <v>担当ｼﾆｱﾌﾟﾘﾝｼﾊﾟﾙ</v>
          </cell>
        </row>
        <row r="53">
          <cell r="A53">
            <v>4190</v>
          </cell>
          <cell r="B53">
            <v>40575</v>
          </cell>
          <cell r="C53" t="str">
            <v>五十嵐 義容</v>
          </cell>
          <cell r="D53" t="str">
            <v>ｲｶﾞﾗｼ ﾖｼﾋﾛ</v>
          </cell>
          <cell r="E53" t="str">
            <v>Yoshihiro Igarashi</v>
          </cell>
          <cell r="F53" t="str">
            <v>ｺﾝｻﾙﾃｨﾝｸﾞｻｰﾋﾞｽ統括</v>
          </cell>
          <cell r="G53" t="str">
            <v>製造･流通･ｻｰﾋﾞｽｺﾝｻﾙﾃｨﾝｸﾞ統括本部</v>
          </cell>
          <cell r="H53" t="str">
            <v>流通･ｻｰﾋﾞｽｺﾝｻﾙﾃｨﾝｸﾞ本部</v>
          </cell>
          <cell r="J53" t="str">
            <v>Oracle Consulting Services</v>
          </cell>
          <cell r="K53" t="str">
            <v>Manufacturing, Retail &amp; Service Industry Consulting</v>
          </cell>
          <cell r="L53" t="str">
            <v>Retail &amp; Service Industry Consulting</v>
          </cell>
          <cell r="N53" t="str">
            <v>5052 - Industry 1 Consulting - ORCL Japan</v>
          </cell>
          <cell r="O53" t="str">
            <v>IC3</v>
          </cell>
          <cell r="P53" t="str">
            <v>90037.Consulting Sales Rep 3.SALES.SPECPROD.IC3</v>
          </cell>
          <cell r="Q53" t="str">
            <v>L6</v>
          </cell>
          <cell r="S53" t="str">
            <v>2788</v>
          </cell>
          <cell r="T53" t="str">
            <v>Kikuchi, Satoru /  ｷｸﾁ ｻﾄﾙ /  菊地 悟</v>
          </cell>
          <cell r="U53" t="str">
            <v>JP-Tokyo-OAC</v>
          </cell>
          <cell r="V53" t="str">
            <v>yoshihiro.igarashi@oracle.com</v>
          </cell>
          <cell r="W53" t="str">
            <v>C</v>
          </cell>
          <cell r="Z53" t="str">
            <v>担当ｾｰﾙｽﾏﾈｼﾞｬｰ</v>
          </cell>
        </row>
        <row r="54">
          <cell r="A54">
            <v>1737</v>
          </cell>
          <cell r="B54">
            <v>36251</v>
          </cell>
          <cell r="C54" t="str">
            <v>小守 雅年</v>
          </cell>
          <cell r="D54" t="str">
            <v>ｺﾓﾘ ﾏｻﾄｼ</v>
          </cell>
          <cell r="E54" t="str">
            <v>Masatoshi Komori</v>
          </cell>
          <cell r="F54" t="str">
            <v>ｺﾝｻﾙﾃｨﾝｸﾞｻｰﾋﾞｽ統括</v>
          </cell>
          <cell r="G54" t="str">
            <v>金融･通信･公共･公益ｺﾝｻﾙﾃｨﾝｸﾞ統括本部</v>
          </cell>
          <cell r="J54" t="str">
            <v>Oracle Consulting Services</v>
          </cell>
          <cell r="K54" t="str">
            <v>Financial, Communications, Public Sector &amp; Utility Industry Consulting</v>
          </cell>
          <cell r="N54" t="str">
            <v>5031 - Industry 2 Consulting - ORCL Japan</v>
          </cell>
          <cell r="O54" t="str">
            <v>M5</v>
          </cell>
          <cell r="P54" t="str">
            <v>23020.Consulting Senior Practice Director.CONS.IMPDEL.M5</v>
          </cell>
          <cell r="Q54" t="str">
            <v>L9</v>
          </cell>
          <cell r="R54" t="str">
            <v>Y</v>
          </cell>
          <cell r="S54" t="str">
            <v>3946</v>
          </cell>
          <cell r="T54" t="str">
            <v>Otsuka, Masao /  ｵｵﾂｶ ﾏｻｵ /  大塚 正夫</v>
          </cell>
          <cell r="U54" t="str">
            <v>JP-Tokyo-OAC</v>
          </cell>
          <cell r="V54" t="str">
            <v>Masatoshi.Komori@oracle.com</v>
          </cell>
          <cell r="W54" t="str">
            <v>C</v>
          </cell>
          <cell r="Z54" t="str">
            <v>執行役員/統括本部長</v>
          </cell>
        </row>
        <row r="55">
          <cell r="A55">
            <v>583</v>
          </cell>
          <cell r="B55">
            <v>34881</v>
          </cell>
          <cell r="C55" t="str">
            <v>森 隆志</v>
          </cell>
          <cell r="D55" t="str">
            <v>ﾓﾘ ﾀｶｼ</v>
          </cell>
          <cell r="E55" t="str">
            <v>Takashi Mori</v>
          </cell>
          <cell r="F55" t="str">
            <v>ｺﾝｻﾙﾃｨﾝｸﾞｻｰﾋﾞｽ統括</v>
          </cell>
          <cell r="G55" t="str">
            <v>金融･通信･公共･公益ｺﾝｻﾙﾃｨﾝｸﾞ統括本部</v>
          </cell>
          <cell r="H55" t="str">
            <v>第一本部</v>
          </cell>
          <cell r="J55" t="str">
            <v>Oracle Consulting Services</v>
          </cell>
          <cell r="K55" t="str">
            <v>Financial, Communications, Public Sector &amp; Utility Industry Consulting</v>
          </cell>
          <cell r="L55" t="str">
            <v>Industry 1</v>
          </cell>
          <cell r="N55" t="str">
            <v>5031 - Industry 2 Consulting - ORCL Japan</v>
          </cell>
          <cell r="O55" t="str">
            <v>M4</v>
          </cell>
          <cell r="P55" t="str">
            <v>90041.Consulting Sales Director.SALES.SPECPROD.M4</v>
          </cell>
          <cell r="Q55" t="str">
            <v>L8</v>
          </cell>
          <cell r="R55" t="str">
            <v>Y</v>
          </cell>
          <cell r="S55" t="str">
            <v>1737</v>
          </cell>
          <cell r="T55" t="str">
            <v>Komori, Masatoshi /  ｺﾓﾘ ﾏｻﾄｼ /  小守 雅年</v>
          </cell>
          <cell r="U55" t="str">
            <v>JP-Tokyo-OAC</v>
          </cell>
          <cell r="V55" t="str">
            <v>Takashi.Mori@oracle.com</v>
          </cell>
          <cell r="W55" t="str">
            <v>C</v>
          </cell>
          <cell r="Z55" t="str">
            <v>本部長</v>
          </cell>
        </row>
        <row r="56">
          <cell r="A56">
            <v>756</v>
          </cell>
          <cell r="B56">
            <v>35156</v>
          </cell>
          <cell r="C56" t="str">
            <v>鈴木 博貴</v>
          </cell>
          <cell r="D56" t="str">
            <v>ｽｽﾞｷ ﾋﾛﾀｶ</v>
          </cell>
          <cell r="E56" t="str">
            <v>Hirotaka Suzuki</v>
          </cell>
          <cell r="F56" t="str">
            <v>ｺﾝｻﾙﾃｨﾝｸﾞｻｰﾋﾞｽ統括</v>
          </cell>
          <cell r="G56" t="str">
            <v>金融･通信･公共･公益ｺﾝｻﾙﾃｨﾝｸﾞ統括本部</v>
          </cell>
          <cell r="H56" t="str">
            <v>第一本部</v>
          </cell>
          <cell r="J56" t="str">
            <v>Oracle Consulting Services</v>
          </cell>
          <cell r="K56" t="str">
            <v>Financial, Communications, Public Sector &amp; Utility Industry Consulting</v>
          </cell>
          <cell r="L56" t="str">
            <v>Industry 1</v>
          </cell>
          <cell r="N56" t="str">
            <v>5031 - Industry 2 Consulting - ORCL Japan</v>
          </cell>
          <cell r="O56" t="str">
            <v>IC4</v>
          </cell>
          <cell r="P56" t="str">
            <v>90038.Consulting Sales Rep 4.SALES.SPECPROD.IC4</v>
          </cell>
          <cell r="Q56" t="str">
            <v>L7</v>
          </cell>
          <cell r="S56" t="str">
            <v>583</v>
          </cell>
          <cell r="T56" t="str">
            <v>Mori, Takashi /  ﾓﾘ ﾀｶｼ /  森 隆志</v>
          </cell>
          <cell r="U56" t="str">
            <v>JP-Tokyo-OAC</v>
          </cell>
          <cell r="V56" t="str">
            <v>Hirotaka.Suzuki@oracle.com</v>
          </cell>
          <cell r="W56" t="str">
            <v>NG</v>
          </cell>
          <cell r="Z56" t="str">
            <v>担当ｾｰﾙｽｼﾆｱﾏﾈｼﾞｬｰ</v>
          </cell>
        </row>
        <row r="57">
          <cell r="A57">
            <v>785</v>
          </cell>
          <cell r="B57">
            <v>35156</v>
          </cell>
          <cell r="C57" t="str">
            <v>宮澤 靖彦</v>
          </cell>
          <cell r="D57" t="str">
            <v>ﾐﾔｻﾞﾜ ﾔｽﾋｺ</v>
          </cell>
          <cell r="E57" t="str">
            <v>Yasuhiko Miyazawa</v>
          </cell>
          <cell r="F57" t="str">
            <v>ｺﾝｻﾙﾃｨﾝｸﾞｻｰﾋﾞｽ統括</v>
          </cell>
          <cell r="G57" t="str">
            <v>金融･通信･公共･公益ｺﾝｻﾙﾃｨﾝｸﾞ統括本部</v>
          </cell>
          <cell r="H57" t="str">
            <v>第一本部</v>
          </cell>
          <cell r="J57" t="str">
            <v>Oracle Consulting Services</v>
          </cell>
          <cell r="K57" t="str">
            <v>Financial, Communications, Public Sector &amp; Utility Industry Consulting</v>
          </cell>
          <cell r="L57" t="str">
            <v>Industry 1</v>
          </cell>
          <cell r="N57" t="str">
            <v>5031 - Industry 2 Consulting - ORCL Japan</v>
          </cell>
          <cell r="O57" t="str">
            <v>IC3</v>
          </cell>
          <cell r="P57" t="str">
            <v>90037.Consulting Sales Rep 3.SALES.SPECPROD.IC3</v>
          </cell>
          <cell r="Q57" t="str">
            <v>L6</v>
          </cell>
          <cell r="S57" t="str">
            <v>583</v>
          </cell>
          <cell r="T57" t="str">
            <v>Mori, Takashi /  ﾓﾘ ﾀｶｼ /  森 隆志</v>
          </cell>
          <cell r="U57" t="str">
            <v>JP-Tokyo-OAC</v>
          </cell>
          <cell r="V57" t="str">
            <v>Yasuhiko.Miyazawa@oracle.com</v>
          </cell>
          <cell r="W57" t="str">
            <v>NG</v>
          </cell>
          <cell r="Z57" t="str">
            <v>担当ｾｰﾙｽﾏﾈｼﾞｬｰ</v>
          </cell>
        </row>
        <row r="58">
          <cell r="A58">
            <v>3994</v>
          </cell>
          <cell r="B58">
            <v>40118</v>
          </cell>
          <cell r="C58" t="str">
            <v>小野 暢夫</v>
          </cell>
          <cell r="D58" t="str">
            <v>ｵﾉ ﾉﾌﾞｵ</v>
          </cell>
          <cell r="E58" t="str">
            <v>Nobuo Ono</v>
          </cell>
          <cell r="F58" t="str">
            <v>ｺﾝｻﾙﾃｨﾝｸﾞｻｰﾋﾞｽ統括</v>
          </cell>
          <cell r="G58" t="str">
            <v>金融･通信･公共･公益ｺﾝｻﾙﾃｨﾝｸﾞ統括本部</v>
          </cell>
          <cell r="H58" t="str">
            <v>第一本部</v>
          </cell>
          <cell r="J58" t="str">
            <v>Oracle Consulting Services</v>
          </cell>
          <cell r="K58" t="str">
            <v>Financial, Communications, Public Sector &amp; Utility Industry Consulting</v>
          </cell>
          <cell r="L58" t="str">
            <v>Industry 1</v>
          </cell>
          <cell r="N58" t="str">
            <v>5031 - Industry 2 Consulting - ORCL Japan</v>
          </cell>
          <cell r="O58" t="str">
            <v>IC3</v>
          </cell>
          <cell r="P58" t="str">
            <v>90037.Consulting Sales Rep 3.SALES.SPECPROD.IC3</v>
          </cell>
          <cell r="Q58" t="str">
            <v>L6</v>
          </cell>
          <cell r="S58" t="str">
            <v>583</v>
          </cell>
          <cell r="T58" t="str">
            <v>Mori, Takashi /  ﾓﾘ ﾀｶｼ /  森 隆志</v>
          </cell>
          <cell r="U58" t="str">
            <v>JP-Tokyo-OAC</v>
          </cell>
          <cell r="V58" t="str">
            <v>nobuo.ono@oracle.com</v>
          </cell>
          <cell r="W58" t="str">
            <v>C</v>
          </cell>
          <cell r="Z58" t="str">
            <v>担当ｾｰﾙｽﾏﾈｼﾞｬｰ</v>
          </cell>
        </row>
        <row r="59">
          <cell r="A59">
            <v>4120</v>
          </cell>
          <cell r="B59">
            <v>40452</v>
          </cell>
          <cell r="C59" t="str">
            <v>山田 陽介</v>
          </cell>
          <cell r="D59" t="str">
            <v>ﾔﾏﾀﾞ ﾖｳｽｹ</v>
          </cell>
          <cell r="E59" t="str">
            <v>Yosuke Yamada</v>
          </cell>
          <cell r="F59" t="str">
            <v>ｺﾝｻﾙﾃｨﾝｸﾞｻｰﾋﾞｽ統括</v>
          </cell>
          <cell r="G59" t="str">
            <v>金融･通信･公共･公益ｺﾝｻﾙﾃｨﾝｸﾞ統括本部</v>
          </cell>
          <cell r="H59" t="str">
            <v>第一本部</v>
          </cell>
          <cell r="J59" t="str">
            <v>Oracle Consulting Services</v>
          </cell>
          <cell r="K59" t="str">
            <v>Financial, Communications, Public Sector &amp; Utility Industry Consulting</v>
          </cell>
          <cell r="L59" t="str">
            <v>Industry 1</v>
          </cell>
          <cell r="N59" t="str">
            <v>5031 - Industry 2 Consulting - ORCL Japan</v>
          </cell>
          <cell r="O59" t="str">
            <v>IC2</v>
          </cell>
          <cell r="P59" t="str">
            <v>90036.Consulting Sales Rep 2.SALES.SPECPROD.IC2</v>
          </cell>
          <cell r="Q59" t="str">
            <v>L4</v>
          </cell>
          <cell r="S59" t="str">
            <v>583</v>
          </cell>
          <cell r="T59" t="str">
            <v>Mori, Takashi /  ﾓﾘ ﾀｶｼ /  森 隆志</v>
          </cell>
          <cell r="U59" t="str">
            <v>JP-Tokyo-OAC</v>
          </cell>
          <cell r="V59" t="str">
            <v>yosuke.yamada@oracle.com</v>
          </cell>
          <cell r="W59" t="str">
            <v>C</v>
          </cell>
          <cell r="Z59" t="str">
            <v>ｺﾝｻﾙﾃｨﾝｸﾞｾｰﾙｽ</v>
          </cell>
        </row>
        <row r="60">
          <cell r="A60">
            <v>4266</v>
          </cell>
          <cell r="B60">
            <v>40648</v>
          </cell>
          <cell r="C60" t="str">
            <v>山田 史</v>
          </cell>
          <cell r="D60" t="str">
            <v>ﾔﾏﾀﾞ ﾌﾋﾄ</v>
          </cell>
          <cell r="E60" t="str">
            <v>Fuhito Yamada</v>
          </cell>
          <cell r="F60" t="str">
            <v>ｺﾝｻﾙﾃｨﾝｸﾞｻｰﾋﾞｽ統括</v>
          </cell>
          <cell r="G60" t="str">
            <v>金融･通信･公共･公益ｺﾝｻﾙﾃｨﾝｸﾞ統括本部</v>
          </cell>
          <cell r="H60" t="str">
            <v>第一本部</v>
          </cell>
          <cell r="J60" t="str">
            <v>Oracle Consulting Services</v>
          </cell>
          <cell r="K60" t="str">
            <v>Financial, Communications, Public Sector &amp; Utility Industry Consulting</v>
          </cell>
          <cell r="L60" t="str">
            <v>Industry 1</v>
          </cell>
          <cell r="N60" t="str">
            <v>5031 - Industry 2 Consulting - ORCL Japan</v>
          </cell>
          <cell r="O60" t="str">
            <v>IC2</v>
          </cell>
          <cell r="P60" t="str">
            <v>90036.Consulting Sales Rep 2.SALES.SPECPROD.IC2</v>
          </cell>
          <cell r="Q60" t="str">
            <v>L4</v>
          </cell>
          <cell r="S60" t="str">
            <v>583</v>
          </cell>
          <cell r="T60" t="str">
            <v>Mori, Takashi /  ﾓﾘ ﾀｶｼ /  森 隆志</v>
          </cell>
          <cell r="U60" t="str">
            <v>JP-Tokyo-OAC</v>
          </cell>
          <cell r="V60" t="str">
            <v>fuhito.yamada@oracle.com</v>
          </cell>
          <cell r="W60" t="str">
            <v>C</v>
          </cell>
          <cell r="Z60" t="str">
            <v>ｺﾝｻﾙﾃｨﾝｸﾞｾｰﾙｽ</v>
          </cell>
        </row>
        <row r="61">
          <cell r="A61">
            <v>2050</v>
          </cell>
          <cell r="B61">
            <v>36739</v>
          </cell>
          <cell r="C61" t="str">
            <v>小林 敏哉</v>
          </cell>
          <cell r="D61" t="str">
            <v>ｺﾊﾞﾔｼ ﾄｼﾔ</v>
          </cell>
          <cell r="E61" t="str">
            <v>Toshiya Kobayashi</v>
          </cell>
          <cell r="F61" t="str">
            <v>ｺﾝｻﾙﾃｨﾝｸﾞｻｰﾋﾞｽ統括</v>
          </cell>
          <cell r="G61" t="str">
            <v>金融･通信･公共･公益ｺﾝｻﾙﾃｨﾝｸﾞ統括本部</v>
          </cell>
          <cell r="H61" t="str">
            <v>第二本部</v>
          </cell>
          <cell r="J61" t="str">
            <v>Oracle Consulting Services</v>
          </cell>
          <cell r="K61" t="str">
            <v>Financial, Communications, Public Sector &amp; Utility Industry Consulting</v>
          </cell>
          <cell r="L61" t="str">
            <v>Industry 2</v>
          </cell>
          <cell r="N61" t="str">
            <v>5031 - Industry 2 Consulting - ORCL Japan</v>
          </cell>
          <cell r="O61" t="str">
            <v>M4</v>
          </cell>
          <cell r="P61" t="str">
            <v>90041.Consulting Sales Director.SALES.SPECPROD.M4</v>
          </cell>
          <cell r="Q61" t="str">
            <v>L8</v>
          </cell>
          <cell r="R61" t="str">
            <v>Y</v>
          </cell>
          <cell r="S61" t="str">
            <v>1737</v>
          </cell>
          <cell r="T61" t="str">
            <v>Komori, Masatoshi /  ｺﾓﾘ ﾏｻﾄｼ /  小守 雅年</v>
          </cell>
          <cell r="U61" t="str">
            <v>JP-Tokyo-OAC</v>
          </cell>
          <cell r="V61" t="str">
            <v>Toshiya.Kobayashi@oracle.com</v>
          </cell>
          <cell r="W61" t="str">
            <v>C</v>
          </cell>
          <cell r="Z61" t="str">
            <v>本部長</v>
          </cell>
        </row>
        <row r="62">
          <cell r="A62">
            <v>3498</v>
          </cell>
          <cell r="B62">
            <v>39326</v>
          </cell>
          <cell r="C62" t="str">
            <v>清水 聡泰</v>
          </cell>
          <cell r="D62" t="str">
            <v>ｼﾐｽﾞ ﾄｼﾋﾛ</v>
          </cell>
          <cell r="E62" t="str">
            <v>Toshihiro Shimizu</v>
          </cell>
          <cell r="F62" t="str">
            <v>ｺﾝｻﾙﾃｨﾝｸﾞｻｰﾋﾞｽ統括</v>
          </cell>
          <cell r="G62" t="str">
            <v>金融･通信･公共･公益ｺﾝｻﾙﾃｨﾝｸﾞ統括本部</v>
          </cell>
          <cell r="H62" t="str">
            <v>第二本部</v>
          </cell>
          <cell r="J62" t="str">
            <v>Oracle Consulting Services</v>
          </cell>
          <cell r="K62" t="str">
            <v>Financial, Communications, Public Sector &amp; Utility Industry Consulting</v>
          </cell>
          <cell r="L62" t="str">
            <v>Industry 2</v>
          </cell>
          <cell r="N62" t="str">
            <v>5031 - Industry 2 Consulting - ORCL Japan</v>
          </cell>
          <cell r="O62" t="str">
            <v>IC3</v>
          </cell>
          <cell r="P62" t="str">
            <v>90037.Consulting Sales Rep 3.SALES.SPECPROD.IC3</v>
          </cell>
          <cell r="Q62" t="str">
            <v>L5</v>
          </cell>
          <cell r="S62" t="str">
            <v>2050</v>
          </cell>
          <cell r="T62" t="str">
            <v>Kobayashi, Toshiya /  ｺﾊﾞﾔｼ ﾄｼﾔ /  小林 敏哉</v>
          </cell>
          <cell r="U62" t="str">
            <v>JP-Tokyo-OAC</v>
          </cell>
          <cell r="V62" t="str">
            <v>toshihiro.shimizu@oracle.com</v>
          </cell>
          <cell r="W62" t="str">
            <v>C</v>
          </cell>
          <cell r="Z62" t="str">
            <v>担当ｾｰﾙｽﾏﾈｼﾞｬｰ</v>
          </cell>
        </row>
        <row r="63">
          <cell r="A63">
            <v>1945</v>
          </cell>
          <cell r="B63">
            <v>36617</v>
          </cell>
          <cell r="C63" t="str">
            <v>増田 幸美</v>
          </cell>
          <cell r="D63" t="str">
            <v>ｿｳﾀ ﾕｷﾐ</v>
          </cell>
          <cell r="E63" t="str">
            <v>Yukimi Sota</v>
          </cell>
          <cell r="F63" t="str">
            <v>ｺﾝｻﾙﾃｨﾝｸﾞｻｰﾋﾞｽ統括</v>
          </cell>
          <cell r="G63" t="str">
            <v>ｱﾌﾟﾘｹｰｼｮﾝｿﾘｭｰｼｮﾝｺﾝｻﾙﾃｨﾝｸﾞ統括本部</v>
          </cell>
          <cell r="J63" t="str">
            <v>Oracle Consulting Services</v>
          </cell>
          <cell r="K63" t="str">
            <v>Applications Solution Consulting</v>
          </cell>
          <cell r="N63" t="str">
            <v>5059 - Application solution consulting - ORCL Japan</v>
          </cell>
          <cell r="O63" t="str">
            <v>IC2</v>
          </cell>
          <cell r="P63" t="str">
            <v>22024.Consulting Staff Senior.CONS.CONSOPS.IC2</v>
          </cell>
          <cell r="Q63" t="str">
            <v>L4</v>
          </cell>
          <cell r="S63" t="str">
            <v>1496</v>
          </cell>
          <cell r="T63" t="str">
            <v>Honma, Yasuyuki /  ﾎﾝﾏ ﾔｽﾕｷ /  本間 靖之</v>
          </cell>
          <cell r="U63" t="str">
            <v>JP-Tokyo-OAC</v>
          </cell>
          <cell r="V63" t="str">
            <v>Yukimi.Sota@oracle.com</v>
          </cell>
          <cell r="W63" t="str">
            <v>NG</v>
          </cell>
          <cell r="Z63" t="str">
            <v>ｽﾀｯﾌｺﾝｻﾙﾀﾝﾄ</v>
          </cell>
        </row>
        <row r="64">
          <cell r="A64">
            <v>869</v>
          </cell>
          <cell r="B64">
            <v>35278</v>
          </cell>
          <cell r="C64" t="str">
            <v>畑田 修</v>
          </cell>
          <cell r="D64" t="str">
            <v>ﾊﾀﾀﾞ ｵｻﾑ</v>
          </cell>
          <cell r="E64" t="str">
            <v>Osamu Hatada</v>
          </cell>
          <cell r="F64" t="str">
            <v>ｺﾝｻﾙﾃｨﾝｸﾞｻｰﾋﾞｽ統括</v>
          </cell>
          <cell r="G64" t="str">
            <v>ｱﾌﾟﾘｹｰｼｮﾝｿﾘｭｰｼｮﾝｺﾝｻﾙﾃｨﾝｸﾞ統括本部</v>
          </cell>
          <cell r="H64" t="str">
            <v>Appsﾃｸﾉﾛｼﾞｰ本部</v>
          </cell>
          <cell r="J64" t="str">
            <v>Oracle Consulting Services</v>
          </cell>
          <cell r="K64" t="str">
            <v>Applications Solution Consulting</v>
          </cell>
          <cell r="L64" t="str">
            <v>Application Technology　Consulting</v>
          </cell>
          <cell r="N64" t="str">
            <v>5059 - Application solution consulting - ORCL Japan</v>
          </cell>
          <cell r="O64" t="str">
            <v>M4</v>
          </cell>
          <cell r="P64" t="str">
            <v>21310.Consulting Practice Director.CONS.IMPDEL.M4</v>
          </cell>
          <cell r="Q64" t="str">
            <v>L8</v>
          </cell>
          <cell r="R64" t="str">
            <v>Y</v>
          </cell>
          <cell r="S64" t="str">
            <v>1496</v>
          </cell>
          <cell r="T64" t="str">
            <v>Honma, Yasuyuki /  ﾎﾝﾏ ﾔｽﾕｷ /  本間 靖之</v>
          </cell>
          <cell r="U64" t="str">
            <v>JP-Tokyo-OAC</v>
          </cell>
          <cell r="V64" t="str">
            <v>Osamu.Hatada@oracle.com</v>
          </cell>
          <cell r="W64" t="str">
            <v>C</v>
          </cell>
          <cell r="Z64" t="str">
            <v>ｺﾝｻﾙﾃｨﾝｸﾞﾃﾞｨﾚｸﾀｰ</v>
          </cell>
        </row>
        <row r="65">
          <cell r="A65">
            <v>1501</v>
          </cell>
          <cell r="B65">
            <v>35886</v>
          </cell>
          <cell r="C65" t="str">
            <v>小杉 浩之</v>
          </cell>
          <cell r="D65" t="str">
            <v>ｺｽｷﾞ ﾋﾛﾕｷ</v>
          </cell>
          <cell r="E65" t="str">
            <v>Hiroyuki Kosugi</v>
          </cell>
          <cell r="F65" t="str">
            <v>ｺﾝｻﾙﾃｨﾝｸﾞｻｰﾋﾞｽ統括</v>
          </cell>
          <cell r="G65" t="str">
            <v>ｱﾌﾟﾘｹｰｼｮﾝｿﾘｭｰｼｮﾝｺﾝｻﾙﾃｨﾝｸﾞ統括本部</v>
          </cell>
          <cell r="H65" t="str">
            <v>Appsﾃｸﾉﾛｼﾞｰ本部</v>
          </cell>
          <cell r="J65" t="str">
            <v>Oracle Consulting Services</v>
          </cell>
          <cell r="K65" t="str">
            <v>Applications Solution Consulting</v>
          </cell>
          <cell r="L65" t="str">
            <v>Application Technology　Consulting</v>
          </cell>
          <cell r="N65" t="str">
            <v>5059 - Application solution consulting - ORCL Japan</v>
          </cell>
          <cell r="O65" t="str">
            <v>IC3</v>
          </cell>
          <cell r="P65" t="str">
            <v>21630.Consulting Solution Lead.CONS.IMPDEL.IC3</v>
          </cell>
          <cell r="Q65" t="str">
            <v>L6</v>
          </cell>
          <cell r="S65" t="str">
            <v>869</v>
          </cell>
          <cell r="T65" t="str">
            <v>Hatada, Osamu /  ﾊﾀﾀﾞ ｵｻﾑ /  畑田 修</v>
          </cell>
          <cell r="U65" t="str">
            <v>JP-Tokyo-OAC</v>
          </cell>
          <cell r="V65" t="str">
            <v>Hiroyuki.Kosugi@oracle.com</v>
          </cell>
          <cell r="W65" t="str">
            <v>C</v>
          </cell>
          <cell r="Z65" t="str">
            <v>ｿﾘｭｰｼｮﾝﾘｰﾀﾞｰ</v>
          </cell>
        </row>
        <row r="66">
          <cell r="A66">
            <v>1081</v>
          </cell>
          <cell r="B66">
            <v>35521</v>
          </cell>
          <cell r="C66" t="str">
            <v>大西 寿典</v>
          </cell>
          <cell r="D66" t="str">
            <v>ｵｵﾆｼ ﾄｼﾉﾘ</v>
          </cell>
          <cell r="E66" t="str">
            <v>Toshinori Onishi</v>
          </cell>
          <cell r="F66" t="str">
            <v>ｺﾝｻﾙﾃｨﾝｸﾞｻｰﾋﾞｽ統括</v>
          </cell>
          <cell r="G66" t="str">
            <v>ｱﾌﾟﾘｹｰｼｮﾝｿﾘｭｰｼｮﾝｺﾝｻﾙﾃｨﾝｸﾞ統括本部</v>
          </cell>
          <cell r="H66" t="str">
            <v>Appsﾃｸﾉﾛｼﾞｰ本部</v>
          </cell>
          <cell r="I66" t="str">
            <v>ﾃｸﾆｶﾙｿﾘｭｰｼｮﾝｺﾝｻﾙﾃｨﾝｸﾞ部</v>
          </cell>
          <cell r="J66" t="str">
            <v>Oracle Consulting Services</v>
          </cell>
          <cell r="K66" t="str">
            <v>Applications Solution Consulting</v>
          </cell>
          <cell r="L66" t="str">
            <v>Application Technology　Consulting</v>
          </cell>
          <cell r="M66" t="str">
            <v>Technical Solution Consulting</v>
          </cell>
          <cell r="N66" t="str">
            <v>5059 - Application solution consulting - ORCL Japan</v>
          </cell>
          <cell r="O66" t="str">
            <v>M2</v>
          </cell>
          <cell r="P66" t="str">
            <v>20710.Managing Principal Consultant.CONS.IMPDEL.M2</v>
          </cell>
          <cell r="Q66" t="str">
            <v>L6</v>
          </cell>
          <cell r="R66" t="str">
            <v>Y</v>
          </cell>
          <cell r="S66" t="str">
            <v>869</v>
          </cell>
          <cell r="T66" t="str">
            <v>Hatada, Osamu /  ﾊﾀﾀﾞ ｵｻﾑ /  畑田 修</v>
          </cell>
          <cell r="U66" t="str">
            <v>JP-Tokyo-OAC</v>
          </cell>
          <cell r="V66" t="str">
            <v>Toshinori.Onishi@oracle.com</v>
          </cell>
          <cell r="W66" t="str">
            <v>NG</v>
          </cell>
          <cell r="Z66" t="str">
            <v>ﾏﾈｰｼﾞﾝｸﾞﾌﾟﾘﾝｼﾊﾟﾙｺﾝｻﾙﾀﾝﾄ</v>
          </cell>
        </row>
        <row r="67">
          <cell r="A67">
            <v>1408</v>
          </cell>
          <cell r="B67">
            <v>35886</v>
          </cell>
          <cell r="C67" t="str">
            <v>鹿島 虎太郎</v>
          </cell>
          <cell r="D67" t="str">
            <v>ｶｼﾏ ｺﾀﾛｳ</v>
          </cell>
          <cell r="E67" t="str">
            <v>Kotaro Kashima</v>
          </cell>
          <cell r="F67" t="str">
            <v>ｺﾝｻﾙﾃｨﾝｸﾞｻｰﾋﾞｽ統括</v>
          </cell>
          <cell r="G67" t="str">
            <v>ｱﾌﾟﾘｹｰｼｮﾝｿﾘｭｰｼｮﾝｺﾝｻﾙﾃｨﾝｸﾞ統括本部</v>
          </cell>
          <cell r="H67" t="str">
            <v>Appsﾃｸﾉﾛｼﾞｰ本部</v>
          </cell>
          <cell r="I67" t="str">
            <v>ﾃｸﾆｶﾙｿﾘｭｰｼｮﾝｺﾝｻﾙﾃｨﾝｸﾞ部</v>
          </cell>
          <cell r="J67" t="str">
            <v>Oracle Consulting Services</v>
          </cell>
          <cell r="K67" t="str">
            <v>Applications Solution Consulting</v>
          </cell>
          <cell r="L67" t="str">
            <v>Application Technology　Consulting</v>
          </cell>
          <cell r="M67" t="str">
            <v>Technical Solution Consulting</v>
          </cell>
          <cell r="N67" t="str">
            <v>5059 - Application solution consulting - ORCL Japan</v>
          </cell>
          <cell r="O67" t="str">
            <v>IC3</v>
          </cell>
          <cell r="P67" t="str">
            <v>20515.Principal Consultant.CONS.IMPDEL.IC3</v>
          </cell>
          <cell r="Q67" t="str">
            <v>L5</v>
          </cell>
          <cell r="S67" t="str">
            <v>1081</v>
          </cell>
          <cell r="T67" t="str">
            <v>Onishi, Toshinori /  ｵｵﾆｼ ﾄｼﾉﾘ /  大西 寿典</v>
          </cell>
          <cell r="U67" t="str">
            <v>JP-Tokyo-OAC</v>
          </cell>
          <cell r="V67" t="str">
            <v>Kotaro.Kashima@oracle.com</v>
          </cell>
          <cell r="W67" t="str">
            <v>NG</v>
          </cell>
          <cell r="Z67" t="str">
            <v>ﾌﾟﾘﾝｼﾊﾟﾙｺﾝｻﾙﾀﾝﾄ</v>
          </cell>
        </row>
        <row r="68">
          <cell r="A68">
            <v>1475</v>
          </cell>
          <cell r="B68">
            <v>35886</v>
          </cell>
          <cell r="C68" t="str">
            <v>松村 佳幸</v>
          </cell>
          <cell r="D68" t="str">
            <v>ﾏﾂﾑﾗ ﾖｼﾕｷ</v>
          </cell>
          <cell r="E68" t="str">
            <v>Yoshiyuki Matsumura</v>
          </cell>
          <cell r="F68" t="str">
            <v>ｺﾝｻﾙﾃｨﾝｸﾞｻｰﾋﾞｽ統括</v>
          </cell>
          <cell r="G68" t="str">
            <v>ｱﾌﾟﾘｹｰｼｮﾝｿﾘｭｰｼｮﾝｺﾝｻﾙﾃｨﾝｸﾞ統括本部</v>
          </cell>
          <cell r="H68" t="str">
            <v>Appsﾃｸﾉﾛｼﾞｰ本部</v>
          </cell>
          <cell r="I68" t="str">
            <v>ﾃｸﾆｶﾙｿﾘｭｰｼｮﾝｺﾝｻﾙﾃｨﾝｸﾞ部</v>
          </cell>
          <cell r="J68" t="str">
            <v>Oracle Consulting Services</v>
          </cell>
          <cell r="K68" t="str">
            <v>Applications Solution Consulting</v>
          </cell>
          <cell r="L68" t="str">
            <v>Application Technology　Consulting</v>
          </cell>
          <cell r="M68" t="str">
            <v>Technical Solution Consulting</v>
          </cell>
          <cell r="N68" t="str">
            <v>5059 - Application solution consulting - ORCL Japan</v>
          </cell>
          <cell r="O68" t="str">
            <v>IC3</v>
          </cell>
          <cell r="P68" t="str">
            <v>20610.Senior Principal Consultant.CONS.IMPDEL.IC3</v>
          </cell>
          <cell r="Q68" t="str">
            <v>L6</v>
          </cell>
          <cell r="S68" t="str">
            <v>1081</v>
          </cell>
          <cell r="T68" t="str">
            <v>Onishi, Toshinori /  ｵｵﾆｼ ﾄｼﾉﾘ /  大西 寿典</v>
          </cell>
          <cell r="U68" t="str">
            <v>JP-Tokyo-OAC</v>
          </cell>
          <cell r="V68" t="str">
            <v>Yoshiyuki.Matsumura@oracle.com</v>
          </cell>
          <cell r="W68" t="str">
            <v>NG</v>
          </cell>
          <cell r="Z68" t="str">
            <v>ｼﾆｱﾌﾟﾘﾝｼﾊﾟﾙｺﾝｻﾙﾀﾝﾄ</v>
          </cell>
        </row>
        <row r="69">
          <cell r="A69">
            <v>1852</v>
          </cell>
          <cell r="B69">
            <v>36495</v>
          </cell>
          <cell r="C69" t="str">
            <v>池本 修司</v>
          </cell>
          <cell r="D69" t="str">
            <v>ｲｹﾓﾄ ｼｭｳｼﾞ</v>
          </cell>
          <cell r="E69" t="str">
            <v>Shuji Ikemoto</v>
          </cell>
          <cell r="F69" t="str">
            <v>ｺﾝｻﾙﾃｨﾝｸﾞｻｰﾋﾞｽ統括</v>
          </cell>
          <cell r="G69" t="str">
            <v>ｱﾌﾟﾘｹｰｼｮﾝｿﾘｭｰｼｮﾝｺﾝｻﾙﾃｨﾝｸﾞ統括本部</v>
          </cell>
          <cell r="H69" t="str">
            <v>Appsﾃｸﾉﾛｼﾞｰ本部</v>
          </cell>
          <cell r="I69" t="str">
            <v>ﾃｸﾆｶﾙｿﾘｭｰｼｮﾝｺﾝｻﾙﾃｨﾝｸﾞ部</v>
          </cell>
          <cell r="J69" t="str">
            <v>Oracle Consulting Services</v>
          </cell>
          <cell r="K69" t="str">
            <v>Applications Solution Consulting</v>
          </cell>
          <cell r="L69" t="str">
            <v>Application Technology　Consulting</v>
          </cell>
          <cell r="M69" t="str">
            <v>Technical Solution Consulting</v>
          </cell>
          <cell r="N69" t="str">
            <v>5059 - Application solution consulting - ORCL Japan</v>
          </cell>
          <cell r="O69" t="str">
            <v>IC3</v>
          </cell>
          <cell r="P69" t="str">
            <v>20515.Principal Consultant.CONS.IMPDEL.IC3</v>
          </cell>
          <cell r="Q69" t="str">
            <v>L5</v>
          </cell>
          <cell r="S69" t="str">
            <v>1081</v>
          </cell>
          <cell r="T69" t="str">
            <v>Onishi, Toshinori /  ｵｵﾆｼ ﾄｼﾉﾘ /  大西 寿典</v>
          </cell>
          <cell r="U69" t="str">
            <v>JP-Tokyo-OAC</v>
          </cell>
          <cell r="V69" t="str">
            <v>Shuji.Ikemoto@oracle.com</v>
          </cell>
          <cell r="W69" t="str">
            <v>C</v>
          </cell>
          <cell r="Z69" t="str">
            <v>ﾌﾟﾘﾝｼﾊﾟﾙｺﾝｻﾙﾀﾝﾄ</v>
          </cell>
        </row>
        <row r="70">
          <cell r="A70">
            <v>2899</v>
          </cell>
          <cell r="B70">
            <v>38443</v>
          </cell>
          <cell r="C70" t="str">
            <v>鈴木 雄大</v>
          </cell>
          <cell r="D70" t="str">
            <v>ｽｽﾞｷ ﾕｳﾀ</v>
          </cell>
          <cell r="E70" t="str">
            <v>Yuta Suzuki</v>
          </cell>
          <cell r="F70" t="str">
            <v>ｺﾝｻﾙﾃｨﾝｸﾞｻｰﾋﾞｽ統括</v>
          </cell>
          <cell r="G70" t="str">
            <v>ｱﾌﾟﾘｹｰｼｮﾝｿﾘｭｰｼｮﾝｺﾝｻﾙﾃｨﾝｸﾞ統括本部</v>
          </cell>
          <cell r="H70" t="str">
            <v>Appsﾃｸﾉﾛｼﾞｰ本部</v>
          </cell>
          <cell r="I70" t="str">
            <v>ﾃｸﾆｶﾙｿﾘｭｰｼｮﾝｺﾝｻﾙﾃｨﾝｸﾞ部</v>
          </cell>
          <cell r="J70" t="str">
            <v>Oracle Consulting Services</v>
          </cell>
          <cell r="K70" t="str">
            <v>Applications Solution Consulting</v>
          </cell>
          <cell r="L70" t="str">
            <v>Application Technology　Consulting</v>
          </cell>
          <cell r="M70" t="str">
            <v>Technical Solution Consulting</v>
          </cell>
          <cell r="N70" t="str">
            <v>5059 - Application solution consulting - ORCL Japan</v>
          </cell>
          <cell r="O70" t="str">
            <v>IC3</v>
          </cell>
          <cell r="P70" t="str">
            <v>20515.Principal Consultant.CONS.IMPDEL.IC3</v>
          </cell>
          <cell r="Q70" t="str">
            <v>L5</v>
          </cell>
          <cell r="S70" t="str">
            <v>1081</v>
          </cell>
          <cell r="T70" t="str">
            <v>Onishi, Toshinori /  ｵｵﾆｼ ﾄｼﾉﾘ /  大西 寿典</v>
          </cell>
          <cell r="U70" t="str">
            <v>JP-Tokyo-OAC</v>
          </cell>
          <cell r="V70" t="str">
            <v>yuta.suzuki@oracle.com</v>
          </cell>
          <cell r="W70" t="str">
            <v>C</v>
          </cell>
          <cell r="Z70" t="str">
            <v>ﾌﾟﾘﾝｼﾊﾟﾙｺﾝｻﾙﾀﾝﾄ</v>
          </cell>
        </row>
        <row r="71">
          <cell r="A71">
            <v>2967</v>
          </cell>
          <cell r="B71">
            <v>38596</v>
          </cell>
          <cell r="C71" t="str">
            <v>小倉 一紀</v>
          </cell>
          <cell r="D71" t="str">
            <v>ｵｸﾞﾗ ｶｽﾞﾉﾘ</v>
          </cell>
          <cell r="E71" t="str">
            <v>Kazunori Ogura</v>
          </cell>
          <cell r="F71" t="str">
            <v>ｺﾝｻﾙﾃｨﾝｸﾞｻｰﾋﾞｽ統括</v>
          </cell>
          <cell r="G71" t="str">
            <v>ｱﾌﾟﾘｹｰｼｮﾝｿﾘｭｰｼｮﾝｺﾝｻﾙﾃｨﾝｸﾞ統括本部</v>
          </cell>
          <cell r="H71" t="str">
            <v>Appsﾃｸﾉﾛｼﾞｰ本部</v>
          </cell>
          <cell r="I71" t="str">
            <v>ﾃｸﾆｶﾙｿﾘｭｰｼｮﾝｺﾝｻﾙﾃｨﾝｸﾞ部</v>
          </cell>
          <cell r="J71" t="str">
            <v>Oracle Consulting Services</v>
          </cell>
          <cell r="K71" t="str">
            <v>Applications Solution Consulting</v>
          </cell>
          <cell r="L71" t="str">
            <v>Application Technology　Consulting</v>
          </cell>
          <cell r="M71" t="str">
            <v>Technical Solution Consulting</v>
          </cell>
          <cell r="N71" t="str">
            <v>5059 - Application solution consulting - ORCL Japan</v>
          </cell>
          <cell r="O71" t="str">
            <v>IC3</v>
          </cell>
          <cell r="P71" t="str">
            <v>20515.Principal Consultant.CONS.IMPDEL.IC3</v>
          </cell>
          <cell r="Q71" t="str">
            <v>L5</v>
          </cell>
          <cell r="S71" t="str">
            <v>1081</v>
          </cell>
          <cell r="T71" t="str">
            <v>Onishi, Toshinori /  ｵｵﾆｼ ﾄｼﾉﾘ /  大西 寿典</v>
          </cell>
          <cell r="U71" t="str">
            <v>JP-Tokyo-OAC</v>
          </cell>
          <cell r="V71" t="str">
            <v>kazunori.ogura@oracle.com</v>
          </cell>
          <cell r="W71" t="str">
            <v>C</v>
          </cell>
          <cell r="Z71" t="str">
            <v>ﾌﾟﾘﾝｼﾊﾟﾙｺﾝｻﾙﾀﾝﾄ</v>
          </cell>
        </row>
        <row r="72">
          <cell r="A72">
            <v>3745</v>
          </cell>
          <cell r="B72">
            <v>39539</v>
          </cell>
          <cell r="C72" t="str">
            <v>森澤 崇</v>
          </cell>
          <cell r="D72" t="str">
            <v>ﾓﾘｻﾜ ｼｭｳ</v>
          </cell>
          <cell r="E72" t="str">
            <v>Shu Morisawa</v>
          </cell>
          <cell r="F72" t="str">
            <v>ｺﾝｻﾙﾃｨﾝｸﾞｻｰﾋﾞｽ統括</v>
          </cell>
          <cell r="G72" t="str">
            <v>ｱﾌﾟﾘｹｰｼｮﾝｿﾘｭｰｼｮﾝｺﾝｻﾙﾃｨﾝｸﾞ統括本部</v>
          </cell>
          <cell r="H72" t="str">
            <v>Appsﾃｸﾉﾛｼﾞｰ本部</v>
          </cell>
          <cell r="I72" t="str">
            <v>ﾃｸﾆｶﾙｿﾘｭｰｼｮﾝｺﾝｻﾙﾃｨﾝｸﾞ部</v>
          </cell>
          <cell r="J72" t="str">
            <v>Oracle Consulting Services</v>
          </cell>
          <cell r="K72" t="str">
            <v>Applications Solution Consulting</v>
          </cell>
          <cell r="L72" t="str">
            <v>Application Technology　Consulting</v>
          </cell>
          <cell r="M72" t="str">
            <v>Technical Solution Consulting</v>
          </cell>
          <cell r="N72" t="str">
            <v>5059 - Application solution consulting - ORCL Japan</v>
          </cell>
          <cell r="O72" t="str">
            <v>IC3</v>
          </cell>
          <cell r="P72" t="str">
            <v>20515.Principal Consultant.CONS.IMPDEL.IC3</v>
          </cell>
          <cell r="Q72" t="str">
            <v>L5</v>
          </cell>
          <cell r="S72" t="str">
            <v>1081</v>
          </cell>
          <cell r="T72" t="str">
            <v>Onishi, Toshinori /  ｵｵﾆｼ ﾄｼﾉﾘ /  大西 寿典</v>
          </cell>
          <cell r="U72" t="str">
            <v>JP-Tokyo-OAC</v>
          </cell>
          <cell r="V72" t="str">
            <v>shu.morisawa@oracle.com</v>
          </cell>
          <cell r="W72" t="str">
            <v>C</v>
          </cell>
          <cell r="Z72" t="str">
            <v>ﾌﾟﾘﾝｼﾊﾟﾙｺﾝｻﾙﾀﾝﾄ</v>
          </cell>
        </row>
        <row r="73">
          <cell r="A73">
            <v>4030</v>
          </cell>
          <cell r="B73">
            <v>40269</v>
          </cell>
          <cell r="C73" t="str">
            <v>田中 彩奈</v>
          </cell>
          <cell r="D73" t="str">
            <v>ﾀﾅｶ ｱﾔﾅ</v>
          </cell>
          <cell r="E73" t="str">
            <v>Ayana Tanaka</v>
          </cell>
          <cell r="F73" t="str">
            <v>ｺﾝｻﾙﾃｨﾝｸﾞｻｰﾋﾞｽ統括</v>
          </cell>
          <cell r="G73" t="str">
            <v>ｱﾌﾟﾘｹｰｼｮﾝｿﾘｭｰｼｮﾝｺﾝｻﾙﾃｨﾝｸﾞ統括本部</v>
          </cell>
          <cell r="H73" t="str">
            <v>Appsﾃｸﾉﾛｼﾞｰ本部</v>
          </cell>
          <cell r="I73" t="str">
            <v>ﾃｸﾆｶﾙｿﾘｭｰｼｮﾝｺﾝｻﾙﾃｨﾝｸﾞ部</v>
          </cell>
          <cell r="J73" t="str">
            <v>Oracle Consulting Services</v>
          </cell>
          <cell r="K73" t="str">
            <v>Applications Solution Consulting</v>
          </cell>
          <cell r="L73" t="str">
            <v>Application Technology　Consulting</v>
          </cell>
          <cell r="M73" t="str">
            <v>Technical Solution Consulting</v>
          </cell>
          <cell r="N73" t="str">
            <v>5059 - Application solution consulting - ORCL Japan</v>
          </cell>
          <cell r="O73" t="str">
            <v>IC1</v>
          </cell>
          <cell r="P73" t="str">
            <v>20110.Associate Consultant.CONS.IMPDEL.IC1</v>
          </cell>
          <cell r="Q73" t="str">
            <v>L2</v>
          </cell>
          <cell r="S73" t="str">
            <v>1081</v>
          </cell>
          <cell r="T73" t="str">
            <v>Onishi, Toshinori /  ｵｵﾆｼ ﾄｼﾉﾘ /  大西 寿典</v>
          </cell>
          <cell r="U73" t="str">
            <v>JP-Tokyo-OAC</v>
          </cell>
          <cell r="V73" t="str">
            <v>ayana.tanaka@oracle.com</v>
          </cell>
          <cell r="W73" t="str">
            <v>NG</v>
          </cell>
          <cell r="Z73" t="str">
            <v>ｱｿｼｴｲﾄｺﾝｻﾙﾀﾝﾄ</v>
          </cell>
        </row>
        <row r="74">
          <cell r="A74">
            <v>4037</v>
          </cell>
          <cell r="B74">
            <v>40269</v>
          </cell>
          <cell r="C74" t="str">
            <v>村田 静</v>
          </cell>
          <cell r="D74" t="str">
            <v>ﾑﾗﾀ ｼｽﾞｶ</v>
          </cell>
          <cell r="E74" t="str">
            <v>Shizuka Murata</v>
          </cell>
          <cell r="F74" t="str">
            <v>ｺﾝｻﾙﾃｨﾝｸﾞｻｰﾋﾞｽ統括</v>
          </cell>
          <cell r="G74" t="str">
            <v>ｱﾌﾟﾘｹｰｼｮﾝｿﾘｭｰｼｮﾝｺﾝｻﾙﾃｨﾝｸﾞ統括本部</v>
          </cell>
          <cell r="H74" t="str">
            <v>Appsﾃｸﾉﾛｼﾞｰ本部</v>
          </cell>
          <cell r="I74" t="str">
            <v>ﾃｸﾆｶﾙｿﾘｭｰｼｮﾝｺﾝｻﾙﾃｨﾝｸﾞ部</v>
          </cell>
          <cell r="J74" t="str">
            <v>Oracle Consulting Services</v>
          </cell>
          <cell r="K74" t="str">
            <v>Applications Solution Consulting</v>
          </cell>
          <cell r="L74" t="str">
            <v>Application Technology　Consulting</v>
          </cell>
          <cell r="M74" t="str">
            <v>Technical Solution Consulting</v>
          </cell>
          <cell r="N74" t="str">
            <v>5059 - Application solution consulting - ORCL Japan</v>
          </cell>
          <cell r="O74" t="str">
            <v>IC1</v>
          </cell>
          <cell r="P74" t="str">
            <v>20110.Associate Consultant.CONS.IMPDEL.IC1</v>
          </cell>
          <cell r="Q74" t="str">
            <v>L2</v>
          </cell>
          <cell r="S74" t="str">
            <v>1081</v>
          </cell>
          <cell r="T74" t="str">
            <v>Onishi, Toshinori /  ｵｵﾆｼ ﾄｼﾉﾘ /  大西 寿典</v>
          </cell>
          <cell r="U74" t="str">
            <v>JP-Tokyo-OAC</v>
          </cell>
          <cell r="V74" t="str">
            <v>shizuka.murata@oracle.com</v>
          </cell>
          <cell r="W74" t="str">
            <v>NG</v>
          </cell>
          <cell r="Z74" t="str">
            <v>ｱｿｼｴｲﾄｺﾝｻﾙﾀﾝﾄ</v>
          </cell>
        </row>
        <row r="75">
          <cell r="A75">
            <v>4040</v>
          </cell>
          <cell r="B75">
            <v>40269</v>
          </cell>
          <cell r="C75" t="str">
            <v>吉越 大祐</v>
          </cell>
          <cell r="D75" t="str">
            <v>ﾖｼｺｼ ﾀﾞｲｽｹ</v>
          </cell>
          <cell r="E75" t="str">
            <v>Daisuke Yoshikoshi</v>
          </cell>
          <cell r="F75" t="str">
            <v>ｺﾝｻﾙﾃｨﾝｸﾞｻｰﾋﾞｽ統括</v>
          </cell>
          <cell r="G75" t="str">
            <v>ｱﾌﾟﾘｹｰｼｮﾝｿﾘｭｰｼｮﾝｺﾝｻﾙﾃｨﾝｸﾞ統括本部</v>
          </cell>
          <cell r="H75" t="str">
            <v>Appsﾃｸﾉﾛｼﾞｰ本部</v>
          </cell>
          <cell r="I75" t="str">
            <v>ﾃｸﾆｶﾙｿﾘｭｰｼｮﾝｺﾝｻﾙﾃｨﾝｸﾞ部</v>
          </cell>
          <cell r="J75" t="str">
            <v>Oracle Consulting Services</v>
          </cell>
          <cell r="K75" t="str">
            <v>Applications Solution Consulting</v>
          </cell>
          <cell r="L75" t="str">
            <v>Application Technology　Consulting</v>
          </cell>
          <cell r="M75" t="str">
            <v>Technical Solution Consulting</v>
          </cell>
          <cell r="N75" t="str">
            <v>5059 - Application solution consulting - ORCL Japan</v>
          </cell>
          <cell r="O75" t="str">
            <v>IC1</v>
          </cell>
          <cell r="P75" t="str">
            <v>20110.Associate Consultant.CONS.IMPDEL.IC1</v>
          </cell>
          <cell r="Q75" t="str">
            <v>L2</v>
          </cell>
          <cell r="S75" t="str">
            <v>1081</v>
          </cell>
          <cell r="T75" t="str">
            <v>Onishi, Toshinori /  ｵｵﾆｼ ﾄｼﾉﾘ /  大西 寿典</v>
          </cell>
          <cell r="U75" t="str">
            <v>JP-Tokyo-OAC</v>
          </cell>
          <cell r="V75" t="str">
            <v>daisuke.yoshikoshi@oracle.com</v>
          </cell>
          <cell r="W75" t="str">
            <v>NG</v>
          </cell>
          <cell r="Z75" t="str">
            <v>ｱｿｼｴｲﾄｺﾝｻﾙﾀﾝﾄ</v>
          </cell>
        </row>
        <row r="76">
          <cell r="A76">
            <v>4239</v>
          </cell>
          <cell r="B76">
            <v>40634</v>
          </cell>
          <cell r="C76" t="str">
            <v>武井 美緒</v>
          </cell>
          <cell r="D76" t="str">
            <v>ﾀｹｲ ﾐｵ</v>
          </cell>
          <cell r="E76" t="str">
            <v>Mio Takei</v>
          </cell>
          <cell r="F76" t="str">
            <v>ｺﾝｻﾙﾃｨﾝｸﾞｻｰﾋﾞｽ統括</v>
          </cell>
          <cell r="G76" t="str">
            <v>ｱﾌﾟﾘｹｰｼｮﾝｿﾘｭｰｼｮﾝｺﾝｻﾙﾃｨﾝｸﾞ統括本部</v>
          </cell>
          <cell r="H76" t="str">
            <v>Appsﾃｸﾉﾛｼﾞｰ本部</v>
          </cell>
          <cell r="I76" t="str">
            <v>ﾃｸﾆｶﾙｿﾘｭｰｼｮﾝｺﾝｻﾙﾃｨﾝｸﾞ部</v>
          </cell>
          <cell r="J76" t="str">
            <v>Oracle Consulting Services</v>
          </cell>
          <cell r="K76" t="str">
            <v>Applications Solution Consulting</v>
          </cell>
          <cell r="L76" t="str">
            <v>Application Technology　Consulting</v>
          </cell>
          <cell r="M76" t="str">
            <v>Technical Solution Consulting</v>
          </cell>
          <cell r="N76" t="str">
            <v>5059 - Application solution consulting - ORCL Japan</v>
          </cell>
          <cell r="O76" t="str">
            <v>IC1</v>
          </cell>
          <cell r="P76" t="str">
            <v>20110.Associate Consultant.CONS.IMPDEL.IC1</v>
          </cell>
          <cell r="Q76" t="str">
            <v>L2</v>
          </cell>
          <cell r="S76" t="str">
            <v>1081</v>
          </cell>
          <cell r="T76" t="str">
            <v>Onishi, Toshinori /  ｵｵﾆｼ ﾄｼﾉﾘ /  大西 寿典</v>
          </cell>
          <cell r="U76" t="str">
            <v>JP-Tokyo-OAC</v>
          </cell>
          <cell r="V76" t="str">
            <v>mio.takei@oracle.com</v>
          </cell>
          <cell r="W76" t="str">
            <v>NG</v>
          </cell>
          <cell r="Z76" t="str">
            <v>ｱｿｼｴｲﾄｺﾝｻﾙﾀﾝﾄ</v>
          </cell>
        </row>
        <row r="77">
          <cell r="A77">
            <v>4240</v>
          </cell>
          <cell r="B77">
            <v>40634</v>
          </cell>
          <cell r="C77" t="str">
            <v>永田 清雅</v>
          </cell>
          <cell r="D77" t="str">
            <v>ﾅｶﾞﾀ ｷﾖﾏｻ</v>
          </cell>
          <cell r="E77" t="str">
            <v>Kiyomasa Nagata</v>
          </cell>
          <cell r="F77" t="str">
            <v>ｺﾝｻﾙﾃｨﾝｸﾞｻｰﾋﾞｽ統括</v>
          </cell>
          <cell r="G77" t="str">
            <v>ｱﾌﾟﾘｹｰｼｮﾝｿﾘｭｰｼｮﾝｺﾝｻﾙﾃｨﾝｸﾞ統括本部</v>
          </cell>
          <cell r="H77" t="str">
            <v>Appsﾃｸﾉﾛｼﾞｰ本部</v>
          </cell>
          <cell r="I77" t="str">
            <v>ﾃｸﾆｶﾙｿﾘｭｰｼｮﾝｺﾝｻﾙﾃｨﾝｸﾞ部</v>
          </cell>
          <cell r="J77" t="str">
            <v>Oracle Consulting Services</v>
          </cell>
          <cell r="K77" t="str">
            <v>Applications Solution Consulting</v>
          </cell>
          <cell r="L77" t="str">
            <v>Application Technology　Consulting</v>
          </cell>
          <cell r="M77" t="str">
            <v>Technical Solution Consulting</v>
          </cell>
          <cell r="N77" t="str">
            <v>5059 - Application solution consulting - ORCL Japan</v>
          </cell>
          <cell r="O77" t="str">
            <v>IC1</v>
          </cell>
          <cell r="P77" t="str">
            <v>20110.Associate Consultant.CONS.IMPDEL.IC1</v>
          </cell>
          <cell r="Q77" t="str">
            <v>L2</v>
          </cell>
          <cell r="S77" t="str">
            <v>1081</v>
          </cell>
          <cell r="T77" t="str">
            <v>Onishi, Toshinori /  ｵｵﾆｼ ﾄｼﾉﾘ /  大西 寿典</v>
          </cell>
          <cell r="U77" t="str">
            <v>JP-Tokyo-OAC</v>
          </cell>
          <cell r="V77" t="str">
            <v>kiyomasa.nagata@oracle.com</v>
          </cell>
          <cell r="W77" t="str">
            <v>NG</v>
          </cell>
          <cell r="Z77" t="str">
            <v>ｱｿｼｴｲﾄｺﾝｻﾙﾀﾝﾄ</v>
          </cell>
        </row>
        <row r="78">
          <cell r="A78">
            <v>1147</v>
          </cell>
          <cell r="B78">
            <v>35521</v>
          </cell>
          <cell r="C78" t="str">
            <v>中兼 裕隆</v>
          </cell>
          <cell r="D78" t="str">
            <v>ﾅｶｶﾞﾈ ﾕﾀｶ</v>
          </cell>
          <cell r="E78" t="str">
            <v>Yutaka Nakagane</v>
          </cell>
          <cell r="F78" t="str">
            <v>ｺﾝｻﾙﾃｨﾝｸﾞｻｰﾋﾞｽ統括</v>
          </cell>
          <cell r="G78" t="str">
            <v>ｱﾌﾟﾘｹｰｼｮﾝｿﾘｭｰｼｮﾝｺﾝｻﾙﾃｨﾝｸﾞ統括本部</v>
          </cell>
          <cell r="H78" t="str">
            <v>Appsﾃｸﾉﾛｼﾞｰ本部</v>
          </cell>
          <cell r="I78" t="str">
            <v>ｲﾝﾃｸﾞﾚｰｼｮﾝｺﾝｻﾙﾃｨﾝｸﾞ部</v>
          </cell>
          <cell r="J78" t="str">
            <v>Oracle Consulting Services</v>
          </cell>
          <cell r="K78" t="str">
            <v>Applications Solution Consulting</v>
          </cell>
          <cell r="L78" t="str">
            <v>Application Technology　Consulting</v>
          </cell>
          <cell r="M78" t="str">
            <v>Integration Consulting</v>
          </cell>
          <cell r="N78" t="str">
            <v>5059 - Application solution consulting - ORCL Japan</v>
          </cell>
          <cell r="O78" t="str">
            <v>M3</v>
          </cell>
          <cell r="P78" t="str">
            <v>21505.Consulting Technical Mgmt Manager.CONS.IMPDEL.M3</v>
          </cell>
          <cell r="Q78" t="str">
            <v>L7</v>
          </cell>
          <cell r="R78" t="str">
            <v>Y</v>
          </cell>
          <cell r="S78" t="str">
            <v>869</v>
          </cell>
          <cell r="T78" t="str">
            <v>Hatada, Osamu /  ﾊﾀﾀﾞ ｵｻﾑ /  畑田 修</v>
          </cell>
          <cell r="U78" t="str">
            <v>JP-Tokyo-OAC</v>
          </cell>
          <cell r="V78" t="str">
            <v>Yutaka.Nakagane@oracle.com</v>
          </cell>
          <cell r="W78" t="str">
            <v>NG</v>
          </cell>
          <cell r="Z78" t="str">
            <v>ｺﾝｻﾙﾃｨﾝｸﾞﾏﾈｼﾞｬｰ</v>
          </cell>
        </row>
        <row r="79">
          <cell r="A79">
            <v>208</v>
          </cell>
          <cell r="B79">
            <v>34166</v>
          </cell>
          <cell r="C79" t="str">
            <v>相澤 一郎</v>
          </cell>
          <cell r="D79" t="str">
            <v>ｱｲｻﾞﾜ ｲﾁﾛｳ</v>
          </cell>
          <cell r="E79" t="str">
            <v>Ichiro Aizawa</v>
          </cell>
          <cell r="F79" t="str">
            <v>ｺﾝｻﾙﾃｨﾝｸﾞｻｰﾋﾞｽ統括</v>
          </cell>
          <cell r="G79" t="str">
            <v>ｱﾌﾟﾘｹｰｼｮﾝｿﾘｭｰｼｮﾝｺﾝｻﾙﾃｨﾝｸﾞ統括本部</v>
          </cell>
          <cell r="H79" t="str">
            <v>Appsﾃｸﾉﾛｼﾞｰ本部</v>
          </cell>
          <cell r="I79" t="str">
            <v>ｲﾝﾃｸﾞﾚｰｼｮﾝｺﾝｻﾙﾃｨﾝｸﾞ部</v>
          </cell>
          <cell r="J79" t="str">
            <v>Oracle Consulting Services</v>
          </cell>
          <cell r="K79" t="str">
            <v>Applications Solution Consulting</v>
          </cell>
          <cell r="L79" t="str">
            <v>Application Technology　Consulting</v>
          </cell>
          <cell r="M79" t="str">
            <v>Integration Consulting</v>
          </cell>
          <cell r="N79" t="str">
            <v>5059 - Application solution consulting - ORCL Japan</v>
          </cell>
          <cell r="O79" t="str">
            <v>IC3</v>
          </cell>
          <cell r="P79" t="str">
            <v>20610.Senior Principal Consultant.CONS.IMPDEL.IC3</v>
          </cell>
          <cell r="Q79" t="str">
            <v>L6</v>
          </cell>
          <cell r="S79" t="str">
            <v>1147</v>
          </cell>
          <cell r="T79" t="str">
            <v>Nakagane, Yutaka /  ﾅｶｶﾞﾈ ﾕﾀｶ /  中兼 裕隆</v>
          </cell>
          <cell r="U79" t="str">
            <v>JP-Tokyo-OAC</v>
          </cell>
          <cell r="V79" t="str">
            <v>Ichiro.Aizawa@oracle.com</v>
          </cell>
          <cell r="W79" t="str">
            <v>C</v>
          </cell>
          <cell r="Z79" t="str">
            <v>ｼﾆｱﾌﾟﾘﾝｼﾊﾟﾙｺﾝｻﾙﾀﾝﾄ</v>
          </cell>
        </row>
        <row r="80">
          <cell r="A80">
            <v>1880</v>
          </cell>
          <cell r="B80">
            <v>36557</v>
          </cell>
          <cell r="C80" t="str">
            <v>藤生 和浩</v>
          </cell>
          <cell r="D80" t="str">
            <v>ﾌｼﾞｳ ｶｽﾞﾋﾛ</v>
          </cell>
          <cell r="E80" t="str">
            <v>Kazuhiro Fujiu</v>
          </cell>
          <cell r="F80" t="str">
            <v>ｺﾝｻﾙﾃｨﾝｸﾞｻｰﾋﾞｽ統括</v>
          </cell>
          <cell r="G80" t="str">
            <v>ｱﾌﾟﾘｹｰｼｮﾝｿﾘｭｰｼｮﾝｺﾝｻﾙﾃｨﾝｸﾞ統括本部</v>
          </cell>
          <cell r="H80" t="str">
            <v>Appsﾃｸﾉﾛｼﾞｰ本部</v>
          </cell>
          <cell r="I80" t="str">
            <v>ｲﾝﾃｸﾞﾚｰｼｮﾝｺﾝｻﾙﾃｨﾝｸﾞ部</v>
          </cell>
          <cell r="J80" t="str">
            <v>Oracle Consulting Services</v>
          </cell>
          <cell r="K80" t="str">
            <v>Applications Solution Consulting</v>
          </cell>
          <cell r="L80" t="str">
            <v>Application Technology　Consulting</v>
          </cell>
          <cell r="M80" t="str">
            <v>Integration Consulting</v>
          </cell>
          <cell r="N80" t="str">
            <v>5059 - Application solution consulting - ORCL Japan</v>
          </cell>
          <cell r="O80" t="str">
            <v>IC3</v>
          </cell>
          <cell r="P80" t="str">
            <v>20515.Principal Consultant.CONS.IMPDEL.IC3</v>
          </cell>
          <cell r="Q80" t="str">
            <v>L5</v>
          </cell>
          <cell r="S80" t="str">
            <v>1147</v>
          </cell>
          <cell r="T80" t="str">
            <v>Nakagane, Yutaka /  ﾅｶｶﾞﾈ ﾕﾀｶ /  中兼 裕隆</v>
          </cell>
          <cell r="U80" t="str">
            <v>JP-Tokyo-OAC</v>
          </cell>
          <cell r="V80" t="str">
            <v>Kazuhiro.Fujiu@oracle.com</v>
          </cell>
          <cell r="W80" t="str">
            <v>C</v>
          </cell>
          <cell r="Z80" t="str">
            <v>ﾌﾟﾘﾝｼﾊﾟﾙｺﾝｻﾙﾀﾝﾄ</v>
          </cell>
        </row>
        <row r="81">
          <cell r="A81">
            <v>2101</v>
          </cell>
          <cell r="B81">
            <v>36800</v>
          </cell>
          <cell r="C81" t="str">
            <v>横山 武史</v>
          </cell>
          <cell r="D81" t="str">
            <v>ﾖｺﾔﾏ ﾀｹｼ</v>
          </cell>
          <cell r="E81" t="str">
            <v>Takeshi Yokoyama</v>
          </cell>
          <cell r="F81" t="str">
            <v>ｺﾝｻﾙﾃｨﾝｸﾞｻｰﾋﾞｽ統括</v>
          </cell>
          <cell r="G81" t="str">
            <v>ｱﾌﾟﾘｹｰｼｮﾝｿﾘｭｰｼｮﾝｺﾝｻﾙﾃｨﾝｸﾞ統括本部</v>
          </cell>
          <cell r="H81" t="str">
            <v>Appsﾃｸﾉﾛｼﾞｰ本部</v>
          </cell>
          <cell r="I81" t="str">
            <v>ｲﾝﾃｸﾞﾚｰｼｮﾝｺﾝｻﾙﾃｨﾝｸﾞ部</v>
          </cell>
          <cell r="J81" t="str">
            <v>Oracle Consulting Services</v>
          </cell>
          <cell r="K81" t="str">
            <v>Applications Solution Consulting</v>
          </cell>
          <cell r="L81" t="str">
            <v>Application Technology　Consulting</v>
          </cell>
          <cell r="M81" t="str">
            <v>Integration Consulting</v>
          </cell>
          <cell r="N81" t="str">
            <v>5059 - Application solution consulting - ORCL Japan</v>
          </cell>
          <cell r="O81" t="str">
            <v>IC3</v>
          </cell>
          <cell r="P81" t="str">
            <v>21630.Consulting Solution Lead.CONS.IMPDEL.IC3</v>
          </cell>
          <cell r="Q81" t="str">
            <v>L6</v>
          </cell>
          <cell r="S81" t="str">
            <v>1147</v>
          </cell>
          <cell r="T81" t="str">
            <v>Nakagane, Yutaka /  ﾅｶｶﾞﾈ ﾕﾀｶ /  中兼 裕隆</v>
          </cell>
          <cell r="U81" t="str">
            <v>JP-Tokyo-OAC</v>
          </cell>
          <cell r="V81" t="str">
            <v>Takeshi.Yokoyama@oracle.com</v>
          </cell>
          <cell r="W81" t="str">
            <v>C</v>
          </cell>
          <cell r="Z81" t="str">
            <v>ｿﾘｭｰｼｮﾝﾘｰﾀﾞｰ</v>
          </cell>
        </row>
        <row r="82">
          <cell r="A82">
            <v>3004</v>
          </cell>
          <cell r="B82">
            <v>38687</v>
          </cell>
          <cell r="C82" t="str">
            <v>石川 誠一</v>
          </cell>
          <cell r="D82" t="str">
            <v>ｲｼｶﾜ ｾｲｲﾁ</v>
          </cell>
          <cell r="E82" t="str">
            <v>Seiichi Ishikawa</v>
          </cell>
          <cell r="F82" t="str">
            <v>ｺﾝｻﾙﾃｨﾝｸﾞｻｰﾋﾞｽ統括</v>
          </cell>
          <cell r="G82" t="str">
            <v>ｱﾌﾟﾘｹｰｼｮﾝｿﾘｭｰｼｮﾝｺﾝｻﾙﾃｨﾝｸﾞ統括本部</v>
          </cell>
          <cell r="H82" t="str">
            <v>Appsﾃｸﾉﾛｼﾞｰ本部</v>
          </cell>
          <cell r="I82" t="str">
            <v>ｲﾝﾃｸﾞﾚｰｼｮﾝｺﾝｻﾙﾃｨﾝｸﾞ部</v>
          </cell>
          <cell r="J82" t="str">
            <v>Oracle Consulting Services</v>
          </cell>
          <cell r="K82" t="str">
            <v>Applications Solution Consulting</v>
          </cell>
          <cell r="L82" t="str">
            <v>Application Technology　Consulting</v>
          </cell>
          <cell r="M82" t="str">
            <v>Integration Consulting</v>
          </cell>
          <cell r="N82" t="str">
            <v>5059 - Application solution consulting - ORCL Japan</v>
          </cell>
          <cell r="O82" t="str">
            <v>IC3</v>
          </cell>
          <cell r="P82" t="str">
            <v>20610.Senior Principal Consultant.CONS.IMPDEL.IC3</v>
          </cell>
          <cell r="Q82" t="str">
            <v>L6</v>
          </cell>
          <cell r="S82" t="str">
            <v>1147</v>
          </cell>
          <cell r="T82" t="str">
            <v>Nakagane, Yutaka /  ﾅｶｶﾞﾈ ﾕﾀｶ /  中兼 裕隆</v>
          </cell>
          <cell r="U82" t="str">
            <v>JP-Tokyo-OAC</v>
          </cell>
          <cell r="V82" t="str">
            <v>seiichi.ishikawa@oracle.com</v>
          </cell>
          <cell r="W82" t="str">
            <v>C</v>
          </cell>
          <cell r="Z82" t="str">
            <v>ｼﾆｱﾌﾟﾘﾝｼﾊﾟﾙｺﾝｻﾙﾀﾝﾄ</v>
          </cell>
        </row>
        <row r="83">
          <cell r="A83">
            <v>3372</v>
          </cell>
          <cell r="B83">
            <v>39173</v>
          </cell>
          <cell r="C83" t="str">
            <v>小田 彰宏</v>
          </cell>
          <cell r="D83" t="str">
            <v>ｵﾀﾞ ｱｷﾋﾛ</v>
          </cell>
          <cell r="E83" t="str">
            <v>Akihiro Oda</v>
          </cell>
          <cell r="F83" t="str">
            <v>ｺﾝｻﾙﾃｨﾝｸﾞｻｰﾋﾞｽ統括</v>
          </cell>
          <cell r="G83" t="str">
            <v>ｱﾌﾟﾘｹｰｼｮﾝｿﾘｭｰｼｮﾝｺﾝｻﾙﾃｨﾝｸﾞ統括本部</v>
          </cell>
          <cell r="H83" t="str">
            <v>Appsﾃｸﾉﾛｼﾞｰ本部</v>
          </cell>
          <cell r="I83" t="str">
            <v>ｲﾝﾃｸﾞﾚｰｼｮﾝｺﾝｻﾙﾃｨﾝｸﾞ部</v>
          </cell>
          <cell r="J83" t="str">
            <v>Oracle Consulting Services</v>
          </cell>
          <cell r="K83" t="str">
            <v>Applications Solution Consulting</v>
          </cell>
          <cell r="L83" t="str">
            <v>Application Technology　Consulting</v>
          </cell>
          <cell r="M83" t="str">
            <v>Integration Consulting</v>
          </cell>
          <cell r="N83" t="str">
            <v>5059 - Application solution consulting - ORCL Japan</v>
          </cell>
          <cell r="O83" t="str">
            <v>IC3</v>
          </cell>
          <cell r="P83" t="str">
            <v>20515.Principal Consultant.CONS.IMPDEL.IC3</v>
          </cell>
          <cell r="Q83" t="str">
            <v>L5</v>
          </cell>
          <cell r="S83" t="str">
            <v>1147</v>
          </cell>
          <cell r="T83" t="str">
            <v>Nakagane, Yutaka /  ﾅｶｶﾞﾈ ﾕﾀｶ /  中兼 裕隆</v>
          </cell>
          <cell r="U83" t="str">
            <v>JP-Tokyo-OAC</v>
          </cell>
          <cell r="V83" t="str">
            <v>akihiro.oda@oracle.com</v>
          </cell>
          <cell r="W83" t="str">
            <v>C</v>
          </cell>
          <cell r="Z83" t="str">
            <v>ﾌﾟﾘﾝｼﾊﾟﾙｺﾝｻﾙﾀﾝﾄ</v>
          </cell>
        </row>
        <row r="84">
          <cell r="A84">
            <v>3634</v>
          </cell>
          <cell r="B84">
            <v>39479</v>
          </cell>
          <cell r="C84" t="str">
            <v>半田 哲也</v>
          </cell>
          <cell r="D84" t="str">
            <v>ﾊﾝﾀﾞ ﾃﾂﾔ</v>
          </cell>
          <cell r="E84" t="str">
            <v>Tetsuya Handa</v>
          </cell>
          <cell r="F84" t="str">
            <v>ｺﾝｻﾙﾃｨﾝｸﾞｻｰﾋﾞｽ統括</v>
          </cell>
          <cell r="G84" t="str">
            <v>ｱﾌﾟﾘｹｰｼｮﾝｿﾘｭｰｼｮﾝｺﾝｻﾙﾃｨﾝｸﾞ統括本部</v>
          </cell>
          <cell r="H84" t="str">
            <v>Appsﾃｸﾉﾛｼﾞｰ本部</v>
          </cell>
          <cell r="I84" t="str">
            <v>ｲﾝﾃｸﾞﾚｰｼｮﾝｺﾝｻﾙﾃｨﾝｸﾞ部</v>
          </cell>
          <cell r="J84" t="str">
            <v>Oracle Consulting Services</v>
          </cell>
          <cell r="K84" t="str">
            <v>Applications Solution Consulting</v>
          </cell>
          <cell r="L84" t="str">
            <v>Application Technology　Consulting</v>
          </cell>
          <cell r="M84" t="str">
            <v>Integration Consulting</v>
          </cell>
          <cell r="N84" t="str">
            <v>5059 - Application solution consulting - ORCL Japan</v>
          </cell>
          <cell r="O84" t="str">
            <v>IC3</v>
          </cell>
          <cell r="P84" t="str">
            <v>20515.Principal Consultant.CONS.IMPDEL.IC3</v>
          </cell>
          <cell r="Q84" t="str">
            <v>L5</v>
          </cell>
          <cell r="S84" t="str">
            <v>1147</v>
          </cell>
          <cell r="T84" t="str">
            <v>Nakagane, Yutaka /  ﾅｶｶﾞﾈ ﾕﾀｶ /  中兼 裕隆</v>
          </cell>
          <cell r="U84" t="str">
            <v>JP-Tokyo-OAC</v>
          </cell>
          <cell r="V84" t="str">
            <v>tetsuya.handa@oracle.com</v>
          </cell>
          <cell r="W84" t="str">
            <v>C</v>
          </cell>
          <cell r="Z84" t="str">
            <v>ﾌﾟﾘﾝｼﾊﾟﾙｺﾝｻﾙﾀﾝﾄ</v>
          </cell>
        </row>
        <row r="85">
          <cell r="A85">
            <v>3748</v>
          </cell>
          <cell r="B85">
            <v>39539</v>
          </cell>
          <cell r="C85" t="str">
            <v>堀内 重人</v>
          </cell>
          <cell r="D85" t="str">
            <v>ﾎﾘｳﾁ ｼｹﾞﾄ</v>
          </cell>
          <cell r="E85" t="str">
            <v>Shigeto Horiuchi</v>
          </cell>
          <cell r="F85" t="str">
            <v>ｺﾝｻﾙﾃｨﾝｸﾞｻｰﾋﾞｽ統括</v>
          </cell>
          <cell r="G85" t="str">
            <v>ｱﾌﾟﾘｹｰｼｮﾝｿﾘｭｰｼｮﾝｺﾝｻﾙﾃｨﾝｸﾞ統括本部</v>
          </cell>
          <cell r="H85" t="str">
            <v>Appsﾃｸﾉﾛｼﾞｰ本部</v>
          </cell>
          <cell r="I85" t="str">
            <v>ｲﾝﾃｸﾞﾚｰｼｮﾝｺﾝｻﾙﾃｨﾝｸﾞ部</v>
          </cell>
          <cell r="J85" t="str">
            <v>Oracle Consulting Services</v>
          </cell>
          <cell r="K85" t="str">
            <v>Applications Solution Consulting</v>
          </cell>
          <cell r="L85" t="str">
            <v>Application Technology　Consulting</v>
          </cell>
          <cell r="M85" t="str">
            <v>Integration Consulting</v>
          </cell>
          <cell r="N85" t="str">
            <v>5059 - Application solution consulting - ORCL Japan</v>
          </cell>
          <cell r="O85" t="str">
            <v>IC2</v>
          </cell>
          <cell r="P85" t="str">
            <v>20410.Senior Consultant.CONS.IMPDEL.IC2</v>
          </cell>
          <cell r="Q85" t="str">
            <v>L4</v>
          </cell>
          <cell r="S85" t="str">
            <v>1147</v>
          </cell>
          <cell r="T85" t="str">
            <v>Nakagane, Yutaka /  ﾅｶｶﾞﾈ ﾕﾀｶ /  中兼 裕隆</v>
          </cell>
          <cell r="U85" t="str">
            <v>JP-Tokyo-OAC</v>
          </cell>
          <cell r="V85" t="str">
            <v>shigeto.horiuchi@oracle.com</v>
          </cell>
          <cell r="W85" t="str">
            <v>C</v>
          </cell>
          <cell r="Z85" t="str">
            <v>ｼﾆｱｺﾝｻﾙﾀﾝﾄ</v>
          </cell>
        </row>
        <row r="86">
          <cell r="A86">
            <v>3333</v>
          </cell>
          <cell r="B86">
            <v>39173</v>
          </cell>
          <cell r="C86" t="str">
            <v>沢田 健太</v>
          </cell>
          <cell r="D86" t="str">
            <v>ｻﾜﾀﾞ ｹﾝﾀ</v>
          </cell>
          <cell r="E86" t="str">
            <v>Kenta Sawada</v>
          </cell>
          <cell r="F86" t="str">
            <v>ｺﾝｻﾙﾃｨﾝｸﾞｻｰﾋﾞｽ統括</v>
          </cell>
          <cell r="G86" t="str">
            <v>ｱﾌﾟﾘｹｰｼｮﾝｿﾘｭｰｼｮﾝｺﾝｻﾙﾃｨﾝｸﾞ統括本部</v>
          </cell>
          <cell r="H86" t="str">
            <v>Appsﾃｸﾉﾛｼﾞｰ本部</v>
          </cell>
          <cell r="I86" t="str">
            <v>ｲﾝﾃｸﾞﾚｰｼｮﾝｺﾝｻﾙﾃｨﾝｸﾞ部</v>
          </cell>
          <cell r="J86" t="str">
            <v>Oracle Consulting Services</v>
          </cell>
          <cell r="K86" t="str">
            <v>Applications Solution Consulting</v>
          </cell>
          <cell r="L86" t="str">
            <v>Application Technology　Consulting</v>
          </cell>
          <cell r="M86" t="str">
            <v>Integration Consulting</v>
          </cell>
          <cell r="N86" t="str">
            <v>5059 - Application solution consulting - ORCL Japan</v>
          </cell>
          <cell r="O86" t="str">
            <v>IC1</v>
          </cell>
          <cell r="P86" t="str">
            <v>20310.Staff Consultant.CONS.IMPDEL.IC1</v>
          </cell>
          <cell r="Q86" t="str">
            <v>L3</v>
          </cell>
          <cell r="S86" t="str">
            <v>1147</v>
          </cell>
          <cell r="T86" t="str">
            <v>Nakagane, Yutaka /  ﾅｶｶﾞﾈ ﾕﾀｶ /  中兼 裕隆</v>
          </cell>
          <cell r="U86" t="str">
            <v>JP-Tokyo-OAC</v>
          </cell>
          <cell r="V86" t="str">
            <v>kenta.sawada@oracle.com</v>
          </cell>
          <cell r="W86" t="str">
            <v>NG</v>
          </cell>
          <cell r="Z86" t="str">
            <v>ｽﾀｯﾌｺﾝｻﾙﾀﾝﾄ</v>
          </cell>
        </row>
        <row r="87">
          <cell r="A87">
            <v>3909</v>
          </cell>
          <cell r="B87">
            <v>39904</v>
          </cell>
          <cell r="C87" t="str">
            <v>倉田 有実子</v>
          </cell>
          <cell r="D87" t="str">
            <v>ｸﾗﾀ ﾕﾐｺ</v>
          </cell>
          <cell r="E87" t="str">
            <v>Yumiko Kurata</v>
          </cell>
          <cell r="F87" t="str">
            <v>ｺﾝｻﾙﾃｨﾝｸﾞｻｰﾋﾞｽ統括</v>
          </cell>
          <cell r="G87" t="str">
            <v>ｱﾌﾟﾘｹｰｼｮﾝｿﾘｭｰｼｮﾝｺﾝｻﾙﾃｨﾝｸﾞ統括本部</v>
          </cell>
          <cell r="H87" t="str">
            <v>Appsﾃｸﾉﾛｼﾞｰ本部</v>
          </cell>
          <cell r="I87" t="str">
            <v>ｲﾝﾃｸﾞﾚｰｼｮﾝｺﾝｻﾙﾃｨﾝｸﾞ部</v>
          </cell>
          <cell r="J87" t="str">
            <v>Oracle Consulting Services</v>
          </cell>
          <cell r="K87" t="str">
            <v>Applications Solution Consulting</v>
          </cell>
          <cell r="L87" t="str">
            <v>Application Technology　Consulting</v>
          </cell>
          <cell r="M87" t="str">
            <v>Integration Consulting</v>
          </cell>
          <cell r="N87" t="str">
            <v>5059 - Application solution consulting - ORCL Japan</v>
          </cell>
          <cell r="O87" t="str">
            <v>IC1</v>
          </cell>
          <cell r="P87" t="str">
            <v>20310.Staff Consultant.CONS.IMPDEL.IC1</v>
          </cell>
          <cell r="Q87" t="str">
            <v>L3</v>
          </cell>
          <cell r="S87" t="str">
            <v>1147</v>
          </cell>
          <cell r="T87" t="str">
            <v>Nakagane, Yutaka /  ﾅｶｶﾞﾈ ﾕﾀｶ /  中兼 裕隆</v>
          </cell>
          <cell r="U87" t="str">
            <v>JP-Tokyo-OAC</v>
          </cell>
          <cell r="V87" t="str">
            <v>yumiko.kurata@oracle.com</v>
          </cell>
          <cell r="W87" t="str">
            <v>NG</v>
          </cell>
          <cell r="Z87" t="str">
            <v>ｽﾀｯﾌｺﾝｻﾙﾀﾝﾄ</v>
          </cell>
        </row>
        <row r="88">
          <cell r="A88">
            <v>2177</v>
          </cell>
          <cell r="B88">
            <v>36951</v>
          </cell>
          <cell r="C88" t="str">
            <v>辻 正史</v>
          </cell>
          <cell r="D88" t="str">
            <v>ﾂｼﾞ ﾏｻﾌﾐ</v>
          </cell>
          <cell r="E88" t="str">
            <v>Masafumi Tsuji</v>
          </cell>
          <cell r="F88" t="str">
            <v>ｺﾝｻﾙﾃｨﾝｸﾞｻｰﾋﾞｽ統括</v>
          </cell>
          <cell r="G88" t="str">
            <v>ｱﾌﾟﾘｹｰｼｮﾝｿﾘｭｰｼｮﾝｺﾝｻﾙﾃｨﾝｸﾞ統括本部</v>
          </cell>
          <cell r="H88" t="str">
            <v>Appsﾃｸﾉﾛｼﾞｰ本部</v>
          </cell>
          <cell r="I88" t="str">
            <v>ｺｱﾃｸﾉﾛｼﾞｰｺﾝｻﾙﾃｨﾝｸﾞ部</v>
          </cell>
          <cell r="J88" t="str">
            <v>Oracle Consulting Services</v>
          </cell>
          <cell r="K88" t="str">
            <v>Applications Solution Consulting</v>
          </cell>
          <cell r="L88" t="str">
            <v>Application Technology　Consulting</v>
          </cell>
          <cell r="M88" t="str">
            <v>Core Technology Consulting</v>
          </cell>
          <cell r="N88" t="str">
            <v>5059 - Application solution consulting - ORCL Japan</v>
          </cell>
          <cell r="O88" t="str">
            <v>M3</v>
          </cell>
          <cell r="P88" t="str">
            <v>21505.Consulting Technical Mgmt Manager.CONS.IMPDEL.M3</v>
          </cell>
          <cell r="Q88" t="str">
            <v>L7</v>
          </cell>
          <cell r="R88" t="str">
            <v>Y</v>
          </cell>
          <cell r="S88" t="str">
            <v>869</v>
          </cell>
          <cell r="T88" t="str">
            <v>Hatada, Osamu /  ﾊﾀﾀﾞ ｵｻﾑ /  畑田 修</v>
          </cell>
          <cell r="U88" t="str">
            <v>JP-Tokyo-OAC</v>
          </cell>
          <cell r="V88" t="str">
            <v>Masafumi.Tsuji@oracle.com</v>
          </cell>
          <cell r="W88" t="str">
            <v>C</v>
          </cell>
          <cell r="Z88" t="str">
            <v>ｺﾝｻﾙﾃｨﾝｸﾞﾏﾈｼﾞｬｰ</v>
          </cell>
        </row>
        <row r="89">
          <cell r="A89">
            <v>1350</v>
          </cell>
          <cell r="B89">
            <v>35735</v>
          </cell>
          <cell r="C89" t="str">
            <v>峯島 久樹</v>
          </cell>
          <cell r="D89" t="str">
            <v>ﾐﾈｼﾏ ﾋｻｷ</v>
          </cell>
          <cell r="E89" t="str">
            <v>Hisaki Mineshima</v>
          </cell>
          <cell r="F89" t="str">
            <v>ｺﾝｻﾙﾃｨﾝｸﾞｻｰﾋﾞｽ統括</v>
          </cell>
          <cell r="G89" t="str">
            <v>ｱﾌﾟﾘｹｰｼｮﾝｿﾘｭｰｼｮﾝｺﾝｻﾙﾃｨﾝｸﾞ統括本部</v>
          </cell>
          <cell r="H89" t="str">
            <v>Appsﾃｸﾉﾛｼﾞｰ本部</v>
          </cell>
          <cell r="I89" t="str">
            <v>ｺｱﾃｸﾉﾛｼﾞｰｺﾝｻﾙﾃｨﾝｸﾞ部</v>
          </cell>
          <cell r="J89" t="str">
            <v>Oracle Consulting Services</v>
          </cell>
          <cell r="K89" t="str">
            <v>Applications Solution Consulting</v>
          </cell>
          <cell r="L89" t="str">
            <v>Application Technology　Consulting</v>
          </cell>
          <cell r="M89" t="str">
            <v>Core Technology Consulting</v>
          </cell>
          <cell r="N89" t="str">
            <v>5059 - Application solution consulting - ORCL Japan</v>
          </cell>
          <cell r="O89" t="str">
            <v>IC4</v>
          </cell>
          <cell r="P89" t="str">
            <v>21640.Consulting Solution Manager.CONS.IMPDEL.IC4</v>
          </cell>
          <cell r="Q89" t="str">
            <v>L7</v>
          </cell>
          <cell r="S89" t="str">
            <v>2177</v>
          </cell>
          <cell r="T89" t="str">
            <v>Tsuji, Masafumi /  ﾂｼﾞ ﾏｻﾌﾐ /  辻 正史</v>
          </cell>
          <cell r="U89" t="str">
            <v>JP-Tokyo-OAC</v>
          </cell>
          <cell r="V89" t="str">
            <v>Hisaki.Mineshima@oracle.com</v>
          </cell>
          <cell r="W89" t="str">
            <v>C</v>
          </cell>
          <cell r="Z89" t="str">
            <v>ｿﾘｭｰｼｮﾝﾏﾈｼﾞｬｰ</v>
          </cell>
        </row>
        <row r="90">
          <cell r="A90">
            <v>1478</v>
          </cell>
          <cell r="B90">
            <v>35886</v>
          </cell>
          <cell r="C90" t="str">
            <v>宮坂 康敏</v>
          </cell>
          <cell r="D90" t="str">
            <v>ﾐﾔｻｶ ﾔｽﾄｼ</v>
          </cell>
          <cell r="E90" t="str">
            <v>Yasutoshi Miyasaka</v>
          </cell>
          <cell r="F90" t="str">
            <v>ｺﾝｻﾙﾃｨﾝｸﾞｻｰﾋﾞｽ統括</v>
          </cell>
          <cell r="G90" t="str">
            <v>ｱﾌﾟﾘｹｰｼｮﾝｿﾘｭｰｼｮﾝｺﾝｻﾙﾃｨﾝｸﾞ統括本部</v>
          </cell>
          <cell r="H90" t="str">
            <v>Appsﾃｸﾉﾛｼﾞｰ本部</v>
          </cell>
          <cell r="I90" t="str">
            <v>ｺｱﾃｸﾉﾛｼﾞｰｺﾝｻﾙﾃｨﾝｸﾞ部</v>
          </cell>
          <cell r="J90" t="str">
            <v>Oracle Consulting Services</v>
          </cell>
          <cell r="K90" t="str">
            <v>Applications Solution Consulting</v>
          </cell>
          <cell r="L90" t="str">
            <v>Application Technology　Consulting</v>
          </cell>
          <cell r="M90" t="str">
            <v>Core Technology Consulting</v>
          </cell>
          <cell r="N90" t="str">
            <v>5059 - Application solution consulting - ORCL Japan</v>
          </cell>
          <cell r="O90" t="str">
            <v>IC3</v>
          </cell>
          <cell r="P90" t="str">
            <v>20515.Principal Consultant.CONS.IMPDEL.IC3</v>
          </cell>
          <cell r="Q90" t="str">
            <v>L5</v>
          </cell>
          <cell r="S90" t="str">
            <v>2177</v>
          </cell>
          <cell r="T90" t="str">
            <v>Tsuji, Masafumi /  ﾂｼﾞ ﾏｻﾌﾐ /  辻 正史</v>
          </cell>
          <cell r="U90" t="str">
            <v>JP-Tokyo-OAC</v>
          </cell>
          <cell r="V90" t="str">
            <v>Yasutoshi.Miyasaka@oracle.com</v>
          </cell>
          <cell r="W90" t="str">
            <v>NG</v>
          </cell>
          <cell r="Z90" t="str">
            <v>ﾌﾟﾘﾝｼﾊﾟﾙｺﾝｻﾙﾀﾝﾄ</v>
          </cell>
        </row>
        <row r="91">
          <cell r="A91">
            <v>2213</v>
          </cell>
          <cell r="B91">
            <v>36982</v>
          </cell>
          <cell r="C91" t="str">
            <v>田口 雅人</v>
          </cell>
          <cell r="D91" t="str">
            <v>ﾀｸﾞﾁ ﾏｻﾄ</v>
          </cell>
          <cell r="E91" t="str">
            <v>Masato Taguchi</v>
          </cell>
          <cell r="F91" t="str">
            <v>ｺﾝｻﾙﾃｨﾝｸﾞｻｰﾋﾞｽ統括</v>
          </cell>
          <cell r="G91" t="str">
            <v>ｱﾌﾟﾘｹｰｼｮﾝｿﾘｭｰｼｮﾝｺﾝｻﾙﾃｨﾝｸﾞ統括本部</v>
          </cell>
          <cell r="H91" t="str">
            <v>Appsﾃｸﾉﾛｼﾞｰ本部</v>
          </cell>
          <cell r="I91" t="str">
            <v>ｺｱﾃｸﾉﾛｼﾞｰｺﾝｻﾙﾃｨﾝｸﾞ部</v>
          </cell>
          <cell r="J91" t="str">
            <v>Oracle Consulting Services</v>
          </cell>
          <cell r="K91" t="str">
            <v>Applications Solution Consulting</v>
          </cell>
          <cell r="L91" t="str">
            <v>Application Technology　Consulting</v>
          </cell>
          <cell r="M91" t="str">
            <v>Core Technology Consulting</v>
          </cell>
          <cell r="N91" t="str">
            <v>5059 - Application solution consulting - ORCL Japan</v>
          </cell>
          <cell r="O91" t="str">
            <v>IC3</v>
          </cell>
          <cell r="P91" t="str">
            <v>20515.Principal Consultant.CONS.IMPDEL.IC3</v>
          </cell>
          <cell r="Q91" t="str">
            <v>L5</v>
          </cell>
          <cell r="S91" t="str">
            <v>2177</v>
          </cell>
          <cell r="T91" t="str">
            <v>Tsuji, Masafumi /  ﾂｼﾞ ﾏｻﾌﾐ /  辻 正史</v>
          </cell>
          <cell r="U91" t="str">
            <v>JP-Tokyo-OAC</v>
          </cell>
          <cell r="V91" t="str">
            <v>Masato.Taguchi@oracle.com</v>
          </cell>
          <cell r="W91" t="str">
            <v>NG</v>
          </cell>
          <cell r="Z91" t="str">
            <v>ﾌﾟﾘﾝｼﾊﾟﾙｺﾝｻﾙﾀﾝﾄ</v>
          </cell>
        </row>
        <row r="92">
          <cell r="A92">
            <v>2983</v>
          </cell>
          <cell r="B92">
            <v>38626</v>
          </cell>
          <cell r="C92" t="str">
            <v>山田 信一</v>
          </cell>
          <cell r="D92" t="str">
            <v>ﾔﾏﾀﾞ ｼﾝｲﾁ</v>
          </cell>
          <cell r="E92" t="str">
            <v>Shinichi Yamada</v>
          </cell>
          <cell r="F92" t="str">
            <v>ｺﾝｻﾙﾃｨﾝｸﾞｻｰﾋﾞｽ統括</v>
          </cell>
          <cell r="G92" t="str">
            <v>ｱﾌﾟﾘｹｰｼｮﾝｿﾘｭｰｼｮﾝｺﾝｻﾙﾃｨﾝｸﾞ統括本部</v>
          </cell>
          <cell r="H92" t="str">
            <v>Appsﾃｸﾉﾛｼﾞｰ本部</v>
          </cell>
          <cell r="I92" t="str">
            <v>ｺｱﾃｸﾉﾛｼﾞｰｺﾝｻﾙﾃｨﾝｸﾞ部</v>
          </cell>
          <cell r="J92" t="str">
            <v>Oracle Consulting Services</v>
          </cell>
          <cell r="K92" t="str">
            <v>Applications Solution Consulting</v>
          </cell>
          <cell r="L92" t="str">
            <v>Application Technology　Consulting</v>
          </cell>
          <cell r="M92" t="str">
            <v>Core Technology Consulting</v>
          </cell>
          <cell r="N92" t="str">
            <v>5059 - Application solution consulting - ORCL Japan</v>
          </cell>
          <cell r="O92" t="str">
            <v>IC3</v>
          </cell>
          <cell r="P92" t="str">
            <v>20610.Senior Principal Consultant.CONS.IMPDEL.IC3</v>
          </cell>
          <cell r="Q92" t="str">
            <v>L6</v>
          </cell>
          <cell r="S92" t="str">
            <v>2177</v>
          </cell>
          <cell r="T92" t="str">
            <v>Tsuji, Masafumi /  ﾂｼﾞ ﾏｻﾌﾐ /  辻 正史</v>
          </cell>
          <cell r="U92" t="str">
            <v>JP-Tokyo-OAC</v>
          </cell>
          <cell r="V92" t="str">
            <v>shinichi.yamada@oracle.com</v>
          </cell>
          <cell r="W92" t="str">
            <v>C</v>
          </cell>
          <cell r="Z92" t="str">
            <v>ｼﾆｱﾌﾟﾘﾝｼﾊﾟﾙｺﾝｻﾙﾀﾝﾄ</v>
          </cell>
        </row>
        <row r="93">
          <cell r="A93">
            <v>3055</v>
          </cell>
          <cell r="B93">
            <v>38808</v>
          </cell>
          <cell r="C93" t="str">
            <v>石原 大志</v>
          </cell>
          <cell r="D93" t="str">
            <v>ｲｼﾊﾗ ﾀｲｼ</v>
          </cell>
          <cell r="E93" t="str">
            <v>Taishi Ishihara</v>
          </cell>
          <cell r="F93" t="str">
            <v>ｺﾝｻﾙﾃｨﾝｸﾞｻｰﾋﾞｽ統括</v>
          </cell>
          <cell r="G93" t="str">
            <v>ｱﾌﾟﾘｹｰｼｮﾝｿﾘｭｰｼｮﾝｺﾝｻﾙﾃｨﾝｸﾞ統括本部</v>
          </cell>
          <cell r="H93" t="str">
            <v>Appsﾃｸﾉﾛｼﾞｰ本部</v>
          </cell>
          <cell r="I93" t="str">
            <v>ｺｱﾃｸﾉﾛｼﾞｰｺﾝｻﾙﾃｨﾝｸﾞ部</v>
          </cell>
          <cell r="J93" t="str">
            <v>Oracle Consulting Services</v>
          </cell>
          <cell r="K93" t="str">
            <v>Applications Solution Consulting</v>
          </cell>
          <cell r="L93" t="str">
            <v>Application Technology　Consulting</v>
          </cell>
          <cell r="M93" t="str">
            <v>Core Technology Consulting</v>
          </cell>
          <cell r="N93" t="str">
            <v>5059 - Application solution consulting - ORCL Japan</v>
          </cell>
          <cell r="O93" t="str">
            <v>IC2</v>
          </cell>
          <cell r="P93" t="str">
            <v>20410.Senior Consultant.CONS.IMPDEL.IC2</v>
          </cell>
          <cell r="Q93" t="str">
            <v>L4</v>
          </cell>
          <cell r="S93" t="str">
            <v>2177</v>
          </cell>
          <cell r="T93" t="str">
            <v>Tsuji, Masafumi /  ﾂｼﾞ ﾏｻﾌﾐ /  辻 正史</v>
          </cell>
          <cell r="U93" t="str">
            <v>JP-Tokyo-OAC</v>
          </cell>
          <cell r="V93" t="str">
            <v>taishi.ishihara@oracle.com</v>
          </cell>
          <cell r="W93" t="str">
            <v>NG</v>
          </cell>
          <cell r="Z93" t="str">
            <v>ｼﾆｱｺﾝｻﾙﾀﾝﾄ</v>
          </cell>
        </row>
        <row r="94">
          <cell r="A94">
            <v>5162</v>
          </cell>
          <cell r="B94">
            <v>38718</v>
          </cell>
          <cell r="C94" t="str">
            <v>光井 豊和</v>
          </cell>
          <cell r="D94" t="str">
            <v>ﾐﾂｲ ﾄﾖｶｽﾞ</v>
          </cell>
          <cell r="E94" t="str">
            <v>Toyokazu Mitsui</v>
          </cell>
          <cell r="F94" t="str">
            <v>ｺﾝｻﾙﾃｨﾝｸﾞｻｰﾋﾞｽ統括</v>
          </cell>
          <cell r="G94" t="str">
            <v>ｱﾌﾟﾘｹｰｼｮﾝｿﾘｭｰｼｮﾝｺﾝｻﾙﾃｨﾝｸﾞ統括本部</v>
          </cell>
          <cell r="H94" t="str">
            <v>Appsﾃｸﾉﾛｼﾞｰ本部</v>
          </cell>
          <cell r="I94" t="str">
            <v>ｺｱﾃｸﾉﾛｼﾞｰｺﾝｻﾙﾃｨﾝｸﾞ部</v>
          </cell>
          <cell r="J94" t="str">
            <v>Oracle Consulting Services</v>
          </cell>
          <cell r="K94" t="str">
            <v>Applications Solution Consulting</v>
          </cell>
          <cell r="L94" t="str">
            <v>Application Technology　Consulting</v>
          </cell>
          <cell r="M94" t="str">
            <v>Core Technology Consulting</v>
          </cell>
          <cell r="N94" t="str">
            <v>5059 - Application solution consulting - ORCL OIS Japan GK</v>
          </cell>
          <cell r="O94" t="str">
            <v>IC2</v>
          </cell>
          <cell r="P94" t="str">
            <v>20410.Senior Consultant.CONS.IMPDEL.IC2</v>
          </cell>
          <cell r="Q94" t="str">
            <v>L4</v>
          </cell>
          <cell r="S94" t="str">
            <v>2177</v>
          </cell>
          <cell r="T94" t="str">
            <v>Tsuji, Masafumi /  ﾂｼﾞ ﾏｻﾌﾐ /  辻 正史</v>
          </cell>
          <cell r="U94" t="str">
            <v>JP-Tokyo-OAC</v>
          </cell>
          <cell r="V94" t="str">
            <v>toyokazu.mitsui@oracle.com</v>
          </cell>
          <cell r="W94" t="str">
            <v>C</v>
          </cell>
          <cell r="Z94" t="str">
            <v>ｼﾆｱｺﾝｻﾙﾀﾝﾄ</v>
          </cell>
        </row>
        <row r="95">
          <cell r="A95">
            <v>3904</v>
          </cell>
          <cell r="B95">
            <v>39904</v>
          </cell>
          <cell r="C95" t="str">
            <v>江藤 理恵子</v>
          </cell>
          <cell r="D95" t="str">
            <v>ｴﾄｳ ﾘｴｺ</v>
          </cell>
          <cell r="E95" t="str">
            <v>Rieko Eto</v>
          </cell>
          <cell r="F95" t="str">
            <v>ｺﾝｻﾙﾃｨﾝｸﾞｻｰﾋﾞｽ統括</v>
          </cell>
          <cell r="G95" t="str">
            <v>ｱﾌﾟﾘｹｰｼｮﾝｿﾘｭｰｼｮﾝｺﾝｻﾙﾃｨﾝｸﾞ統括本部</v>
          </cell>
          <cell r="H95" t="str">
            <v>Appsﾃｸﾉﾛｼﾞｰ本部</v>
          </cell>
          <cell r="I95" t="str">
            <v>ｺｱﾃｸﾉﾛｼﾞｰｺﾝｻﾙﾃｨﾝｸﾞ部</v>
          </cell>
          <cell r="J95" t="str">
            <v>Oracle Consulting Services</v>
          </cell>
          <cell r="K95" t="str">
            <v>Applications Solution Consulting</v>
          </cell>
          <cell r="L95" t="str">
            <v>Application Technology　Consulting</v>
          </cell>
          <cell r="M95" t="str">
            <v>Core Technology Consulting</v>
          </cell>
          <cell r="N95" t="str">
            <v>5059 - Application solution consulting - ORCL Japan</v>
          </cell>
          <cell r="O95" t="str">
            <v>IC1</v>
          </cell>
          <cell r="P95" t="str">
            <v>20310.Staff Consultant.CONS.IMPDEL.IC1</v>
          </cell>
          <cell r="Q95" t="str">
            <v>L3</v>
          </cell>
          <cell r="S95" t="str">
            <v>2177</v>
          </cell>
          <cell r="T95" t="str">
            <v>Tsuji, Masafumi /  ﾂｼﾞ ﾏｻﾌﾐ /  辻 正史</v>
          </cell>
          <cell r="U95" t="str">
            <v>JP-Tokyo-OAC</v>
          </cell>
          <cell r="V95" t="str">
            <v>rieko.eto@oracle.com</v>
          </cell>
          <cell r="W95" t="str">
            <v>NG</v>
          </cell>
          <cell r="Z95" t="str">
            <v>ｽﾀｯﾌｺﾝｻﾙﾀﾝﾄ</v>
          </cell>
        </row>
        <row r="96">
          <cell r="A96">
            <v>4029</v>
          </cell>
          <cell r="B96">
            <v>40269</v>
          </cell>
          <cell r="C96" t="str">
            <v>澤井 裕太</v>
          </cell>
          <cell r="D96" t="str">
            <v>ｻﾜｲ ﾕｳﾀ</v>
          </cell>
          <cell r="E96" t="str">
            <v>Yuta Sawai</v>
          </cell>
          <cell r="F96" t="str">
            <v>ｺﾝｻﾙﾃｨﾝｸﾞｻｰﾋﾞｽ統括</v>
          </cell>
          <cell r="G96" t="str">
            <v>ｱﾌﾟﾘｹｰｼｮﾝｿﾘｭｰｼｮﾝｺﾝｻﾙﾃｨﾝｸﾞ統括本部</v>
          </cell>
          <cell r="H96" t="str">
            <v>Appsﾃｸﾉﾛｼﾞｰ本部</v>
          </cell>
          <cell r="I96" t="str">
            <v>ｺｱﾃｸﾉﾛｼﾞｰｺﾝｻﾙﾃｨﾝｸﾞ部</v>
          </cell>
          <cell r="J96" t="str">
            <v>Oracle Consulting Services</v>
          </cell>
          <cell r="K96" t="str">
            <v>Applications Solution Consulting</v>
          </cell>
          <cell r="L96" t="str">
            <v>Application Technology　Consulting</v>
          </cell>
          <cell r="M96" t="str">
            <v>Core Technology Consulting</v>
          </cell>
          <cell r="N96" t="str">
            <v>5059 - Application solution consulting - ORCL Japan</v>
          </cell>
          <cell r="O96" t="str">
            <v>IC1</v>
          </cell>
          <cell r="P96" t="str">
            <v>20310.Staff Consultant.CONS.IMPDEL.IC1</v>
          </cell>
          <cell r="Q96" t="str">
            <v>L3</v>
          </cell>
          <cell r="S96" t="str">
            <v>2177</v>
          </cell>
          <cell r="T96" t="str">
            <v>Tsuji, Masafumi /  ﾂｼﾞ ﾏｻﾌﾐ /  辻 正史</v>
          </cell>
          <cell r="U96" t="str">
            <v>JP-Tokyo-OAC</v>
          </cell>
          <cell r="V96" t="str">
            <v>yuta.sawai@oracle.com</v>
          </cell>
          <cell r="W96" t="str">
            <v>NG</v>
          </cell>
          <cell r="Z96" t="str">
            <v>ｽﾀｯﾌｺﾝｻﾙﾀﾝﾄ</v>
          </cell>
        </row>
        <row r="97">
          <cell r="A97">
            <v>4033</v>
          </cell>
          <cell r="B97">
            <v>40269</v>
          </cell>
          <cell r="C97" t="str">
            <v>西田 剛</v>
          </cell>
          <cell r="D97" t="str">
            <v>ﾆｼﾀﾞ ｺﾞｳ</v>
          </cell>
          <cell r="E97" t="str">
            <v>Go Nishida</v>
          </cell>
          <cell r="F97" t="str">
            <v>ｺﾝｻﾙﾃｨﾝｸﾞｻｰﾋﾞｽ統括</v>
          </cell>
          <cell r="G97" t="str">
            <v>ｱﾌﾟﾘｹｰｼｮﾝｿﾘｭｰｼｮﾝｺﾝｻﾙﾃｨﾝｸﾞ統括本部</v>
          </cell>
          <cell r="H97" t="str">
            <v>Appsﾃｸﾉﾛｼﾞｰ本部</v>
          </cell>
          <cell r="I97" t="str">
            <v>ｺｱﾃｸﾉﾛｼﾞｰｺﾝｻﾙﾃｨﾝｸﾞ部</v>
          </cell>
          <cell r="J97" t="str">
            <v>Oracle Consulting Services</v>
          </cell>
          <cell r="K97" t="str">
            <v>Applications Solution Consulting</v>
          </cell>
          <cell r="L97" t="str">
            <v>Application Technology　Consulting</v>
          </cell>
          <cell r="M97" t="str">
            <v>Core Technology Consulting</v>
          </cell>
          <cell r="N97" t="str">
            <v>5059 - Application solution consulting - ORCL Japan</v>
          </cell>
          <cell r="O97" t="str">
            <v>IC1</v>
          </cell>
          <cell r="P97" t="str">
            <v>20110.Associate Consultant.CONS.IMPDEL.IC1</v>
          </cell>
          <cell r="Q97" t="str">
            <v>L2</v>
          </cell>
          <cell r="S97" t="str">
            <v>2177</v>
          </cell>
          <cell r="T97" t="str">
            <v>Tsuji, Masafumi /  ﾂｼﾞ ﾏｻﾌﾐ /  辻 正史</v>
          </cell>
          <cell r="U97" t="str">
            <v>JP-Tokyo-OAC</v>
          </cell>
          <cell r="V97" t="str">
            <v>go.nishida@oracle.com</v>
          </cell>
          <cell r="W97" t="str">
            <v>NG</v>
          </cell>
          <cell r="Z97" t="str">
            <v>ｱｿｼｴｲﾄｺﾝｻﾙﾀﾝﾄ</v>
          </cell>
        </row>
        <row r="98">
          <cell r="A98">
            <v>4237</v>
          </cell>
          <cell r="B98">
            <v>40634</v>
          </cell>
          <cell r="C98" t="str">
            <v>加藤 弘氣</v>
          </cell>
          <cell r="D98" t="str">
            <v>ｶﾄｳ ｺｳｷ</v>
          </cell>
          <cell r="E98" t="str">
            <v>Koki Kato</v>
          </cell>
          <cell r="F98" t="str">
            <v>ｺﾝｻﾙﾃｨﾝｸﾞｻｰﾋﾞｽ統括</v>
          </cell>
          <cell r="G98" t="str">
            <v>ｱﾌﾟﾘｹｰｼｮﾝｿﾘｭｰｼｮﾝｺﾝｻﾙﾃｨﾝｸﾞ統括本部</v>
          </cell>
          <cell r="H98" t="str">
            <v>Appsﾃｸﾉﾛｼﾞｰ本部</v>
          </cell>
          <cell r="I98" t="str">
            <v>ｺｱﾃｸﾉﾛｼﾞｰｺﾝｻﾙﾃｨﾝｸﾞ部</v>
          </cell>
          <cell r="J98" t="str">
            <v>Oracle Consulting Services</v>
          </cell>
          <cell r="K98" t="str">
            <v>Applications Solution Consulting</v>
          </cell>
          <cell r="L98" t="str">
            <v>Application Technology　Consulting</v>
          </cell>
          <cell r="M98" t="str">
            <v>Core Technology Consulting</v>
          </cell>
          <cell r="N98" t="str">
            <v>5059 - Application solution consulting - ORCL Japan</v>
          </cell>
          <cell r="O98" t="str">
            <v>IC1</v>
          </cell>
          <cell r="P98" t="str">
            <v>20110.Associate Consultant.CONS.IMPDEL.IC1</v>
          </cell>
          <cell r="Q98" t="str">
            <v>L2</v>
          </cell>
          <cell r="S98" t="str">
            <v>2177</v>
          </cell>
          <cell r="T98" t="str">
            <v>Tsuji, Masafumi /  ﾂｼﾞ ﾏｻﾌﾐ /  辻 正史</v>
          </cell>
          <cell r="U98" t="str">
            <v>JP-Tokyo-OAC</v>
          </cell>
          <cell r="V98" t="str">
            <v>koki.kato@oracle.com</v>
          </cell>
          <cell r="W98" t="str">
            <v>NG</v>
          </cell>
          <cell r="Z98" t="str">
            <v>ｱｿｼｴｲﾄｺﾝｻﾙﾀﾝﾄ</v>
          </cell>
        </row>
        <row r="99">
          <cell r="A99">
            <v>4484</v>
          </cell>
          <cell r="B99">
            <v>40969</v>
          </cell>
          <cell r="C99" t="str">
            <v>井澤 孝明</v>
          </cell>
          <cell r="D99" t="str">
            <v>ｲｻﾞﾜ ﾀｶｱｷ</v>
          </cell>
          <cell r="E99" t="str">
            <v>Takaaki Izawa</v>
          </cell>
          <cell r="F99" t="str">
            <v>ｺﾝｻﾙﾃｨﾝｸﾞｻｰﾋﾞｽ統括</v>
          </cell>
          <cell r="G99" t="str">
            <v>ｱﾌﾟﾘｹｰｼｮﾝｿﾘｭｰｼｮﾝｺﾝｻﾙﾃｨﾝｸﾞ統括本部</v>
          </cell>
          <cell r="H99" t="str">
            <v>Appsﾃｸﾉﾛｼﾞｰ本部</v>
          </cell>
          <cell r="I99" t="str">
            <v>ｺｱﾃｸﾉﾛｼﾞｰｺﾝｻﾙﾃｨﾝｸﾞ部</v>
          </cell>
          <cell r="J99" t="str">
            <v>Oracle Consulting Services</v>
          </cell>
          <cell r="K99" t="str">
            <v>Applications Solution Consulting</v>
          </cell>
          <cell r="L99" t="str">
            <v>Application Technology　Consulting</v>
          </cell>
          <cell r="M99" t="str">
            <v>Core Technology Consulting</v>
          </cell>
          <cell r="N99" t="str">
            <v>5059 - Application solution consulting - ORCL Japan</v>
          </cell>
          <cell r="O99" t="str">
            <v>IC1</v>
          </cell>
          <cell r="P99" t="str">
            <v>20310.Staff Consultant.CONS.IMPDEL.IC1</v>
          </cell>
          <cell r="Q99" t="str">
            <v>L3</v>
          </cell>
          <cell r="S99" t="str">
            <v>2177</v>
          </cell>
          <cell r="T99" t="str">
            <v>Tsuji, Masafumi /  ﾂｼﾞ ﾏｻﾌﾐ /  辻 正史</v>
          </cell>
          <cell r="U99" t="str">
            <v>JP-Tokyo-OAC</v>
          </cell>
          <cell r="V99" t="str">
            <v>takaaki.izawa@oracle.com</v>
          </cell>
          <cell r="W99" t="str">
            <v>C</v>
          </cell>
          <cell r="Z99" t="str">
            <v>ｽﾀｯﾌｺﾝｻﾙﾀﾝﾄ</v>
          </cell>
        </row>
        <row r="100">
          <cell r="A100">
            <v>1644</v>
          </cell>
          <cell r="B100">
            <v>36161</v>
          </cell>
          <cell r="C100" t="str">
            <v>小松 広治</v>
          </cell>
          <cell r="D100" t="str">
            <v>ｺﾏﾂ ｺｳｼﾞ</v>
          </cell>
          <cell r="E100" t="str">
            <v>Koji Komatsu</v>
          </cell>
          <cell r="F100" t="str">
            <v>ｺﾝｻﾙﾃｨﾝｸﾞｻｰﾋﾞｽ統括</v>
          </cell>
          <cell r="G100" t="str">
            <v>ｱﾌﾟﾘｹｰｼｮﾝｿﾘｭｰｼｮﾝｺﾝｻﾙﾃｨﾝｸﾞ統括本部</v>
          </cell>
          <cell r="H100" t="str">
            <v>CRMｺﾝｻﾙﾃｨﾝｸﾞ本部</v>
          </cell>
          <cell r="J100" t="str">
            <v>Oracle Consulting Services</v>
          </cell>
          <cell r="K100" t="str">
            <v>Applications Solution Consulting</v>
          </cell>
          <cell r="L100" t="str">
            <v>CRM Consulting</v>
          </cell>
          <cell r="N100" t="str">
            <v>5059 - Application solution consulting - ORCL Japan</v>
          </cell>
          <cell r="O100" t="str">
            <v>M4</v>
          </cell>
          <cell r="P100" t="str">
            <v>21310.Consulting Practice Director.CONS.IMPDEL.M4</v>
          </cell>
          <cell r="Q100" t="str">
            <v>L8</v>
          </cell>
          <cell r="R100" t="str">
            <v>Y</v>
          </cell>
          <cell r="S100" t="str">
            <v>1496</v>
          </cell>
          <cell r="T100" t="str">
            <v>Honma, Yasuyuki /  ﾎﾝﾏ ﾔｽﾕｷ /  本間 靖之</v>
          </cell>
          <cell r="U100" t="str">
            <v>JP-Tokyo-OAC</v>
          </cell>
          <cell r="V100" t="str">
            <v>Koji.Komatsu@oracle.com</v>
          </cell>
          <cell r="W100" t="str">
            <v>C</v>
          </cell>
          <cell r="Z100" t="str">
            <v>ｺﾝｻﾙﾃｨﾝｸﾞﾃﾞｨﾚｸﾀｰ</v>
          </cell>
        </row>
        <row r="101">
          <cell r="A101">
            <v>539</v>
          </cell>
          <cell r="B101">
            <v>34790</v>
          </cell>
          <cell r="C101" t="str">
            <v>高橋 泰隆</v>
          </cell>
          <cell r="D101" t="str">
            <v>ﾀｶﾊｼ ﾀｲﾘｭｳ</v>
          </cell>
          <cell r="E101" t="str">
            <v>Tairyu Takahashi</v>
          </cell>
          <cell r="F101" t="str">
            <v>ｺﾝｻﾙﾃｨﾝｸﾞｻｰﾋﾞｽ統括</v>
          </cell>
          <cell r="G101" t="str">
            <v>ｱﾌﾟﾘｹｰｼｮﾝｿﾘｭｰｼｮﾝｺﾝｻﾙﾃｨﾝｸﾞ統括本部</v>
          </cell>
          <cell r="H101" t="str">
            <v>CRMｺﾝｻﾙﾃｨﾝｸﾞ本部</v>
          </cell>
          <cell r="J101" t="str">
            <v>Oracle Consulting Services</v>
          </cell>
          <cell r="K101" t="str">
            <v>Applications Solution Consulting</v>
          </cell>
          <cell r="L101" t="str">
            <v>CRM Consulting</v>
          </cell>
          <cell r="N101" t="str">
            <v>5059 - Application solution consulting - ORCL Japan</v>
          </cell>
          <cell r="O101" t="str">
            <v>IC4</v>
          </cell>
          <cell r="P101" t="str">
            <v>12611.Consulting Project Technical Manager.CONS.PROJMAN.IC4</v>
          </cell>
          <cell r="Q101" t="str">
            <v>L7</v>
          </cell>
          <cell r="S101" t="str">
            <v>1644</v>
          </cell>
          <cell r="T101" t="str">
            <v>Komatsu, Koji /  ｺﾏﾂ ｺｳｼﾞ /  小松 広治</v>
          </cell>
          <cell r="U101" t="str">
            <v>JP-Tokyo-OAC</v>
          </cell>
          <cell r="V101" t="str">
            <v>Tairyu.Takahashi@oracle.com</v>
          </cell>
          <cell r="W101" t="str">
            <v>C</v>
          </cell>
          <cell r="Z101" t="str">
            <v>ﾌﾟﾛｼﾞｪｸﾄﾃｸﾆｶﾙﾏﾈｼﾞｬｰ</v>
          </cell>
        </row>
        <row r="102">
          <cell r="A102">
            <v>3475</v>
          </cell>
          <cell r="B102">
            <v>39295</v>
          </cell>
          <cell r="C102" t="str">
            <v>長沢 俊充</v>
          </cell>
          <cell r="D102" t="str">
            <v>ﾅｶﾞｻﾜ ﾄｼﾐﾂ</v>
          </cell>
          <cell r="E102" t="str">
            <v>Toshimitsu Nagasawa</v>
          </cell>
          <cell r="F102" t="str">
            <v>ｺﾝｻﾙﾃｨﾝｸﾞｻｰﾋﾞｽ統括</v>
          </cell>
          <cell r="G102" t="str">
            <v>ｱﾌﾟﾘｹｰｼｮﾝｿﾘｭｰｼｮﾝｺﾝｻﾙﾃｨﾝｸﾞ統括本部</v>
          </cell>
          <cell r="H102" t="str">
            <v>CRMｺﾝｻﾙﾃｨﾝｸﾞ本部</v>
          </cell>
          <cell r="J102" t="str">
            <v>Oracle Consulting Services</v>
          </cell>
          <cell r="K102" t="str">
            <v>Applications Solution Consulting</v>
          </cell>
          <cell r="L102" t="str">
            <v>CRM Consulting</v>
          </cell>
          <cell r="N102" t="str">
            <v>5059 - Application solution consulting - ORCL Japan</v>
          </cell>
          <cell r="O102" t="str">
            <v>IC3</v>
          </cell>
          <cell r="P102" t="str">
            <v>12609.Consulting Project Snr Principal Consultant.CONS.PROJMAN.IC3</v>
          </cell>
          <cell r="Q102" t="str">
            <v>L6</v>
          </cell>
          <cell r="S102" t="str">
            <v>1644</v>
          </cell>
          <cell r="T102" t="str">
            <v>Komatsu, Koji /  ｺﾏﾂ ｺｳｼﾞ /  小松 広治</v>
          </cell>
          <cell r="U102" t="str">
            <v>JP-Tokyo-OAC</v>
          </cell>
          <cell r="V102" t="str">
            <v>toshimitsu.nagasawa@oracle.com</v>
          </cell>
          <cell r="W102" t="str">
            <v>C</v>
          </cell>
          <cell r="Z102" t="str">
            <v>ﾌﾟﾛｼﾞｪｸﾄｼﾆｱﾌﾟﾘﾝｼﾊﾟﾙｺﾝｻﾙﾀﾝﾄ</v>
          </cell>
        </row>
        <row r="103">
          <cell r="A103">
            <v>1287</v>
          </cell>
          <cell r="B103">
            <v>35643</v>
          </cell>
          <cell r="C103" t="str">
            <v>山田 展正</v>
          </cell>
          <cell r="D103" t="str">
            <v>ﾔﾏﾀﾞ ﾉﾌﾞﾏｻ</v>
          </cell>
          <cell r="E103" t="str">
            <v>Nobumasa Yamada</v>
          </cell>
          <cell r="F103" t="str">
            <v>ｺﾝｻﾙﾃｨﾝｸﾞｻｰﾋﾞｽ統括</v>
          </cell>
          <cell r="G103" t="str">
            <v>ｱﾌﾟﾘｹｰｼｮﾝｿﾘｭｰｼｮﾝｺﾝｻﾙﾃｨﾝｸﾞ統括本部</v>
          </cell>
          <cell r="H103" t="str">
            <v>CRMｺﾝｻﾙﾃｨﾝｸﾞ本部</v>
          </cell>
          <cell r="I103" t="str">
            <v>ﾃｸﾆｶﾙｿﾘｭｰｼｮﾝｺﾝｻﾙﾃｨﾝｸﾞ部</v>
          </cell>
          <cell r="J103" t="str">
            <v>Oracle Consulting Services</v>
          </cell>
          <cell r="K103" t="str">
            <v>Applications Solution Consulting</v>
          </cell>
          <cell r="L103" t="str">
            <v>CRM Consulting</v>
          </cell>
          <cell r="M103" t="str">
            <v>Technical Solution Consulting</v>
          </cell>
          <cell r="N103" t="str">
            <v>5059 - Application solution consulting - ORCL Japan</v>
          </cell>
          <cell r="O103" t="str">
            <v>M2</v>
          </cell>
          <cell r="P103" t="str">
            <v>20710.Managing Principal Consultant.CONS.IMPDEL.M2</v>
          </cell>
          <cell r="Q103" t="str">
            <v>L6</v>
          </cell>
          <cell r="R103" t="str">
            <v>Y</v>
          </cell>
          <cell r="S103" t="str">
            <v>1644</v>
          </cell>
          <cell r="T103" t="str">
            <v>Komatsu, Koji /  ｺﾏﾂ ｺｳｼﾞ /  小松 広治</v>
          </cell>
          <cell r="U103" t="str">
            <v>JP-Tokyo-OAC</v>
          </cell>
          <cell r="V103" t="str">
            <v>Nobumasa.Yamada@oracle.com</v>
          </cell>
          <cell r="W103" t="str">
            <v>C</v>
          </cell>
          <cell r="Z103" t="str">
            <v>ﾏﾈｰｼﾞﾝｸﾞﾌﾟﾘﾝｼﾊﾟﾙｺﾝｻﾙﾀﾝﾄ</v>
          </cell>
        </row>
        <row r="104">
          <cell r="A104">
            <v>3597</v>
          </cell>
          <cell r="B104">
            <v>39448</v>
          </cell>
          <cell r="C104" t="str">
            <v>清水 和伸</v>
          </cell>
          <cell r="D104" t="str">
            <v>ｼﾐｽﾞ ｶｽﾞﾉﾌﾞ</v>
          </cell>
          <cell r="E104" t="str">
            <v>Kazunobu Shimizu</v>
          </cell>
          <cell r="F104" t="str">
            <v>ｺﾝｻﾙﾃｨﾝｸﾞｻｰﾋﾞｽ統括</v>
          </cell>
          <cell r="G104" t="str">
            <v>ｱﾌﾟﾘｹｰｼｮﾝｿﾘｭｰｼｮﾝｺﾝｻﾙﾃｨﾝｸﾞ統括本部</v>
          </cell>
          <cell r="H104" t="str">
            <v>CRMｺﾝｻﾙﾃｨﾝｸﾞ本部</v>
          </cell>
          <cell r="I104" t="str">
            <v>ﾃｸﾆｶﾙｿﾘｭｰｼｮﾝｺﾝｻﾙﾃｨﾝｸﾞ部</v>
          </cell>
          <cell r="J104" t="str">
            <v>Oracle Consulting Services</v>
          </cell>
          <cell r="K104" t="str">
            <v>Applications Solution Consulting</v>
          </cell>
          <cell r="L104" t="str">
            <v>CRM Consulting</v>
          </cell>
          <cell r="M104" t="str">
            <v>Technical Solution Consulting</v>
          </cell>
          <cell r="N104" t="str">
            <v>5059 - Application solution consulting - ORCL Japan</v>
          </cell>
          <cell r="O104" t="str">
            <v>IC3</v>
          </cell>
          <cell r="P104" t="str">
            <v>20515.Principal Consultant.CONS.IMPDEL.IC3</v>
          </cell>
          <cell r="Q104" t="str">
            <v>L5</v>
          </cell>
          <cell r="S104" t="str">
            <v>1287</v>
          </cell>
          <cell r="T104" t="str">
            <v>Yamada, Nobumasa /  ﾔﾏﾀﾞ ﾉﾌﾞﾏｻ /  山田 展正</v>
          </cell>
          <cell r="U104" t="str">
            <v>JP-Tokyo-OAC</v>
          </cell>
          <cell r="V104" t="str">
            <v>kazunobu.shimizu@oracle.com</v>
          </cell>
          <cell r="W104" t="str">
            <v>C</v>
          </cell>
          <cell r="Z104" t="str">
            <v>ﾌﾟﾘﾝｼﾊﾟﾙｺﾝｻﾙﾀﾝﾄ</v>
          </cell>
        </row>
        <row r="105">
          <cell r="A105">
            <v>3629</v>
          </cell>
          <cell r="B105">
            <v>39479</v>
          </cell>
          <cell r="C105" t="str">
            <v>野村 貴光</v>
          </cell>
          <cell r="D105" t="str">
            <v>ﾉﾑﾗ ﾀｶﾐﾂ</v>
          </cell>
          <cell r="E105" t="str">
            <v>Takamitsu Nomura</v>
          </cell>
          <cell r="F105" t="str">
            <v>ｺﾝｻﾙﾃｨﾝｸﾞｻｰﾋﾞｽ統括</v>
          </cell>
          <cell r="G105" t="str">
            <v>ｱﾌﾟﾘｹｰｼｮﾝｿﾘｭｰｼｮﾝｺﾝｻﾙﾃｨﾝｸﾞ統括本部</v>
          </cell>
          <cell r="H105" t="str">
            <v>CRMｺﾝｻﾙﾃｨﾝｸﾞ本部</v>
          </cell>
          <cell r="I105" t="str">
            <v>ﾃｸﾆｶﾙｿﾘｭｰｼｮﾝｺﾝｻﾙﾃｨﾝｸﾞ部</v>
          </cell>
          <cell r="J105" t="str">
            <v>Oracle Consulting Services</v>
          </cell>
          <cell r="K105" t="str">
            <v>Applications Solution Consulting</v>
          </cell>
          <cell r="L105" t="str">
            <v>CRM Consulting</v>
          </cell>
          <cell r="M105" t="str">
            <v>Technical Solution Consulting</v>
          </cell>
          <cell r="N105" t="str">
            <v>5059 - Application solution consulting - ORCL Japan</v>
          </cell>
          <cell r="O105" t="str">
            <v>IC3</v>
          </cell>
          <cell r="P105" t="str">
            <v>20515.Principal Consultant.CONS.IMPDEL.IC3</v>
          </cell>
          <cell r="Q105" t="str">
            <v>L5</v>
          </cell>
          <cell r="S105" t="str">
            <v>1287</v>
          </cell>
          <cell r="T105" t="str">
            <v>Yamada, Nobumasa /  ﾔﾏﾀﾞ ﾉﾌﾞﾏｻ /  山田 展正</v>
          </cell>
          <cell r="U105" t="str">
            <v>JP-Tokyo-OAC</v>
          </cell>
          <cell r="V105" t="str">
            <v>takamitsu.nomura@oracle.com</v>
          </cell>
          <cell r="W105" t="str">
            <v>C</v>
          </cell>
          <cell r="Z105" t="str">
            <v>ﾌﾟﾘﾝｼﾊﾟﾙｺﾝｻﾙﾀﾝﾄ</v>
          </cell>
        </row>
        <row r="106">
          <cell r="A106">
            <v>3742</v>
          </cell>
          <cell r="B106">
            <v>39539</v>
          </cell>
          <cell r="C106" t="str">
            <v>門田 祐典</v>
          </cell>
          <cell r="D106" t="str">
            <v>ｶﾄﾞﾀ ﾕｳｽｹ</v>
          </cell>
          <cell r="E106" t="str">
            <v>Yusuke Kadota</v>
          </cell>
          <cell r="F106" t="str">
            <v>ｺﾝｻﾙﾃｨﾝｸﾞｻｰﾋﾞｽ統括</v>
          </cell>
          <cell r="G106" t="str">
            <v>ｱﾌﾟﾘｹｰｼｮﾝｿﾘｭｰｼｮﾝｺﾝｻﾙﾃｨﾝｸﾞ統括本部</v>
          </cell>
          <cell r="H106" t="str">
            <v>CRMｺﾝｻﾙﾃｨﾝｸﾞ本部</v>
          </cell>
          <cell r="I106" t="str">
            <v>ﾃｸﾆｶﾙｿﾘｭｰｼｮﾝｺﾝｻﾙﾃｨﾝｸﾞ部</v>
          </cell>
          <cell r="J106" t="str">
            <v>Oracle Consulting Services</v>
          </cell>
          <cell r="K106" t="str">
            <v>Applications Solution Consulting</v>
          </cell>
          <cell r="L106" t="str">
            <v>CRM Consulting</v>
          </cell>
          <cell r="M106" t="str">
            <v>Technical Solution Consulting</v>
          </cell>
          <cell r="N106" t="str">
            <v>5059 - Application solution consulting - ORCL Japan</v>
          </cell>
          <cell r="O106" t="str">
            <v>IC3</v>
          </cell>
          <cell r="P106" t="str">
            <v>20515.Principal Consultant.CONS.IMPDEL.IC3</v>
          </cell>
          <cell r="Q106" t="str">
            <v>L5</v>
          </cell>
          <cell r="S106" t="str">
            <v>1287</v>
          </cell>
          <cell r="T106" t="str">
            <v>Yamada, Nobumasa /  ﾔﾏﾀﾞ ﾉﾌﾞﾏｻ /  山田 展正</v>
          </cell>
          <cell r="U106" t="str">
            <v>JP-Tokyo-OAC</v>
          </cell>
          <cell r="V106" t="str">
            <v>yusuke.kadota@oracle.com</v>
          </cell>
          <cell r="W106" t="str">
            <v>C</v>
          </cell>
          <cell r="Z106" t="str">
            <v>ﾌﾟﾘﾝｼﾊﾟﾙｺﾝｻﾙﾀﾝﾄ</v>
          </cell>
        </row>
        <row r="107">
          <cell r="A107">
            <v>3808</v>
          </cell>
          <cell r="B107">
            <v>39630</v>
          </cell>
          <cell r="C107" t="str">
            <v>高野 利之</v>
          </cell>
          <cell r="D107" t="str">
            <v>ﾀｶﾉ ﾄｼﾕｷ</v>
          </cell>
          <cell r="E107" t="str">
            <v>Toshiyuki Takano</v>
          </cell>
          <cell r="F107" t="str">
            <v>ｺﾝｻﾙﾃｨﾝｸﾞｻｰﾋﾞｽ統括</v>
          </cell>
          <cell r="G107" t="str">
            <v>ｱﾌﾟﾘｹｰｼｮﾝｿﾘｭｰｼｮﾝｺﾝｻﾙﾃｨﾝｸﾞ統括本部</v>
          </cell>
          <cell r="H107" t="str">
            <v>CRMｺﾝｻﾙﾃｨﾝｸﾞ本部</v>
          </cell>
          <cell r="I107" t="str">
            <v>ﾃｸﾆｶﾙｿﾘｭｰｼｮﾝｺﾝｻﾙﾃｨﾝｸﾞ部</v>
          </cell>
          <cell r="J107" t="str">
            <v>Oracle Consulting Services</v>
          </cell>
          <cell r="K107" t="str">
            <v>Applications Solution Consulting</v>
          </cell>
          <cell r="L107" t="str">
            <v>CRM Consulting</v>
          </cell>
          <cell r="M107" t="str">
            <v>Technical Solution Consulting</v>
          </cell>
          <cell r="N107" t="str">
            <v>5059 - Application solution consulting - ORCL Japan</v>
          </cell>
          <cell r="O107" t="str">
            <v>IC3</v>
          </cell>
          <cell r="P107" t="str">
            <v>20515.Principal Consultant.CONS.IMPDEL.IC3</v>
          </cell>
          <cell r="Q107" t="str">
            <v>L5</v>
          </cell>
          <cell r="S107" t="str">
            <v>1287</v>
          </cell>
          <cell r="T107" t="str">
            <v>Yamada, Nobumasa /  ﾔﾏﾀﾞ ﾉﾌﾞﾏｻ /  山田 展正</v>
          </cell>
          <cell r="U107" t="str">
            <v>JP-Tokyo-OAC</v>
          </cell>
          <cell r="V107" t="str">
            <v>toshiyuki.takano@oracle.com</v>
          </cell>
          <cell r="W107" t="str">
            <v>C</v>
          </cell>
          <cell r="Z107" t="str">
            <v>ﾌﾟﾘﾝｼﾊﾟﾙｺﾝｻﾙﾀﾝﾄ</v>
          </cell>
        </row>
        <row r="108">
          <cell r="A108">
            <v>5172</v>
          </cell>
          <cell r="B108">
            <v>38718</v>
          </cell>
          <cell r="C108" t="str">
            <v>豊田 英人</v>
          </cell>
          <cell r="D108" t="str">
            <v>ﾄﾖﾀﾞ ﾋﾃﾞﾄ</v>
          </cell>
          <cell r="E108" t="str">
            <v>Hideto Toyoda</v>
          </cell>
          <cell r="F108" t="str">
            <v>ｺﾝｻﾙﾃｨﾝｸﾞｻｰﾋﾞｽ統括</v>
          </cell>
          <cell r="G108" t="str">
            <v>ｱﾌﾟﾘｹｰｼｮﾝｿﾘｭｰｼｮﾝｺﾝｻﾙﾃｨﾝｸﾞ統括本部</v>
          </cell>
          <cell r="H108" t="str">
            <v>CRMｺﾝｻﾙﾃｨﾝｸﾞ本部</v>
          </cell>
          <cell r="I108" t="str">
            <v>ﾃｸﾆｶﾙｿﾘｭｰｼｮﾝｺﾝｻﾙﾃｨﾝｸﾞ部</v>
          </cell>
          <cell r="J108" t="str">
            <v>Oracle Consulting Services</v>
          </cell>
          <cell r="K108" t="str">
            <v>Applications Solution Consulting</v>
          </cell>
          <cell r="L108" t="str">
            <v>CRM Consulting</v>
          </cell>
          <cell r="M108" t="str">
            <v>Technical Solution Consulting</v>
          </cell>
          <cell r="N108" t="str">
            <v>5059 - Application solution consulting - ORCL OIS Japan GK</v>
          </cell>
          <cell r="O108" t="str">
            <v>IC3</v>
          </cell>
          <cell r="P108" t="str">
            <v>20515.Principal Consultant.CONS.IMPDEL.IC3</v>
          </cell>
          <cell r="Q108" t="str">
            <v>L5</v>
          </cell>
          <cell r="S108" t="str">
            <v>1287</v>
          </cell>
          <cell r="T108" t="str">
            <v>Yamada, Nobumasa /  ﾔﾏﾀﾞ ﾉﾌﾞﾏｻ /  山田 展正</v>
          </cell>
          <cell r="U108" t="str">
            <v>JP-Tokyo-OAC</v>
          </cell>
          <cell r="V108" t="str">
            <v>hideto.toyoda@oracle.com</v>
          </cell>
          <cell r="W108" t="str">
            <v>C</v>
          </cell>
          <cell r="Z108" t="str">
            <v>ﾌﾟﾘﾝｼﾊﾟﾙｺﾝｻﾙﾀﾝﾄ</v>
          </cell>
        </row>
        <row r="109">
          <cell r="A109">
            <v>3908</v>
          </cell>
          <cell r="B109">
            <v>39904</v>
          </cell>
          <cell r="C109" t="str">
            <v>菅野 翔太</v>
          </cell>
          <cell r="D109" t="str">
            <v>ｶﾝﾉ ｼｮｳﾀ</v>
          </cell>
          <cell r="E109" t="str">
            <v>Shota Kanno</v>
          </cell>
          <cell r="F109" t="str">
            <v>ｺﾝｻﾙﾃｨﾝｸﾞｻｰﾋﾞｽ統括</v>
          </cell>
          <cell r="G109" t="str">
            <v>ｱﾌﾟﾘｹｰｼｮﾝｿﾘｭｰｼｮﾝｺﾝｻﾙﾃｨﾝｸﾞ統括本部</v>
          </cell>
          <cell r="H109" t="str">
            <v>CRMｺﾝｻﾙﾃｨﾝｸﾞ本部</v>
          </cell>
          <cell r="I109" t="str">
            <v>ﾃｸﾆｶﾙｿﾘｭｰｼｮﾝｺﾝｻﾙﾃｨﾝｸﾞ部</v>
          </cell>
          <cell r="J109" t="str">
            <v>Oracle Consulting Services</v>
          </cell>
          <cell r="K109" t="str">
            <v>Applications Solution Consulting</v>
          </cell>
          <cell r="L109" t="str">
            <v>CRM Consulting</v>
          </cell>
          <cell r="M109" t="str">
            <v>Technical Solution Consulting</v>
          </cell>
          <cell r="N109" t="str">
            <v>5059 - Application solution consulting - ORCL Japan</v>
          </cell>
          <cell r="O109" t="str">
            <v>IC1</v>
          </cell>
          <cell r="P109" t="str">
            <v>20310.Staff Consultant.CONS.IMPDEL.IC1</v>
          </cell>
          <cell r="Q109" t="str">
            <v>L3</v>
          </cell>
          <cell r="S109" t="str">
            <v>1287</v>
          </cell>
          <cell r="T109" t="str">
            <v>Yamada, Nobumasa /  ﾔﾏﾀﾞ ﾉﾌﾞﾏｻ /  山田 展正</v>
          </cell>
          <cell r="U109" t="str">
            <v>JP-Tokyo-OAC</v>
          </cell>
          <cell r="V109" t="str">
            <v>shota.kanno@oracle.com</v>
          </cell>
          <cell r="W109" t="str">
            <v>NG</v>
          </cell>
          <cell r="Z109" t="str">
            <v>ｽﾀｯﾌｺﾝｻﾙﾀﾝﾄ</v>
          </cell>
        </row>
        <row r="110">
          <cell r="A110">
            <v>3931</v>
          </cell>
          <cell r="B110">
            <v>39904</v>
          </cell>
          <cell r="C110" t="str">
            <v>松本 明子</v>
          </cell>
          <cell r="D110" t="str">
            <v>ﾏﾂﾓﾄ ｱｷｺ</v>
          </cell>
          <cell r="E110" t="str">
            <v>Akiko Matsumoto</v>
          </cell>
          <cell r="F110" t="str">
            <v>ｺﾝｻﾙﾃｨﾝｸﾞｻｰﾋﾞｽ統括</v>
          </cell>
          <cell r="G110" t="str">
            <v>ｱﾌﾟﾘｹｰｼｮﾝｿﾘｭｰｼｮﾝｺﾝｻﾙﾃｨﾝｸﾞ統括本部</v>
          </cell>
          <cell r="H110" t="str">
            <v>CRMｺﾝｻﾙﾃｨﾝｸﾞ本部</v>
          </cell>
          <cell r="I110" t="str">
            <v>ﾃｸﾆｶﾙｿﾘｭｰｼｮﾝｺﾝｻﾙﾃｨﾝｸﾞ部</v>
          </cell>
          <cell r="J110" t="str">
            <v>Oracle Consulting Services</v>
          </cell>
          <cell r="K110" t="str">
            <v>Applications Solution Consulting</v>
          </cell>
          <cell r="L110" t="str">
            <v>CRM Consulting</v>
          </cell>
          <cell r="M110" t="str">
            <v>Technical Solution Consulting</v>
          </cell>
          <cell r="N110" t="str">
            <v>5059 - Application solution consulting - ORCL Japan</v>
          </cell>
          <cell r="O110" t="str">
            <v>IC1</v>
          </cell>
          <cell r="P110" t="str">
            <v>20110.Associate Consultant.CONS.IMPDEL.IC1</v>
          </cell>
          <cell r="Q110" t="str">
            <v>L2</v>
          </cell>
          <cell r="S110" t="str">
            <v>1287</v>
          </cell>
          <cell r="T110" t="str">
            <v>Yamada, Nobumasa /  ﾔﾏﾀﾞ ﾉﾌﾞﾏｻ /  山田 展正</v>
          </cell>
          <cell r="U110" t="str">
            <v>JP-Tokyo-OAC</v>
          </cell>
          <cell r="V110" t="str">
            <v>akiko.matsumoto@oracle.com</v>
          </cell>
          <cell r="W110" t="str">
            <v>NG</v>
          </cell>
          <cell r="Z110" t="str">
            <v>ｱｿｼｴｲﾄｺﾝｻﾙﾀﾝﾄ</v>
          </cell>
        </row>
        <row r="111">
          <cell r="A111">
            <v>4408</v>
          </cell>
          <cell r="B111">
            <v>40862</v>
          </cell>
          <cell r="C111" t="str">
            <v>松本 和晃</v>
          </cell>
          <cell r="D111" t="str">
            <v>ﾏﾂﾓﾄ ｶｽﾞｱｷ</v>
          </cell>
          <cell r="E111" t="str">
            <v>Kazuaki Matsumoto</v>
          </cell>
          <cell r="F111" t="str">
            <v>ｺﾝｻﾙﾃｨﾝｸﾞｻｰﾋﾞｽ統括</v>
          </cell>
          <cell r="G111" t="str">
            <v>ｱﾌﾟﾘｹｰｼｮﾝｿﾘｭｰｼｮﾝｺﾝｻﾙﾃｨﾝｸﾞ統括本部</v>
          </cell>
          <cell r="H111" t="str">
            <v>CRMｺﾝｻﾙﾃｨﾝｸﾞ本部</v>
          </cell>
          <cell r="I111" t="str">
            <v>ﾃｸﾆｶﾙｿﾘｭｰｼｮﾝｺﾝｻﾙﾃｨﾝｸﾞ部</v>
          </cell>
          <cell r="J111" t="str">
            <v>Oracle Consulting Services</v>
          </cell>
          <cell r="K111" t="str">
            <v>Applications Solution Consulting</v>
          </cell>
          <cell r="L111" t="str">
            <v>CRM Consulting</v>
          </cell>
          <cell r="M111" t="str">
            <v>Technical Solution Consulting</v>
          </cell>
          <cell r="N111" t="str">
            <v>5059 - Application solution consulting - ORCL Japan</v>
          </cell>
          <cell r="O111" t="str">
            <v>IC1</v>
          </cell>
          <cell r="P111" t="str">
            <v>20110.Associate Consultant.CONS.IMPDEL.IC1</v>
          </cell>
          <cell r="Q111" t="str">
            <v>L2</v>
          </cell>
          <cell r="S111" t="str">
            <v>1287</v>
          </cell>
          <cell r="T111" t="str">
            <v>Yamada, Nobumasa /  ﾔﾏﾀﾞ ﾉﾌﾞﾏｻ /  山田 展正</v>
          </cell>
          <cell r="U111" t="str">
            <v>JP-Tokyo-OAC</v>
          </cell>
          <cell r="V111" t="str">
            <v>kazuaki.x.matsumoto@oracle.com</v>
          </cell>
          <cell r="W111" t="str">
            <v>C</v>
          </cell>
          <cell r="Z111" t="str">
            <v>ｱｿｼｴｲﾄｺﾝｻﾙﾀﾝﾄ</v>
          </cell>
        </row>
        <row r="112">
          <cell r="A112">
            <v>3522</v>
          </cell>
          <cell r="B112">
            <v>39356</v>
          </cell>
          <cell r="C112" t="str">
            <v>茂木 博史</v>
          </cell>
          <cell r="D112" t="str">
            <v>ﾓｷﾞ ﾋﾛｼ</v>
          </cell>
          <cell r="E112" t="str">
            <v>Hiroshi Mogi</v>
          </cell>
          <cell r="F112" t="str">
            <v>ｺﾝｻﾙﾃｨﾝｸﾞｻｰﾋﾞｽ統括</v>
          </cell>
          <cell r="G112" t="str">
            <v>ｱﾌﾟﾘｹｰｼｮﾝｿﾘｭｰｼｮﾝｺﾝｻﾙﾃｨﾝｸﾞ統括本部</v>
          </cell>
          <cell r="H112" t="str">
            <v>CRMｺﾝｻﾙﾃｨﾝｸﾞ本部</v>
          </cell>
          <cell r="I112" t="str">
            <v>ﾏｰｹﾃｨﾝｸﾞｿﾘｭｰｼｮﾝ部</v>
          </cell>
          <cell r="J112" t="str">
            <v>Oracle Consulting Services</v>
          </cell>
          <cell r="K112" t="str">
            <v>Applications Solution Consulting</v>
          </cell>
          <cell r="L112" t="str">
            <v>CRM Consulting</v>
          </cell>
          <cell r="M112" t="str">
            <v>Marketing Solution</v>
          </cell>
          <cell r="N112" t="str">
            <v>5059 - Application solution consulting - ORCL Japan</v>
          </cell>
          <cell r="O112" t="str">
            <v>M3</v>
          </cell>
          <cell r="P112" t="str">
            <v>21505.Consulting Technical Mgmt Manager.CONS.IMPDEL.M3</v>
          </cell>
          <cell r="Q112" t="str">
            <v>L7</v>
          </cell>
          <cell r="R112" t="str">
            <v>Y</v>
          </cell>
          <cell r="S112" t="str">
            <v>1644</v>
          </cell>
          <cell r="T112" t="str">
            <v>Komatsu, Koji /  ｺﾏﾂ ｺｳｼﾞ /  小松 広治</v>
          </cell>
          <cell r="U112" t="str">
            <v>JP-Tokyo-OAC</v>
          </cell>
          <cell r="V112" t="str">
            <v>hiroshi.mogi@oracle.com</v>
          </cell>
          <cell r="W112" t="str">
            <v>C</v>
          </cell>
          <cell r="Z112" t="str">
            <v>ｺﾝｻﾙﾃｨﾝｸﾞﾏﾈｼﾞｬｰ</v>
          </cell>
        </row>
        <row r="113">
          <cell r="A113">
            <v>1071</v>
          </cell>
          <cell r="B113">
            <v>35521</v>
          </cell>
          <cell r="C113" t="str">
            <v>伊藤 浩平</v>
          </cell>
          <cell r="D113" t="str">
            <v>ｲﾄｳ ｺｳﾍｲ</v>
          </cell>
          <cell r="E113" t="str">
            <v>Kohei Ito</v>
          </cell>
          <cell r="F113" t="str">
            <v>ｺﾝｻﾙﾃｨﾝｸﾞｻｰﾋﾞｽ統括</v>
          </cell>
          <cell r="G113" t="str">
            <v>ｱﾌﾟﾘｹｰｼｮﾝｿﾘｭｰｼｮﾝｺﾝｻﾙﾃｨﾝｸﾞ統括本部</v>
          </cell>
          <cell r="H113" t="str">
            <v>CRMｺﾝｻﾙﾃｨﾝｸﾞ本部</v>
          </cell>
          <cell r="I113" t="str">
            <v>ﾏｰｹﾃｨﾝｸﾞｿﾘｭｰｼｮﾝ部</v>
          </cell>
          <cell r="J113" t="str">
            <v>Oracle Consulting Services</v>
          </cell>
          <cell r="K113" t="str">
            <v>Applications Solution Consulting</v>
          </cell>
          <cell r="L113" t="str">
            <v>CRM Consulting</v>
          </cell>
          <cell r="M113" t="str">
            <v>Marketing Solution</v>
          </cell>
          <cell r="N113" t="str">
            <v>5059 - Application solution consulting - ORCL Japan</v>
          </cell>
          <cell r="O113" t="str">
            <v>IC3</v>
          </cell>
          <cell r="P113" t="str">
            <v>21630.Consulting Solution Lead.CONS.IMPDEL.IC3</v>
          </cell>
          <cell r="Q113" t="str">
            <v>L6</v>
          </cell>
          <cell r="S113" t="str">
            <v>3522</v>
          </cell>
          <cell r="T113" t="str">
            <v>Mogi, Hiroshi /  ﾓｷﾞ ﾋﾛｼ /  茂木 博史</v>
          </cell>
          <cell r="U113" t="str">
            <v>JP-Tokyo-OAC</v>
          </cell>
          <cell r="V113" t="str">
            <v>Kohei.Ito@oracle.com</v>
          </cell>
          <cell r="W113" t="str">
            <v>NG</v>
          </cell>
          <cell r="Z113" t="str">
            <v>ｿﾘｭｰｼｮﾝﾘｰﾀﾞｰ</v>
          </cell>
        </row>
        <row r="114">
          <cell r="A114">
            <v>1684</v>
          </cell>
          <cell r="B114">
            <v>36251</v>
          </cell>
          <cell r="C114" t="str">
            <v>小野寺 樹</v>
          </cell>
          <cell r="D114" t="str">
            <v>ｵﾉﾃﾞﾗ ﾀﾂｷ</v>
          </cell>
          <cell r="E114" t="str">
            <v>Tatsuki Onodera</v>
          </cell>
          <cell r="F114" t="str">
            <v>ｺﾝｻﾙﾃｨﾝｸﾞｻｰﾋﾞｽ統括</v>
          </cell>
          <cell r="G114" t="str">
            <v>ｱﾌﾟﾘｹｰｼｮﾝｿﾘｭｰｼｮﾝｺﾝｻﾙﾃｨﾝｸﾞ統括本部</v>
          </cell>
          <cell r="H114" t="str">
            <v>CRMｺﾝｻﾙﾃｨﾝｸﾞ本部</v>
          </cell>
          <cell r="I114" t="str">
            <v>ﾏｰｹﾃｨﾝｸﾞｿﾘｭｰｼｮﾝ部</v>
          </cell>
          <cell r="J114" t="str">
            <v>Oracle Consulting Services</v>
          </cell>
          <cell r="K114" t="str">
            <v>Applications Solution Consulting</v>
          </cell>
          <cell r="L114" t="str">
            <v>CRM Consulting</v>
          </cell>
          <cell r="M114" t="str">
            <v>Marketing Solution</v>
          </cell>
          <cell r="N114" t="str">
            <v>5059 - Application solution consulting - ORCL Japan</v>
          </cell>
          <cell r="O114" t="str">
            <v>IC3</v>
          </cell>
          <cell r="P114" t="str">
            <v>21630.Consulting Solution Lead.CONS.IMPDEL.IC3</v>
          </cell>
          <cell r="Q114" t="str">
            <v>L6</v>
          </cell>
          <cell r="S114" t="str">
            <v>3522</v>
          </cell>
          <cell r="T114" t="str">
            <v>Mogi, Hiroshi /  ﾓｷﾞ ﾋﾛｼ /  茂木 博史</v>
          </cell>
          <cell r="U114" t="str">
            <v>JP-Tokyo-OAC</v>
          </cell>
          <cell r="V114" t="str">
            <v>Tatsuki.Onodera@oracle.com</v>
          </cell>
          <cell r="W114" t="str">
            <v>NG</v>
          </cell>
          <cell r="Z114" t="str">
            <v>ｿﾘｭｰｼｮﾝﾘｰﾀﾞｰ</v>
          </cell>
        </row>
        <row r="115">
          <cell r="A115">
            <v>2442</v>
          </cell>
          <cell r="B115">
            <v>37288</v>
          </cell>
          <cell r="C115" t="str">
            <v>武石 義直</v>
          </cell>
          <cell r="D115" t="str">
            <v>ﾀｹｲｼ ﾖｼﾅｵ</v>
          </cell>
          <cell r="E115" t="str">
            <v>Yoshinao Takeishi</v>
          </cell>
          <cell r="F115" t="str">
            <v>ｺﾝｻﾙﾃｨﾝｸﾞｻｰﾋﾞｽ統括</v>
          </cell>
          <cell r="G115" t="str">
            <v>ｱﾌﾟﾘｹｰｼｮﾝｿﾘｭｰｼｮﾝｺﾝｻﾙﾃｨﾝｸﾞ統括本部</v>
          </cell>
          <cell r="H115" t="str">
            <v>CRMｺﾝｻﾙﾃｨﾝｸﾞ本部</v>
          </cell>
          <cell r="I115" t="str">
            <v>ﾏｰｹﾃｨﾝｸﾞｿﾘｭｰｼｮﾝ部</v>
          </cell>
          <cell r="J115" t="str">
            <v>Oracle Consulting Services</v>
          </cell>
          <cell r="K115" t="str">
            <v>Applications Solution Consulting</v>
          </cell>
          <cell r="L115" t="str">
            <v>CRM Consulting</v>
          </cell>
          <cell r="M115" t="str">
            <v>Marketing Solution</v>
          </cell>
          <cell r="N115" t="str">
            <v>5059 - Application solution consulting - ORCL Japan</v>
          </cell>
          <cell r="O115" t="str">
            <v>IC3</v>
          </cell>
          <cell r="P115" t="str">
            <v>21630.Consulting Solution Lead.CONS.IMPDEL.IC3</v>
          </cell>
          <cell r="Q115" t="str">
            <v>L6</v>
          </cell>
          <cell r="S115" t="str">
            <v>3522</v>
          </cell>
          <cell r="T115" t="str">
            <v>Mogi, Hiroshi /  ﾓｷﾞ ﾋﾛｼ /  茂木 博史</v>
          </cell>
          <cell r="U115" t="str">
            <v>JP-Tokyo-OAC</v>
          </cell>
          <cell r="V115" t="str">
            <v>Yoshinao.Takeishi@oracle.com</v>
          </cell>
          <cell r="W115" t="str">
            <v>C</v>
          </cell>
          <cell r="Z115" t="str">
            <v>ｿﾘｭｰｼｮﾝﾘｰﾀﾞｰ</v>
          </cell>
        </row>
        <row r="116">
          <cell r="A116">
            <v>5148</v>
          </cell>
          <cell r="B116">
            <v>38718</v>
          </cell>
          <cell r="C116" t="str">
            <v>出水 浩太朗</v>
          </cell>
          <cell r="D116" t="str">
            <v>ｲｽﾞﾐ ｺｳﾀﾛｳ</v>
          </cell>
          <cell r="E116" t="str">
            <v>Kotaro Izumi</v>
          </cell>
          <cell r="F116" t="str">
            <v>ｺﾝｻﾙﾃｨﾝｸﾞｻｰﾋﾞｽ統括</v>
          </cell>
          <cell r="G116" t="str">
            <v>ｱﾌﾟﾘｹｰｼｮﾝｿﾘｭｰｼｮﾝｺﾝｻﾙﾃｨﾝｸﾞ統括本部</v>
          </cell>
          <cell r="H116" t="str">
            <v>CRMｺﾝｻﾙﾃｨﾝｸﾞ本部</v>
          </cell>
          <cell r="I116" t="str">
            <v>ﾏｰｹﾃｨﾝｸﾞｿﾘｭｰｼｮﾝ部</v>
          </cell>
          <cell r="J116" t="str">
            <v>Oracle Consulting Services</v>
          </cell>
          <cell r="K116" t="str">
            <v>Applications Solution Consulting</v>
          </cell>
          <cell r="L116" t="str">
            <v>CRM Consulting</v>
          </cell>
          <cell r="M116" t="str">
            <v>Marketing Solution</v>
          </cell>
          <cell r="N116" t="str">
            <v>5059 - Application solution consulting - ORCL OIS Japan GK</v>
          </cell>
          <cell r="O116" t="str">
            <v>IC3</v>
          </cell>
          <cell r="P116" t="str">
            <v>20515.Principal Consultant.CONS.IMPDEL.IC3</v>
          </cell>
          <cell r="Q116" t="str">
            <v>L5</v>
          </cell>
          <cell r="S116" t="str">
            <v>3522</v>
          </cell>
          <cell r="T116" t="str">
            <v>Mogi, Hiroshi /  ﾓｷﾞ ﾋﾛｼ /  茂木 博史</v>
          </cell>
          <cell r="U116" t="str">
            <v>JP-Tokyo-OAC</v>
          </cell>
          <cell r="V116" t="str">
            <v>kotaro.izumi@oracle.com</v>
          </cell>
          <cell r="W116" t="str">
            <v>C</v>
          </cell>
          <cell r="Z116" t="str">
            <v>ﾌﾟﾘﾝｼﾊﾟﾙｺﾝｻﾙﾀﾝﾄ</v>
          </cell>
        </row>
        <row r="117">
          <cell r="A117">
            <v>5286</v>
          </cell>
          <cell r="B117">
            <v>39142</v>
          </cell>
          <cell r="C117" t="str">
            <v>神戸 靖雄</v>
          </cell>
          <cell r="D117" t="str">
            <v>ｺﾞｳﾄﾞ ﾔｽｵ</v>
          </cell>
          <cell r="E117" t="str">
            <v>Yasuo Godo</v>
          </cell>
          <cell r="F117" t="str">
            <v>ｺﾝｻﾙﾃｨﾝｸﾞｻｰﾋﾞｽ統括</v>
          </cell>
          <cell r="G117" t="str">
            <v>ｱﾌﾟﾘｹｰｼｮﾝｿﾘｭｰｼｮﾝｺﾝｻﾙﾃｨﾝｸﾞ統括本部</v>
          </cell>
          <cell r="H117" t="str">
            <v>CRMｺﾝｻﾙﾃｨﾝｸﾞ本部</v>
          </cell>
          <cell r="I117" t="str">
            <v>ﾏｰｹﾃｨﾝｸﾞｿﾘｭｰｼｮﾝ部</v>
          </cell>
          <cell r="J117" t="str">
            <v>Oracle Consulting Services</v>
          </cell>
          <cell r="K117" t="str">
            <v>Applications Solution Consulting</v>
          </cell>
          <cell r="L117" t="str">
            <v>CRM Consulting</v>
          </cell>
          <cell r="M117" t="str">
            <v>Marketing Solution</v>
          </cell>
          <cell r="N117" t="str">
            <v>5059 - Application solution consulting - ORCL OIS Japan GK</v>
          </cell>
          <cell r="O117" t="str">
            <v>IC3</v>
          </cell>
          <cell r="P117" t="str">
            <v>20515.Principal Consultant.CONS.IMPDEL.IC3</v>
          </cell>
          <cell r="Q117" t="str">
            <v>L5</v>
          </cell>
          <cell r="S117" t="str">
            <v>3522</v>
          </cell>
          <cell r="T117" t="str">
            <v>Mogi, Hiroshi /  ﾓｷﾞ ﾋﾛｼ /  茂木 博史</v>
          </cell>
          <cell r="U117" t="str">
            <v>JP-Tokyo-OAC</v>
          </cell>
          <cell r="V117" t="str">
            <v>yasuo.x.godo@oracle.com</v>
          </cell>
          <cell r="W117" t="str">
            <v>C</v>
          </cell>
          <cell r="Z117" t="str">
            <v>ﾌﾟﾘﾝｼﾊﾟﾙｺﾝｻﾙﾀﾝﾄ</v>
          </cell>
        </row>
        <row r="118">
          <cell r="A118">
            <v>5292</v>
          </cell>
          <cell r="B118">
            <v>39173</v>
          </cell>
          <cell r="C118" t="str">
            <v>粟津 健</v>
          </cell>
          <cell r="D118" t="str">
            <v>ｱﾜﾂﾞ ｹﾝ</v>
          </cell>
          <cell r="E118" t="str">
            <v>Ken Awazu</v>
          </cell>
          <cell r="F118" t="str">
            <v>ｺﾝｻﾙﾃｨﾝｸﾞｻｰﾋﾞｽ統括</v>
          </cell>
          <cell r="G118" t="str">
            <v>ｱﾌﾟﾘｹｰｼｮﾝｿﾘｭｰｼｮﾝｺﾝｻﾙﾃｨﾝｸﾞ統括本部</v>
          </cell>
          <cell r="H118" t="str">
            <v>CRMｺﾝｻﾙﾃｨﾝｸﾞ本部</v>
          </cell>
          <cell r="I118" t="str">
            <v>ﾏｰｹﾃｨﾝｸﾞｿﾘｭｰｼｮﾝ部</v>
          </cell>
          <cell r="J118" t="str">
            <v>Oracle Consulting Services</v>
          </cell>
          <cell r="K118" t="str">
            <v>Applications Solution Consulting</v>
          </cell>
          <cell r="L118" t="str">
            <v>CRM Consulting</v>
          </cell>
          <cell r="M118" t="str">
            <v>Marketing Solution</v>
          </cell>
          <cell r="N118" t="str">
            <v>5059 - Application solution consulting - ORCL OIS Japan GK</v>
          </cell>
          <cell r="O118" t="str">
            <v>IC3</v>
          </cell>
          <cell r="P118" t="str">
            <v>20515.Principal Consultant.CONS.IMPDEL.IC3</v>
          </cell>
          <cell r="Q118" t="str">
            <v>L5</v>
          </cell>
          <cell r="S118" t="str">
            <v>3522</v>
          </cell>
          <cell r="T118" t="str">
            <v>Mogi, Hiroshi /  ﾓｷﾞ ﾋﾛｼ /  茂木 博史</v>
          </cell>
          <cell r="U118" t="str">
            <v>JP-Tokyo-OAC</v>
          </cell>
          <cell r="V118" t="str">
            <v>ken.awazu@oracle.com</v>
          </cell>
          <cell r="W118" t="str">
            <v>C</v>
          </cell>
          <cell r="Z118" t="str">
            <v>ﾌﾟﾘﾝｼﾊﾟﾙｺﾝｻﾙﾀﾝﾄ</v>
          </cell>
        </row>
        <row r="119">
          <cell r="A119">
            <v>3183</v>
          </cell>
          <cell r="B119">
            <v>38991</v>
          </cell>
          <cell r="C119" t="str">
            <v>田中 真介</v>
          </cell>
          <cell r="D119" t="str">
            <v>ﾀﾅｶ ｼﾝｽｹ</v>
          </cell>
          <cell r="E119" t="str">
            <v>Shinsuke Tanaka</v>
          </cell>
          <cell r="F119" t="str">
            <v>ｺﾝｻﾙﾃｨﾝｸﾞｻｰﾋﾞｽ統括</v>
          </cell>
          <cell r="G119" t="str">
            <v>ｱﾌﾟﾘｹｰｼｮﾝｿﾘｭｰｼｮﾝｺﾝｻﾙﾃｨﾝｸﾞ統括本部</v>
          </cell>
          <cell r="H119" t="str">
            <v>CRMｺﾝｻﾙﾃｨﾝｸﾞ本部</v>
          </cell>
          <cell r="I119" t="str">
            <v>ﾏｰｹﾃｨﾝｸﾞｿﾘｭｰｼｮﾝ部</v>
          </cell>
          <cell r="J119" t="str">
            <v>Oracle Consulting Services</v>
          </cell>
          <cell r="K119" t="str">
            <v>Applications Solution Consulting</v>
          </cell>
          <cell r="L119" t="str">
            <v>CRM Consulting</v>
          </cell>
          <cell r="M119" t="str">
            <v>Marketing Solution</v>
          </cell>
          <cell r="N119" t="str">
            <v>5059 - Application solution consulting - ORCL Japan</v>
          </cell>
          <cell r="O119" t="str">
            <v>IC2</v>
          </cell>
          <cell r="P119" t="str">
            <v>20410.Senior Consultant.CONS.IMPDEL.IC2</v>
          </cell>
          <cell r="Q119" t="str">
            <v>L4</v>
          </cell>
          <cell r="S119" t="str">
            <v>3522</v>
          </cell>
          <cell r="T119" t="str">
            <v>Mogi, Hiroshi /  ﾓｷﾞ ﾋﾛｼ /  茂木 博史</v>
          </cell>
          <cell r="U119" t="str">
            <v>JP-Tokyo-OAC</v>
          </cell>
          <cell r="V119" t="str">
            <v>shinsuke.tanaka@oracle.com</v>
          </cell>
          <cell r="W119" t="str">
            <v>NG</v>
          </cell>
          <cell r="Z119" t="str">
            <v>ｼﾆｱｺﾝｻﾙﾀﾝﾄ</v>
          </cell>
        </row>
        <row r="120">
          <cell r="A120">
            <v>4108</v>
          </cell>
          <cell r="B120">
            <v>40437</v>
          </cell>
          <cell r="C120" t="str">
            <v>関 孝</v>
          </cell>
          <cell r="D120" t="str">
            <v>ｾｷ ﾀｶｼ</v>
          </cell>
          <cell r="E120" t="str">
            <v>Takashi Seki</v>
          </cell>
          <cell r="F120" t="str">
            <v>ｺﾝｻﾙﾃｨﾝｸﾞｻｰﾋﾞｽ統括</v>
          </cell>
          <cell r="G120" t="str">
            <v>ｱﾌﾟﾘｹｰｼｮﾝｿﾘｭｰｼｮﾝｺﾝｻﾙﾃｨﾝｸﾞ統括本部</v>
          </cell>
          <cell r="H120" t="str">
            <v>EPM･BIｺﾝｻﾙﾃｨﾝｸﾞ本部</v>
          </cell>
          <cell r="J120" t="str">
            <v>Oracle Consulting Services</v>
          </cell>
          <cell r="K120" t="str">
            <v>Applications Solution Consulting</v>
          </cell>
          <cell r="L120" t="str">
            <v>EPM &amp; BI Consulting</v>
          </cell>
          <cell r="N120" t="str">
            <v>5059 - Application solution consulting - ORCL Japan</v>
          </cell>
          <cell r="O120" t="str">
            <v>M5</v>
          </cell>
          <cell r="P120" t="str">
            <v>23020.Consulting Senior Practice Director.CONS.IMPDEL.M5</v>
          </cell>
          <cell r="Q120" t="str">
            <v>L9</v>
          </cell>
          <cell r="R120" t="str">
            <v>Y</v>
          </cell>
          <cell r="S120" t="str">
            <v>1496</v>
          </cell>
          <cell r="T120" t="str">
            <v>Honma, Yasuyuki /  ﾎﾝﾏ ﾔｽﾕｷ /  本間 靖之</v>
          </cell>
          <cell r="U120" t="str">
            <v>JP-Tokyo-OAC</v>
          </cell>
          <cell r="V120" t="str">
            <v>takashi.seki@oracle.com</v>
          </cell>
          <cell r="W120" t="str">
            <v>C</v>
          </cell>
          <cell r="Z120" t="str">
            <v>本部長</v>
          </cell>
        </row>
        <row r="121">
          <cell r="A121">
            <v>4254</v>
          </cell>
          <cell r="B121">
            <v>40634</v>
          </cell>
          <cell r="C121" t="str">
            <v>北川 友幸</v>
          </cell>
          <cell r="D121" t="str">
            <v>ｷﾀｶﾞﾜ ﾄﾓﾕｷ</v>
          </cell>
          <cell r="E121" t="str">
            <v>Tomoyuki Kitagawa</v>
          </cell>
          <cell r="F121" t="str">
            <v>ｺﾝｻﾙﾃｨﾝｸﾞｻｰﾋﾞｽ統括</v>
          </cell>
          <cell r="G121" t="str">
            <v>ｱﾌﾟﾘｹｰｼｮﾝｿﾘｭｰｼｮﾝｺﾝｻﾙﾃｨﾝｸﾞ統括本部</v>
          </cell>
          <cell r="H121" t="str">
            <v>EPM･BIｺﾝｻﾙﾃｨﾝｸﾞ本部</v>
          </cell>
          <cell r="J121" t="str">
            <v>Oracle Consulting Services</v>
          </cell>
          <cell r="K121" t="str">
            <v>Applications Solution Consulting</v>
          </cell>
          <cell r="L121" t="str">
            <v>EPM &amp; BI Consulting</v>
          </cell>
          <cell r="N121" t="str">
            <v>5059 - Application solution consulting - ORCL Japan</v>
          </cell>
          <cell r="O121" t="str">
            <v>IC3</v>
          </cell>
          <cell r="P121" t="str">
            <v>21630.Consulting Solution Lead.CONS.IMPDEL.IC3</v>
          </cell>
          <cell r="Q121" t="str">
            <v>L6</v>
          </cell>
          <cell r="S121" t="str">
            <v>4108</v>
          </cell>
          <cell r="T121" t="str">
            <v>Seki, Takashi /  ｾｷ ﾀｶｼ /  関 孝</v>
          </cell>
          <cell r="U121" t="str">
            <v>JP-Tokyo-OAC</v>
          </cell>
          <cell r="V121" t="str">
            <v>tomoyuki.x.kitagawa@oracle.com</v>
          </cell>
          <cell r="W121" t="str">
            <v>C</v>
          </cell>
          <cell r="Z121" t="str">
            <v>ｿﾘｭｰｼｮﾝﾘｰﾀﾞｰ</v>
          </cell>
        </row>
        <row r="122">
          <cell r="A122">
            <v>4255</v>
          </cell>
          <cell r="B122">
            <v>40634</v>
          </cell>
          <cell r="C122" t="str">
            <v>妹尾 顕太</v>
          </cell>
          <cell r="D122" t="str">
            <v>ｾﾉｵ ｹﾝﾀ</v>
          </cell>
          <cell r="E122" t="str">
            <v>Kenta Senoo</v>
          </cell>
          <cell r="F122" t="str">
            <v>ｺﾝｻﾙﾃｨﾝｸﾞｻｰﾋﾞｽ統括</v>
          </cell>
          <cell r="G122" t="str">
            <v>ｱﾌﾟﾘｹｰｼｮﾝｿﾘｭｰｼｮﾝｺﾝｻﾙﾃｨﾝｸﾞ統括本部</v>
          </cell>
          <cell r="H122" t="str">
            <v>EPM･BIｺﾝｻﾙﾃｨﾝｸﾞ本部</v>
          </cell>
          <cell r="J122" t="str">
            <v>Oracle Consulting Services</v>
          </cell>
          <cell r="K122" t="str">
            <v>Applications Solution Consulting</v>
          </cell>
          <cell r="L122" t="str">
            <v>EPM &amp; BI Consulting</v>
          </cell>
          <cell r="N122" t="str">
            <v>5059 - Application solution consulting - ORCL Japan</v>
          </cell>
          <cell r="O122" t="str">
            <v>IC3</v>
          </cell>
          <cell r="P122" t="str">
            <v>21630.Consulting Solution Lead.CONS.IMPDEL.IC3</v>
          </cell>
          <cell r="Q122" t="str">
            <v>L6</v>
          </cell>
          <cell r="S122" t="str">
            <v>4108</v>
          </cell>
          <cell r="T122" t="str">
            <v>Seki, Takashi /  ｾｷ ﾀｶｼ /  関 孝</v>
          </cell>
          <cell r="U122" t="str">
            <v>JP-Tokyo-OAC</v>
          </cell>
          <cell r="V122" t="str">
            <v>kenta.senoo@oracle.com</v>
          </cell>
          <cell r="W122" t="str">
            <v>C</v>
          </cell>
          <cell r="Z122" t="str">
            <v>ｿﾘｭｰｼｮﾝﾘｰﾀﾞｰ</v>
          </cell>
        </row>
        <row r="123">
          <cell r="A123">
            <v>1826</v>
          </cell>
          <cell r="B123">
            <v>36434</v>
          </cell>
          <cell r="C123" t="str">
            <v>入口 大</v>
          </cell>
          <cell r="D123" t="str">
            <v>ｲﾘｸﾞﾁ ﾌﾄｼ</v>
          </cell>
          <cell r="E123" t="str">
            <v>Futoshi Iriguchi</v>
          </cell>
          <cell r="F123" t="str">
            <v>ｺﾝｻﾙﾃｨﾝｸﾞｻｰﾋﾞｽ統括</v>
          </cell>
          <cell r="G123" t="str">
            <v>ｱﾌﾟﾘｹｰｼｮﾝｿﾘｭｰｼｮﾝｺﾝｻﾙﾃｨﾝｸﾞ統括本部</v>
          </cell>
          <cell r="H123" t="str">
            <v>EPM･BIｺﾝｻﾙﾃｨﾝｸﾞ本部</v>
          </cell>
          <cell r="I123" t="str">
            <v>EPMｺﾝｻﾙﾃｨﾝｸﾞ部</v>
          </cell>
          <cell r="J123" t="str">
            <v>Oracle Consulting Services</v>
          </cell>
          <cell r="K123" t="str">
            <v>Applications Solution Consulting</v>
          </cell>
          <cell r="L123" t="str">
            <v>EPM &amp; BI Consulting</v>
          </cell>
          <cell r="M123" t="str">
            <v>EPM Consulting</v>
          </cell>
          <cell r="N123" t="str">
            <v>5059 - Application solution consulting - ORCL Japan</v>
          </cell>
          <cell r="O123" t="str">
            <v>M2</v>
          </cell>
          <cell r="P123" t="str">
            <v>20710.Managing Principal Consultant.CONS.IMPDEL.M2</v>
          </cell>
          <cell r="Q123" t="str">
            <v>L6</v>
          </cell>
          <cell r="R123" t="str">
            <v>Y</v>
          </cell>
          <cell r="S123" t="str">
            <v>4108</v>
          </cell>
          <cell r="T123" t="str">
            <v>Seki, Takashi /  ｾｷ ﾀｶｼ /  関 孝</v>
          </cell>
          <cell r="U123" t="str">
            <v>JP-Osaka</v>
          </cell>
          <cell r="V123" t="str">
            <v>Futoshi.Iriguchi@oracle.com</v>
          </cell>
          <cell r="W123" t="str">
            <v>C</v>
          </cell>
          <cell r="Z123" t="str">
            <v>ﾏﾈｰｼﾞﾝｸﾞﾌﾟﾘﾝｼﾊﾟﾙｺﾝｻﾙﾀﾝﾄ</v>
          </cell>
        </row>
        <row r="124">
          <cell r="A124">
            <v>1975</v>
          </cell>
          <cell r="B124">
            <v>36617</v>
          </cell>
          <cell r="C124" t="str">
            <v>山田 ひとみ</v>
          </cell>
          <cell r="D124" t="str">
            <v>ﾔﾏﾀﾞ ﾋﾄﾐ</v>
          </cell>
          <cell r="E124" t="str">
            <v>Hitomi Yamada</v>
          </cell>
          <cell r="F124" t="str">
            <v>ｺﾝｻﾙﾃｨﾝｸﾞｻｰﾋﾞｽ統括</v>
          </cell>
          <cell r="G124" t="str">
            <v>ｱﾌﾟﾘｹｰｼｮﾝｿﾘｭｰｼｮﾝｺﾝｻﾙﾃｨﾝｸﾞ統括本部</v>
          </cell>
          <cell r="H124" t="str">
            <v>EPM･BIｺﾝｻﾙﾃｨﾝｸﾞ本部</v>
          </cell>
          <cell r="I124" t="str">
            <v>EPMｺﾝｻﾙﾃｨﾝｸﾞ部</v>
          </cell>
          <cell r="J124" t="str">
            <v>Oracle Consulting Services</v>
          </cell>
          <cell r="K124" t="str">
            <v>Applications Solution Consulting</v>
          </cell>
          <cell r="L124" t="str">
            <v>EPM &amp; BI Consulting</v>
          </cell>
          <cell r="M124" t="str">
            <v>EPM Consulting</v>
          </cell>
          <cell r="N124" t="str">
            <v>5059 - Application solution consulting - ORCL Japan</v>
          </cell>
          <cell r="O124" t="str">
            <v>IC3</v>
          </cell>
          <cell r="P124" t="str">
            <v>20515.Principal Consultant.CONS.IMPDEL.IC3</v>
          </cell>
          <cell r="Q124" t="str">
            <v>L5</v>
          </cell>
          <cell r="S124" t="str">
            <v>1826</v>
          </cell>
          <cell r="T124" t="str">
            <v>Iriguchi, Futoshi /  ｲﾘｸﾞﾁ ﾌﾄｼ /  入口 大</v>
          </cell>
          <cell r="U124" t="str">
            <v>JP-Tokyo-OAC</v>
          </cell>
          <cell r="V124" t="str">
            <v>Hitomi.Yamada@oracle.com</v>
          </cell>
          <cell r="W124" t="str">
            <v>NG</v>
          </cell>
          <cell r="Z124" t="str">
            <v>ﾌﾟﾘﾝｼﾊﾟﾙｺﾝｻﾙﾀﾝﾄ</v>
          </cell>
        </row>
        <row r="125">
          <cell r="A125">
            <v>2605</v>
          </cell>
          <cell r="B125">
            <v>37712</v>
          </cell>
          <cell r="C125" t="str">
            <v>佐々木 敏夫</v>
          </cell>
          <cell r="D125" t="str">
            <v>ｻｻｷ ﾄｼｵ</v>
          </cell>
          <cell r="E125" t="str">
            <v>Toshio Sasaki</v>
          </cell>
          <cell r="F125" t="str">
            <v>ｺﾝｻﾙﾃｨﾝｸﾞｻｰﾋﾞｽ統括</v>
          </cell>
          <cell r="G125" t="str">
            <v>ｱﾌﾟﾘｹｰｼｮﾝｿﾘｭｰｼｮﾝｺﾝｻﾙﾃｨﾝｸﾞ統括本部</v>
          </cell>
          <cell r="H125" t="str">
            <v>EPM･BIｺﾝｻﾙﾃｨﾝｸﾞ本部</v>
          </cell>
          <cell r="I125" t="str">
            <v>EPMｺﾝｻﾙﾃｨﾝｸﾞ部</v>
          </cell>
          <cell r="J125" t="str">
            <v>Oracle Consulting Services</v>
          </cell>
          <cell r="K125" t="str">
            <v>Applications Solution Consulting</v>
          </cell>
          <cell r="L125" t="str">
            <v>EPM &amp; BI Consulting</v>
          </cell>
          <cell r="M125" t="str">
            <v>EPM Consulting</v>
          </cell>
          <cell r="N125" t="str">
            <v>5059 - Application solution consulting - ORCL Japan</v>
          </cell>
          <cell r="O125" t="str">
            <v>IC3</v>
          </cell>
          <cell r="P125" t="str">
            <v>20610.Senior Principal Consultant.CONS.IMPDEL.IC3</v>
          </cell>
          <cell r="Q125" t="str">
            <v>L6</v>
          </cell>
          <cell r="S125" t="str">
            <v>1826</v>
          </cell>
          <cell r="T125" t="str">
            <v>Iriguchi, Futoshi /  ｲﾘｸﾞﾁ ﾌﾄｼ /  入口 大</v>
          </cell>
          <cell r="U125" t="str">
            <v>JP-Tokyo-OAC</v>
          </cell>
          <cell r="V125" t="str">
            <v>Toshio.Sasaki@oracle.com</v>
          </cell>
          <cell r="W125" t="str">
            <v>C</v>
          </cell>
          <cell r="Z125" t="str">
            <v>ｼﾆｱﾌﾟﾘﾝｼﾊﾟﾙｺﾝｻﾙﾀﾝﾄ</v>
          </cell>
        </row>
        <row r="126">
          <cell r="A126">
            <v>3174</v>
          </cell>
          <cell r="B126">
            <v>38976</v>
          </cell>
          <cell r="C126" t="str">
            <v>上野 剛</v>
          </cell>
          <cell r="D126" t="str">
            <v>ｳｴﾉ ﾀｹｼ</v>
          </cell>
          <cell r="E126" t="str">
            <v>Takeshi Ueno</v>
          </cell>
          <cell r="F126" t="str">
            <v>ｺﾝｻﾙﾃｨﾝｸﾞｻｰﾋﾞｽ統括</v>
          </cell>
          <cell r="G126" t="str">
            <v>ｱﾌﾟﾘｹｰｼｮﾝｿﾘｭｰｼｮﾝｺﾝｻﾙﾃｨﾝｸﾞ統括本部</v>
          </cell>
          <cell r="H126" t="str">
            <v>EPM･BIｺﾝｻﾙﾃｨﾝｸﾞ本部</v>
          </cell>
          <cell r="I126" t="str">
            <v>EPMｺﾝｻﾙﾃｨﾝｸﾞ部</v>
          </cell>
          <cell r="J126" t="str">
            <v>Oracle Consulting Services</v>
          </cell>
          <cell r="K126" t="str">
            <v>Applications Solution Consulting</v>
          </cell>
          <cell r="L126" t="str">
            <v>EPM &amp; BI Consulting</v>
          </cell>
          <cell r="M126" t="str">
            <v>EPM Consulting</v>
          </cell>
          <cell r="N126" t="str">
            <v>5059 - Application solution consulting - ORCL Japan</v>
          </cell>
          <cell r="O126" t="str">
            <v>IC3</v>
          </cell>
          <cell r="P126" t="str">
            <v>20515.Principal Consultant.CONS.IMPDEL.IC3</v>
          </cell>
          <cell r="Q126" t="str">
            <v>L5</v>
          </cell>
          <cell r="S126" t="str">
            <v>1826</v>
          </cell>
          <cell r="T126" t="str">
            <v>Iriguchi, Futoshi /  ｲﾘｸﾞﾁ ﾌﾄｼ /  入口 大</v>
          </cell>
          <cell r="U126" t="str">
            <v>JP-Tokyo-OAC</v>
          </cell>
          <cell r="V126" t="str">
            <v>takeshi.ueno@oracle.com</v>
          </cell>
          <cell r="W126" t="str">
            <v>C</v>
          </cell>
          <cell r="Z126" t="str">
            <v>ﾌﾟﾘﾝｼﾊﾟﾙｺﾝｻﾙﾀﾝﾄ</v>
          </cell>
        </row>
        <row r="127">
          <cell r="A127">
            <v>3543</v>
          </cell>
          <cell r="B127">
            <v>39387</v>
          </cell>
          <cell r="C127" t="str">
            <v>松岡 淑子</v>
          </cell>
          <cell r="D127" t="str">
            <v>ﾏﾂｵｶ ﾖｼｺ</v>
          </cell>
          <cell r="E127" t="str">
            <v>Yoshiko Matsuoka</v>
          </cell>
          <cell r="F127" t="str">
            <v>ｺﾝｻﾙﾃｨﾝｸﾞｻｰﾋﾞｽ統括</v>
          </cell>
          <cell r="G127" t="str">
            <v>ｱﾌﾟﾘｹｰｼｮﾝｿﾘｭｰｼｮﾝｺﾝｻﾙﾃｨﾝｸﾞ統括本部</v>
          </cell>
          <cell r="H127" t="str">
            <v>EPM･BIｺﾝｻﾙﾃｨﾝｸﾞ本部</v>
          </cell>
          <cell r="I127" t="str">
            <v>EPMｺﾝｻﾙﾃｨﾝｸﾞ部</v>
          </cell>
          <cell r="J127" t="str">
            <v>Oracle Consulting Services</v>
          </cell>
          <cell r="K127" t="str">
            <v>Applications Solution Consulting</v>
          </cell>
          <cell r="L127" t="str">
            <v>EPM &amp; BI Consulting</v>
          </cell>
          <cell r="M127" t="str">
            <v>EPM Consulting</v>
          </cell>
          <cell r="N127" t="str">
            <v>5059 - Application solution consulting - ORCL Japan</v>
          </cell>
          <cell r="O127" t="str">
            <v>IC3</v>
          </cell>
          <cell r="P127" t="str">
            <v>20515.Principal Consultant.CONS.IMPDEL.IC3</v>
          </cell>
          <cell r="Q127" t="str">
            <v>L5</v>
          </cell>
          <cell r="S127" t="str">
            <v>1826</v>
          </cell>
          <cell r="T127" t="str">
            <v>Iriguchi, Futoshi /  ｲﾘｸﾞﾁ ﾌﾄｼ /  入口 大</v>
          </cell>
          <cell r="U127" t="str">
            <v>JP-Osaka</v>
          </cell>
          <cell r="V127" t="str">
            <v>yoshiko.matsuoka@oracle.com</v>
          </cell>
          <cell r="W127" t="str">
            <v>C</v>
          </cell>
          <cell r="Z127" t="str">
            <v>ﾌﾟﾘﾝｼﾊﾟﾙｺﾝｻﾙﾀﾝﾄ</v>
          </cell>
        </row>
        <row r="128">
          <cell r="A128">
            <v>3544</v>
          </cell>
          <cell r="B128">
            <v>39387</v>
          </cell>
          <cell r="C128" t="str">
            <v>内田 匡永</v>
          </cell>
          <cell r="D128" t="str">
            <v>ｳﾁﾀﾞ ﾏｻﾄ</v>
          </cell>
          <cell r="E128" t="str">
            <v>Masato Uchida</v>
          </cell>
          <cell r="F128" t="str">
            <v>ｺﾝｻﾙﾃｨﾝｸﾞｻｰﾋﾞｽ統括</v>
          </cell>
          <cell r="G128" t="str">
            <v>ｱﾌﾟﾘｹｰｼｮﾝｿﾘｭｰｼｮﾝｺﾝｻﾙﾃｨﾝｸﾞ統括本部</v>
          </cell>
          <cell r="H128" t="str">
            <v>EPM･BIｺﾝｻﾙﾃｨﾝｸﾞ本部</v>
          </cell>
          <cell r="I128" t="str">
            <v>EPMｺﾝｻﾙﾃｨﾝｸﾞ部</v>
          </cell>
          <cell r="J128" t="str">
            <v>Oracle Consulting Services</v>
          </cell>
          <cell r="K128" t="str">
            <v>Applications Solution Consulting</v>
          </cell>
          <cell r="L128" t="str">
            <v>EPM &amp; BI Consulting</v>
          </cell>
          <cell r="M128" t="str">
            <v>EPM Consulting</v>
          </cell>
          <cell r="N128" t="str">
            <v>5059 - Application solution consulting - ORCL Japan</v>
          </cell>
          <cell r="O128" t="str">
            <v>IC3</v>
          </cell>
          <cell r="P128" t="str">
            <v>12608.Consulting Project Principal Consultant.CONS.PROJMAN.IC3</v>
          </cell>
          <cell r="Q128" t="str">
            <v>L5</v>
          </cell>
          <cell r="S128" t="str">
            <v>1826</v>
          </cell>
          <cell r="T128" t="str">
            <v>Iriguchi, Futoshi /  ｲﾘｸﾞﾁ ﾌﾄｼ /  入口 大</v>
          </cell>
          <cell r="U128" t="str">
            <v>JP-Tokyo-OAC</v>
          </cell>
          <cell r="V128" t="str">
            <v>masato.uchida@oracle.com</v>
          </cell>
          <cell r="W128" t="str">
            <v>C</v>
          </cell>
          <cell r="Z128" t="str">
            <v>ﾌﾟﾛｼﾞｪｸﾄﾌﾟﾘﾝｼﾊﾟﾙｺﾝｻﾙﾀﾝﾄ</v>
          </cell>
        </row>
        <row r="129">
          <cell r="A129">
            <v>3595</v>
          </cell>
          <cell r="B129">
            <v>39448</v>
          </cell>
          <cell r="C129" t="str">
            <v>川上 靖雄</v>
          </cell>
          <cell r="D129" t="str">
            <v>ｶﾜｶﾐ ﾔｽｵ</v>
          </cell>
          <cell r="E129" t="str">
            <v>Yasuo Kawakami</v>
          </cell>
          <cell r="F129" t="str">
            <v>ｺﾝｻﾙﾃｨﾝｸﾞｻｰﾋﾞｽ統括</v>
          </cell>
          <cell r="G129" t="str">
            <v>ｱﾌﾟﾘｹｰｼｮﾝｿﾘｭｰｼｮﾝｺﾝｻﾙﾃｨﾝｸﾞ統括本部</v>
          </cell>
          <cell r="H129" t="str">
            <v>EPM･BIｺﾝｻﾙﾃｨﾝｸﾞ本部</v>
          </cell>
          <cell r="I129" t="str">
            <v>EPMｺﾝｻﾙﾃｨﾝｸﾞ部</v>
          </cell>
          <cell r="J129" t="str">
            <v>Oracle Consulting Services</v>
          </cell>
          <cell r="K129" t="str">
            <v>Applications Solution Consulting</v>
          </cell>
          <cell r="L129" t="str">
            <v>EPM &amp; BI Consulting</v>
          </cell>
          <cell r="M129" t="str">
            <v>EPM Consulting</v>
          </cell>
          <cell r="N129" t="str">
            <v>5059 - Application solution consulting - ORCL Japan</v>
          </cell>
          <cell r="O129" t="str">
            <v>IC3</v>
          </cell>
          <cell r="P129" t="str">
            <v>21630.Consulting Solution Lead.CONS.IMPDEL.IC3</v>
          </cell>
          <cell r="Q129" t="str">
            <v>L6</v>
          </cell>
          <cell r="S129" t="str">
            <v>1826</v>
          </cell>
          <cell r="T129" t="str">
            <v>Iriguchi, Futoshi /  ｲﾘｸﾞﾁ ﾌﾄｼ /  入口 大</v>
          </cell>
          <cell r="U129" t="str">
            <v>JP-Tokyo-OAC</v>
          </cell>
          <cell r="V129" t="str">
            <v>yasuo.kawakami@oracle.com</v>
          </cell>
          <cell r="W129" t="str">
            <v>C</v>
          </cell>
          <cell r="Z129" t="str">
            <v>ｿﾘｭｰｼｮﾝﾘｰﾀﾞｰ</v>
          </cell>
        </row>
        <row r="130">
          <cell r="A130">
            <v>3811</v>
          </cell>
          <cell r="B130">
            <v>39630</v>
          </cell>
          <cell r="C130" t="str">
            <v>三縄 慶子</v>
          </cell>
          <cell r="D130" t="str">
            <v>ﾐﾅﾜ ﾖｼｺ</v>
          </cell>
          <cell r="E130" t="str">
            <v>Yoshiko Minawa</v>
          </cell>
          <cell r="F130" t="str">
            <v>ｺﾝｻﾙﾃｨﾝｸﾞｻｰﾋﾞｽ統括</v>
          </cell>
          <cell r="G130" t="str">
            <v>ｱﾌﾟﾘｹｰｼｮﾝｿﾘｭｰｼｮﾝｺﾝｻﾙﾃｨﾝｸﾞ統括本部</v>
          </cell>
          <cell r="H130" t="str">
            <v>EPM･BIｺﾝｻﾙﾃｨﾝｸﾞ本部</v>
          </cell>
          <cell r="I130" t="str">
            <v>EPMｺﾝｻﾙﾃｨﾝｸﾞ部</v>
          </cell>
          <cell r="J130" t="str">
            <v>Oracle Consulting Services</v>
          </cell>
          <cell r="K130" t="str">
            <v>Applications Solution Consulting</v>
          </cell>
          <cell r="L130" t="str">
            <v>EPM &amp; BI Consulting</v>
          </cell>
          <cell r="M130" t="str">
            <v>EPM Consulting</v>
          </cell>
          <cell r="N130" t="str">
            <v>5059 - Application solution consulting - ORCL Japan</v>
          </cell>
          <cell r="O130" t="str">
            <v>IC3</v>
          </cell>
          <cell r="P130" t="str">
            <v>12608.Consulting Project Principal Consultant.CONS.PROJMAN.IC3</v>
          </cell>
          <cell r="Q130" t="str">
            <v>L5</v>
          </cell>
          <cell r="S130" t="str">
            <v>1826</v>
          </cell>
          <cell r="T130" t="str">
            <v>Iriguchi, Futoshi /  ｲﾘｸﾞﾁ ﾌﾄｼ /  入口 大</v>
          </cell>
          <cell r="U130" t="str">
            <v>JP-Tokyo-OAC</v>
          </cell>
          <cell r="V130" t="str">
            <v>yoshiko.minawa@oracle.com</v>
          </cell>
          <cell r="W130" t="str">
            <v>C</v>
          </cell>
          <cell r="Z130" t="str">
            <v>ﾌﾟﾛｼﾞｪｸﾄﾌﾟﾘﾝｼﾊﾟﾙｺﾝｻﾙﾀﾝﾄ</v>
          </cell>
        </row>
        <row r="131">
          <cell r="A131">
            <v>5320</v>
          </cell>
          <cell r="B131">
            <v>39264</v>
          </cell>
          <cell r="C131" t="str">
            <v>島田 晃</v>
          </cell>
          <cell r="D131" t="str">
            <v>ｼﾏﾀﾞ ｱｷﾗ</v>
          </cell>
          <cell r="E131" t="str">
            <v>Akira Shimada</v>
          </cell>
          <cell r="F131" t="str">
            <v>ｺﾝｻﾙﾃｨﾝｸﾞｻｰﾋﾞｽ統括</v>
          </cell>
          <cell r="G131" t="str">
            <v>ｱﾌﾟﾘｹｰｼｮﾝｿﾘｭｰｼｮﾝｺﾝｻﾙﾃｨﾝｸﾞ統括本部</v>
          </cell>
          <cell r="H131" t="str">
            <v>EPM･BIｺﾝｻﾙﾃｨﾝｸﾞ本部</v>
          </cell>
          <cell r="I131" t="str">
            <v>EPMｺﾝｻﾙﾃｨﾝｸﾞ部</v>
          </cell>
          <cell r="J131" t="str">
            <v>Oracle Consulting Services</v>
          </cell>
          <cell r="K131" t="str">
            <v>Applications Solution Consulting</v>
          </cell>
          <cell r="L131" t="str">
            <v>EPM &amp; BI Consulting</v>
          </cell>
          <cell r="M131" t="str">
            <v>EPM Consulting</v>
          </cell>
          <cell r="N131" t="str">
            <v>5059 - Application solution consulting - ORCL OIS Japan GK</v>
          </cell>
          <cell r="O131" t="str">
            <v>IC3</v>
          </cell>
          <cell r="P131" t="str">
            <v>21620.Consulting Solution Principle.CONS.IMPDEL.IC3</v>
          </cell>
          <cell r="Q131" t="str">
            <v>L5</v>
          </cell>
          <cell r="S131" t="str">
            <v>1826</v>
          </cell>
          <cell r="T131" t="str">
            <v>Iriguchi, Futoshi /  ｲﾘｸﾞﾁ ﾌﾄｼ /  入口 大</v>
          </cell>
          <cell r="U131" t="str">
            <v>JP-Tokyo-OAC</v>
          </cell>
          <cell r="V131" t="str">
            <v>akira.shimada@oracle.com</v>
          </cell>
          <cell r="W131" t="str">
            <v>C</v>
          </cell>
          <cell r="Z131" t="str">
            <v>ｿﾘｭｰｼｮﾝﾌﾟﾘﾝｼﾊﾟﾙ</v>
          </cell>
        </row>
        <row r="132">
          <cell r="A132">
            <v>2944</v>
          </cell>
          <cell r="B132">
            <v>38549</v>
          </cell>
          <cell r="C132" t="str">
            <v>船引 あつ子</v>
          </cell>
          <cell r="D132" t="str">
            <v>ﾌﾅﾋﾞｷ ｱﾂｺ</v>
          </cell>
          <cell r="E132" t="str">
            <v>Atsuko Funabiki</v>
          </cell>
          <cell r="F132" t="str">
            <v>ｺﾝｻﾙﾃｨﾝｸﾞｻｰﾋﾞｽ統括</v>
          </cell>
          <cell r="G132" t="str">
            <v>ｱﾌﾟﾘｹｰｼｮﾝｿﾘｭｰｼｮﾝｺﾝｻﾙﾃｨﾝｸﾞ統括本部</v>
          </cell>
          <cell r="H132" t="str">
            <v>EPM･BIｺﾝｻﾙﾃｨﾝｸﾞ本部</v>
          </cell>
          <cell r="I132" t="str">
            <v>EPMｺﾝｻﾙﾃｨﾝｸﾞ部</v>
          </cell>
          <cell r="J132" t="str">
            <v>Oracle Consulting Services</v>
          </cell>
          <cell r="K132" t="str">
            <v>Applications Solution Consulting</v>
          </cell>
          <cell r="L132" t="str">
            <v>EPM &amp; BI Consulting</v>
          </cell>
          <cell r="M132" t="str">
            <v>EPM Consulting</v>
          </cell>
          <cell r="N132" t="str">
            <v>5059 - Application solution consulting - ORCL Japan</v>
          </cell>
          <cell r="O132" t="str">
            <v>IC2</v>
          </cell>
          <cell r="P132" t="str">
            <v>20410.Senior Consultant.CONS.IMPDEL.IC2</v>
          </cell>
          <cell r="Q132" t="str">
            <v>L4</v>
          </cell>
          <cell r="S132" t="str">
            <v>1826</v>
          </cell>
          <cell r="T132" t="str">
            <v>Iriguchi, Futoshi /  ｲﾘｸﾞﾁ ﾌﾄｼ /  入口 大</v>
          </cell>
          <cell r="U132" t="str">
            <v>JP-Tokyo-OAC</v>
          </cell>
          <cell r="V132" t="str">
            <v>atsuko.funabiki@oracle.com</v>
          </cell>
          <cell r="W132" t="str">
            <v>C</v>
          </cell>
          <cell r="Z132" t="str">
            <v>ｼﾆｱｺﾝｻﾙﾀﾝﾄ</v>
          </cell>
        </row>
        <row r="133">
          <cell r="A133">
            <v>5307</v>
          </cell>
          <cell r="B133">
            <v>39234</v>
          </cell>
          <cell r="C133" t="str">
            <v>豊田 くみ子</v>
          </cell>
          <cell r="D133" t="str">
            <v>ﾄﾖﾀﾞ ｸﾐｺ</v>
          </cell>
          <cell r="E133" t="str">
            <v>Kumiko Toyoda</v>
          </cell>
          <cell r="F133" t="str">
            <v>ｺﾝｻﾙﾃｨﾝｸﾞｻｰﾋﾞｽ統括</v>
          </cell>
          <cell r="G133" t="str">
            <v>ｱﾌﾟﾘｹｰｼｮﾝｿﾘｭｰｼｮﾝｺﾝｻﾙﾃｨﾝｸﾞ統括本部</v>
          </cell>
          <cell r="H133" t="str">
            <v>EPM･BIｺﾝｻﾙﾃｨﾝｸﾞ本部</v>
          </cell>
          <cell r="I133" t="str">
            <v>EPMｺﾝｻﾙﾃｨﾝｸﾞ部</v>
          </cell>
          <cell r="J133" t="str">
            <v>Oracle Consulting Services</v>
          </cell>
          <cell r="K133" t="str">
            <v>Applications Solution Consulting</v>
          </cell>
          <cell r="L133" t="str">
            <v>EPM &amp; BI Consulting</v>
          </cell>
          <cell r="M133" t="str">
            <v>EPM Consulting</v>
          </cell>
          <cell r="N133" t="str">
            <v>5059 - Application solution consulting - ORCL OIS Japan GK</v>
          </cell>
          <cell r="O133" t="str">
            <v>IC2</v>
          </cell>
          <cell r="P133" t="str">
            <v>20410.Senior Consultant.CONS.IMPDEL.IC2</v>
          </cell>
          <cell r="Q133" t="str">
            <v>L4</v>
          </cell>
          <cell r="S133" t="str">
            <v>1826</v>
          </cell>
          <cell r="T133" t="str">
            <v>Iriguchi, Futoshi /  ｲﾘｸﾞﾁ ﾌﾄｼ /  入口 大</v>
          </cell>
          <cell r="U133" t="str">
            <v>JP-Tokyo-OAC</v>
          </cell>
          <cell r="V133" t="str">
            <v>kumiko.toyoda@oracle.com</v>
          </cell>
          <cell r="W133" t="str">
            <v>C</v>
          </cell>
          <cell r="Z133" t="str">
            <v>ｼﾆｱｺﾝｻﾙﾀﾝﾄ</v>
          </cell>
        </row>
        <row r="134">
          <cell r="A134">
            <v>4025</v>
          </cell>
          <cell r="B134">
            <v>40269</v>
          </cell>
          <cell r="C134" t="str">
            <v>片岡 拓也</v>
          </cell>
          <cell r="D134" t="str">
            <v>ｶﾀｵｶ ﾀｸﾔ</v>
          </cell>
          <cell r="E134" t="str">
            <v>Takuya Kataoka</v>
          </cell>
          <cell r="F134" t="str">
            <v>ｺﾝｻﾙﾃｨﾝｸﾞｻｰﾋﾞｽ統括</v>
          </cell>
          <cell r="G134" t="str">
            <v>ｱﾌﾟﾘｹｰｼｮﾝｿﾘｭｰｼｮﾝｺﾝｻﾙﾃｨﾝｸﾞ統括本部</v>
          </cell>
          <cell r="H134" t="str">
            <v>EPM･BIｺﾝｻﾙﾃｨﾝｸﾞ本部</v>
          </cell>
          <cell r="I134" t="str">
            <v>EPMｺﾝｻﾙﾃｨﾝｸﾞ部</v>
          </cell>
          <cell r="J134" t="str">
            <v>Oracle Consulting Services</v>
          </cell>
          <cell r="K134" t="str">
            <v>Applications Solution Consulting</v>
          </cell>
          <cell r="L134" t="str">
            <v>EPM &amp; BI Consulting</v>
          </cell>
          <cell r="M134" t="str">
            <v>EPM Consulting</v>
          </cell>
          <cell r="N134" t="str">
            <v>5059 - Application solution consulting - ORCL Japan</v>
          </cell>
          <cell r="O134" t="str">
            <v>IC1</v>
          </cell>
          <cell r="P134" t="str">
            <v>20110.Associate Consultant.CONS.IMPDEL.IC1</v>
          </cell>
          <cell r="Q134" t="str">
            <v>L2</v>
          </cell>
          <cell r="S134" t="str">
            <v>1826</v>
          </cell>
          <cell r="T134" t="str">
            <v>Iriguchi, Futoshi /  ｲﾘｸﾞﾁ ﾌﾄｼ /  入口 大</v>
          </cell>
          <cell r="U134" t="str">
            <v>JP-Tokyo-OAC</v>
          </cell>
          <cell r="V134" t="str">
            <v>takuya.kataoka@oracle.com</v>
          </cell>
          <cell r="W134" t="str">
            <v>NG</v>
          </cell>
          <cell r="Z134" t="str">
            <v>ｱｿｼｴｲﾄｺﾝｻﾙﾀﾝﾄ</v>
          </cell>
        </row>
        <row r="135">
          <cell r="A135">
            <v>2929</v>
          </cell>
          <cell r="B135">
            <v>38519</v>
          </cell>
          <cell r="C135" t="str">
            <v>相良 正洋</v>
          </cell>
          <cell r="D135" t="str">
            <v>ｻｶﾞﾗ ﾏｻﾋﾛ</v>
          </cell>
          <cell r="E135" t="str">
            <v>Masahiro Sagara</v>
          </cell>
          <cell r="F135" t="str">
            <v>ｺﾝｻﾙﾃｨﾝｸﾞｻｰﾋﾞｽ統括</v>
          </cell>
          <cell r="G135" t="str">
            <v>ｱﾌﾟﾘｹｰｼｮﾝｿﾘｭｰｼｮﾝｺﾝｻﾙﾃｨﾝｸﾞ統括本部</v>
          </cell>
          <cell r="H135" t="str">
            <v>EPM･BIｺﾝｻﾙﾃｨﾝｸﾞ本部</v>
          </cell>
          <cell r="I135" t="str">
            <v>BIｺﾝｻﾙﾃｨﾝｸﾞ部</v>
          </cell>
          <cell r="J135" t="str">
            <v>Oracle Consulting Services</v>
          </cell>
          <cell r="K135" t="str">
            <v>Applications Solution Consulting</v>
          </cell>
          <cell r="L135" t="str">
            <v>EPM &amp; BI Consulting</v>
          </cell>
          <cell r="M135" t="str">
            <v>BI Consulting</v>
          </cell>
          <cell r="N135" t="str">
            <v>5059 - Application solution consulting - ORCL Japan</v>
          </cell>
          <cell r="O135" t="str">
            <v>M2</v>
          </cell>
          <cell r="P135" t="str">
            <v>20710.Managing Principal Consultant.CONS.IMPDEL.M2</v>
          </cell>
          <cell r="Q135" t="str">
            <v>L6</v>
          </cell>
          <cell r="R135" t="str">
            <v>Y</v>
          </cell>
          <cell r="S135" t="str">
            <v>4108</v>
          </cell>
          <cell r="T135" t="str">
            <v>Seki, Takashi /  ｾｷ ﾀｶｼ /  関 孝</v>
          </cell>
          <cell r="U135" t="str">
            <v>JP-Tokyo-OAC</v>
          </cell>
          <cell r="V135" t="str">
            <v>masahiro.sagara@oracle.com</v>
          </cell>
          <cell r="W135" t="str">
            <v>C</v>
          </cell>
          <cell r="Z135" t="str">
            <v>ﾏﾈｰｼﾞﾝｸﾞﾌﾟﾘﾝｼﾊﾟﾙｺﾝｻﾙﾀﾝﾄ</v>
          </cell>
        </row>
        <row r="136">
          <cell r="A136">
            <v>1387</v>
          </cell>
          <cell r="B136">
            <v>35886</v>
          </cell>
          <cell r="C136" t="str">
            <v>伊藤 天昭</v>
          </cell>
          <cell r="D136" t="str">
            <v>ｲﾄｳ ﾀｶｱｷ</v>
          </cell>
          <cell r="E136" t="str">
            <v>Takaaki Ito</v>
          </cell>
          <cell r="F136" t="str">
            <v>ｺﾝｻﾙﾃｨﾝｸﾞｻｰﾋﾞｽ統括</v>
          </cell>
          <cell r="G136" t="str">
            <v>ｱﾌﾟﾘｹｰｼｮﾝｿﾘｭｰｼｮﾝｺﾝｻﾙﾃｨﾝｸﾞ統括本部</v>
          </cell>
          <cell r="H136" t="str">
            <v>EPM･BIｺﾝｻﾙﾃｨﾝｸﾞ本部</v>
          </cell>
          <cell r="I136" t="str">
            <v>BIｺﾝｻﾙﾃｨﾝｸﾞ部</v>
          </cell>
          <cell r="J136" t="str">
            <v>Oracle Consulting Services</v>
          </cell>
          <cell r="K136" t="str">
            <v>Applications Solution Consulting</v>
          </cell>
          <cell r="L136" t="str">
            <v>EPM &amp; BI Consulting</v>
          </cell>
          <cell r="M136" t="str">
            <v>BI Consulting</v>
          </cell>
          <cell r="N136" t="str">
            <v>5059 - Application solution consulting - ORCL Japan</v>
          </cell>
          <cell r="O136" t="str">
            <v>IC3</v>
          </cell>
          <cell r="P136" t="str">
            <v>21630.Consulting Solution Lead.CONS.IMPDEL.IC3</v>
          </cell>
          <cell r="Q136" t="str">
            <v>L6</v>
          </cell>
          <cell r="S136" t="str">
            <v>2929</v>
          </cell>
          <cell r="T136" t="str">
            <v>Sagara, Masahiro /  ｻｶﾞﾗ ﾏｻﾋﾛ /  相良 正洋</v>
          </cell>
          <cell r="U136" t="str">
            <v>JP-Tokyo-OAC</v>
          </cell>
          <cell r="V136" t="str">
            <v>Takaaki.Ito@oracle.com</v>
          </cell>
          <cell r="W136" t="str">
            <v>NG</v>
          </cell>
          <cell r="Z136" t="str">
            <v>ｿﾘｭｰｼｮﾝﾘｰﾀﾞｰ</v>
          </cell>
        </row>
        <row r="137">
          <cell r="A137">
            <v>2327</v>
          </cell>
          <cell r="B137">
            <v>37073</v>
          </cell>
          <cell r="C137" t="str">
            <v>曽根原 ふじお</v>
          </cell>
          <cell r="D137" t="str">
            <v>ｿﾈﾊﾗ ﾌｼﾞｵ</v>
          </cell>
          <cell r="E137" t="str">
            <v>Fujio Sonehara</v>
          </cell>
          <cell r="F137" t="str">
            <v>ｺﾝｻﾙﾃｨﾝｸﾞｻｰﾋﾞｽ統括</v>
          </cell>
          <cell r="G137" t="str">
            <v>ｱﾌﾟﾘｹｰｼｮﾝｿﾘｭｰｼｮﾝｺﾝｻﾙﾃｨﾝｸﾞ統括本部</v>
          </cell>
          <cell r="H137" t="str">
            <v>EPM･BIｺﾝｻﾙﾃｨﾝｸﾞ本部</v>
          </cell>
          <cell r="I137" t="str">
            <v>BIｺﾝｻﾙﾃｨﾝｸﾞ部</v>
          </cell>
          <cell r="J137" t="str">
            <v>Oracle Consulting Services</v>
          </cell>
          <cell r="K137" t="str">
            <v>Applications Solution Consulting</v>
          </cell>
          <cell r="L137" t="str">
            <v>EPM &amp; BI Consulting</v>
          </cell>
          <cell r="M137" t="str">
            <v>BI Consulting</v>
          </cell>
          <cell r="N137" t="str">
            <v>5059 - Application solution consulting - ORCL Japan</v>
          </cell>
          <cell r="O137" t="str">
            <v>IC3</v>
          </cell>
          <cell r="P137" t="str">
            <v>21630.Consulting Solution Lead.CONS.IMPDEL.IC3</v>
          </cell>
          <cell r="Q137" t="str">
            <v>L6</v>
          </cell>
          <cell r="S137" t="str">
            <v>2929</v>
          </cell>
          <cell r="T137" t="str">
            <v>Sagara, Masahiro /  ｻｶﾞﾗ ﾏｻﾋﾛ /  相良 正洋</v>
          </cell>
          <cell r="U137" t="str">
            <v>JP-Tokyo-OAC</v>
          </cell>
          <cell r="V137" t="str">
            <v>Fujio.Sonehara@oracle.com</v>
          </cell>
          <cell r="W137" t="str">
            <v>C</v>
          </cell>
          <cell r="Z137" t="str">
            <v>ｿﾘｭｰｼｮﾝﾘｰﾀﾞｰ</v>
          </cell>
        </row>
        <row r="138">
          <cell r="A138">
            <v>3214</v>
          </cell>
          <cell r="B138">
            <v>39006</v>
          </cell>
          <cell r="C138" t="str">
            <v>北條 恵</v>
          </cell>
          <cell r="D138" t="str">
            <v>ﾎｳｼﾞｮｳ ｹｲ</v>
          </cell>
          <cell r="E138" t="str">
            <v>Kei Hojo</v>
          </cell>
          <cell r="F138" t="str">
            <v>ｺﾝｻﾙﾃｨﾝｸﾞｻｰﾋﾞｽ統括</v>
          </cell>
          <cell r="G138" t="str">
            <v>ｱﾌﾟﾘｹｰｼｮﾝｿﾘｭｰｼｮﾝｺﾝｻﾙﾃｨﾝｸﾞ統括本部</v>
          </cell>
          <cell r="H138" t="str">
            <v>EPM･BIｺﾝｻﾙﾃｨﾝｸﾞ本部</v>
          </cell>
          <cell r="I138" t="str">
            <v>BIｺﾝｻﾙﾃｨﾝｸﾞ部</v>
          </cell>
          <cell r="J138" t="str">
            <v>Oracle Consulting Services</v>
          </cell>
          <cell r="K138" t="str">
            <v>Applications Solution Consulting</v>
          </cell>
          <cell r="L138" t="str">
            <v>EPM &amp; BI Consulting</v>
          </cell>
          <cell r="M138" t="str">
            <v>BI Consulting</v>
          </cell>
          <cell r="N138" t="str">
            <v>5059 - Application solution consulting - ORCL Japan</v>
          </cell>
          <cell r="O138" t="str">
            <v>IC3</v>
          </cell>
          <cell r="P138" t="str">
            <v>20610.Senior Principal Consultant.CONS.IMPDEL.IC3</v>
          </cell>
          <cell r="Q138" t="str">
            <v>L6</v>
          </cell>
          <cell r="S138" t="str">
            <v>2929</v>
          </cell>
          <cell r="T138" t="str">
            <v>Sagara, Masahiro /  ｻｶﾞﾗ ﾏｻﾋﾛ /  相良 正洋</v>
          </cell>
          <cell r="U138" t="str">
            <v>JP-Tokyo-OAC</v>
          </cell>
          <cell r="V138" t="str">
            <v>kei.hojo@oracle.com</v>
          </cell>
          <cell r="W138" t="str">
            <v>C</v>
          </cell>
          <cell r="Z138" t="str">
            <v>ｼﾆｱﾌﾟﾘﾝｼﾊﾟﾙｺﾝｻﾙﾀﾝﾄ</v>
          </cell>
        </row>
        <row r="139">
          <cell r="A139">
            <v>3425</v>
          </cell>
          <cell r="B139">
            <v>39234</v>
          </cell>
          <cell r="C139" t="str">
            <v>遠藤 祐哉</v>
          </cell>
          <cell r="D139" t="str">
            <v>ｴﾝﾄﾞｳ ﾕｳﾔ</v>
          </cell>
          <cell r="E139" t="str">
            <v>Yuya Endo</v>
          </cell>
          <cell r="F139" t="str">
            <v>ｺﾝｻﾙﾃｨﾝｸﾞｻｰﾋﾞｽ統括</v>
          </cell>
          <cell r="G139" t="str">
            <v>ｱﾌﾟﾘｹｰｼｮﾝｿﾘｭｰｼｮﾝｺﾝｻﾙﾃｨﾝｸﾞ統括本部</v>
          </cell>
          <cell r="H139" t="str">
            <v>EPM･BIｺﾝｻﾙﾃｨﾝｸﾞ本部</v>
          </cell>
          <cell r="I139" t="str">
            <v>BIｺﾝｻﾙﾃｨﾝｸﾞ部</v>
          </cell>
          <cell r="J139" t="str">
            <v>Oracle Consulting Services</v>
          </cell>
          <cell r="K139" t="str">
            <v>Applications Solution Consulting</v>
          </cell>
          <cell r="L139" t="str">
            <v>EPM &amp; BI Consulting</v>
          </cell>
          <cell r="M139" t="str">
            <v>BI Consulting</v>
          </cell>
          <cell r="N139" t="str">
            <v>5059 - Application solution consulting - ORCL Japan</v>
          </cell>
          <cell r="O139" t="str">
            <v>IC3</v>
          </cell>
          <cell r="P139" t="str">
            <v>20515.Principal Consultant.CONS.IMPDEL.IC3</v>
          </cell>
          <cell r="Q139" t="str">
            <v>L5</v>
          </cell>
          <cell r="S139" t="str">
            <v>2929</v>
          </cell>
          <cell r="T139" t="str">
            <v>Sagara, Masahiro /  ｻｶﾞﾗ ﾏｻﾋﾛ /  相良 正洋</v>
          </cell>
          <cell r="U139" t="str">
            <v>JP-Tokyo-OAC</v>
          </cell>
          <cell r="V139" t="str">
            <v>yuya.endo@oracle.com</v>
          </cell>
          <cell r="W139" t="str">
            <v>C</v>
          </cell>
          <cell r="Z139" t="str">
            <v>ﾌﾟﾘﾝｼﾊﾟﾙｺﾝｻﾙﾀﾝﾄ</v>
          </cell>
        </row>
        <row r="140">
          <cell r="A140">
            <v>3486</v>
          </cell>
          <cell r="B140">
            <v>39310</v>
          </cell>
          <cell r="C140" t="str">
            <v>越智 満智</v>
          </cell>
          <cell r="D140" t="str">
            <v>ｵﾁ ﾐﾂﾄﾓ</v>
          </cell>
          <cell r="E140" t="str">
            <v>Mitsutomo Ochi</v>
          </cell>
          <cell r="F140" t="str">
            <v>ｺﾝｻﾙﾃｨﾝｸﾞｻｰﾋﾞｽ統括</v>
          </cell>
          <cell r="G140" t="str">
            <v>ｱﾌﾟﾘｹｰｼｮﾝｿﾘｭｰｼｮﾝｺﾝｻﾙﾃｨﾝｸﾞ統括本部</v>
          </cell>
          <cell r="H140" t="str">
            <v>EPM･BIｺﾝｻﾙﾃｨﾝｸﾞ本部</v>
          </cell>
          <cell r="I140" t="str">
            <v>BIｺﾝｻﾙﾃｨﾝｸﾞ部</v>
          </cell>
          <cell r="J140" t="str">
            <v>Oracle Consulting Services</v>
          </cell>
          <cell r="K140" t="str">
            <v>Applications Solution Consulting</v>
          </cell>
          <cell r="L140" t="str">
            <v>EPM &amp; BI Consulting</v>
          </cell>
          <cell r="M140" t="str">
            <v>BI Consulting</v>
          </cell>
          <cell r="N140" t="str">
            <v>5059 - Application solution consulting - ORCL Japan</v>
          </cell>
          <cell r="O140" t="str">
            <v>IC3</v>
          </cell>
          <cell r="P140" t="str">
            <v>20610.Senior Principal Consultant.CONS.IMPDEL.IC3</v>
          </cell>
          <cell r="Q140" t="str">
            <v>L6</v>
          </cell>
          <cell r="S140" t="str">
            <v>2929</v>
          </cell>
          <cell r="T140" t="str">
            <v>Sagara, Masahiro /  ｻｶﾞﾗ ﾏｻﾋﾛ /  相良 正洋</v>
          </cell>
          <cell r="U140" t="str">
            <v>JP-Tokyo-OAC</v>
          </cell>
          <cell r="V140" t="str">
            <v>mitsutomo.ochi@oracle.com</v>
          </cell>
          <cell r="W140" t="str">
            <v>C</v>
          </cell>
          <cell r="Z140" t="str">
            <v>ｼﾆｱﾌﾟﾘﾝｼﾊﾟﾙｺﾝｻﾙﾀﾝﾄ</v>
          </cell>
        </row>
        <row r="141">
          <cell r="A141">
            <v>3520</v>
          </cell>
          <cell r="B141">
            <v>39356</v>
          </cell>
          <cell r="C141" t="str">
            <v>豊原 直樹</v>
          </cell>
          <cell r="D141" t="str">
            <v>ﾄﾖﾊﾗ ﾅｵｷ</v>
          </cell>
          <cell r="E141" t="str">
            <v>Naoki Toyohara</v>
          </cell>
          <cell r="F141" t="str">
            <v>ｺﾝｻﾙﾃｨﾝｸﾞｻｰﾋﾞｽ統括</v>
          </cell>
          <cell r="G141" t="str">
            <v>ｱﾌﾟﾘｹｰｼｮﾝｿﾘｭｰｼｮﾝｺﾝｻﾙﾃｨﾝｸﾞ統括本部</v>
          </cell>
          <cell r="H141" t="str">
            <v>EPM･BIｺﾝｻﾙﾃｨﾝｸﾞ本部</v>
          </cell>
          <cell r="I141" t="str">
            <v>BIｺﾝｻﾙﾃｨﾝｸﾞ部</v>
          </cell>
          <cell r="J141" t="str">
            <v>Oracle Consulting Services</v>
          </cell>
          <cell r="K141" t="str">
            <v>Applications Solution Consulting</v>
          </cell>
          <cell r="L141" t="str">
            <v>EPM &amp; BI Consulting</v>
          </cell>
          <cell r="M141" t="str">
            <v>BI Consulting</v>
          </cell>
          <cell r="N141" t="str">
            <v>5059 - Application solution consulting - ORCL Japan</v>
          </cell>
          <cell r="O141" t="str">
            <v>IC3</v>
          </cell>
          <cell r="P141" t="str">
            <v>12609.Consulting Project Snr Principal Consultant.CONS.PROJMAN.IC3</v>
          </cell>
          <cell r="Q141" t="str">
            <v>L6</v>
          </cell>
          <cell r="S141" t="str">
            <v>2929</v>
          </cell>
          <cell r="T141" t="str">
            <v>Sagara, Masahiro /  ｻｶﾞﾗ ﾏｻﾋﾛ /  相良 正洋</v>
          </cell>
          <cell r="U141" t="str">
            <v>JP-Osaka</v>
          </cell>
          <cell r="V141" t="str">
            <v>naoki.toyohara@oracle.com</v>
          </cell>
          <cell r="W141" t="str">
            <v>C</v>
          </cell>
          <cell r="Z141" t="str">
            <v>ﾌﾟﾛｼﾞｪｸﾄｼﾆｱﾌﾟﾘﾝｼﾊﾟﾙｺﾝｻﾙﾀﾝﾄ</v>
          </cell>
        </row>
        <row r="142">
          <cell r="A142">
            <v>3559</v>
          </cell>
          <cell r="B142">
            <v>39402</v>
          </cell>
          <cell r="C142" t="str">
            <v>櫻井 秀一</v>
          </cell>
          <cell r="D142" t="str">
            <v>ｻｸﾗｲ ﾋﾃﾞｶｽﾞ</v>
          </cell>
          <cell r="E142" t="str">
            <v>Hidekazu Sakurai</v>
          </cell>
          <cell r="F142" t="str">
            <v>ｺﾝｻﾙﾃｨﾝｸﾞｻｰﾋﾞｽ統括</v>
          </cell>
          <cell r="G142" t="str">
            <v>ｱﾌﾟﾘｹｰｼｮﾝｿﾘｭｰｼｮﾝｺﾝｻﾙﾃｨﾝｸﾞ統括本部</v>
          </cell>
          <cell r="H142" t="str">
            <v>EPM･BIｺﾝｻﾙﾃｨﾝｸﾞ本部</v>
          </cell>
          <cell r="I142" t="str">
            <v>BIｺﾝｻﾙﾃｨﾝｸﾞ部</v>
          </cell>
          <cell r="J142" t="str">
            <v>Oracle Consulting Services</v>
          </cell>
          <cell r="K142" t="str">
            <v>Applications Solution Consulting</v>
          </cell>
          <cell r="L142" t="str">
            <v>EPM &amp; BI Consulting</v>
          </cell>
          <cell r="M142" t="str">
            <v>BI Consulting</v>
          </cell>
          <cell r="N142" t="str">
            <v>5059 - Application solution consulting - ORCL Japan</v>
          </cell>
          <cell r="O142" t="str">
            <v>IC3</v>
          </cell>
          <cell r="P142" t="str">
            <v>20610.Senior Principal Consultant.CONS.IMPDEL.IC3</v>
          </cell>
          <cell r="Q142" t="str">
            <v>L6</v>
          </cell>
          <cell r="S142" t="str">
            <v>2929</v>
          </cell>
          <cell r="T142" t="str">
            <v>Sagara, Masahiro /  ｻｶﾞﾗ ﾏｻﾋﾛ /  相良 正洋</v>
          </cell>
          <cell r="U142" t="str">
            <v>JP-Tokyo-OAC</v>
          </cell>
          <cell r="V142" t="str">
            <v>hidekazu.sakurai@oracle.com</v>
          </cell>
          <cell r="W142" t="str">
            <v>C</v>
          </cell>
          <cell r="Z142" t="str">
            <v>ｼﾆｱﾌﾟﾘﾝｼﾊﾟﾙｺﾝｻﾙﾀﾝﾄ</v>
          </cell>
        </row>
        <row r="143">
          <cell r="A143">
            <v>3610</v>
          </cell>
          <cell r="B143">
            <v>39448</v>
          </cell>
          <cell r="C143" t="str">
            <v>関谷 浩行</v>
          </cell>
          <cell r="D143" t="str">
            <v>ｾｷﾔ ﾋﾛﾕｷ</v>
          </cell>
          <cell r="E143" t="str">
            <v>Hiroyuki Sekiya</v>
          </cell>
          <cell r="F143" t="str">
            <v>ｺﾝｻﾙﾃｨﾝｸﾞｻｰﾋﾞｽ統括</v>
          </cell>
          <cell r="G143" t="str">
            <v>ｱﾌﾟﾘｹｰｼｮﾝｿﾘｭｰｼｮﾝｺﾝｻﾙﾃｨﾝｸﾞ統括本部</v>
          </cell>
          <cell r="H143" t="str">
            <v>EPM･BIｺﾝｻﾙﾃｨﾝｸﾞ本部</v>
          </cell>
          <cell r="I143" t="str">
            <v>BIｺﾝｻﾙﾃｨﾝｸﾞ部</v>
          </cell>
          <cell r="J143" t="str">
            <v>Oracle Consulting Services</v>
          </cell>
          <cell r="K143" t="str">
            <v>Applications Solution Consulting</v>
          </cell>
          <cell r="L143" t="str">
            <v>EPM &amp; BI Consulting</v>
          </cell>
          <cell r="M143" t="str">
            <v>BI Consulting</v>
          </cell>
          <cell r="N143" t="str">
            <v>5059 - Application solution consulting - ORCL Japan</v>
          </cell>
          <cell r="O143" t="str">
            <v>IC3</v>
          </cell>
          <cell r="P143" t="str">
            <v>20610.Senior Principal Consultant.CONS.IMPDEL.IC3</v>
          </cell>
          <cell r="Q143" t="str">
            <v>L6</v>
          </cell>
          <cell r="S143" t="str">
            <v>2929</v>
          </cell>
          <cell r="T143" t="str">
            <v>Sagara, Masahiro /  ｻｶﾞﾗ ﾏｻﾋﾛ /  相良 正洋</v>
          </cell>
          <cell r="U143" t="str">
            <v>JP-Tokyo-OAC</v>
          </cell>
          <cell r="V143" t="str">
            <v>hiroyuki.sekiya@oracle.com</v>
          </cell>
          <cell r="W143" t="str">
            <v>C</v>
          </cell>
          <cell r="Z143" t="str">
            <v>ｼﾆｱﾌﾟﾘﾝｼﾊﾟﾙｺﾝｻﾙﾀﾝﾄ</v>
          </cell>
        </row>
        <row r="144">
          <cell r="A144">
            <v>4185</v>
          </cell>
          <cell r="B144">
            <v>40575</v>
          </cell>
          <cell r="C144" t="str">
            <v>鈴木 みゆき</v>
          </cell>
          <cell r="D144" t="str">
            <v>ｽｽﾞｷ ﾐﾕｷ</v>
          </cell>
          <cell r="E144" t="str">
            <v>Miyuki Suzuki</v>
          </cell>
          <cell r="F144" t="str">
            <v>ｺﾝｻﾙﾃｨﾝｸﾞｻｰﾋﾞｽ統括</v>
          </cell>
          <cell r="G144" t="str">
            <v>ｱﾌﾟﾘｹｰｼｮﾝｿﾘｭｰｼｮﾝｺﾝｻﾙﾃｨﾝｸﾞ統括本部</v>
          </cell>
          <cell r="H144" t="str">
            <v>EPM･BIｺﾝｻﾙﾃｨﾝｸﾞ本部</v>
          </cell>
          <cell r="I144" t="str">
            <v>BIｺﾝｻﾙﾃｨﾝｸﾞ部</v>
          </cell>
          <cell r="J144" t="str">
            <v>Oracle Consulting Services</v>
          </cell>
          <cell r="K144" t="str">
            <v>Applications Solution Consulting</v>
          </cell>
          <cell r="L144" t="str">
            <v>EPM &amp; BI Consulting</v>
          </cell>
          <cell r="M144" t="str">
            <v>BI Consulting</v>
          </cell>
          <cell r="N144" t="str">
            <v>5059 - Application solution consulting - ORCL Japan</v>
          </cell>
          <cell r="O144" t="str">
            <v>IC3</v>
          </cell>
          <cell r="P144" t="str">
            <v>20515.Principal Consultant.CONS.IMPDEL.IC3</v>
          </cell>
          <cell r="Q144" t="str">
            <v>L5</v>
          </cell>
          <cell r="S144" t="str">
            <v>2929</v>
          </cell>
          <cell r="T144" t="str">
            <v>Sagara, Masahiro /  ｻｶﾞﾗ ﾏｻﾋﾛ /  相良 正洋</v>
          </cell>
          <cell r="U144" t="str">
            <v>JP-Tokyo-OAC</v>
          </cell>
          <cell r="V144" t="str">
            <v>miyuki.suzuki@oracle.com</v>
          </cell>
          <cell r="W144" t="str">
            <v>C</v>
          </cell>
          <cell r="Z144" t="str">
            <v>ﾌﾟﾘﾝｼﾊﾟﾙｺﾝｻﾙﾀﾝﾄ</v>
          </cell>
        </row>
        <row r="145">
          <cell r="A145">
            <v>3348</v>
          </cell>
          <cell r="B145">
            <v>39173</v>
          </cell>
          <cell r="C145" t="str">
            <v>福井 健一</v>
          </cell>
          <cell r="D145" t="str">
            <v>ﾌｸｲ ｹﾝｲﾁ</v>
          </cell>
          <cell r="E145" t="str">
            <v>Kenichi Fukui</v>
          </cell>
          <cell r="F145" t="str">
            <v>ｺﾝｻﾙﾃｨﾝｸﾞｻｰﾋﾞｽ統括</v>
          </cell>
          <cell r="G145" t="str">
            <v>ｱﾌﾟﾘｹｰｼｮﾝｿﾘｭｰｼｮﾝｺﾝｻﾙﾃｨﾝｸﾞ統括本部</v>
          </cell>
          <cell r="H145" t="str">
            <v>EPM･BIｺﾝｻﾙﾃｨﾝｸﾞ本部</v>
          </cell>
          <cell r="I145" t="str">
            <v>BIｺﾝｻﾙﾃｨﾝｸﾞ部</v>
          </cell>
          <cell r="J145" t="str">
            <v>Oracle Consulting Services</v>
          </cell>
          <cell r="K145" t="str">
            <v>Applications Solution Consulting</v>
          </cell>
          <cell r="L145" t="str">
            <v>EPM &amp; BI Consulting</v>
          </cell>
          <cell r="M145" t="str">
            <v>BI Consulting</v>
          </cell>
          <cell r="N145" t="str">
            <v>5059 - Application solution consulting - ORCL Japan</v>
          </cell>
          <cell r="O145" t="str">
            <v>IC2</v>
          </cell>
          <cell r="P145" t="str">
            <v>20410.Senior Consultant.CONS.IMPDEL.IC2</v>
          </cell>
          <cell r="Q145" t="str">
            <v>L4</v>
          </cell>
          <cell r="S145" t="str">
            <v>2929</v>
          </cell>
          <cell r="T145" t="str">
            <v>Sagara, Masahiro /  ｻｶﾞﾗ ﾏｻﾋﾛ /  相良 正洋</v>
          </cell>
          <cell r="U145" t="str">
            <v>JP-Tokyo-OAC</v>
          </cell>
          <cell r="V145" t="str">
            <v>kenichi.fukui@oracle.com</v>
          </cell>
          <cell r="W145" t="str">
            <v>NG</v>
          </cell>
          <cell r="Z145" t="str">
            <v>ｼﾆｱｺﾝｻﾙﾀﾝﾄ</v>
          </cell>
        </row>
        <row r="146">
          <cell r="A146">
            <v>3332</v>
          </cell>
          <cell r="B146">
            <v>39173</v>
          </cell>
          <cell r="C146" t="str">
            <v>笹島 誠大</v>
          </cell>
          <cell r="D146" t="str">
            <v>ｻｻｼﾞﾏ ﾏｻﾋﾛ</v>
          </cell>
          <cell r="E146" t="str">
            <v>Masahiro Sasajima</v>
          </cell>
          <cell r="F146" t="str">
            <v>ｺﾝｻﾙﾃｨﾝｸﾞｻｰﾋﾞｽ統括</v>
          </cell>
          <cell r="G146" t="str">
            <v>ｱﾌﾟﾘｹｰｼｮﾝｿﾘｭｰｼｮﾝｺﾝｻﾙﾃｨﾝｸﾞ統括本部</v>
          </cell>
          <cell r="H146" t="str">
            <v>EPM･BIｺﾝｻﾙﾃｨﾝｸﾞ本部</v>
          </cell>
          <cell r="I146" t="str">
            <v>BIｺﾝｻﾙﾃｨﾝｸﾞ部</v>
          </cell>
          <cell r="J146" t="str">
            <v>Oracle Consulting Services</v>
          </cell>
          <cell r="K146" t="str">
            <v>Applications Solution Consulting</v>
          </cell>
          <cell r="L146" t="str">
            <v>EPM &amp; BI Consulting</v>
          </cell>
          <cell r="M146" t="str">
            <v>BI Consulting</v>
          </cell>
          <cell r="N146" t="str">
            <v>5059 - Application solution consulting - ORCL Japan</v>
          </cell>
          <cell r="O146" t="str">
            <v>IC1</v>
          </cell>
          <cell r="P146" t="str">
            <v>20310.Staff Consultant.CONS.IMPDEL.IC1</v>
          </cell>
          <cell r="Q146" t="str">
            <v>L3</v>
          </cell>
          <cell r="S146" t="str">
            <v>2929</v>
          </cell>
          <cell r="T146" t="str">
            <v>Sagara, Masahiro /  ｻｶﾞﾗ ﾏｻﾋﾛ /  相良 正洋</v>
          </cell>
          <cell r="U146" t="str">
            <v>JP-Tokyo-OAC</v>
          </cell>
          <cell r="V146" t="str">
            <v>masahiro.sasajima@oracle.com</v>
          </cell>
          <cell r="W146" t="str">
            <v>NG</v>
          </cell>
          <cell r="Z146" t="str">
            <v>ｽﾀｯﾌｺﾝｻﾙﾀﾝﾄ</v>
          </cell>
        </row>
        <row r="147">
          <cell r="A147">
            <v>3672</v>
          </cell>
          <cell r="B147">
            <v>39539</v>
          </cell>
          <cell r="C147" t="str">
            <v>石川 雄一朗</v>
          </cell>
          <cell r="D147" t="str">
            <v>ｲｼｶﾜ ﾕｳｲﾁﾛｳ</v>
          </cell>
          <cell r="E147" t="str">
            <v>Yuichiro Ishikawa</v>
          </cell>
          <cell r="F147" t="str">
            <v>ｺﾝｻﾙﾃｨﾝｸﾞｻｰﾋﾞｽ統括</v>
          </cell>
          <cell r="G147" t="str">
            <v>ｱﾌﾟﾘｹｰｼｮﾝｿﾘｭｰｼｮﾝｺﾝｻﾙﾃｨﾝｸﾞ統括本部</v>
          </cell>
          <cell r="H147" t="str">
            <v>EPM･BIｺﾝｻﾙﾃｨﾝｸﾞ本部</v>
          </cell>
          <cell r="I147" t="str">
            <v>BIｺﾝｻﾙﾃｨﾝｸﾞ部</v>
          </cell>
          <cell r="J147" t="str">
            <v>Oracle Consulting Services</v>
          </cell>
          <cell r="K147" t="str">
            <v>Applications Solution Consulting</v>
          </cell>
          <cell r="L147" t="str">
            <v>EPM &amp; BI Consulting</v>
          </cell>
          <cell r="M147" t="str">
            <v>BI Consulting</v>
          </cell>
          <cell r="N147" t="str">
            <v>5059 - Application solution consulting - ORCL Japan</v>
          </cell>
          <cell r="O147" t="str">
            <v>IC1</v>
          </cell>
          <cell r="P147" t="str">
            <v>20310.Staff Consultant.CONS.IMPDEL.IC1</v>
          </cell>
          <cell r="Q147" t="str">
            <v>L3</v>
          </cell>
          <cell r="S147" t="str">
            <v>2929</v>
          </cell>
          <cell r="T147" t="str">
            <v>Sagara, Masahiro /  ｻｶﾞﾗ ﾏｻﾋﾛ /  相良 正洋</v>
          </cell>
          <cell r="U147" t="str">
            <v>JP-Tokyo-OAC</v>
          </cell>
          <cell r="V147" t="str">
            <v>yuichiro.ishikawa@oracle.com</v>
          </cell>
          <cell r="W147" t="str">
            <v>NG</v>
          </cell>
          <cell r="Z147" t="str">
            <v>ｽﾀｯﾌｺﾝｻﾙﾀﾝﾄ</v>
          </cell>
        </row>
        <row r="148">
          <cell r="A148">
            <v>3688</v>
          </cell>
          <cell r="B148">
            <v>39539</v>
          </cell>
          <cell r="C148" t="str">
            <v>城戸 剛常</v>
          </cell>
          <cell r="D148" t="str">
            <v>ｷﾄﾞ ﾀｶﾉﾘ</v>
          </cell>
          <cell r="E148" t="str">
            <v>Takanori Kido</v>
          </cell>
          <cell r="F148" t="str">
            <v>ｺﾝｻﾙﾃｨﾝｸﾞｻｰﾋﾞｽ統括</v>
          </cell>
          <cell r="G148" t="str">
            <v>ｱﾌﾟﾘｹｰｼｮﾝｿﾘｭｰｼｮﾝｺﾝｻﾙﾃｨﾝｸﾞ統括本部</v>
          </cell>
          <cell r="H148" t="str">
            <v>EPM･BIｺﾝｻﾙﾃｨﾝｸﾞ本部</v>
          </cell>
          <cell r="I148" t="str">
            <v>BIｺﾝｻﾙﾃｨﾝｸﾞ部</v>
          </cell>
          <cell r="J148" t="str">
            <v>Oracle Consulting Services</v>
          </cell>
          <cell r="K148" t="str">
            <v>Applications Solution Consulting</v>
          </cell>
          <cell r="L148" t="str">
            <v>EPM &amp; BI Consulting</v>
          </cell>
          <cell r="M148" t="str">
            <v>BI Consulting</v>
          </cell>
          <cell r="N148" t="str">
            <v>5059 - Application solution consulting - ORCL Japan</v>
          </cell>
          <cell r="O148" t="str">
            <v>IC1</v>
          </cell>
          <cell r="P148" t="str">
            <v>20310.Staff Consultant.CONS.IMPDEL.IC1</v>
          </cell>
          <cell r="Q148" t="str">
            <v>L3</v>
          </cell>
          <cell r="S148" t="str">
            <v>2929</v>
          </cell>
          <cell r="T148" t="str">
            <v>Sagara, Masahiro /  ｻｶﾞﾗ ﾏｻﾋﾛ /  相良 正洋</v>
          </cell>
          <cell r="U148" t="str">
            <v>JP-Tokyo-OAC</v>
          </cell>
          <cell r="V148" t="str">
            <v>takanori.kido@oracle.com</v>
          </cell>
          <cell r="W148" t="str">
            <v>NG</v>
          </cell>
          <cell r="Z148" t="str">
            <v>ｽﾀｯﾌｺﾝｻﾙﾀﾝﾄ</v>
          </cell>
        </row>
        <row r="149">
          <cell r="A149">
            <v>3709</v>
          </cell>
          <cell r="B149">
            <v>39539</v>
          </cell>
          <cell r="C149" t="str">
            <v>富島 綾乃</v>
          </cell>
          <cell r="D149" t="str">
            <v>ﾄﾐｼﾏ ｱﾔﾉ</v>
          </cell>
          <cell r="E149" t="str">
            <v>Ayano Tomishima</v>
          </cell>
          <cell r="F149" t="str">
            <v>ｺﾝｻﾙﾃｨﾝｸﾞｻｰﾋﾞｽ統括</v>
          </cell>
          <cell r="G149" t="str">
            <v>ｱﾌﾟﾘｹｰｼｮﾝｿﾘｭｰｼｮﾝｺﾝｻﾙﾃｨﾝｸﾞ統括本部</v>
          </cell>
          <cell r="H149" t="str">
            <v>EPM･BIｺﾝｻﾙﾃｨﾝｸﾞ本部</v>
          </cell>
          <cell r="I149" t="str">
            <v>BIｺﾝｻﾙﾃｨﾝｸﾞ部</v>
          </cell>
          <cell r="J149" t="str">
            <v>Oracle Consulting Services</v>
          </cell>
          <cell r="K149" t="str">
            <v>Applications Solution Consulting</v>
          </cell>
          <cell r="L149" t="str">
            <v>EPM &amp; BI Consulting</v>
          </cell>
          <cell r="M149" t="str">
            <v>BI Consulting</v>
          </cell>
          <cell r="N149" t="str">
            <v>5059 - Application solution consulting - ORCL Japan</v>
          </cell>
          <cell r="O149" t="str">
            <v>IC1</v>
          </cell>
          <cell r="P149" t="str">
            <v>20310.Staff Consultant.CONS.IMPDEL.IC1</v>
          </cell>
          <cell r="Q149" t="str">
            <v>L3</v>
          </cell>
          <cell r="S149" t="str">
            <v>2929</v>
          </cell>
          <cell r="T149" t="str">
            <v>Sagara, Masahiro /  ｻｶﾞﾗ ﾏｻﾋﾛ /  相良 正洋</v>
          </cell>
          <cell r="U149" t="str">
            <v>JP-Tokyo-OAC</v>
          </cell>
          <cell r="V149" t="str">
            <v>ayano.tomishima@oracle.com</v>
          </cell>
          <cell r="W149" t="str">
            <v>NG</v>
          </cell>
          <cell r="Z149" t="str">
            <v>ｽﾀｯﾌｺﾝｻﾙﾀﾝﾄ</v>
          </cell>
        </row>
        <row r="150">
          <cell r="A150">
            <v>3858</v>
          </cell>
          <cell r="B150">
            <v>39722</v>
          </cell>
          <cell r="C150" t="str">
            <v>望月 紀宏</v>
          </cell>
          <cell r="D150" t="str">
            <v>ﾓﾁﾂﾞｷ ﾉﾘﾋﾛ</v>
          </cell>
          <cell r="E150" t="str">
            <v>Norihiro Mochizuki</v>
          </cell>
          <cell r="F150" t="str">
            <v>ｺﾝｻﾙﾃｨﾝｸﾞｻｰﾋﾞｽ統括</v>
          </cell>
          <cell r="G150" t="str">
            <v>ｱﾌﾟﾘｹｰｼｮﾝｿﾘｭｰｼｮﾝｺﾝｻﾙﾃｨﾝｸﾞ統括本部</v>
          </cell>
          <cell r="H150" t="str">
            <v>EPM･BIｺﾝｻﾙﾃｨﾝｸﾞ本部</v>
          </cell>
          <cell r="I150" t="str">
            <v>BIｺﾝｻﾙﾃｨﾝｸﾞ部</v>
          </cell>
          <cell r="J150" t="str">
            <v>Oracle Consulting Services</v>
          </cell>
          <cell r="K150" t="str">
            <v>Applications Solution Consulting</v>
          </cell>
          <cell r="L150" t="str">
            <v>EPM &amp; BI Consulting</v>
          </cell>
          <cell r="M150" t="str">
            <v>BI Consulting</v>
          </cell>
          <cell r="N150" t="str">
            <v>5059 - Application solution consulting - ORCL Japan</v>
          </cell>
          <cell r="O150" t="str">
            <v>IC1</v>
          </cell>
          <cell r="P150" t="str">
            <v>20310.Staff Consultant.CONS.IMPDEL.IC1</v>
          </cell>
          <cell r="Q150" t="str">
            <v>L3</v>
          </cell>
          <cell r="S150" t="str">
            <v>2929</v>
          </cell>
          <cell r="T150" t="str">
            <v>Sagara, Masahiro /  ｻｶﾞﾗ ﾏｻﾋﾛ /  相良 正洋</v>
          </cell>
          <cell r="U150" t="str">
            <v>JP-Tokyo-OAC</v>
          </cell>
          <cell r="V150" t="str">
            <v>norihiro.mochizuki@oracle.com</v>
          </cell>
          <cell r="W150" t="str">
            <v>NG</v>
          </cell>
          <cell r="Z150" t="str">
            <v>ｽﾀｯﾌｺﾝｻﾙﾀﾝﾄ</v>
          </cell>
        </row>
        <row r="151">
          <cell r="A151">
            <v>3921</v>
          </cell>
          <cell r="B151">
            <v>39904</v>
          </cell>
          <cell r="C151" t="str">
            <v>寺崎 亮実</v>
          </cell>
          <cell r="D151" t="str">
            <v>ﾃﾗｻｷ ｱｷﾐﾂ</v>
          </cell>
          <cell r="E151" t="str">
            <v>Akimitsu Terasaki</v>
          </cell>
          <cell r="F151" t="str">
            <v>ｺﾝｻﾙﾃｨﾝｸﾞｻｰﾋﾞｽ統括</v>
          </cell>
          <cell r="G151" t="str">
            <v>ｱﾌﾟﾘｹｰｼｮﾝｿﾘｭｰｼｮﾝｺﾝｻﾙﾃｨﾝｸﾞ統括本部</v>
          </cell>
          <cell r="H151" t="str">
            <v>EPM･BIｺﾝｻﾙﾃｨﾝｸﾞ本部</v>
          </cell>
          <cell r="I151" t="str">
            <v>BIｺﾝｻﾙﾃｨﾝｸﾞ部</v>
          </cell>
          <cell r="J151" t="str">
            <v>Oracle Consulting Services</v>
          </cell>
          <cell r="K151" t="str">
            <v>Applications Solution Consulting</v>
          </cell>
          <cell r="L151" t="str">
            <v>EPM &amp; BI Consulting</v>
          </cell>
          <cell r="M151" t="str">
            <v>BI Consulting</v>
          </cell>
          <cell r="N151" t="str">
            <v>5059 - Application solution consulting - ORCL Japan</v>
          </cell>
          <cell r="O151" t="str">
            <v>IC1</v>
          </cell>
          <cell r="P151" t="str">
            <v>20310.Staff Consultant.CONS.IMPDEL.IC1</v>
          </cell>
          <cell r="Q151" t="str">
            <v>L3</v>
          </cell>
          <cell r="S151" t="str">
            <v>2929</v>
          </cell>
          <cell r="T151" t="str">
            <v>Sagara, Masahiro /  ｻｶﾞﾗ ﾏｻﾋﾛ /  相良 正洋</v>
          </cell>
          <cell r="U151" t="str">
            <v>JP-Tokyo-OAC</v>
          </cell>
          <cell r="V151" t="str">
            <v>akimitsu.terasaki@oracle.com</v>
          </cell>
          <cell r="W151" t="str">
            <v>NG</v>
          </cell>
          <cell r="Z151" t="str">
            <v>ｽﾀｯﾌｺﾝｻﾙﾀﾝﾄ</v>
          </cell>
        </row>
        <row r="152">
          <cell r="A152">
            <v>4031</v>
          </cell>
          <cell r="B152">
            <v>40269</v>
          </cell>
          <cell r="C152" t="str">
            <v>中川 帝人</v>
          </cell>
          <cell r="D152" t="str">
            <v>ﾅｶｶﾞﾜ ﾃｲﾄ</v>
          </cell>
          <cell r="E152" t="str">
            <v>Teito Nakagawa</v>
          </cell>
          <cell r="F152" t="str">
            <v>ｺﾝｻﾙﾃｨﾝｸﾞｻｰﾋﾞｽ統括</v>
          </cell>
          <cell r="G152" t="str">
            <v>ｱﾌﾟﾘｹｰｼｮﾝｿﾘｭｰｼｮﾝｺﾝｻﾙﾃｨﾝｸﾞ統括本部</v>
          </cell>
          <cell r="H152" t="str">
            <v>EPM･BIｺﾝｻﾙﾃｨﾝｸﾞ本部</v>
          </cell>
          <cell r="I152" t="str">
            <v>BIｺﾝｻﾙﾃｨﾝｸﾞ部</v>
          </cell>
          <cell r="J152" t="str">
            <v>Oracle Consulting Services</v>
          </cell>
          <cell r="K152" t="str">
            <v>Applications Solution Consulting</v>
          </cell>
          <cell r="L152" t="str">
            <v>EPM &amp; BI Consulting</v>
          </cell>
          <cell r="M152" t="str">
            <v>BI Consulting</v>
          </cell>
          <cell r="N152" t="str">
            <v>5059 - Application solution consulting - ORCL Japan</v>
          </cell>
          <cell r="O152" t="str">
            <v>IC1</v>
          </cell>
          <cell r="P152" t="str">
            <v>20110.Associate Consultant.CONS.IMPDEL.IC1</v>
          </cell>
          <cell r="Q152" t="str">
            <v>L2</v>
          </cell>
          <cell r="S152" t="str">
            <v>2929</v>
          </cell>
          <cell r="T152" t="str">
            <v>Sagara, Masahiro /  ｻｶﾞﾗ ﾏｻﾋﾛ /  相良 正洋</v>
          </cell>
          <cell r="U152" t="str">
            <v>JP-Tokyo-OAC</v>
          </cell>
          <cell r="V152" t="str">
            <v>teito.nakagawa@oracle.com</v>
          </cell>
          <cell r="W152" t="str">
            <v>NG</v>
          </cell>
          <cell r="Z152" t="str">
            <v>ｱｿｼｴｲﾄｺﾝｻﾙﾀﾝﾄ</v>
          </cell>
        </row>
        <row r="153">
          <cell r="A153">
            <v>1546</v>
          </cell>
          <cell r="B153">
            <v>36008</v>
          </cell>
          <cell r="C153" t="str">
            <v>清水 敏忠</v>
          </cell>
          <cell r="D153" t="str">
            <v>ｼﾐｽﾞ ﾄｼﾀﾀﾞ</v>
          </cell>
          <cell r="E153" t="str">
            <v>Toshitada Shimizu</v>
          </cell>
          <cell r="F153" t="str">
            <v>ｺﾝｻﾙﾃｨﾝｸﾞｻｰﾋﾞｽ統括</v>
          </cell>
          <cell r="G153" t="str">
            <v>ｱﾌﾟﾘｹｰｼｮﾝｿﾘｭｰｼｮﾝｺﾝｻﾙﾃｨﾝｸﾞ統括本部</v>
          </cell>
          <cell r="H153" t="str">
            <v>ERMｺﾝｻﾙﾃｨﾝｸﾞ本部</v>
          </cell>
          <cell r="J153" t="str">
            <v>Oracle Consulting Services</v>
          </cell>
          <cell r="K153" t="str">
            <v>Applications Solution Consulting</v>
          </cell>
          <cell r="L153" t="str">
            <v>ERM Consulting</v>
          </cell>
          <cell r="N153" t="str">
            <v>5059 - Application solution consulting - ORCL Japan</v>
          </cell>
          <cell r="O153" t="str">
            <v>M4</v>
          </cell>
          <cell r="P153" t="str">
            <v>21310.Consulting Practice Director.CONS.IMPDEL.M4</v>
          </cell>
          <cell r="Q153" t="str">
            <v>L8</v>
          </cell>
          <cell r="R153" t="str">
            <v>Y</v>
          </cell>
          <cell r="S153" t="str">
            <v>1496</v>
          </cell>
          <cell r="T153" t="str">
            <v>Honma, Yasuyuki /  ﾎﾝﾏ ﾔｽﾕｷ /  本間 靖之</v>
          </cell>
          <cell r="U153" t="str">
            <v>JP-Tokyo-OAC</v>
          </cell>
          <cell r="V153" t="str">
            <v>Toshitada.Shimizu@oracle.com</v>
          </cell>
          <cell r="W153" t="str">
            <v>C</v>
          </cell>
          <cell r="Z153" t="str">
            <v>本部長</v>
          </cell>
        </row>
        <row r="154">
          <cell r="A154">
            <v>5042</v>
          </cell>
          <cell r="B154">
            <v>38718</v>
          </cell>
          <cell r="C154" t="str">
            <v>涌田 将博</v>
          </cell>
          <cell r="D154" t="str">
            <v>ﾜｸﾀﾞ ﾏｻﾋﾛ</v>
          </cell>
          <cell r="E154" t="str">
            <v>Masahiro Wakuda</v>
          </cell>
          <cell r="F154" t="str">
            <v>ｺﾝｻﾙﾃｨﾝｸﾞｻｰﾋﾞｽ統括</v>
          </cell>
          <cell r="G154" t="str">
            <v>ｱﾌﾟﾘｹｰｼｮﾝｿﾘｭｰｼｮﾝｺﾝｻﾙﾃｨﾝｸﾞ統括本部</v>
          </cell>
          <cell r="H154" t="str">
            <v>ERMｺﾝｻﾙﾃｨﾝｸﾞ本部</v>
          </cell>
          <cell r="I154" t="str">
            <v>PeopleSoftｺﾝｻﾙﾃｨﾝｸﾞ部</v>
          </cell>
          <cell r="J154" t="str">
            <v>Oracle Consulting Services</v>
          </cell>
          <cell r="K154" t="str">
            <v>Applications Solution Consulting</v>
          </cell>
          <cell r="L154" t="str">
            <v>ERM Consulting</v>
          </cell>
          <cell r="M154" t="str">
            <v>PeopleSoft Consulting</v>
          </cell>
          <cell r="N154" t="str">
            <v>5059 - Application solution consulting - ORCL OIS Japan GK</v>
          </cell>
          <cell r="O154" t="str">
            <v>M3</v>
          </cell>
          <cell r="P154" t="str">
            <v>21505.Consulting Technical Mgmt Manager.CONS.IMPDEL.M3</v>
          </cell>
          <cell r="Q154" t="str">
            <v>L7</v>
          </cell>
          <cell r="R154" t="str">
            <v>Y</v>
          </cell>
          <cell r="S154" t="str">
            <v>1546</v>
          </cell>
          <cell r="T154" t="str">
            <v>Shimizu, Toshitada /  ｼﾐｽﾞ ﾄｼﾀﾀﾞ /  清水 敏忠</v>
          </cell>
          <cell r="U154" t="str">
            <v>JP-Tokyo-OAC</v>
          </cell>
          <cell r="V154" t="str">
            <v>masahiro.wakuda@oracle.com</v>
          </cell>
          <cell r="W154" t="str">
            <v>C</v>
          </cell>
          <cell r="Z154" t="str">
            <v>ｺﾝｻﾙﾃｨﾝｸﾞﾏﾈｼﾞｬｰ</v>
          </cell>
        </row>
        <row r="155">
          <cell r="A155">
            <v>3633</v>
          </cell>
          <cell r="B155">
            <v>39479</v>
          </cell>
          <cell r="C155" t="str">
            <v>光藤 康志</v>
          </cell>
          <cell r="D155" t="str">
            <v>ﾐﾂﾌｼﾞ ｺｳｼﾞ</v>
          </cell>
          <cell r="E155" t="str">
            <v>Koji Mitsufuji</v>
          </cell>
          <cell r="F155" t="str">
            <v>ｺﾝｻﾙﾃｨﾝｸﾞｻｰﾋﾞｽ統括</v>
          </cell>
          <cell r="G155" t="str">
            <v>ｱﾌﾟﾘｹｰｼｮﾝｿﾘｭｰｼｮﾝｺﾝｻﾙﾃｨﾝｸﾞ統括本部</v>
          </cell>
          <cell r="H155" t="str">
            <v>ERMｺﾝｻﾙﾃｨﾝｸﾞ本部</v>
          </cell>
          <cell r="I155" t="str">
            <v>PeopleSoftｺﾝｻﾙﾃｨﾝｸﾞ部</v>
          </cell>
          <cell r="J155" t="str">
            <v>Oracle Consulting Services</v>
          </cell>
          <cell r="K155" t="str">
            <v>Applications Solution Consulting</v>
          </cell>
          <cell r="L155" t="str">
            <v>ERM Consulting</v>
          </cell>
          <cell r="M155" t="str">
            <v>PeopleSoft Consulting</v>
          </cell>
          <cell r="N155" t="str">
            <v>5059 - Application solution consulting - ORCL Japan</v>
          </cell>
          <cell r="O155" t="str">
            <v>IC3</v>
          </cell>
          <cell r="P155" t="str">
            <v>20515.Principal Consultant.CONS.IMPDEL.IC3</v>
          </cell>
          <cell r="Q155" t="str">
            <v>L5</v>
          </cell>
          <cell r="S155" t="str">
            <v>5042</v>
          </cell>
          <cell r="T155" t="str">
            <v>Wakuda, Masahiro /  ﾜｸﾀﾞ ﾏｻﾋﾛ /  涌田 将博</v>
          </cell>
          <cell r="U155" t="str">
            <v>JP-Osaka</v>
          </cell>
          <cell r="V155" t="str">
            <v>koji.mitsufuji@oracle.com</v>
          </cell>
          <cell r="W155" t="str">
            <v>C</v>
          </cell>
          <cell r="Z155" t="str">
            <v>ﾌﾟﾘﾝｼﾊﾟﾙｺﾝｻﾙﾀﾝﾄ</v>
          </cell>
        </row>
        <row r="156">
          <cell r="A156">
            <v>5003</v>
          </cell>
          <cell r="B156">
            <v>38718</v>
          </cell>
          <cell r="C156" t="str">
            <v>尹 啓子</v>
          </cell>
          <cell r="D156" t="str">
            <v>ﾕﾝ ｹｲｺ</v>
          </cell>
          <cell r="E156" t="str">
            <v>Keiko Yun</v>
          </cell>
          <cell r="F156" t="str">
            <v>ｺﾝｻﾙﾃｨﾝｸﾞｻｰﾋﾞｽ統括</v>
          </cell>
          <cell r="G156" t="str">
            <v>ｱﾌﾟﾘｹｰｼｮﾝｿﾘｭｰｼｮﾝｺﾝｻﾙﾃｨﾝｸﾞ統括本部</v>
          </cell>
          <cell r="H156" t="str">
            <v>ERMｺﾝｻﾙﾃｨﾝｸﾞ本部</v>
          </cell>
          <cell r="I156" t="str">
            <v>PeopleSoftｺﾝｻﾙﾃｨﾝｸﾞ部</v>
          </cell>
          <cell r="J156" t="str">
            <v>Oracle Consulting Services</v>
          </cell>
          <cell r="K156" t="str">
            <v>Applications Solution Consulting</v>
          </cell>
          <cell r="L156" t="str">
            <v>ERM Consulting</v>
          </cell>
          <cell r="M156" t="str">
            <v>PeopleSoft Consulting</v>
          </cell>
          <cell r="N156" t="str">
            <v>5059 - Application solution consulting - ORCL OIS Japan GK</v>
          </cell>
          <cell r="O156" t="str">
            <v>IC3</v>
          </cell>
          <cell r="P156" t="str">
            <v>21630.Consulting Solution Lead.CONS.IMPDEL.IC3</v>
          </cell>
          <cell r="Q156" t="str">
            <v>L6</v>
          </cell>
          <cell r="S156" t="str">
            <v>5042</v>
          </cell>
          <cell r="T156" t="str">
            <v>Wakuda, Masahiro /  ﾜｸﾀﾞ ﾏｻﾋﾛ /  涌田 将博</v>
          </cell>
          <cell r="U156" t="str">
            <v>JP-Tokyo-OAC</v>
          </cell>
          <cell r="V156" t="str">
            <v>keiko.yun@oracle.com</v>
          </cell>
          <cell r="W156" t="str">
            <v>C</v>
          </cell>
          <cell r="Z156" t="str">
            <v>ｿﾘｭｰｼｮﾝﾘｰﾀﾞｰ</v>
          </cell>
        </row>
        <row r="157">
          <cell r="A157">
            <v>5026</v>
          </cell>
          <cell r="B157">
            <v>38718</v>
          </cell>
          <cell r="C157" t="str">
            <v>高橋 義信</v>
          </cell>
          <cell r="D157" t="str">
            <v>ﾀｶﾊｼ ﾖｼﾉﾌﾞ</v>
          </cell>
          <cell r="E157" t="str">
            <v>Yoshinobu Takahashi</v>
          </cell>
          <cell r="F157" t="str">
            <v>ｺﾝｻﾙﾃｨﾝｸﾞｻｰﾋﾞｽ統括</v>
          </cell>
          <cell r="G157" t="str">
            <v>ｱﾌﾟﾘｹｰｼｮﾝｿﾘｭｰｼｮﾝｺﾝｻﾙﾃｨﾝｸﾞ統括本部</v>
          </cell>
          <cell r="H157" t="str">
            <v>ERMｺﾝｻﾙﾃｨﾝｸﾞ本部</v>
          </cell>
          <cell r="I157" t="str">
            <v>PeopleSoftｺﾝｻﾙﾃｨﾝｸﾞ部</v>
          </cell>
          <cell r="J157" t="str">
            <v>Oracle Consulting Services</v>
          </cell>
          <cell r="K157" t="str">
            <v>Applications Solution Consulting</v>
          </cell>
          <cell r="L157" t="str">
            <v>ERM Consulting</v>
          </cell>
          <cell r="M157" t="str">
            <v>PeopleSoft Consulting</v>
          </cell>
          <cell r="N157" t="str">
            <v>5059 - Application solution consulting - ORCL OIS Japan GK</v>
          </cell>
          <cell r="O157" t="str">
            <v>IC3</v>
          </cell>
          <cell r="P157" t="str">
            <v>20610.Senior Principal Consultant.CONS.IMPDEL.IC3</v>
          </cell>
          <cell r="Q157" t="str">
            <v>L6</v>
          </cell>
          <cell r="S157" t="str">
            <v>5042</v>
          </cell>
          <cell r="T157" t="str">
            <v>Wakuda, Masahiro /  ﾜｸﾀﾞ ﾏｻﾋﾛ /  涌田 将博</v>
          </cell>
          <cell r="U157" t="str">
            <v>JP-Tokyo-OAC</v>
          </cell>
          <cell r="V157" t="str">
            <v>yoshinobu.takahashi@oracle.com</v>
          </cell>
          <cell r="W157" t="str">
            <v>C</v>
          </cell>
          <cell r="Z157" t="str">
            <v>ｼﾆｱﾌﾟﾘﾝｼﾊﾟﾙｺﾝｻﾙﾀﾝﾄ</v>
          </cell>
        </row>
        <row r="158">
          <cell r="A158">
            <v>5044</v>
          </cell>
          <cell r="B158">
            <v>38718</v>
          </cell>
          <cell r="C158" t="str">
            <v>小金丸 浩史</v>
          </cell>
          <cell r="D158" t="str">
            <v>ｺｶﾞﾈﾏﾙ ﾋﾛｼ</v>
          </cell>
          <cell r="E158" t="str">
            <v>Hiroshi Koganemaru</v>
          </cell>
          <cell r="F158" t="str">
            <v>ｺﾝｻﾙﾃｨﾝｸﾞｻｰﾋﾞｽ統括</v>
          </cell>
          <cell r="G158" t="str">
            <v>ｱﾌﾟﾘｹｰｼｮﾝｿﾘｭｰｼｮﾝｺﾝｻﾙﾃｨﾝｸﾞ統括本部</v>
          </cell>
          <cell r="H158" t="str">
            <v>ERMｺﾝｻﾙﾃｨﾝｸﾞ本部</v>
          </cell>
          <cell r="I158" t="str">
            <v>PeopleSoftｺﾝｻﾙﾃｨﾝｸﾞ部</v>
          </cell>
          <cell r="J158" t="str">
            <v>Oracle Consulting Services</v>
          </cell>
          <cell r="K158" t="str">
            <v>Applications Solution Consulting</v>
          </cell>
          <cell r="L158" t="str">
            <v>ERM Consulting</v>
          </cell>
          <cell r="M158" t="str">
            <v>PeopleSoft Consulting</v>
          </cell>
          <cell r="N158" t="str">
            <v>5059 - Application solution consulting - ORCL OIS Japan GK</v>
          </cell>
          <cell r="O158" t="str">
            <v>IC3</v>
          </cell>
          <cell r="P158" t="str">
            <v>20610.Senior Principal Consultant.CONS.IMPDEL.IC3</v>
          </cell>
          <cell r="Q158" t="str">
            <v>L6</v>
          </cell>
          <cell r="S158" t="str">
            <v>5042</v>
          </cell>
          <cell r="T158" t="str">
            <v>Wakuda, Masahiro /  ﾜｸﾀﾞ ﾏｻﾋﾛ /  涌田 将博</v>
          </cell>
          <cell r="U158" t="str">
            <v>JP-Tokyo-OAC</v>
          </cell>
          <cell r="V158" t="str">
            <v>hiroshi.koganemaru@oracle.com</v>
          </cell>
          <cell r="W158" t="str">
            <v>C</v>
          </cell>
          <cell r="Z158" t="str">
            <v>ｼﾆｱﾌﾟﾘﾝｼﾊﾟﾙｺﾝｻﾙﾀﾝﾄ</v>
          </cell>
        </row>
        <row r="159">
          <cell r="A159">
            <v>5112</v>
          </cell>
          <cell r="B159">
            <v>38718</v>
          </cell>
          <cell r="C159" t="str">
            <v>塩崎 幸一</v>
          </cell>
          <cell r="D159" t="str">
            <v>ｼｵｻﾞｷ ｺｳｲﾁ</v>
          </cell>
          <cell r="E159" t="str">
            <v>Koichi Shiozaki</v>
          </cell>
          <cell r="F159" t="str">
            <v>ｺﾝｻﾙﾃｨﾝｸﾞｻｰﾋﾞｽ統括</v>
          </cell>
          <cell r="G159" t="str">
            <v>ｱﾌﾟﾘｹｰｼｮﾝｿﾘｭｰｼｮﾝｺﾝｻﾙﾃｨﾝｸﾞ統括本部</v>
          </cell>
          <cell r="H159" t="str">
            <v>ERMｺﾝｻﾙﾃｨﾝｸﾞ本部</v>
          </cell>
          <cell r="I159" t="str">
            <v>PeopleSoftｺﾝｻﾙﾃｨﾝｸﾞ部</v>
          </cell>
          <cell r="J159" t="str">
            <v>Oracle Consulting Services</v>
          </cell>
          <cell r="K159" t="str">
            <v>Applications Solution Consulting</v>
          </cell>
          <cell r="L159" t="str">
            <v>ERM Consulting</v>
          </cell>
          <cell r="M159" t="str">
            <v>PeopleSoft Consulting</v>
          </cell>
          <cell r="N159" t="str">
            <v>5059 - Application solution consulting - ORCL OIS Japan GK</v>
          </cell>
          <cell r="O159" t="str">
            <v>IC3</v>
          </cell>
          <cell r="P159" t="str">
            <v>20515.Principal Consultant.CONS.IMPDEL.IC3</v>
          </cell>
          <cell r="Q159" t="str">
            <v>L5</v>
          </cell>
          <cell r="S159" t="str">
            <v>5042</v>
          </cell>
          <cell r="T159" t="str">
            <v>Wakuda, Masahiro /  ﾜｸﾀﾞ ﾏｻﾋﾛ /  涌田 将博</v>
          </cell>
          <cell r="U159" t="str">
            <v>JP-Tokyo-OAC</v>
          </cell>
          <cell r="V159" t="str">
            <v>koichi.shiozaki@oracle.com</v>
          </cell>
          <cell r="W159" t="str">
            <v>C</v>
          </cell>
          <cell r="Z159" t="str">
            <v>ﾌﾟﾘﾝｼﾊﾟﾙｺﾝｻﾙﾀﾝﾄ</v>
          </cell>
        </row>
        <row r="160">
          <cell r="A160">
            <v>5181</v>
          </cell>
          <cell r="B160">
            <v>38777</v>
          </cell>
          <cell r="C160" t="str">
            <v>兼國 浩一</v>
          </cell>
          <cell r="D160" t="str">
            <v>ｶﾈｸﾆ ｺｳｲﾁ</v>
          </cell>
          <cell r="E160" t="str">
            <v>Koichi Kanekuni</v>
          </cell>
          <cell r="F160" t="str">
            <v>ｺﾝｻﾙﾃｨﾝｸﾞｻｰﾋﾞｽ統括</v>
          </cell>
          <cell r="G160" t="str">
            <v>ｱﾌﾟﾘｹｰｼｮﾝｿﾘｭｰｼｮﾝｺﾝｻﾙﾃｨﾝｸﾞ統括本部</v>
          </cell>
          <cell r="H160" t="str">
            <v>ERMｺﾝｻﾙﾃｨﾝｸﾞ本部</v>
          </cell>
          <cell r="I160" t="str">
            <v>PeopleSoftｺﾝｻﾙﾃｨﾝｸﾞ部</v>
          </cell>
          <cell r="J160" t="str">
            <v>Oracle Consulting Services</v>
          </cell>
          <cell r="K160" t="str">
            <v>Applications Solution Consulting</v>
          </cell>
          <cell r="L160" t="str">
            <v>ERM Consulting</v>
          </cell>
          <cell r="M160" t="str">
            <v>PeopleSoft Consulting</v>
          </cell>
          <cell r="N160" t="str">
            <v>5059 - Application solution consulting - ORCL OIS Japan GK</v>
          </cell>
          <cell r="O160" t="str">
            <v>IC3</v>
          </cell>
          <cell r="P160" t="str">
            <v>20515.Principal Consultant.CONS.IMPDEL.IC3</v>
          </cell>
          <cell r="Q160" t="str">
            <v>L5</v>
          </cell>
          <cell r="S160" t="str">
            <v>5042</v>
          </cell>
          <cell r="T160" t="str">
            <v>Wakuda, Masahiro /  ﾜｸﾀﾞ ﾏｻﾋﾛ /  涌田 将博</v>
          </cell>
          <cell r="U160" t="str">
            <v>JP-Tokyo-OAC</v>
          </cell>
          <cell r="V160" t="str">
            <v>koichi.k.kanekuni@oracle.com</v>
          </cell>
          <cell r="W160" t="str">
            <v>C</v>
          </cell>
          <cell r="Z160" t="str">
            <v>ﾌﾟﾘﾝｼﾊﾟﾙｺﾝｻﾙﾀﾝﾄ</v>
          </cell>
        </row>
        <row r="161">
          <cell r="A161">
            <v>5182</v>
          </cell>
          <cell r="B161">
            <v>38869</v>
          </cell>
          <cell r="C161" t="str">
            <v>森 康一</v>
          </cell>
          <cell r="D161" t="str">
            <v>ﾓﾘ ｺｳｲﾁ</v>
          </cell>
          <cell r="E161" t="str">
            <v>Kouichi Mori</v>
          </cell>
          <cell r="F161" t="str">
            <v>ｺﾝｻﾙﾃｨﾝｸﾞｻｰﾋﾞｽ統括</v>
          </cell>
          <cell r="G161" t="str">
            <v>ｱﾌﾟﾘｹｰｼｮﾝｿﾘｭｰｼｮﾝｺﾝｻﾙﾃｨﾝｸﾞ統括本部</v>
          </cell>
          <cell r="H161" t="str">
            <v>ERMｺﾝｻﾙﾃｨﾝｸﾞ本部</v>
          </cell>
          <cell r="I161" t="str">
            <v>PeopleSoftｺﾝｻﾙﾃｨﾝｸﾞ部</v>
          </cell>
          <cell r="J161" t="str">
            <v>Oracle Consulting Services</v>
          </cell>
          <cell r="K161" t="str">
            <v>Applications Solution Consulting</v>
          </cell>
          <cell r="L161" t="str">
            <v>ERM Consulting</v>
          </cell>
          <cell r="M161" t="str">
            <v>PeopleSoft Consulting</v>
          </cell>
          <cell r="N161" t="str">
            <v>5059 - Application solution consulting - ORCL OIS Japan GK</v>
          </cell>
          <cell r="O161" t="str">
            <v>IC3</v>
          </cell>
          <cell r="P161" t="str">
            <v>20515.Principal Consultant.CONS.IMPDEL.IC3</v>
          </cell>
          <cell r="Q161" t="str">
            <v>L5</v>
          </cell>
          <cell r="S161" t="str">
            <v>5042</v>
          </cell>
          <cell r="T161" t="str">
            <v>Wakuda, Masahiro /  ﾜｸﾀﾞ ﾏｻﾋﾛ /  涌田 将博</v>
          </cell>
          <cell r="U161" t="str">
            <v>JP-Tokyo-OAC</v>
          </cell>
          <cell r="V161" t="str">
            <v>kouichi.mori@oracle.com</v>
          </cell>
          <cell r="W161" t="str">
            <v>C</v>
          </cell>
          <cell r="Z161" t="str">
            <v>ﾌﾟﾘﾝｼﾊﾟﾙｺﾝｻﾙﾀﾝﾄ</v>
          </cell>
        </row>
        <row r="162">
          <cell r="A162">
            <v>3641</v>
          </cell>
          <cell r="B162">
            <v>39494</v>
          </cell>
          <cell r="C162" t="str">
            <v>山本 耕生</v>
          </cell>
          <cell r="D162" t="str">
            <v>ﾔﾏﾓﾄ ｺｳｾｲ</v>
          </cell>
          <cell r="E162" t="str">
            <v>Kosei Yamamoto</v>
          </cell>
          <cell r="F162" t="str">
            <v>ｺﾝｻﾙﾃｨﾝｸﾞｻｰﾋﾞｽ統括</v>
          </cell>
          <cell r="G162" t="str">
            <v>ｱﾌﾟﾘｹｰｼｮﾝｿﾘｭｰｼｮﾝｺﾝｻﾙﾃｨﾝｸﾞ統括本部</v>
          </cell>
          <cell r="H162" t="str">
            <v>ERMｺﾝｻﾙﾃｨﾝｸﾞ本部</v>
          </cell>
          <cell r="I162" t="str">
            <v>PeopleSoftｺﾝｻﾙﾃｨﾝｸﾞ部</v>
          </cell>
          <cell r="J162" t="str">
            <v>Oracle Consulting Services</v>
          </cell>
          <cell r="K162" t="str">
            <v>Applications Solution Consulting</v>
          </cell>
          <cell r="L162" t="str">
            <v>ERM Consulting</v>
          </cell>
          <cell r="M162" t="str">
            <v>PeopleSoft Consulting</v>
          </cell>
          <cell r="N162" t="str">
            <v>5059 - Application solution consulting - ORCL Japan</v>
          </cell>
          <cell r="O162" t="str">
            <v>IC2</v>
          </cell>
          <cell r="P162" t="str">
            <v>20410.Senior Consultant.CONS.IMPDEL.IC2</v>
          </cell>
          <cell r="Q162" t="str">
            <v>L4</v>
          </cell>
          <cell r="S162" t="str">
            <v>5042</v>
          </cell>
          <cell r="T162" t="str">
            <v>Wakuda, Masahiro /  ﾜｸﾀﾞ ﾏｻﾋﾛ /  涌田 将博</v>
          </cell>
          <cell r="U162" t="str">
            <v>JP-Osaka</v>
          </cell>
          <cell r="V162" t="str">
            <v>kosei.yamamoto@oracle.com</v>
          </cell>
          <cell r="W162" t="str">
            <v>C</v>
          </cell>
          <cell r="Z162" t="str">
            <v>ｼﾆｱｺﾝｻﾙﾀﾝﾄ</v>
          </cell>
        </row>
        <row r="163">
          <cell r="A163">
            <v>5305</v>
          </cell>
          <cell r="B163">
            <v>39217</v>
          </cell>
          <cell r="C163" t="str">
            <v>齋藤 健二</v>
          </cell>
          <cell r="D163" t="str">
            <v>ｻｲﾄｳ ｹﾝｼﾞ</v>
          </cell>
          <cell r="E163" t="str">
            <v>Kenji Saito</v>
          </cell>
          <cell r="F163" t="str">
            <v>ｺﾝｻﾙﾃｨﾝｸﾞｻｰﾋﾞｽ統括</v>
          </cell>
          <cell r="G163" t="str">
            <v>ｱﾌﾟﾘｹｰｼｮﾝｿﾘｭｰｼｮﾝｺﾝｻﾙﾃｨﾝｸﾞ統括本部</v>
          </cell>
          <cell r="H163" t="str">
            <v>ERMｺﾝｻﾙﾃｨﾝｸﾞ本部</v>
          </cell>
          <cell r="I163" t="str">
            <v>PeopleSoftｺﾝｻﾙﾃｨﾝｸﾞ部</v>
          </cell>
          <cell r="J163" t="str">
            <v>Oracle Consulting Services</v>
          </cell>
          <cell r="K163" t="str">
            <v>Applications Solution Consulting</v>
          </cell>
          <cell r="L163" t="str">
            <v>ERM Consulting</v>
          </cell>
          <cell r="M163" t="str">
            <v>PeopleSoft Consulting</v>
          </cell>
          <cell r="N163" t="str">
            <v>5059 - Application solution consulting - ORCL OIS Japan GK</v>
          </cell>
          <cell r="O163" t="str">
            <v>IC2</v>
          </cell>
          <cell r="P163" t="str">
            <v>20410.Senior Consultant.CONS.IMPDEL.IC2</v>
          </cell>
          <cell r="Q163" t="str">
            <v>L4</v>
          </cell>
          <cell r="S163" t="str">
            <v>5042</v>
          </cell>
          <cell r="T163" t="str">
            <v>Wakuda, Masahiro /  ﾜｸﾀﾞ ﾏｻﾋﾛ /  涌田 将博</v>
          </cell>
          <cell r="U163" t="str">
            <v>JP-Tokyo-OAC</v>
          </cell>
          <cell r="V163" t="str">
            <v>kenji.saito@oracle.com</v>
          </cell>
          <cell r="W163" t="str">
            <v>C</v>
          </cell>
          <cell r="Z163" t="str">
            <v>ｼﾆｱｺﾝｻﾙﾀﾝﾄ</v>
          </cell>
        </row>
        <row r="164">
          <cell r="A164">
            <v>1626</v>
          </cell>
          <cell r="B164">
            <v>36130</v>
          </cell>
          <cell r="C164" t="str">
            <v>早田 雄司</v>
          </cell>
          <cell r="D164" t="str">
            <v>ｿｳﾀﾞ ﾕｳｼﾞ</v>
          </cell>
          <cell r="E164" t="str">
            <v>Yuji Soda</v>
          </cell>
          <cell r="F164" t="str">
            <v>ｺﾝｻﾙﾃｨﾝｸﾞｻｰﾋﾞｽ統括</v>
          </cell>
          <cell r="G164" t="str">
            <v>ｱﾌﾟﾘｹｰｼｮﾝｿﾘｭｰｼｮﾝｺﾝｻﾙﾃｨﾝｸﾞ統括本部</v>
          </cell>
          <cell r="H164" t="str">
            <v>ERMｺﾝｻﾙﾃｨﾝｸﾞ本部</v>
          </cell>
          <cell r="I164" t="str">
            <v>HCMｺﾝｻﾙﾃｨﾝｸﾞ部</v>
          </cell>
          <cell r="J164" t="str">
            <v>Oracle Consulting Services</v>
          </cell>
          <cell r="K164" t="str">
            <v>Applications Solution Consulting</v>
          </cell>
          <cell r="L164" t="str">
            <v>ERM Consulting</v>
          </cell>
          <cell r="M164" t="str">
            <v>HCM Consulting</v>
          </cell>
          <cell r="N164" t="str">
            <v>5059 - Application solution consulting - ORCL Japan</v>
          </cell>
          <cell r="O164" t="str">
            <v>M4</v>
          </cell>
          <cell r="P164" t="str">
            <v>21510.Consulting Technical Mgmt Director.CONS.IMPDEL.M4</v>
          </cell>
          <cell r="Q164" t="str">
            <v>L8</v>
          </cell>
          <cell r="R164" t="str">
            <v>Y</v>
          </cell>
          <cell r="S164" t="str">
            <v>1546</v>
          </cell>
          <cell r="T164" t="str">
            <v>Shimizu, Toshitada /  ｼﾐｽﾞ ﾄｼﾀﾀﾞ /  清水 敏忠</v>
          </cell>
          <cell r="U164" t="str">
            <v>JP-Tokyo-OAC</v>
          </cell>
          <cell r="V164" t="str">
            <v>Yuji.Soda@oracle.com</v>
          </cell>
          <cell r="W164" t="str">
            <v>C</v>
          </cell>
          <cell r="Z164" t="str">
            <v>ｺﾝｻﾙﾃｨﾝｸﾞﾃﾞｨﾚｸﾀｰ</v>
          </cell>
        </row>
        <row r="165">
          <cell r="A165">
            <v>1624</v>
          </cell>
          <cell r="B165">
            <v>36130</v>
          </cell>
          <cell r="C165" t="str">
            <v>西海 誠</v>
          </cell>
          <cell r="D165" t="str">
            <v>ﾆｼｳﾐ ﾏｺﾄ</v>
          </cell>
          <cell r="E165" t="str">
            <v>Makoto Nishiumi</v>
          </cell>
          <cell r="F165" t="str">
            <v>ｺﾝｻﾙﾃｨﾝｸﾞｻｰﾋﾞｽ統括</v>
          </cell>
          <cell r="G165" t="str">
            <v>ｱﾌﾟﾘｹｰｼｮﾝｿﾘｭｰｼｮﾝｺﾝｻﾙﾃｨﾝｸﾞ統括本部</v>
          </cell>
          <cell r="H165" t="str">
            <v>ERMｺﾝｻﾙﾃｨﾝｸﾞ本部</v>
          </cell>
          <cell r="I165" t="str">
            <v>HCMｺﾝｻﾙﾃｨﾝｸﾞ部</v>
          </cell>
          <cell r="J165" t="str">
            <v>Oracle Consulting Services</v>
          </cell>
          <cell r="K165" t="str">
            <v>Applications Solution Consulting</v>
          </cell>
          <cell r="L165" t="str">
            <v>ERM Consulting</v>
          </cell>
          <cell r="M165" t="str">
            <v>HCM Consulting</v>
          </cell>
          <cell r="N165" t="str">
            <v>5059 - Application solution consulting - ORCL Japan</v>
          </cell>
          <cell r="O165" t="str">
            <v>IC4</v>
          </cell>
          <cell r="P165" t="str">
            <v>12611.Consulting Project Technical Manager.CONS.PROJMAN.IC4</v>
          </cell>
          <cell r="Q165" t="str">
            <v>L7</v>
          </cell>
          <cell r="S165" t="str">
            <v>1626</v>
          </cell>
          <cell r="T165" t="str">
            <v>Soda, Yuji /  ｿｳﾀﾞ ﾕｳｼﾞ /  早田 雄司</v>
          </cell>
          <cell r="U165" t="str">
            <v>JP-Tokyo-OAC</v>
          </cell>
          <cell r="V165" t="str">
            <v>Makoto.Nishiumi@oracle.com</v>
          </cell>
          <cell r="W165" t="str">
            <v>C</v>
          </cell>
          <cell r="Z165" t="str">
            <v>ﾌﾟﾛｼﾞｪｸﾄﾃｸﾆｶﾙﾏﾈｼﾞｬｰ</v>
          </cell>
        </row>
        <row r="166">
          <cell r="A166">
            <v>1182</v>
          </cell>
          <cell r="B166">
            <v>35521</v>
          </cell>
          <cell r="C166" t="str">
            <v>矢澤 健二朗</v>
          </cell>
          <cell r="D166" t="str">
            <v>ﾔｻﾞﾜ ｹﾝｼﾞﾛｳ</v>
          </cell>
          <cell r="E166" t="str">
            <v>Kenjiro Yazawa</v>
          </cell>
          <cell r="F166" t="str">
            <v>ｺﾝｻﾙﾃｨﾝｸﾞｻｰﾋﾞｽ統括</v>
          </cell>
          <cell r="G166" t="str">
            <v>ｱﾌﾟﾘｹｰｼｮﾝｿﾘｭｰｼｮﾝｺﾝｻﾙﾃｨﾝｸﾞ統括本部</v>
          </cell>
          <cell r="H166" t="str">
            <v>ERMｺﾝｻﾙﾃｨﾝｸﾞ本部</v>
          </cell>
          <cell r="I166" t="str">
            <v>HCMｺﾝｻﾙﾃｨﾝｸﾞ部</v>
          </cell>
          <cell r="J166" t="str">
            <v>Oracle Consulting Services</v>
          </cell>
          <cell r="K166" t="str">
            <v>Applications Solution Consulting</v>
          </cell>
          <cell r="L166" t="str">
            <v>ERM Consulting</v>
          </cell>
          <cell r="M166" t="str">
            <v>HCM Consulting</v>
          </cell>
          <cell r="N166" t="str">
            <v>5059 - Application solution consulting - ORCL Japan</v>
          </cell>
          <cell r="O166" t="str">
            <v>IC3</v>
          </cell>
          <cell r="P166" t="str">
            <v>21620.Consulting Solution Principle.CONS.IMPDEL.IC3</v>
          </cell>
          <cell r="Q166" t="str">
            <v>L5</v>
          </cell>
          <cell r="S166" t="str">
            <v>1626</v>
          </cell>
          <cell r="T166" t="str">
            <v>Soda, Yuji /  ｿｳﾀﾞ ﾕｳｼﾞ /  早田 雄司</v>
          </cell>
          <cell r="U166" t="str">
            <v>JP-Tokyo-OAC</v>
          </cell>
          <cell r="V166" t="str">
            <v>Kenjiro.Yazawa@oracle.com</v>
          </cell>
          <cell r="W166" t="str">
            <v>C</v>
          </cell>
          <cell r="Z166" t="str">
            <v>ｿﾘｭｰｼｮﾝﾌﾟﾘﾝｼﾊﾟﾙ</v>
          </cell>
        </row>
        <row r="167">
          <cell r="A167">
            <v>1444</v>
          </cell>
          <cell r="B167">
            <v>35886</v>
          </cell>
          <cell r="C167" t="str">
            <v>寺坂 公作</v>
          </cell>
          <cell r="D167" t="str">
            <v>ﾃﾗｻｶ ｺｳｻｸ</v>
          </cell>
          <cell r="E167" t="str">
            <v>Kosaku Terasaka</v>
          </cell>
          <cell r="F167" t="str">
            <v>ｺﾝｻﾙﾃｨﾝｸﾞｻｰﾋﾞｽ統括</v>
          </cell>
          <cell r="G167" t="str">
            <v>ｱﾌﾟﾘｹｰｼｮﾝｿﾘｭｰｼｮﾝｺﾝｻﾙﾃｨﾝｸﾞ統括本部</v>
          </cell>
          <cell r="H167" t="str">
            <v>ERMｺﾝｻﾙﾃｨﾝｸﾞ本部</v>
          </cell>
          <cell r="I167" t="str">
            <v>HCMｺﾝｻﾙﾃｨﾝｸﾞ部</v>
          </cell>
          <cell r="J167" t="str">
            <v>Oracle Consulting Services</v>
          </cell>
          <cell r="K167" t="str">
            <v>Applications Solution Consulting</v>
          </cell>
          <cell r="L167" t="str">
            <v>ERM Consulting</v>
          </cell>
          <cell r="M167" t="str">
            <v>HCM Consulting</v>
          </cell>
          <cell r="N167" t="str">
            <v>5059 - Application solution consulting - ORCL Japan</v>
          </cell>
          <cell r="O167" t="str">
            <v>IC3</v>
          </cell>
          <cell r="P167" t="str">
            <v>12609.Consulting Project Snr Principal Consultant.CONS.PROJMAN.IC3</v>
          </cell>
          <cell r="Q167" t="str">
            <v>L6</v>
          </cell>
          <cell r="S167" t="str">
            <v>1626</v>
          </cell>
          <cell r="T167" t="str">
            <v>Soda, Yuji /  ｿｳﾀﾞ ﾕｳｼﾞ /  早田 雄司</v>
          </cell>
          <cell r="U167" t="str">
            <v>JP-Tokyo-OAC</v>
          </cell>
          <cell r="V167" t="str">
            <v>Kosaku.Terasaka@oracle.com</v>
          </cell>
          <cell r="W167" t="str">
            <v>NG</v>
          </cell>
          <cell r="Z167" t="str">
            <v>ﾌﾟﾛｼﾞｪｸﾄｼﾆｱﾌﾟﾘﾝｼﾊﾟﾙｺﾝｻﾙﾀﾝﾄ</v>
          </cell>
        </row>
        <row r="168">
          <cell r="A168">
            <v>1465</v>
          </cell>
          <cell r="B168">
            <v>35886</v>
          </cell>
          <cell r="C168" t="str">
            <v>広沢 倫大</v>
          </cell>
          <cell r="D168" t="str">
            <v>ﾋﾛｻﾜ ﾐﾁﾋﾛ</v>
          </cell>
          <cell r="E168" t="str">
            <v>Michihiro Hirosawa</v>
          </cell>
          <cell r="F168" t="str">
            <v>ｺﾝｻﾙﾃｨﾝｸﾞｻｰﾋﾞｽ統括</v>
          </cell>
          <cell r="G168" t="str">
            <v>ｱﾌﾟﾘｹｰｼｮﾝｿﾘｭｰｼｮﾝｺﾝｻﾙﾃｨﾝｸﾞ統括本部</v>
          </cell>
          <cell r="H168" t="str">
            <v>ERMｺﾝｻﾙﾃｨﾝｸﾞ本部</v>
          </cell>
          <cell r="I168" t="str">
            <v>HCMｺﾝｻﾙﾃｨﾝｸﾞ部</v>
          </cell>
          <cell r="J168" t="str">
            <v>Oracle Consulting Services</v>
          </cell>
          <cell r="K168" t="str">
            <v>Applications Solution Consulting</v>
          </cell>
          <cell r="L168" t="str">
            <v>ERM Consulting</v>
          </cell>
          <cell r="M168" t="str">
            <v>HCM Consulting</v>
          </cell>
          <cell r="N168" t="str">
            <v>5059 - Application solution consulting - ORCL Japan</v>
          </cell>
          <cell r="O168" t="str">
            <v>IC3</v>
          </cell>
          <cell r="P168" t="str">
            <v>12609.Consulting Project Snr Principal Consultant.CONS.PROJMAN.IC3</v>
          </cell>
          <cell r="Q168" t="str">
            <v>L6</v>
          </cell>
          <cell r="S168" t="str">
            <v>1626</v>
          </cell>
          <cell r="T168" t="str">
            <v>Soda, Yuji /  ｿｳﾀﾞ ﾕｳｼﾞ /  早田 雄司</v>
          </cell>
          <cell r="U168" t="str">
            <v>JP-Tokyo-OAC</v>
          </cell>
          <cell r="V168" t="str">
            <v>Michihiro.Hirosawa@oracle.com</v>
          </cell>
          <cell r="W168" t="str">
            <v>NG</v>
          </cell>
          <cell r="Z168" t="str">
            <v>ﾌﾟﾛｼﾞｪｸﾄｼﾆｱﾌﾟﾘﾝｼﾊﾟﾙｺﾝｻﾙﾀﾝﾄ</v>
          </cell>
        </row>
        <row r="169">
          <cell r="A169">
            <v>1703</v>
          </cell>
          <cell r="B169">
            <v>36251</v>
          </cell>
          <cell r="C169" t="str">
            <v>瀧口 直</v>
          </cell>
          <cell r="D169" t="str">
            <v>ﾀｷｸﾞﾁ ｽﾅｵ</v>
          </cell>
          <cell r="E169" t="str">
            <v>Sunao Takiguchi</v>
          </cell>
          <cell r="F169" t="str">
            <v>ｺﾝｻﾙﾃｨﾝｸﾞｻｰﾋﾞｽ統括</v>
          </cell>
          <cell r="G169" t="str">
            <v>ｱﾌﾟﾘｹｰｼｮﾝｿﾘｭｰｼｮﾝｺﾝｻﾙﾃｨﾝｸﾞ統括本部</v>
          </cell>
          <cell r="H169" t="str">
            <v>ERMｺﾝｻﾙﾃｨﾝｸﾞ本部</v>
          </cell>
          <cell r="I169" t="str">
            <v>HCMｺﾝｻﾙﾃｨﾝｸﾞ部</v>
          </cell>
          <cell r="J169" t="str">
            <v>Oracle Consulting Services</v>
          </cell>
          <cell r="K169" t="str">
            <v>Applications Solution Consulting</v>
          </cell>
          <cell r="L169" t="str">
            <v>ERM Consulting</v>
          </cell>
          <cell r="M169" t="str">
            <v>HCM Consulting</v>
          </cell>
          <cell r="N169" t="str">
            <v>5059 - Application solution consulting - ORCL Japan</v>
          </cell>
          <cell r="O169" t="str">
            <v>IC3</v>
          </cell>
          <cell r="P169" t="str">
            <v>20515.Principal Consultant.CONS.IMPDEL.IC3</v>
          </cell>
          <cell r="Q169" t="str">
            <v>L5</v>
          </cell>
          <cell r="S169" t="str">
            <v>1626</v>
          </cell>
          <cell r="T169" t="str">
            <v>Soda, Yuji /  ｿｳﾀﾞ ﾕｳｼﾞ /  早田 雄司</v>
          </cell>
          <cell r="U169" t="str">
            <v>JP-Tokyo-OAC</v>
          </cell>
          <cell r="V169" t="str">
            <v>Sunao.Takiguchi@oracle.com</v>
          </cell>
          <cell r="W169" t="str">
            <v>NG</v>
          </cell>
          <cell r="Z169" t="str">
            <v>ﾌﾟﾘﾝｼﾊﾟﾙｺﾝｻﾙﾀﾝﾄ</v>
          </cell>
        </row>
        <row r="170">
          <cell r="A170">
            <v>2115</v>
          </cell>
          <cell r="B170">
            <v>36831</v>
          </cell>
          <cell r="C170" t="str">
            <v>北林 薫</v>
          </cell>
          <cell r="D170" t="str">
            <v>ｷﾀﾊﾞﾔｼ ｶｵﾘ</v>
          </cell>
          <cell r="E170" t="str">
            <v>Kaori Kitabayashi</v>
          </cell>
          <cell r="F170" t="str">
            <v>ｺﾝｻﾙﾃｨﾝｸﾞｻｰﾋﾞｽ統括</v>
          </cell>
          <cell r="G170" t="str">
            <v>ｱﾌﾟﾘｹｰｼｮﾝｿﾘｭｰｼｮﾝｺﾝｻﾙﾃｨﾝｸﾞ統括本部</v>
          </cell>
          <cell r="H170" t="str">
            <v>ERMｺﾝｻﾙﾃｨﾝｸﾞ本部</v>
          </cell>
          <cell r="I170" t="str">
            <v>HCMｺﾝｻﾙﾃｨﾝｸﾞ部</v>
          </cell>
          <cell r="J170" t="str">
            <v>Oracle Consulting Services</v>
          </cell>
          <cell r="K170" t="str">
            <v>Applications Solution Consulting</v>
          </cell>
          <cell r="L170" t="str">
            <v>ERM Consulting</v>
          </cell>
          <cell r="M170" t="str">
            <v>HCM Consulting</v>
          </cell>
          <cell r="N170" t="str">
            <v>5059 - Application solution consulting - ORCL Japan</v>
          </cell>
          <cell r="O170" t="str">
            <v>IC3</v>
          </cell>
          <cell r="P170" t="str">
            <v>20515.Principal Consultant.CONS.IMPDEL.IC3</v>
          </cell>
          <cell r="Q170" t="str">
            <v>L5</v>
          </cell>
          <cell r="S170" t="str">
            <v>1626</v>
          </cell>
          <cell r="T170" t="str">
            <v>Soda, Yuji /  ｿｳﾀﾞ ﾕｳｼﾞ /  早田 雄司</v>
          </cell>
          <cell r="U170" t="str">
            <v>JP-Tokyo-OAC</v>
          </cell>
          <cell r="V170" t="str">
            <v>Kaori.Kitabayashi@oracle.com</v>
          </cell>
          <cell r="W170" t="str">
            <v>C</v>
          </cell>
          <cell r="Z170" t="str">
            <v>ﾌﾟﾘﾝｼﾊﾟﾙｺﾝｻﾙﾀﾝﾄ</v>
          </cell>
        </row>
        <row r="171">
          <cell r="A171">
            <v>2701</v>
          </cell>
          <cell r="B171">
            <v>38033</v>
          </cell>
          <cell r="C171" t="str">
            <v>栗山 圭太</v>
          </cell>
          <cell r="D171" t="str">
            <v>ｸﾘﾔﾏ ｹｲﾀ</v>
          </cell>
          <cell r="E171" t="str">
            <v>Keita Kuriyama</v>
          </cell>
          <cell r="F171" t="str">
            <v>ｺﾝｻﾙﾃｨﾝｸﾞｻｰﾋﾞｽ統括</v>
          </cell>
          <cell r="G171" t="str">
            <v>ｱﾌﾟﾘｹｰｼｮﾝｿﾘｭｰｼｮﾝｺﾝｻﾙﾃｨﾝｸﾞ統括本部</v>
          </cell>
          <cell r="H171" t="str">
            <v>ERMｺﾝｻﾙﾃｨﾝｸﾞ本部</v>
          </cell>
          <cell r="I171" t="str">
            <v>HCMｺﾝｻﾙﾃｨﾝｸﾞ部</v>
          </cell>
          <cell r="J171" t="str">
            <v>Oracle Consulting Services</v>
          </cell>
          <cell r="K171" t="str">
            <v>Applications Solution Consulting</v>
          </cell>
          <cell r="L171" t="str">
            <v>ERM Consulting</v>
          </cell>
          <cell r="M171" t="str">
            <v>HCM Consulting</v>
          </cell>
          <cell r="N171" t="str">
            <v>5059 - Application solution consulting - ORCL Japan</v>
          </cell>
          <cell r="O171" t="str">
            <v>IC3</v>
          </cell>
          <cell r="P171" t="str">
            <v>20515.Principal Consultant.CONS.IMPDEL.IC3</v>
          </cell>
          <cell r="Q171" t="str">
            <v>L5</v>
          </cell>
          <cell r="S171" t="str">
            <v>1626</v>
          </cell>
          <cell r="T171" t="str">
            <v>Soda, Yuji /  ｿｳﾀﾞ ﾕｳｼﾞ /  早田 雄司</v>
          </cell>
          <cell r="U171" t="str">
            <v>JP-Tokyo-OAC</v>
          </cell>
          <cell r="V171" t="str">
            <v>Keita.Kuriyama@oracle.com</v>
          </cell>
          <cell r="W171" t="str">
            <v>C</v>
          </cell>
          <cell r="Z171" t="str">
            <v>ﾌﾟﾘﾝｼﾊﾟﾙｺﾝｻﾙﾀﾝﾄ</v>
          </cell>
        </row>
        <row r="172">
          <cell r="A172">
            <v>3763</v>
          </cell>
          <cell r="B172">
            <v>39569</v>
          </cell>
          <cell r="C172" t="str">
            <v>山角 光弘</v>
          </cell>
          <cell r="D172" t="str">
            <v>ﾔﾏｶﾄﾞ ﾐﾂﾋﾛ</v>
          </cell>
          <cell r="E172" t="str">
            <v>Mitsuhiro Yamakado</v>
          </cell>
          <cell r="F172" t="str">
            <v>ｺﾝｻﾙﾃｨﾝｸﾞｻｰﾋﾞｽ統括</v>
          </cell>
          <cell r="G172" t="str">
            <v>ｱﾌﾟﾘｹｰｼｮﾝｿﾘｭｰｼｮﾝｺﾝｻﾙﾃｨﾝｸﾞ統括本部</v>
          </cell>
          <cell r="H172" t="str">
            <v>ERMｺﾝｻﾙﾃｨﾝｸﾞ本部</v>
          </cell>
          <cell r="I172" t="str">
            <v>HCMｺﾝｻﾙﾃｨﾝｸﾞ部</v>
          </cell>
          <cell r="J172" t="str">
            <v>Oracle Consulting Services</v>
          </cell>
          <cell r="K172" t="str">
            <v>Applications Solution Consulting</v>
          </cell>
          <cell r="L172" t="str">
            <v>ERM Consulting</v>
          </cell>
          <cell r="M172" t="str">
            <v>HCM Consulting</v>
          </cell>
          <cell r="N172" t="str">
            <v>5059 - Application solution consulting - ORCL Japan</v>
          </cell>
          <cell r="O172" t="str">
            <v>IC3</v>
          </cell>
          <cell r="P172" t="str">
            <v>12609.Consulting Project Snr Principal Consultant.CONS.PROJMAN.IC3</v>
          </cell>
          <cell r="Q172" t="str">
            <v>L6</v>
          </cell>
          <cell r="S172" t="str">
            <v>1626</v>
          </cell>
          <cell r="T172" t="str">
            <v>Soda, Yuji /  ｿｳﾀﾞ ﾕｳｼﾞ /  早田 雄司</v>
          </cell>
          <cell r="U172" t="str">
            <v>JP-Tokyo-OAC</v>
          </cell>
          <cell r="V172" t="str">
            <v>mitsuhiro.yamakado@oracle.com</v>
          </cell>
          <cell r="W172" t="str">
            <v>C</v>
          </cell>
          <cell r="Z172" t="str">
            <v>ﾌﾟﾛｼﾞｪｸﾄｼﾆｱﾌﾟﾘﾝｼﾊﾟﾙｺﾝｻﾙﾀﾝﾄ</v>
          </cell>
        </row>
        <row r="173">
          <cell r="A173">
            <v>3616</v>
          </cell>
          <cell r="B173">
            <v>39463</v>
          </cell>
          <cell r="C173" t="str">
            <v>丸本 健二郎</v>
          </cell>
          <cell r="D173" t="str">
            <v>ﾏﾙﾓﾄ ｹﾝｼﾞﾛｳ</v>
          </cell>
          <cell r="E173" t="str">
            <v>Kenjiro Marumoto</v>
          </cell>
          <cell r="F173" t="str">
            <v>ｺﾝｻﾙﾃｨﾝｸﾞｻｰﾋﾞｽ統括</v>
          </cell>
          <cell r="G173" t="str">
            <v>ｱﾌﾟﾘｹｰｼｮﾝｿﾘｭｰｼｮﾝｺﾝｻﾙﾃｨﾝｸﾞ統括本部</v>
          </cell>
          <cell r="H173" t="str">
            <v>ERMｺﾝｻﾙﾃｨﾝｸﾞ本部</v>
          </cell>
          <cell r="I173" t="str">
            <v>HCMｺﾝｻﾙﾃｨﾝｸﾞ部</v>
          </cell>
          <cell r="J173" t="str">
            <v>Oracle Consulting Services</v>
          </cell>
          <cell r="K173" t="str">
            <v>Applications Solution Consulting</v>
          </cell>
          <cell r="L173" t="str">
            <v>ERM Consulting</v>
          </cell>
          <cell r="M173" t="str">
            <v>HCM Consulting</v>
          </cell>
          <cell r="N173" t="str">
            <v>5059 - Application solution consulting - ORCL Japan</v>
          </cell>
          <cell r="O173" t="str">
            <v>IC2</v>
          </cell>
          <cell r="P173" t="str">
            <v>20410.Senior Consultant.CONS.IMPDEL.IC2</v>
          </cell>
          <cell r="Q173" t="str">
            <v>L4</v>
          </cell>
          <cell r="S173" t="str">
            <v>1626</v>
          </cell>
          <cell r="T173" t="str">
            <v>Soda, Yuji /  ｿｳﾀﾞ ﾕｳｼﾞ /  早田 雄司</v>
          </cell>
          <cell r="U173" t="str">
            <v>JP-Tokyo-OAC</v>
          </cell>
          <cell r="V173" t="str">
            <v>kenjiro.marumoto@oracle.com</v>
          </cell>
          <cell r="W173" t="str">
            <v>C</v>
          </cell>
          <cell r="Z173" t="str">
            <v>ｼﾆｱｺﾝｻﾙﾀﾝﾄ</v>
          </cell>
        </row>
        <row r="174">
          <cell r="A174">
            <v>3640</v>
          </cell>
          <cell r="B174">
            <v>39494</v>
          </cell>
          <cell r="C174" t="str">
            <v>橋本 匠平</v>
          </cell>
          <cell r="D174" t="str">
            <v>ﾊｼﾓﾄ ｼｮｳﾍｲ</v>
          </cell>
          <cell r="E174" t="str">
            <v>Shohei Hashimoto</v>
          </cell>
          <cell r="F174" t="str">
            <v>ｺﾝｻﾙﾃｨﾝｸﾞｻｰﾋﾞｽ統括</v>
          </cell>
          <cell r="G174" t="str">
            <v>ｱﾌﾟﾘｹｰｼｮﾝｿﾘｭｰｼｮﾝｺﾝｻﾙﾃｨﾝｸﾞ統括本部</v>
          </cell>
          <cell r="H174" t="str">
            <v>ERMｺﾝｻﾙﾃｨﾝｸﾞ本部</v>
          </cell>
          <cell r="I174" t="str">
            <v>HCMｺﾝｻﾙﾃｨﾝｸﾞ部</v>
          </cell>
          <cell r="J174" t="str">
            <v>Oracle Consulting Services</v>
          </cell>
          <cell r="K174" t="str">
            <v>Applications Solution Consulting</v>
          </cell>
          <cell r="L174" t="str">
            <v>ERM Consulting</v>
          </cell>
          <cell r="M174" t="str">
            <v>HCM Consulting</v>
          </cell>
          <cell r="N174" t="str">
            <v>5059 - Application solution consulting - ORCL Japan</v>
          </cell>
          <cell r="O174" t="str">
            <v>IC2</v>
          </cell>
          <cell r="P174" t="str">
            <v>20410.Senior Consultant.CONS.IMPDEL.IC2</v>
          </cell>
          <cell r="Q174" t="str">
            <v>L4</v>
          </cell>
          <cell r="S174" t="str">
            <v>1626</v>
          </cell>
          <cell r="T174" t="str">
            <v>Soda, Yuji /  ｿｳﾀﾞ ﾕｳｼﾞ /  早田 雄司</v>
          </cell>
          <cell r="U174" t="str">
            <v>JP-Tokyo-OAC</v>
          </cell>
          <cell r="V174" t="str">
            <v>shohei.hashimoto@oracle.com</v>
          </cell>
          <cell r="W174" t="str">
            <v>C</v>
          </cell>
          <cell r="Z174" t="str">
            <v>ｼﾆｱｺﾝｻﾙﾀﾝﾄ</v>
          </cell>
        </row>
        <row r="175">
          <cell r="A175">
            <v>4476</v>
          </cell>
          <cell r="B175">
            <v>40954</v>
          </cell>
          <cell r="C175" t="str">
            <v>寺島 武夫</v>
          </cell>
          <cell r="D175" t="str">
            <v>ﾃﾗｼﾏ ﾀｹｵ</v>
          </cell>
          <cell r="E175" t="str">
            <v>Takeo Terashima</v>
          </cell>
          <cell r="F175" t="str">
            <v>ｺﾝｻﾙﾃｨﾝｸﾞｻｰﾋﾞｽ統括</v>
          </cell>
          <cell r="G175" t="str">
            <v>ｱﾌﾟﾘｹｰｼｮﾝｿﾘｭｰｼｮﾝｺﾝｻﾙﾃｨﾝｸﾞ統括本部</v>
          </cell>
          <cell r="H175" t="str">
            <v>ERMｺﾝｻﾙﾃｨﾝｸﾞ本部</v>
          </cell>
          <cell r="I175" t="str">
            <v>HCMｺﾝｻﾙﾃｨﾝｸﾞ部</v>
          </cell>
          <cell r="J175" t="str">
            <v>Oracle Consulting Services</v>
          </cell>
          <cell r="K175" t="str">
            <v>Applications Solution Consulting</v>
          </cell>
          <cell r="L175" t="str">
            <v>ERM Consulting</v>
          </cell>
          <cell r="M175" t="str">
            <v>HCM Consulting</v>
          </cell>
          <cell r="N175" t="str">
            <v>5059 - Application solution consulting - ORCL Japan</v>
          </cell>
          <cell r="O175" t="str">
            <v>IC1</v>
          </cell>
          <cell r="P175" t="str">
            <v>20310.Staff Consultant.CONS.IMPDEL.IC1</v>
          </cell>
          <cell r="Q175" t="str">
            <v>L3</v>
          </cell>
          <cell r="S175" t="str">
            <v>1626</v>
          </cell>
          <cell r="T175" t="str">
            <v>Soda, Yuji /  ｿｳﾀﾞ ﾕｳｼﾞ /  早田 雄司</v>
          </cell>
          <cell r="U175" t="str">
            <v>JP-Tokyo-OAC</v>
          </cell>
          <cell r="V175" t="str">
            <v>takeo.terashima@oracle.com</v>
          </cell>
          <cell r="W175" t="str">
            <v>C</v>
          </cell>
          <cell r="Z175" t="str">
            <v>ｽﾀｯﾌｺﾝｻﾙﾀﾝﾄ</v>
          </cell>
        </row>
        <row r="176">
          <cell r="A176">
            <v>1831</v>
          </cell>
          <cell r="B176">
            <v>36434</v>
          </cell>
          <cell r="C176" t="str">
            <v>林 森茂</v>
          </cell>
          <cell r="D176" t="str">
            <v>ﾊﾔｼ ﾓﾘｼｹﾞ</v>
          </cell>
          <cell r="E176" t="str">
            <v>Morishige Hayashi</v>
          </cell>
          <cell r="F176" t="str">
            <v>ｺﾝｻﾙﾃｨﾝｸﾞｻｰﾋﾞｽ統括</v>
          </cell>
          <cell r="G176" t="str">
            <v>ｱﾌﾟﾘｹｰｼｮﾝｿﾘｭｰｼｮﾝｺﾝｻﾙﾃｨﾝｸﾞ統括本部</v>
          </cell>
          <cell r="H176" t="str">
            <v>ERMｺﾝｻﾙﾃｨﾝｸﾞ本部</v>
          </cell>
          <cell r="I176" t="str">
            <v>会計第1ｺﾝｻﾙﾃｨﾝｸﾞ部</v>
          </cell>
          <cell r="J176" t="str">
            <v>Oracle Consulting Services</v>
          </cell>
          <cell r="K176" t="str">
            <v>Applications Solution Consulting</v>
          </cell>
          <cell r="L176" t="str">
            <v>ERM Consulting</v>
          </cell>
          <cell r="M176" t="str">
            <v>Financial Consulting #1</v>
          </cell>
          <cell r="N176" t="str">
            <v>5059 - Application solution consulting - ORCL Japan</v>
          </cell>
          <cell r="O176" t="str">
            <v>M4</v>
          </cell>
          <cell r="P176" t="str">
            <v>21510.Consulting Technical Mgmt Director.CONS.IMPDEL.M4</v>
          </cell>
          <cell r="Q176" t="str">
            <v>L8</v>
          </cell>
          <cell r="R176" t="str">
            <v>Y</v>
          </cell>
          <cell r="S176" t="str">
            <v>1546</v>
          </cell>
          <cell r="T176" t="str">
            <v>Shimizu, Toshitada /  ｼﾐｽﾞ ﾄｼﾀﾀﾞ /  清水 敏忠</v>
          </cell>
          <cell r="U176" t="str">
            <v>JP-Tokyo-OAC</v>
          </cell>
          <cell r="V176" t="str">
            <v>Morishige.Hayashi@oracle.com</v>
          </cell>
          <cell r="W176" t="str">
            <v>C</v>
          </cell>
          <cell r="Z176" t="str">
            <v>ｺﾝｻﾙﾃｨﾝｸﾞﾃﾞｨﾚｸﾀｰ</v>
          </cell>
        </row>
        <row r="177">
          <cell r="A177">
            <v>2049</v>
          </cell>
          <cell r="B177">
            <v>36739</v>
          </cell>
          <cell r="C177" t="str">
            <v>田沼 修一</v>
          </cell>
          <cell r="D177" t="str">
            <v>ﾀﾇﾏ ｼｭｳｲﾁ</v>
          </cell>
          <cell r="E177" t="str">
            <v>Shuichi Tanuma</v>
          </cell>
          <cell r="F177" t="str">
            <v>ｺﾝｻﾙﾃｨﾝｸﾞｻｰﾋﾞｽ統括</v>
          </cell>
          <cell r="G177" t="str">
            <v>ｱﾌﾟﾘｹｰｼｮﾝｿﾘｭｰｼｮﾝｺﾝｻﾙﾃｨﾝｸﾞ統括本部</v>
          </cell>
          <cell r="H177" t="str">
            <v>ERMｺﾝｻﾙﾃｨﾝｸﾞ本部</v>
          </cell>
          <cell r="I177" t="str">
            <v>会計第1ｺﾝｻﾙﾃｨﾝｸﾞ部</v>
          </cell>
          <cell r="J177" t="str">
            <v>Oracle Consulting Services</v>
          </cell>
          <cell r="K177" t="str">
            <v>Applications Solution Consulting</v>
          </cell>
          <cell r="L177" t="str">
            <v>ERM Consulting</v>
          </cell>
          <cell r="M177" t="str">
            <v>Financial Consulting #1</v>
          </cell>
          <cell r="N177" t="str">
            <v>5059 - Application solution consulting - ORCL Japan</v>
          </cell>
          <cell r="O177" t="str">
            <v>IC5</v>
          </cell>
          <cell r="P177" t="str">
            <v>21650.Consulting Solution Director.CONS.IMPDEL.IC5</v>
          </cell>
          <cell r="Q177" t="str">
            <v>L8</v>
          </cell>
          <cell r="S177" t="str">
            <v>1831</v>
          </cell>
          <cell r="T177" t="str">
            <v>Hayashi, Morishige /  ﾊﾔｼ ﾓﾘｼｹﾞ /  林 森茂</v>
          </cell>
          <cell r="U177" t="str">
            <v>JP-Tokyo-OAC</v>
          </cell>
          <cell r="V177" t="str">
            <v>Shuichi.Tanuma@oracle.com</v>
          </cell>
          <cell r="W177" t="str">
            <v>C</v>
          </cell>
          <cell r="Z177" t="str">
            <v>ｿﾘｭｰｼｮﾝﾃﾞｨﾚｸﾀｰ</v>
          </cell>
        </row>
        <row r="178">
          <cell r="A178">
            <v>816</v>
          </cell>
          <cell r="B178">
            <v>35186</v>
          </cell>
          <cell r="C178" t="str">
            <v>長谷川 勇</v>
          </cell>
          <cell r="D178" t="str">
            <v>ﾊｾｶﾞﾜ ｲｻﾑ</v>
          </cell>
          <cell r="E178" t="str">
            <v>Isamu Hasegawa</v>
          </cell>
          <cell r="F178" t="str">
            <v>ｺﾝｻﾙﾃｨﾝｸﾞｻｰﾋﾞｽ統括</v>
          </cell>
          <cell r="G178" t="str">
            <v>ｱﾌﾟﾘｹｰｼｮﾝｿﾘｭｰｼｮﾝｺﾝｻﾙﾃｨﾝｸﾞ統括本部</v>
          </cell>
          <cell r="H178" t="str">
            <v>ERMｺﾝｻﾙﾃｨﾝｸﾞ本部</v>
          </cell>
          <cell r="I178" t="str">
            <v>会計第1ｺﾝｻﾙﾃｨﾝｸﾞ部</v>
          </cell>
          <cell r="J178" t="str">
            <v>Oracle Consulting Services</v>
          </cell>
          <cell r="K178" t="str">
            <v>Applications Solution Consulting</v>
          </cell>
          <cell r="L178" t="str">
            <v>ERM Consulting</v>
          </cell>
          <cell r="M178" t="str">
            <v>Financial Consulting #1</v>
          </cell>
          <cell r="N178" t="str">
            <v>5059 - Application solution consulting - ORCL Japan</v>
          </cell>
          <cell r="O178" t="str">
            <v>IC4</v>
          </cell>
          <cell r="P178" t="str">
            <v>12611.Consulting Project Technical Manager.CONS.PROJMAN.IC4</v>
          </cell>
          <cell r="Q178" t="str">
            <v>L7</v>
          </cell>
          <cell r="S178" t="str">
            <v>1831</v>
          </cell>
          <cell r="T178" t="str">
            <v>Hayashi, Morishige /  ﾊﾔｼ ﾓﾘｼｹﾞ /  林 森茂</v>
          </cell>
          <cell r="U178" t="str">
            <v>JP-Tokyo-OAC</v>
          </cell>
          <cell r="V178" t="str">
            <v>Isamu.Hasegawa@oracle.com</v>
          </cell>
          <cell r="W178" t="str">
            <v>C</v>
          </cell>
          <cell r="Z178" t="str">
            <v>ﾌﾟﾛｼﾞｪｸﾄﾃｸﾆｶﾙﾏﾈｼﾞｬｰ</v>
          </cell>
        </row>
        <row r="179">
          <cell r="A179">
            <v>1619</v>
          </cell>
          <cell r="B179">
            <v>36108</v>
          </cell>
          <cell r="C179" t="str">
            <v>塚本 晶</v>
          </cell>
          <cell r="D179" t="str">
            <v>ﾂｶﾓﾄ ｱｷﾗ</v>
          </cell>
          <cell r="E179" t="str">
            <v>Akira Tsukamoto</v>
          </cell>
          <cell r="F179" t="str">
            <v>ｺﾝｻﾙﾃｨﾝｸﾞｻｰﾋﾞｽ統括</v>
          </cell>
          <cell r="G179" t="str">
            <v>ｱﾌﾟﾘｹｰｼｮﾝｿﾘｭｰｼｮﾝｺﾝｻﾙﾃｨﾝｸﾞ統括本部</v>
          </cell>
          <cell r="H179" t="str">
            <v>ERMｺﾝｻﾙﾃｨﾝｸﾞ本部</v>
          </cell>
          <cell r="I179" t="str">
            <v>会計第1ｺﾝｻﾙﾃｨﾝｸﾞ部</v>
          </cell>
          <cell r="J179" t="str">
            <v>Oracle Consulting Services</v>
          </cell>
          <cell r="K179" t="str">
            <v>Applications Solution Consulting</v>
          </cell>
          <cell r="L179" t="str">
            <v>ERM Consulting</v>
          </cell>
          <cell r="M179" t="str">
            <v>Financial Consulting #1</v>
          </cell>
          <cell r="N179" t="str">
            <v>5059 - Application solution consulting - ORCL Japan</v>
          </cell>
          <cell r="O179" t="str">
            <v>IC4</v>
          </cell>
          <cell r="P179" t="str">
            <v>21640.Consulting Solution Manager.CONS.IMPDEL.IC4</v>
          </cell>
          <cell r="Q179" t="str">
            <v>L7</v>
          </cell>
          <cell r="S179" t="str">
            <v>1831</v>
          </cell>
          <cell r="T179" t="str">
            <v>Hayashi, Morishige /  ﾊﾔｼ ﾓﾘｼｹﾞ /  林 森茂</v>
          </cell>
          <cell r="U179" t="str">
            <v>JP-Tokyo-OAC</v>
          </cell>
          <cell r="V179" t="str">
            <v>Akira.Tsukamoto@oracle.com</v>
          </cell>
          <cell r="W179" t="str">
            <v>C</v>
          </cell>
          <cell r="Z179" t="str">
            <v>ｿﾘｭｰｼｮﾝﾏﾈｼﾞｬｰ</v>
          </cell>
        </row>
        <row r="180">
          <cell r="A180">
            <v>2042</v>
          </cell>
          <cell r="B180">
            <v>36708</v>
          </cell>
          <cell r="C180" t="str">
            <v>寺崎 亜希</v>
          </cell>
          <cell r="D180" t="str">
            <v>ﾃﾗｻｷ ｱｷ</v>
          </cell>
          <cell r="E180" t="str">
            <v>Aki Terasaki</v>
          </cell>
          <cell r="F180" t="str">
            <v>ｺﾝｻﾙﾃｨﾝｸﾞｻｰﾋﾞｽ統括</v>
          </cell>
          <cell r="G180" t="str">
            <v>ｱﾌﾟﾘｹｰｼｮﾝｿﾘｭｰｼｮﾝｺﾝｻﾙﾃｨﾝｸﾞ統括本部</v>
          </cell>
          <cell r="H180" t="str">
            <v>ERMｺﾝｻﾙﾃｨﾝｸﾞ本部</v>
          </cell>
          <cell r="I180" t="str">
            <v>会計第1ｺﾝｻﾙﾃｨﾝｸﾞ部</v>
          </cell>
          <cell r="J180" t="str">
            <v>Oracle Consulting Services</v>
          </cell>
          <cell r="K180" t="str">
            <v>Applications Solution Consulting</v>
          </cell>
          <cell r="L180" t="str">
            <v>ERM Consulting</v>
          </cell>
          <cell r="M180" t="str">
            <v>Financial Consulting #1</v>
          </cell>
          <cell r="N180" t="str">
            <v>5059 - Application solution consulting - ORCL Japan</v>
          </cell>
          <cell r="O180" t="str">
            <v>IC4</v>
          </cell>
          <cell r="P180" t="str">
            <v>21640.Consulting Solution Manager.CONS.IMPDEL.IC4</v>
          </cell>
          <cell r="Q180" t="str">
            <v>L7</v>
          </cell>
          <cell r="S180" t="str">
            <v>1831</v>
          </cell>
          <cell r="T180" t="str">
            <v>Hayashi, Morishige /  ﾊﾔｼ ﾓﾘｼｹﾞ /  林 森茂</v>
          </cell>
          <cell r="U180" t="str">
            <v>JP-Tokyo-OAC</v>
          </cell>
          <cell r="V180" t="str">
            <v>Aki.Terasaki@oracle.com</v>
          </cell>
          <cell r="W180" t="str">
            <v>C</v>
          </cell>
          <cell r="Z180" t="str">
            <v>ｿﾘｭｰｼｮﾝﾏﾈｼﾞｬｰ</v>
          </cell>
        </row>
        <row r="181">
          <cell r="A181">
            <v>2259</v>
          </cell>
          <cell r="B181">
            <v>36982</v>
          </cell>
          <cell r="C181" t="str">
            <v>森田 伸康</v>
          </cell>
          <cell r="D181" t="str">
            <v>ﾓﾘﾀ ﾉﾌﾞﾔｽ</v>
          </cell>
          <cell r="E181" t="str">
            <v>Nobuyasu Morita</v>
          </cell>
          <cell r="F181" t="str">
            <v>ｺﾝｻﾙﾃｨﾝｸﾞｻｰﾋﾞｽ統括</v>
          </cell>
          <cell r="G181" t="str">
            <v>ｱﾌﾟﾘｹｰｼｮﾝｿﾘｭｰｼｮﾝｺﾝｻﾙﾃｨﾝｸﾞ統括本部</v>
          </cell>
          <cell r="H181" t="str">
            <v>ERMｺﾝｻﾙﾃｨﾝｸﾞ本部</v>
          </cell>
          <cell r="I181" t="str">
            <v>会計第1ｺﾝｻﾙﾃｨﾝｸﾞ部</v>
          </cell>
          <cell r="J181" t="str">
            <v>Oracle Consulting Services</v>
          </cell>
          <cell r="K181" t="str">
            <v>Applications Solution Consulting</v>
          </cell>
          <cell r="L181" t="str">
            <v>ERM Consulting</v>
          </cell>
          <cell r="M181" t="str">
            <v>Financial Consulting #1</v>
          </cell>
          <cell r="N181" t="str">
            <v>5059 - Application solution consulting - ORCL Japan</v>
          </cell>
          <cell r="O181" t="str">
            <v>IC3</v>
          </cell>
          <cell r="P181" t="str">
            <v>21630.Consulting Solution Lead.CONS.IMPDEL.IC3</v>
          </cell>
          <cell r="Q181" t="str">
            <v>L6</v>
          </cell>
          <cell r="S181" t="str">
            <v>1831</v>
          </cell>
          <cell r="T181" t="str">
            <v>Hayashi, Morishige /  ﾊﾔｼ ﾓﾘｼｹﾞ /  林 森茂</v>
          </cell>
          <cell r="U181" t="str">
            <v>JP-Tokyo-OAC</v>
          </cell>
          <cell r="V181" t="str">
            <v>Nobuyasu.Morita@oracle.com</v>
          </cell>
          <cell r="W181" t="str">
            <v>C</v>
          </cell>
          <cell r="Z181" t="str">
            <v>ｿﾘｭｰｼｮﾝﾘｰﾀﾞｰ</v>
          </cell>
        </row>
        <row r="182">
          <cell r="A182">
            <v>2964</v>
          </cell>
          <cell r="B182">
            <v>38580</v>
          </cell>
          <cell r="C182" t="str">
            <v>鳥越 浩司</v>
          </cell>
          <cell r="D182" t="str">
            <v>ﾄﾘｺﾞｴ ｺｳｼﾞ</v>
          </cell>
          <cell r="E182" t="str">
            <v>Koji Torigoe</v>
          </cell>
          <cell r="F182" t="str">
            <v>ｺﾝｻﾙﾃｨﾝｸﾞｻｰﾋﾞｽ統括</v>
          </cell>
          <cell r="G182" t="str">
            <v>ｱﾌﾟﾘｹｰｼｮﾝｿﾘｭｰｼｮﾝｺﾝｻﾙﾃｨﾝｸﾞ統括本部</v>
          </cell>
          <cell r="H182" t="str">
            <v>ERMｺﾝｻﾙﾃｨﾝｸﾞ本部</v>
          </cell>
          <cell r="I182" t="str">
            <v>会計第1ｺﾝｻﾙﾃｨﾝｸﾞ部</v>
          </cell>
          <cell r="J182" t="str">
            <v>Oracle Consulting Services</v>
          </cell>
          <cell r="K182" t="str">
            <v>Applications Solution Consulting</v>
          </cell>
          <cell r="L182" t="str">
            <v>ERM Consulting</v>
          </cell>
          <cell r="M182" t="str">
            <v>Financial Consulting #1</v>
          </cell>
          <cell r="N182" t="str">
            <v>5059 - Application solution consulting - ORCL Japan</v>
          </cell>
          <cell r="O182" t="str">
            <v>IC3</v>
          </cell>
          <cell r="P182" t="str">
            <v>21630.Consulting Solution Lead.CONS.IMPDEL.IC3</v>
          </cell>
          <cell r="Q182" t="str">
            <v>L6</v>
          </cell>
          <cell r="S182" t="str">
            <v>1831</v>
          </cell>
          <cell r="T182" t="str">
            <v>Hayashi, Morishige /  ﾊﾔｼ ﾓﾘｼｹﾞ /  林 森茂</v>
          </cell>
          <cell r="U182" t="str">
            <v>JP-Tokyo-OAC</v>
          </cell>
          <cell r="V182" t="str">
            <v>koji.torigoe@oracle.com</v>
          </cell>
          <cell r="W182" t="str">
            <v>C</v>
          </cell>
          <cell r="Z182" t="str">
            <v>ｿﾘｭｰｼｮﾝﾘｰﾀﾞｰ</v>
          </cell>
        </row>
        <row r="183">
          <cell r="A183">
            <v>3116</v>
          </cell>
          <cell r="B183">
            <v>38899</v>
          </cell>
          <cell r="C183" t="str">
            <v>日景 昭夫</v>
          </cell>
          <cell r="D183" t="str">
            <v>ﾋｶｹﾞ ｱｷｵ</v>
          </cell>
          <cell r="E183" t="str">
            <v>Akio Hikage</v>
          </cell>
          <cell r="F183" t="str">
            <v>ｺﾝｻﾙﾃｨﾝｸﾞｻｰﾋﾞｽ統括</v>
          </cell>
          <cell r="G183" t="str">
            <v>ｱﾌﾟﾘｹｰｼｮﾝｿﾘｭｰｼｮﾝｺﾝｻﾙﾃｨﾝｸﾞ統括本部</v>
          </cell>
          <cell r="H183" t="str">
            <v>ERMｺﾝｻﾙﾃｨﾝｸﾞ本部</v>
          </cell>
          <cell r="I183" t="str">
            <v>会計第1ｺﾝｻﾙﾃｨﾝｸﾞ部</v>
          </cell>
          <cell r="J183" t="str">
            <v>Oracle Consulting Services</v>
          </cell>
          <cell r="K183" t="str">
            <v>Applications Solution Consulting</v>
          </cell>
          <cell r="L183" t="str">
            <v>ERM Consulting</v>
          </cell>
          <cell r="M183" t="str">
            <v>Financial Consulting #1</v>
          </cell>
          <cell r="N183" t="str">
            <v>5059 - Application solution consulting - ORCL Japan</v>
          </cell>
          <cell r="O183" t="str">
            <v>IC3</v>
          </cell>
          <cell r="P183" t="str">
            <v>12609.Consulting Project Snr Principal Consultant.CONS.PROJMAN.IC3</v>
          </cell>
          <cell r="Q183" t="str">
            <v>L6</v>
          </cell>
          <cell r="S183" t="str">
            <v>1831</v>
          </cell>
          <cell r="T183" t="str">
            <v>Hayashi, Morishige /  ﾊﾔｼ ﾓﾘｼｹﾞ /  林 森茂</v>
          </cell>
          <cell r="U183" t="str">
            <v>JP-Tokyo-OAC</v>
          </cell>
          <cell r="V183" t="str">
            <v>akio.hikage@oracle.com</v>
          </cell>
          <cell r="W183" t="str">
            <v>C</v>
          </cell>
          <cell r="Z183" t="str">
            <v>ﾌﾟﾛｼﾞｪｸﾄｼﾆｱﾌﾟﾘﾝｼﾊﾟﾙｺﾝｻﾙﾀﾝﾄ</v>
          </cell>
        </row>
        <row r="184">
          <cell r="A184">
            <v>3495</v>
          </cell>
          <cell r="B184">
            <v>39326</v>
          </cell>
          <cell r="C184" t="str">
            <v>小佐見 保</v>
          </cell>
          <cell r="D184" t="str">
            <v>ｺｻﾐ ﾀﾓﾂ</v>
          </cell>
          <cell r="E184" t="str">
            <v>Tamotsu Kosami</v>
          </cell>
          <cell r="F184" t="str">
            <v>ｺﾝｻﾙﾃｨﾝｸﾞｻｰﾋﾞｽ統括</v>
          </cell>
          <cell r="G184" t="str">
            <v>ｱﾌﾟﾘｹｰｼｮﾝｿﾘｭｰｼｮﾝｺﾝｻﾙﾃｨﾝｸﾞ統括本部</v>
          </cell>
          <cell r="H184" t="str">
            <v>ERMｺﾝｻﾙﾃｨﾝｸﾞ本部</v>
          </cell>
          <cell r="I184" t="str">
            <v>会計第1ｺﾝｻﾙﾃｨﾝｸﾞ部</v>
          </cell>
          <cell r="J184" t="str">
            <v>Oracle Consulting Services</v>
          </cell>
          <cell r="K184" t="str">
            <v>Applications Solution Consulting</v>
          </cell>
          <cell r="L184" t="str">
            <v>ERM Consulting</v>
          </cell>
          <cell r="M184" t="str">
            <v>Financial Consulting #1</v>
          </cell>
          <cell r="N184" t="str">
            <v>5059 - Application solution consulting - ORCL Japan</v>
          </cell>
          <cell r="O184" t="str">
            <v>IC3</v>
          </cell>
          <cell r="P184" t="str">
            <v>21630.Consulting Solution Lead.CONS.IMPDEL.IC3</v>
          </cell>
          <cell r="Q184" t="str">
            <v>L6</v>
          </cell>
          <cell r="S184" t="str">
            <v>1831</v>
          </cell>
          <cell r="T184" t="str">
            <v>Hayashi, Morishige /  ﾊﾔｼ ﾓﾘｼｹﾞ /  林 森茂</v>
          </cell>
          <cell r="U184" t="str">
            <v>JP-Tokyo-OAC</v>
          </cell>
          <cell r="V184" t="str">
            <v>tamotsu.kosami@oracle.com</v>
          </cell>
          <cell r="W184" t="str">
            <v>C</v>
          </cell>
          <cell r="Z184" t="str">
            <v>ｿﾘｭｰｼｮﾝﾘｰﾀﾞｰ</v>
          </cell>
        </row>
        <row r="185">
          <cell r="A185">
            <v>1520</v>
          </cell>
          <cell r="B185">
            <v>35947</v>
          </cell>
          <cell r="C185" t="str">
            <v>種橋 二郎</v>
          </cell>
          <cell r="D185" t="str">
            <v>ﾀﾈﾊｼ ｼﾞﾛｳ</v>
          </cell>
          <cell r="E185" t="str">
            <v>Jiro Tanehashi</v>
          </cell>
          <cell r="F185" t="str">
            <v>ｺﾝｻﾙﾃｨﾝｸﾞｻｰﾋﾞｽ統括</v>
          </cell>
          <cell r="G185" t="str">
            <v>ｱﾌﾟﾘｹｰｼｮﾝｿﾘｭｰｼｮﾝｺﾝｻﾙﾃｨﾝｸﾞ統括本部</v>
          </cell>
          <cell r="H185" t="str">
            <v>ERMｺﾝｻﾙﾃｨﾝｸﾞ本部</v>
          </cell>
          <cell r="I185" t="str">
            <v>会計第2ｺﾝｻﾙﾃｨﾝｸﾞ部</v>
          </cell>
          <cell r="J185" t="str">
            <v>Oracle Consulting Services</v>
          </cell>
          <cell r="K185" t="str">
            <v>Applications Solution Consulting</v>
          </cell>
          <cell r="L185" t="str">
            <v>ERM Consulting</v>
          </cell>
          <cell r="M185" t="str">
            <v>Financial Consulting #2</v>
          </cell>
          <cell r="N185" t="str">
            <v>5059 - Application solution consulting - ORCL Japan</v>
          </cell>
          <cell r="O185" t="str">
            <v>M3</v>
          </cell>
          <cell r="P185" t="str">
            <v>21505.Consulting Technical Mgmt Manager.CONS.IMPDEL.M3</v>
          </cell>
          <cell r="Q185" t="str">
            <v>L7</v>
          </cell>
          <cell r="R185" t="str">
            <v>Y</v>
          </cell>
          <cell r="S185" t="str">
            <v>1546</v>
          </cell>
          <cell r="T185" t="str">
            <v>Shimizu, Toshitada /  ｼﾐｽﾞ ﾄｼﾀﾀﾞ /  清水 敏忠</v>
          </cell>
          <cell r="U185" t="str">
            <v>JP-Tokyo-OAC</v>
          </cell>
          <cell r="V185" t="str">
            <v>Jiro.Tanehashi@oracle.com</v>
          </cell>
          <cell r="W185" t="str">
            <v>C</v>
          </cell>
          <cell r="Z185" t="str">
            <v>ｺﾝｻﾙﾃｨﾝｸﾞﾏﾈｼﾞｬｰ</v>
          </cell>
        </row>
        <row r="186">
          <cell r="A186">
            <v>1397</v>
          </cell>
          <cell r="B186">
            <v>35886</v>
          </cell>
          <cell r="C186" t="str">
            <v>梅津 秀樹</v>
          </cell>
          <cell r="D186" t="str">
            <v>ｳﾒﾂ ﾋﾃﾞｷ</v>
          </cell>
          <cell r="E186" t="str">
            <v>Hideki Umetsu</v>
          </cell>
          <cell r="F186" t="str">
            <v>ｺﾝｻﾙﾃｨﾝｸﾞｻｰﾋﾞｽ統括</v>
          </cell>
          <cell r="G186" t="str">
            <v>ｱﾌﾟﾘｹｰｼｮﾝｿﾘｭｰｼｮﾝｺﾝｻﾙﾃｨﾝｸﾞ統括本部</v>
          </cell>
          <cell r="H186" t="str">
            <v>ERMｺﾝｻﾙﾃｨﾝｸﾞ本部</v>
          </cell>
          <cell r="I186" t="str">
            <v>会計第2ｺﾝｻﾙﾃｨﾝｸﾞ部</v>
          </cell>
          <cell r="J186" t="str">
            <v>Oracle Consulting Services</v>
          </cell>
          <cell r="K186" t="str">
            <v>Applications Solution Consulting</v>
          </cell>
          <cell r="L186" t="str">
            <v>ERM Consulting</v>
          </cell>
          <cell r="M186" t="str">
            <v>Financial Consulting #2</v>
          </cell>
          <cell r="N186" t="str">
            <v>5059 - Application solution consulting - ORCL Japan</v>
          </cell>
          <cell r="O186" t="str">
            <v>IC3</v>
          </cell>
          <cell r="P186" t="str">
            <v>20610.Senior Principal Consultant.CONS.IMPDEL.IC3</v>
          </cell>
          <cell r="Q186" t="str">
            <v>L6</v>
          </cell>
          <cell r="S186" t="str">
            <v>1520</v>
          </cell>
          <cell r="T186" t="str">
            <v>Tanehashi, Jiro /  ﾀﾈﾊｼ ｼﾞﾛｳ /  種橋 二郎</v>
          </cell>
          <cell r="U186" t="str">
            <v>JP-Tokyo-OAC</v>
          </cell>
          <cell r="V186" t="str">
            <v>Hideki.Umetsu@oracle.com</v>
          </cell>
          <cell r="W186" t="str">
            <v>NG</v>
          </cell>
          <cell r="Z186" t="str">
            <v>ｼﾆｱﾌﾟﾘﾝｼﾊﾟﾙｺﾝｻﾙﾀﾝﾄ</v>
          </cell>
        </row>
        <row r="187">
          <cell r="A187">
            <v>1765</v>
          </cell>
          <cell r="B187">
            <v>36312</v>
          </cell>
          <cell r="C187" t="str">
            <v>鈴木 宏宣</v>
          </cell>
          <cell r="D187" t="str">
            <v>ｽｽﾞｷ ﾋﾛﾉﾘ</v>
          </cell>
          <cell r="E187" t="str">
            <v>Hironori Suzuki</v>
          </cell>
          <cell r="F187" t="str">
            <v>ｺﾝｻﾙﾃｨﾝｸﾞｻｰﾋﾞｽ統括</v>
          </cell>
          <cell r="G187" t="str">
            <v>ｱﾌﾟﾘｹｰｼｮﾝｿﾘｭｰｼｮﾝｺﾝｻﾙﾃｨﾝｸﾞ統括本部</v>
          </cell>
          <cell r="H187" t="str">
            <v>ERMｺﾝｻﾙﾃｨﾝｸﾞ本部</v>
          </cell>
          <cell r="I187" t="str">
            <v>会計第2ｺﾝｻﾙﾃｨﾝｸﾞ部</v>
          </cell>
          <cell r="J187" t="str">
            <v>Oracle Consulting Services</v>
          </cell>
          <cell r="K187" t="str">
            <v>Applications Solution Consulting</v>
          </cell>
          <cell r="L187" t="str">
            <v>ERM Consulting</v>
          </cell>
          <cell r="M187" t="str">
            <v>Financial Consulting #2</v>
          </cell>
          <cell r="N187" t="str">
            <v>5059 - Application solution consulting - ORCL Japan</v>
          </cell>
          <cell r="O187" t="str">
            <v>IC3</v>
          </cell>
          <cell r="P187" t="str">
            <v>12609.Consulting Project Snr Principal Consultant.CONS.PROJMAN.IC3</v>
          </cell>
          <cell r="Q187" t="str">
            <v>L6</v>
          </cell>
          <cell r="S187" t="str">
            <v>1520</v>
          </cell>
          <cell r="T187" t="str">
            <v>Tanehashi, Jiro /  ﾀﾈﾊｼ ｼﾞﾛｳ /  種橋 二郎</v>
          </cell>
          <cell r="U187" t="str">
            <v>JP-Tokyo-OAC</v>
          </cell>
          <cell r="V187" t="str">
            <v>Hironori.Suzuki@oracle.com</v>
          </cell>
          <cell r="W187" t="str">
            <v>C</v>
          </cell>
          <cell r="Z187" t="str">
            <v>ﾌﾟﾛｼﾞｪｸﾄｼﾆｱﾌﾟﾘﾝｼﾊﾟﾙｺﾝｻﾙﾀﾝﾄ</v>
          </cell>
        </row>
        <row r="188">
          <cell r="A188">
            <v>2433</v>
          </cell>
          <cell r="B188">
            <v>37257</v>
          </cell>
          <cell r="C188" t="str">
            <v>中村 俊治</v>
          </cell>
          <cell r="D188" t="str">
            <v>ﾅｶﾑﾗ ﾄｼﾊﾙ</v>
          </cell>
          <cell r="E188" t="str">
            <v>Toshiharu Nakamura</v>
          </cell>
          <cell r="F188" t="str">
            <v>ｺﾝｻﾙﾃｨﾝｸﾞｻｰﾋﾞｽ統括</v>
          </cell>
          <cell r="G188" t="str">
            <v>ｱﾌﾟﾘｹｰｼｮﾝｿﾘｭｰｼｮﾝｺﾝｻﾙﾃｨﾝｸﾞ統括本部</v>
          </cell>
          <cell r="H188" t="str">
            <v>ERMｺﾝｻﾙﾃｨﾝｸﾞ本部</v>
          </cell>
          <cell r="I188" t="str">
            <v>会計第2ｺﾝｻﾙﾃｨﾝｸﾞ部</v>
          </cell>
          <cell r="J188" t="str">
            <v>Oracle Consulting Services</v>
          </cell>
          <cell r="K188" t="str">
            <v>Applications Solution Consulting</v>
          </cell>
          <cell r="L188" t="str">
            <v>ERM Consulting</v>
          </cell>
          <cell r="M188" t="str">
            <v>Financial Consulting #2</v>
          </cell>
          <cell r="N188" t="str">
            <v>5059 - Application solution consulting - ORCL Japan</v>
          </cell>
          <cell r="O188" t="str">
            <v>IC3</v>
          </cell>
          <cell r="P188" t="str">
            <v>20610.Senior Principal Consultant.CONS.IMPDEL.IC3</v>
          </cell>
          <cell r="Q188" t="str">
            <v>L6</v>
          </cell>
          <cell r="S188" t="str">
            <v>1520</v>
          </cell>
          <cell r="T188" t="str">
            <v>Tanehashi, Jiro /  ﾀﾈﾊｼ ｼﾞﾛｳ /  種橋 二郎</v>
          </cell>
          <cell r="U188" t="str">
            <v>JP-Tokyo-OAC</v>
          </cell>
          <cell r="V188" t="str">
            <v>Toshiharu.Nakamura@oracle.com</v>
          </cell>
          <cell r="W188" t="str">
            <v>C</v>
          </cell>
          <cell r="Z188" t="str">
            <v>ｼﾆｱﾌﾟﾘﾝｼﾊﾟﾙｺﾝｻﾙﾀﾝﾄ</v>
          </cell>
        </row>
        <row r="189">
          <cell r="A189">
            <v>2939</v>
          </cell>
          <cell r="B189">
            <v>38534</v>
          </cell>
          <cell r="C189" t="str">
            <v>石田 幸平</v>
          </cell>
          <cell r="D189" t="str">
            <v>ｲｼﾀﾞ ｺｳﾍｲ</v>
          </cell>
          <cell r="E189" t="str">
            <v>Kohei Ishida</v>
          </cell>
          <cell r="F189" t="str">
            <v>ｺﾝｻﾙﾃｨﾝｸﾞｻｰﾋﾞｽ統括</v>
          </cell>
          <cell r="G189" t="str">
            <v>ｱﾌﾟﾘｹｰｼｮﾝｿﾘｭｰｼｮﾝｺﾝｻﾙﾃｨﾝｸﾞ統括本部</v>
          </cell>
          <cell r="H189" t="str">
            <v>ERMｺﾝｻﾙﾃｨﾝｸﾞ本部</v>
          </cell>
          <cell r="I189" t="str">
            <v>会計第2ｺﾝｻﾙﾃｨﾝｸﾞ部</v>
          </cell>
          <cell r="J189" t="str">
            <v>Oracle Consulting Services</v>
          </cell>
          <cell r="K189" t="str">
            <v>Applications Solution Consulting</v>
          </cell>
          <cell r="L189" t="str">
            <v>ERM Consulting</v>
          </cell>
          <cell r="M189" t="str">
            <v>Financial Consulting #2</v>
          </cell>
          <cell r="N189" t="str">
            <v>5059 - Application solution consulting - ORCL Japan</v>
          </cell>
          <cell r="O189" t="str">
            <v>IC3</v>
          </cell>
          <cell r="P189" t="str">
            <v>20610.Senior Principal Consultant.CONS.IMPDEL.IC3</v>
          </cell>
          <cell r="Q189" t="str">
            <v>L6</v>
          </cell>
          <cell r="S189" t="str">
            <v>1520</v>
          </cell>
          <cell r="T189" t="str">
            <v>Tanehashi, Jiro /  ﾀﾈﾊｼ ｼﾞﾛｳ /  種橋 二郎</v>
          </cell>
          <cell r="U189" t="str">
            <v>JP-Tokyo-OAC</v>
          </cell>
          <cell r="V189" t="str">
            <v>kohei.ishida@oracle.com</v>
          </cell>
          <cell r="W189" t="str">
            <v>C</v>
          </cell>
          <cell r="Z189" t="str">
            <v>ｼﾆｱﾌﾟﾘﾝｼﾊﾟﾙｺﾝｻﾙﾀﾝﾄ</v>
          </cell>
        </row>
        <row r="190">
          <cell r="A190">
            <v>3377</v>
          </cell>
          <cell r="B190">
            <v>39173</v>
          </cell>
          <cell r="C190" t="str">
            <v>村井 涼子</v>
          </cell>
          <cell r="D190" t="str">
            <v>ﾑﾗｲ ﾘｮｳｺ</v>
          </cell>
          <cell r="E190" t="str">
            <v>Ryoko Murai</v>
          </cell>
          <cell r="F190" t="str">
            <v>ｺﾝｻﾙﾃｨﾝｸﾞｻｰﾋﾞｽ統括</v>
          </cell>
          <cell r="G190" t="str">
            <v>ｱﾌﾟﾘｹｰｼｮﾝｿﾘｭｰｼｮﾝｺﾝｻﾙﾃｨﾝｸﾞ統括本部</v>
          </cell>
          <cell r="H190" t="str">
            <v>ERMｺﾝｻﾙﾃｨﾝｸﾞ本部</v>
          </cell>
          <cell r="I190" t="str">
            <v>会計第2ｺﾝｻﾙﾃｨﾝｸﾞ部</v>
          </cell>
          <cell r="J190" t="str">
            <v>Oracle Consulting Services</v>
          </cell>
          <cell r="K190" t="str">
            <v>Applications Solution Consulting</v>
          </cell>
          <cell r="L190" t="str">
            <v>ERM Consulting</v>
          </cell>
          <cell r="M190" t="str">
            <v>Financial Consulting #2</v>
          </cell>
          <cell r="N190" t="str">
            <v>5059 - Application solution consulting - ORCL Japan</v>
          </cell>
          <cell r="O190" t="str">
            <v>IC3</v>
          </cell>
          <cell r="P190" t="str">
            <v>20610.Senior Principal Consultant.CONS.IMPDEL.IC3</v>
          </cell>
          <cell r="Q190" t="str">
            <v>L6</v>
          </cell>
          <cell r="S190" t="str">
            <v>1520</v>
          </cell>
          <cell r="T190" t="str">
            <v>Tanehashi, Jiro /  ﾀﾈﾊｼ ｼﾞﾛｳ /  種橋 二郎</v>
          </cell>
          <cell r="U190" t="str">
            <v>JP-Tokyo-OAC</v>
          </cell>
          <cell r="V190" t="str">
            <v>ryoko.murai@oracle.com</v>
          </cell>
          <cell r="W190" t="str">
            <v>C</v>
          </cell>
          <cell r="Z190" t="str">
            <v>ｼﾆｱﾌﾟﾘﾝｼﾊﾟﾙｺﾝｻﾙﾀﾝﾄ</v>
          </cell>
        </row>
        <row r="191">
          <cell r="A191">
            <v>3457</v>
          </cell>
          <cell r="B191">
            <v>39279</v>
          </cell>
          <cell r="C191" t="str">
            <v>飯沼 実</v>
          </cell>
          <cell r="D191" t="str">
            <v>ｲｲﾇﾏ ﾐﾉﾙ</v>
          </cell>
          <cell r="E191" t="str">
            <v>Minoru Iinuma</v>
          </cell>
          <cell r="F191" t="str">
            <v>ｺﾝｻﾙﾃｨﾝｸﾞｻｰﾋﾞｽ統括</v>
          </cell>
          <cell r="G191" t="str">
            <v>ｱﾌﾟﾘｹｰｼｮﾝｿﾘｭｰｼｮﾝｺﾝｻﾙﾃｨﾝｸﾞ統括本部</v>
          </cell>
          <cell r="H191" t="str">
            <v>ERMｺﾝｻﾙﾃｨﾝｸﾞ本部</v>
          </cell>
          <cell r="I191" t="str">
            <v>会計第2ｺﾝｻﾙﾃｨﾝｸﾞ部</v>
          </cell>
          <cell r="J191" t="str">
            <v>Oracle Consulting Services</v>
          </cell>
          <cell r="K191" t="str">
            <v>Applications Solution Consulting</v>
          </cell>
          <cell r="L191" t="str">
            <v>ERM Consulting</v>
          </cell>
          <cell r="M191" t="str">
            <v>Financial Consulting #2</v>
          </cell>
          <cell r="N191" t="str">
            <v>5059 - Application solution consulting - ORCL Japan</v>
          </cell>
          <cell r="O191" t="str">
            <v>IC3</v>
          </cell>
          <cell r="P191" t="str">
            <v>20610.Senior Principal Consultant.CONS.IMPDEL.IC3</v>
          </cell>
          <cell r="Q191" t="str">
            <v>L6</v>
          </cell>
          <cell r="S191" t="str">
            <v>1520</v>
          </cell>
          <cell r="T191" t="str">
            <v>Tanehashi, Jiro /  ﾀﾈﾊｼ ｼﾞﾛｳ /  種橋 二郎</v>
          </cell>
          <cell r="U191" t="str">
            <v>JP-Tokyo-OAC</v>
          </cell>
          <cell r="V191" t="str">
            <v>minoru.iinuma@oracle.com</v>
          </cell>
          <cell r="W191" t="str">
            <v>C</v>
          </cell>
          <cell r="Z191" t="str">
            <v>ｼﾆｱﾌﾟﾘﾝｼﾊﾟﾙｺﾝｻﾙﾀﾝﾄ</v>
          </cell>
        </row>
        <row r="192">
          <cell r="A192">
            <v>3517</v>
          </cell>
          <cell r="B192">
            <v>39356</v>
          </cell>
          <cell r="C192" t="str">
            <v>及川 穣治</v>
          </cell>
          <cell r="D192" t="str">
            <v>ｵｲｶﾜ ｼﾞｮｳｼﾞ</v>
          </cell>
          <cell r="E192" t="str">
            <v>Joji Oikawa</v>
          </cell>
          <cell r="F192" t="str">
            <v>ｺﾝｻﾙﾃｨﾝｸﾞｻｰﾋﾞｽ統括</v>
          </cell>
          <cell r="G192" t="str">
            <v>ｱﾌﾟﾘｹｰｼｮﾝｿﾘｭｰｼｮﾝｺﾝｻﾙﾃｨﾝｸﾞ統括本部</v>
          </cell>
          <cell r="H192" t="str">
            <v>ERMｺﾝｻﾙﾃｨﾝｸﾞ本部</v>
          </cell>
          <cell r="I192" t="str">
            <v>会計第2ｺﾝｻﾙﾃｨﾝｸﾞ部</v>
          </cell>
          <cell r="J192" t="str">
            <v>Oracle Consulting Services</v>
          </cell>
          <cell r="K192" t="str">
            <v>Applications Solution Consulting</v>
          </cell>
          <cell r="L192" t="str">
            <v>ERM Consulting</v>
          </cell>
          <cell r="M192" t="str">
            <v>Financial Consulting #2</v>
          </cell>
          <cell r="N192" t="str">
            <v>5059 - Application solution consulting - ORCL Japan</v>
          </cell>
          <cell r="O192" t="str">
            <v>IC3</v>
          </cell>
          <cell r="P192" t="str">
            <v>20610.Senior Principal Consultant.CONS.IMPDEL.IC3</v>
          </cell>
          <cell r="Q192" t="str">
            <v>L6</v>
          </cell>
          <cell r="S192" t="str">
            <v>1520</v>
          </cell>
          <cell r="T192" t="str">
            <v>Tanehashi, Jiro /  ﾀﾈﾊｼ ｼﾞﾛｳ /  種橋 二郎</v>
          </cell>
          <cell r="U192" t="str">
            <v>JP-Tokyo-OAC</v>
          </cell>
          <cell r="V192" t="str">
            <v>joji.oikawa@oracle.com</v>
          </cell>
          <cell r="W192" t="str">
            <v>C</v>
          </cell>
          <cell r="Z192" t="str">
            <v>ｼﾆｱﾌﾟﾘﾝｼﾊﾟﾙｺﾝｻﾙﾀﾝﾄ</v>
          </cell>
        </row>
        <row r="193">
          <cell r="A193">
            <v>3654</v>
          </cell>
          <cell r="B193">
            <v>39508</v>
          </cell>
          <cell r="C193" t="str">
            <v>門田 正嗣</v>
          </cell>
          <cell r="D193" t="str">
            <v>ｶﾄﾞﾀ ﾏｻﾂｸﾞ</v>
          </cell>
          <cell r="E193" t="str">
            <v>Masatsugu Kadota</v>
          </cell>
          <cell r="F193" t="str">
            <v>ｺﾝｻﾙﾃｨﾝｸﾞｻｰﾋﾞｽ統括</v>
          </cell>
          <cell r="G193" t="str">
            <v>ｱﾌﾟﾘｹｰｼｮﾝｿﾘｭｰｼｮﾝｺﾝｻﾙﾃｨﾝｸﾞ統括本部</v>
          </cell>
          <cell r="H193" t="str">
            <v>ERMｺﾝｻﾙﾃｨﾝｸﾞ本部</v>
          </cell>
          <cell r="I193" t="str">
            <v>会計第2ｺﾝｻﾙﾃｨﾝｸﾞ部</v>
          </cell>
          <cell r="J193" t="str">
            <v>Oracle Consulting Services</v>
          </cell>
          <cell r="K193" t="str">
            <v>Applications Solution Consulting</v>
          </cell>
          <cell r="L193" t="str">
            <v>ERM Consulting</v>
          </cell>
          <cell r="M193" t="str">
            <v>Financial Consulting #2</v>
          </cell>
          <cell r="N193" t="str">
            <v>5059 - Application solution consulting - ORCL Japan</v>
          </cell>
          <cell r="O193" t="str">
            <v>IC3</v>
          </cell>
          <cell r="P193" t="str">
            <v>20610.Senior Principal Consultant.CONS.IMPDEL.IC3</v>
          </cell>
          <cell r="Q193" t="str">
            <v>L6</v>
          </cell>
          <cell r="S193" t="str">
            <v>1520</v>
          </cell>
          <cell r="T193" t="str">
            <v>Tanehashi, Jiro /  ﾀﾈﾊｼ ｼﾞﾛｳ /  種橋 二郎</v>
          </cell>
          <cell r="U193" t="str">
            <v>JP-Tokyo-OAC</v>
          </cell>
          <cell r="V193" t="str">
            <v>masatsugu.kadota@oracle.com</v>
          </cell>
          <cell r="W193" t="str">
            <v>C</v>
          </cell>
          <cell r="Z193" t="str">
            <v>ｼﾆｱﾌﾟﾘﾝｼﾊﾟﾙｺﾝｻﾙﾀﾝﾄ</v>
          </cell>
        </row>
        <row r="194">
          <cell r="A194">
            <v>3764</v>
          </cell>
          <cell r="B194">
            <v>39569</v>
          </cell>
          <cell r="C194" t="str">
            <v>服部 智之</v>
          </cell>
          <cell r="D194" t="str">
            <v>ﾊｯﾄﾘ ﾄﾓﾕｷ</v>
          </cell>
          <cell r="E194" t="str">
            <v>Tomoyuki Hattori</v>
          </cell>
          <cell r="F194" t="str">
            <v>ｺﾝｻﾙﾃｨﾝｸﾞｻｰﾋﾞｽ統括</v>
          </cell>
          <cell r="G194" t="str">
            <v>ｱﾌﾟﾘｹｰｼｮﾝｿﾘｭｰｼｮﾝｺﾝｻﾙﾃｨﾝｸﾞ統括本部</v>
          </cell>
          <cell r="H194" t="str">
            <v>ERMｺﾝｻﾙﾃｨﾝｸﾞ本部</v>
          </cell>
          <cell r="I194" t="str">
            <v>会計第2ｺﾝｻﾙﾃｨﾝｸﾞ部</v>
          </cell>
          <cell r="J194" t="str">
            <v>Oracle Consulting Services</v>
          </cell>
          <cell r="K194" t="str">
            <v>Applications Solution Consulting</v>
          </cell>
          <cell r="L194" t="str">
            <v>ERM Consulting</v>
          </cell>
          <cell r="M194" t="str">
            <v>Financial Consulting #2</v>
          </cell>
          <cell r="N194" t="str">
            <v>5059 - Application solution consulting - ORCL Japan</v>
          </cell>
          <cell r="O194" t="str">
            <v>IC3</v>
          </cell>
          <cell r="P194" t="str">
            <v>21630.Consulting Solution Lead.CONS.IMPDEL.IC3</v>
          </cell>
          <cell r="Q194" t="str">
            <v>L6</v>
          </cell>
          <cell r="S194" t="str">
            <v>1520</v>
          </cell>
          <cell r="T194" t="str">
            <v>Tanehashi, Jiro /  ﾀﾈﾊｼ ｼﾞﾛｳ /  種橋 二郎</v>
          </cell>
          <cell r="U194" t="str">
            <v>JP-Tokyo-OAC</v>
          </cell>
          <cell r="V194" t="str">
            <v>tomoyuki.hattori@oracle.com</v>
          </cell>
          <cell r="W194" t="str">
            <v>C</v>
          </cell>
          <cell r="Z194" t="str">
            <v>ｿﾘｭｰｼｮﾝﾘｰﾀﾞｰ</v>
          </cell>
        </row>
        <row r="195">
          <cell r="A195">
            <v>3785</v>
          </cell>
          <cell r="B195">
            <v>39600</v>
          </cell>
          <cell r="C195" t="str">
            <v>菅野 博文</v>
          </cell>
          <cell r="D195" t="str">
            <v>ｶﾝﾉ ﾋﾛﾌﾞﾐ</v>
          </cell>
          <cell r="E195" t="str">
            <v>Hirobumi Kanno</v>
          </cell>
          <cell r="F195" t="str">
            <v>ｺﾝｻﾙﾃｨﾝｸﾞｻｰﾋﾞｽ統括</v>
          </cell>
          <cell r="G195" t="str">
            <v>ｱﾌﾟﾘｹｰｼｮﾝｿﾘｭｰｼｮﾝｺﾝｻﾙﾃｨﾝｸﾞ統括本部</v>
          </cell>
          <cell r="H195" t="str">
            <v>ERMｺﾝｻﾙﾃｨﾝｸﾞ本部</v>
          </cell>
          <cell r="I195" t="str">
            <v>会計第2ｺﾝｻﾙﾃｨﾝｸﾞ部</v>
          </cell>
          <cell r="J195" t="str">
            <v>Oracle Consulting Services</v>
          </cell>
          <cell r="K195" t="str">
            <v>Applications Solution Consulting</v>
          </cell>
          <cell r="L195" t="str">
            <v>ERM Consulting</v>
          </cell>
          <cell r="M195" t="str">
            <v>Financial Consulting #2</v>
          </cell>
          <cell r="N195" t="str">
            <v>5059 - Application solution consulting - ORCL Japan</v>
          </cell>
          <cell r="O195" t="str">
            <v>IC3</v>
          </cell>
          <cell r="P195" t="str">
            <v>20610.Senior Principal Consultant.CONS.IMPDEL.IC3</v>
          </cell>
          <cell r="Q195" t="str">
            <v>L6</v>
          </cell>
          <cell r="S195" t="str">
            <v>1520</v>
          </cell>
          <cell r="T195" t="str">
            <v>Tanehashi, Jiro /  ﾀﾈﾊｼ ｼﾞﾛｳ /  種橋 二郎</v>
          </cell>
          <cell r="U195" t="str">
            <v>JP-Tokyo-OAC</v>
          </cell>
          <cell r="V195" t="str">
            <v>hirobumi.kanno@oracle.com</v>
          </cell>
          <cell r="W195" t="str">
            <v>C</v>
          </cell>
          <cell r="Z195" t="str">
            <v>ｼﾆｱﾌﾟﾘﾝｼﾊﾟﾙｺﾝｻﾙﾀﾝﾄ</v>
          </cell>
        </row>
        <row r="196">
          <cell r="A196">
            <v>3818</v>
          </cell>
          <cell r="B196">
            <v>39645</v>
          </cell>
          <cell r="C196" t="str">
            <v>丸川 晃弘</v>
          </cell>
          <cell r="D196" t="str">
            <v>ﾏﾙｶﾜ ｱｷﾋﾛ</v>
          </cell>
          <cell r="E196" t="str">
            <v>Akihiro Marukawa</v>
          </cell>
          <cell r="F196" t="str">
            <v>ｺﾝｻﾙﾃｨﾝｸﾞｻｰﾋﾞｽ統括</v>
          </cell>
          <cell r="G196" t="str">
            <v>ｱﾌﾟﾘｹｰｼｮﾝｿﾘｭｰｼｮﾝｺﾝｻﾙﾃｨﾝｸﾞ統括本部</v>
          </cell>
          <cell r="H196" t="str">
            <v>ERMｺﾝｻﾙﾃｨﾝｸﾞ本部</v>
          </cell>
          <cell r="I196" t="str">
            <v>会計第2ｺﾝｻﾙﾃｨﾝｸﾞ部</v>
          </cell>
          <cell r="J196" t="str">
            <v>Oracle Consulting Services</v>
          </cell>
          <cell r="K196" t="str">
            <v>Applications Solution Consulting</v>
          </cell>
          <cell r="L196" t="str">
            <v>ERM Consulting</v>
          </cell>
          <cell r="M196" t="str">
            <v>Financial Consulting #2</v>
          </cell>
          <cell r="N196" t="str">
            <v>5059 - Application solution consulting - ORCL Japan</v>
          </cell>
          <cell r="O196" t="str">
            <v>IC3</v>
          </cell>
          <cell r="P196" t="str">
            <v>20515.Principal Consultant.CONS.IMPDEL.IC3</v>
          </cell>
          <cell r="Q196" t="str">
            <v>L5</v>
          </cell>
          <cell r="S196" t="str">
            <v>1520</v>
          </cell>
          <cell r="T196" t="str">
            <v>Tanehashi, Jiro /  ﾀﾈﾊｼ ｼﾞﾛｳ /  種橋 二郎</v>
          </cell>
          <cell r="U196" t="str">
            <v>JP-Tokyo-OAC</v>
          </cell>
          <cell r="V196" t="str">
            <v>akihiro.marukawa@oracle.com</v>
          </cell>
          <cell r="W196" t="str">
            <v>C</v>
          </cell>
          <cell r="Z196" t="str">
            <v>ﾌﾟﾘﾝｼﾊﾟﾙｺﾝｻﾙﾀﾝﾄ</v>
          </cell>
        </row>
        <row r="197">
          <cell r="A197">
            <v>3606</v>
          </cell>
          <cell r="B197">
            <v>39448</v>
          </cell>
          <cell r="C197" t="str">
            <v>片岡 泰彦</v>
          </cell>
          <cell r="D197" t="str">
            <v>ｶﾀｵｶ ﾔｽﾋｺ</v>
          </cell>
          <cell r="E197" t="str">
            <v>Yasuhiko Kataoka</v>
          </cell>
          <cell r="F197" t="str">
            <v>ｺﾝｻﾙﾃｨﾝｸﾞｻｰﾋﾞｽ統括</v>
          </cell>
          <cell r="G197" t="str">
            <v>ｱﾌﾟﾘｹｰｼｮﾝｿﾘｭｰｼｮﾝｺﾝｻﾙﾃｨﾝｸﾞ統括本部</v>
          </cell>
          <cell r="H197" t="str">
            <v>ERMｺﾝｻﾙﾃｨﾝｸﾞ本部</v>
          </cell>
          <cell r="I197" t="str">
            <v>会計第2ｺﾝｻﾙﾃｨﾝｸﾞ部</v>
          </cell>
          <cell r="J197" t="str">
            <v>Oracle Consulting Services</v>
          </cell>
          <cell r="K197" t="str">
            <v>Applications Solution Consulting</v>
          </cell>
          <cell r="L197" t="str">
            <v>ERM Consulting</v>
          </cell>
          <cell r="M197" t="str">
            <v>Financial Consulting #2</v>
          </cell>
          <cell r="N197" t="str">
            <v>5059 - Application solution consulting - ORCL Japan</v>
          </cell>
          <cell r="O197" t="str">
            <v>IC2</v>
          </cell>
          <cell r="P197" t="str">
            <v>20410.Senior Consultant.CONS.IMPDEL.IC2</v>
          </cell>
          <cell r="Q197" t="str">
            <v>L4</v>
          </cell>
          <cell r="S197" t="str">
            <v>1520</v>
          </cell>
          <cell r="T197" t="str">
            <v>Tanehashi, Jiro /  ﾀﾈﾊｼ ｼﾞﾛｳ /  種橋 二郎</v>
          </cell>
          <cell r="U197" t="str">
            <v>JP-Tokyo-OAC</v>
          </cell>
          <cell r="V197" t="str">
            <v>yasuhiko.kataoka@oracle.com</v>
          </cell>
          <cell r="W197" t="str">
            <v>C</v>
          </cell>
          <cell r="Z197" t="str">
            <v>ｼﾆｱｺﾝｻﾙﾀﾝﾄ</v>
          </cell>
        </row>
        <row r="198">
          <cell r="A198">
            <v>3608</v>
          </cell>
          <cell r="B198">
            <v>39448</v>
          </cell>
          <cell r="C198" t="str">
            <v>古賀 大介</v>
          </cell>
          <cell r="D198" t="str">
            <v>ｺｶﾞ ﾀﾞｲｽｹ</v>
          </cell>
          <cell r="E198" t="str">
            <v>Daisuke Koga</v>
          </cell>
          <cell r="F198" t="str">
            <v>ｺﾝｻﾙﾃｨﾝｸﾞｻｰﾋﾞｽ統括</v>
          </cell>
          <cell r="G198" t="str">
            <v>ｱﾌﾟﾘｹｰｼｮﾝｿﾘｭｰｼｮﾝｺﾝｻﾙﾃｨﾝｸﾞ統括本部</v>
          </cell>
          <cell r="H198" t="str">
            <v>ERMｺﾝｻﾙﾃｨﾝｸﾞ本部</v>
          </cell>
          <cell r="I198" t="str">
            <v>会計第2ｺﾝｻﾙﾃｨﾝｸﾞ部</v>
          </cell>
          <cell r="J198" t="str">
            <v>Oracle Consulting Services</v>
          </cell>
          <cell r="K198" t="str">
            <v>Applications Solution Consulting</v>
          </cell>
          <cell r="L198" t="str">
            <v>ERM Consulting</v>
          </cell>
          <cell r="M198" t="str">
            <v>Financial Consulting #2</v>
          </cell>
          <cell r="N198" t="str">
            <v>5059 - Application solution consulting - ORCL Japan</v>
          </cell>
          <cell r="O198" t="str">
            <v>IC2</v>
          </cell>
          <cell r="P198" t="str">
            <v>20410.Senior Consultant.CONS.IMPDEL.IC2</v>
          </cell>
          <cell r="Q198" t="str">
            <v>L4</v>
          </cell>
          <cell r="S198" t="str">
            <v>1520</v>
          </cell>
          <cell r="T198" t="str">
            <v>Tanehashi, Jiro /  ﾀﾈﾊｼ ｼﾞﾛｳ /  種橋 二郎</v>
          </cell>
          <cell r="U198" t="str">
            <v>JP-Tokyo-OAC</v>
          </cell>
          <cell r="V198" t="str">
            <v>daisuke.koga@oracle.com</v>
          </cell>
          <cell r="W198" t="str">
            <v>C</v>
          </cell>
          <cell r="Z198" t="str">
            <v>ｼﾆｱｺﾝｻﾙﾀﾝﾄ</v>
          </cell>
        </row>
        <row r="199">
          <cell r="A199">
            <v>3639</v>
          </cell>
          <cell r="B199">
            <v>39494</v>
          </cell>
          <cell r="C199" t="str">
            <v>石井 敏弘</v>
          </cell>
          <cell r="D199" t="str">
            <v>ｲｼｲ ﾄｼﾋﾛ</v>
          </cell>
          <cell r="E199" t="str">
            <v>Toshihiro Ishii</v>
          </cell>
          <cell r="F199" t="str">
            <v>ｺﾝｻﾙﾃｨﾝｸﾞｻｰﾋﾞｽ統括</v>
          </cell>
          <cell r="G199" t="str">
            <v>ｱﾌﾟﾘｹｰｼｮﾝｿﾘｭｰｼｮﾝｺﾝｻﾙﾃｨﾝｸﾞ統括本部</v>
          </cell>
          <cell r="H199" t="str">
            <v>ERMｺﾝｻﾙﾃｨﾝｸﾞ本部</v>
          </cell>
          <cell r="I199" t="str">
            <v>会計第2ｺﾝｻﾙﾃｨﾝｸﾞ部</v>
          </cell>
          <cell r="J199" t="str">
            <v>Oracle Consulting Services</v>
          </cell>
          <cell r="K199" t="str">
            <v>Applications Solution Consulting</v>
          </cell>
          <cell r="L199" t="str">
            <v>ERM Consulting</v>
          </cell>
          <cell r="M199" t="str">
            <v>Financial Consulting #2</v>
          </cell>
          <cell r="N199" t="str">
            <v>5059 - Application solution consulting - ORCL Japan</v>
          </cell>
          <cell r="O199" t="str">
            <v>IC1</v>
          </cell>
          <cell r="P199" t="str">
            <v>20310.Staff Consultant.CONS.IMPDEL.IC1</v>
          </cell>
          <cell r="Q199" t="str">
            <v>L3</v>
          </cell>
          <cell r="S199" t="str">
            <v>1520</v>
          </cell>
          <cell r="T199" t="str">
            <v>Tanehashi, Jiro /  ﾀﾈﾊｼ ｼﾞﾛｳ /  種橋 二郎</v>
          </cell>
          <cell r="U199" t="str">
            <v>JP-Tokyo-OAC</v>
          </cell>
          <cell r="V199" t="str">
            <v>toshihiro.ishii@oracle.com</v>
          </cell>
          <cell r="W199" t="str">
            <v>C</v>
          </cell>
          <cell r="Z199" t="str">
            <v>ｽﾀｯﾌｺﾝｻﾙﾀﾝﾄ</v>
          </cell>
        </row>
        <row r="200">
          <cell r="A200">
            <v>3867</v>
          </cell>
          <cell r="B200">
            <v>39722</v>
          </cell>
          <cell r="C200" t="str">
            <v>川久保 義彦</v>
          </cell>
          <cell r="D200" t="str">
            <v>ｶﾜｸﾎﾞ ﾖｼﾋｺ</v>
          </cell>
          <cell r="E200" t="str">
            <v>Yoshihiko Kawakubo</v>
          </cell>
          <cell r="F200" t="str">
            <v>ｺﾝｻﾙﾃｨﾝｸﾞｻｰﾋﾞｽ統括</v>
          </cell>
          <cell r="G200" t="str">
            <v>ｱﾌﾟﾘｹｰｼｮﾝｿﾘｭｰｼｮﾝｺﾝｻﾙﾃｨﾝｸﾞ統括本部</v>
          </cell>
          <cell r="H200" t="str">
            <v>ｲﾝﾀﾞｽﾄﾘｰｿﾘｭｰｼｮﾝｺﾝｻﾙﾃｨﾝｸﾞ本部</v>
          </cell>
          <cell r="J200" t="str">
            <v>Oracle Consulting Services</v>
          </cell>
          <cell r="K200" t="str">
            <v>Applications Solution Consulting</v>
          </cell>
          <cell r="L200" t="str">
            <v>Industry Solution Consulting</v>
          </cell>
          <cell r="N200" t="str">
            <v>5059 - Application solution consulting - ORCL Japan</v>
          </cell>
          <cell r="O200" t="str">
            <v>M5</v>
          </cell>
          <cell r="P200" t="str">
            <v>23020.Consulting Senior Practice Director.CONS.IMPDEL.M5</v>
          </cell>
          <cell r="Q200" t="str">
            <v>L9</v>
          </cell>
          <cell r="R200" t="str">
            <v>Y</v>
          </cell>
          <cell r="S200" t="str">
            <v>1496</v>
          </cell>
          <cell r="T200" t="str">
            <v>Honma, Yasuyuki /  ﾎﾝﾏ ﾔｽﾕｷ /  本間 靖之</v>
          </cell>
          <cell r="U200" t="str">
            <v>JP-Tokyo-OAC</v>
          </cell>
          <cell r="V200" t="str">
            <v>yoshihiko.x.kawakubo@oracle.com</v>
          </cell>
          <cell r="W200" t="str">
            <v>C</v>
          </cell>
          <cell r="Z200" t="str">
            <v>ｼﾆｱﾌﾟﾗｸﾃｨｽﾃﾞｨﾚｸﾀー</v>
          </cell>
        </row>
        <row r="201">
          <cell r="A201">
            <v>3966</v>
          </cell>
          <cell r="B201">
            <v>40010</v>
          </cell>
          <cell r="C201" t="str">
            <v>平田 庫嗣</v>
          </cell>
          <cell r="D201" t="str">
            <v>ﾋﾗﾀ ｺｳｼﾞ</v>
          </cell>
          <cell r="E201" t="str">
            <v>Koji Hirata</v>
          </cell>
          <cell r="F201" t="str">
            <v>ｺﾝｻﾙﾃｨﾝｸﾞｻｰﾋﾞｽ統括</v>
          </cell>
          <cell r="G201" t="str">
            <v>ｱﾌﾟﾘｹｰｼｮﾝｿﾘｭｰｼｮﾝｺﾝｻﾙﾃｨﾝｸﾞ統括本部</v>
          </cell>
          <cell r="H201" t="str">
            <v>ｲﾝﾀﾞｽﾄﾘｰｿﾘｭｰｼｮﾝｺﾝｻﾙﾃｨﾝｸﾞ本部</v>
          </cell>
          <cell r="J201" t="str">
            <v>Oracle Consulting Services</v>
          </cell>
          <cell r="K201" t="str">
            <v>Applications Solution Consulting</v>
          </cell>
          <cell r="L201" t="str">
            <v>Industry Solution Consulting</v>
          </cell>
          <cell r="N201" t="str">
            <v>5059 - Application solution consulting - ORCL Japan</v>
          </cell>
          <cell r="O201" t="str">
            <v>IC5</v>
          </cell>
          <cell r="P201" t="str">
            <v>21650.Consulting Solution Director.CONS.IMPDEL.IC5</v>
          </cell>
          <cell r="Q201" t="str">
            <v>L8</v>
          </cell>
          <cell r="S201" t="str">
            <v>3867</v>
          </cell>
          <cell r="T201" t="str">
            <v>Kawakubo, Yoshihiko /  ｶﾜｸﾎﾞ ﾖｼﾋｺ /  川久保 義彦</v>
          </cell>
          <cell r="U201" t="str">
            <v>JP-Tokyo-OAC</v>
          </cell>
          <cell r="V201" t="str">
            <v>koji.hirata@oracle.com</v>
          </cell>
          <cell r="W201" t="str">
            <v>C</v>
          </cell>
          <cell r="Z201" t="str">
            <v>ｿﾘｭｰｼｮﾝﾃﾞｨﾚｸﾀｰ</v>
          </cell>
        </row>
        <row r="202">
          <cell r="A202">
            <v>3969</v>
          </cell>
          <cell r="B202">
            <v>40026</v>
          </cell>
          <cell r="C202" t="str">
            <v>増田 康之</v>
          </cell>
          <cell r="D202" t="str">
            <v>ﾏｽﾀﾞ ﾔｽﾕｷ</v>
          </cell>
          <cell r="E202" t="str">
            <v>Yasuyuki Masuda</v>
          </cell>
          <cell r="F202" t="str">
            <v>ｺﾝｻﾙﾃｨﾝｸﾞｻｰﾋﾞｽ統括</v>
          </cell>
          <cell r="G202" t="str">
            <v>ｱﾌﾟﾘｹｰｼｮﾝｿﾘｭｰｼｮﾝｺﾝｻﾙﾃｨﾝｸﾞ統括本部</v>
          </cell>
          <cell r="H202" t="str">
            <v>ｲﾝﾀﾞｽﾄﾘｰｿﾘｭｰｼｮﾝｺﾝｻﾙﾃｨﾝｸﾞ本部</v>
          </cell>
          <cell r="J202" t="str">
            <v>Oracle Consulting Services</v>
          </cell>
          <cell r="K202" t="str">
            <v>Applications Solution Consulting</v>
          </cell>
          <cell r="L202" t="str">
            <v>Industry Solution Consulting</v>
          </cell>
          <cell r="N202" t="str">
            <v>5059 - Application solution consulting - ORCL Japan</v>
          </cell>
          <cell r="O202" t="str">
            <v>IC5</v>
          </cell>
          <cell r="P202" t="str">
            <v>21650.Consulting Solution Director.CONS.IMPDEL.IC5</v>
          </cell>
          <cell r="Q202" t="str">
            <v>L8</v>
          </cell>
          <cell r="S202" t="str">
            <v>3867</v>
          </cell>
          <cell r="T202" t="str">
            <v>Kawakubo, Yoshihiko /  ｶﾜｸﾎﾞ ﾖｼﾋｺ /  川久保 義彦</v>
          </cell>
          <cell r="U202" t="str">
            <v>JP-Nagoya</v>
          </cell>
          <cell r="V202" t="str">
            <v>yasuyuki.masuda@oracle.com</v>
          </cell>
          <cell r="W202" t="str">
            <v>C</v>
          </cell>
          <cell r="Z202" t="str">
            <v>ｿﾘｭｰｼｮﾝﾃﾞｨﾚｸﾀｰ</v>
          </cell>
        </row>
        <row r="203">
          <cell r="A203">
            <v>4002</v>
          </cell>
          <cell r="B203">
            <v>40148</v>
          </cell>
          <cell r="C203" t="str">
            <v>真下 敦朗</v>
          </cell>
          <cell r="D203" t="str">
            <v>ﾏｼﾓ ｱﾂｵ</v>
          </cell>
          <cell r="E203" t="str">
            <v>Atsuo Mashimo</v>
          </cell>
          <cell r="F203" t="str">
            <v>ｺﾝｻﾙﾃｨﾝｸﾞｻｰﾋﾞｽ統括</v>
          </cell>
          <cell r="G203" t="str">
            <v>ｱﾌﾟﾘｹｰｼｮﾝｿﾘｭｰｼｮﾝｺﾝｻﾙﾃｨﾝｸﾞ統括本部</v>
          </cell>
          <cell r="H203" t="str">
            <v>ｲﾝﾀﾞｽﾄﾘｰｿﾘｭｰｼｮﾝｺﾝｻﾙﾃｨﾝｸﾞ本部</v>
          </cell>
          <cell r="J203" t="str">
            <v>Oracle Consulting Services</v>
          </cell>
          <cell r="K203" t="str">
            <v>Applications Solution Consulting</v>
          </cell>
          <cell r="L203" t="str">
            <v>Industry Solution Consulting</v>
          </cell>
          <cell r="N203" t="str">
            <v>5059 - Application solution consulting - ORCL Japan</v>
          </cell>
          <cell r="O203" t="str">
            <v>IC5</v>
          </cell>
          <cell r="P203" t="str">
            <v>21650.Consulting Solution Director.CONS.IMPDEL.IC5</v>
          </cell>
          <cell r="Q203" t="str">
            <v>L8</v>
          </cell>
          <cell r="S203" t="str">
            <v>3867</v>
          </cell>
          <cell r="T203" t="str">
            <v>Kawakubo, Yoshihiko /  ｶﾜｸﾎﾞ ﾖｼﾋｺ /  川久保 義彦</v>
          </cell>
          <cell r="U203" t="str">
            <v>JP-Tokyo-OAC</v>
          </cell>
          <cell r="V203" t="str">
            <v>atsuo.mashimo@oracle.com</v>
          </cell>
          <cell r="W203" t="str">
            <v>C</v>
          </cell>
          <cell r="Z203" t="str">
            <v>ｿﾘｭｰｼｮﾝﾃﾞｨﾚｸﾀｰ</v>
          </cell>
        </row>
        <row r="204">
          <cell r="A204">
            <v>4057</v>
          </cell>
          <cell r="B204">
            <v>40314</v>
          </cell>
          <cell r="C204" t="str">
            <v>太田 寛</v>
          </cell>
          <cell r="D204" t="str">
            <v>ｵｵﾀ ｶﾝ</v>
          </cell>
          <cell r="E204" t="str">
            <v>Kan Ota</v>
          </cell>
          <cell r="F204" t="str">
            <v>ｺﾝｻﾙﾃｨﾝｸﾞｻｰﾋﾞｽ統括</v>
          </cell>
          <cell r="G204" t="str">
            <v>ｱﾌﾟﾘｹｰｼｮﾝｿﾘｭｰｼｮﾝｺﾝｻﾙﾃｨﾝｸﾞ統括本部</v>
          </cell>
          <cell r="H204" t="str">
            <v>ｲﾝﾀﾞｽﾄﾘｰｿﾘｭｰｼｮﾝｺﾝｻﾙﾃｨﾝｸﾞ本部</v>
          </cell>
          <cell r="J204" t="str">
            <v>Oracle Consulting Services</v>
          </cell>
          <cell r="K204" t="str">
            <v>Applications Solution Consulting</v>
          </cell>
          <cell r="L204" t="str">
            <v>Industry Solution Consulting</v>
          </cell>
          <cell r="N204" t="str">
            <v>5059 - Application solution consulting - ORCL Japan</v>
          </cell>
          <cell r="O204" t="str">
            <v>IC4</v>
          </cell>
          <cell r="P204" t="str">
            <v>21640.Consulting Solution Manager.CONS.IMPDEL.IC4</v>
          </cell>
          <cell r="Q204" t="str">
            <v>L7</v>
          </cell>
          <cell r="S204" t="str">
            <v>3867</v>
          </cell>
          <cell r="T204" t="str">
            <v>Kawakubo, Yoshihiko /  ｶﾜｸﾎﾞ ﾖｼﾋｺ /  川久保 義彦</v>
          </cell>
          <cell r="U204" t="str">
            <v>JP-Nagoya</v>
          </cell>
          <cell r="V204" t="str">
            <v>kan.ota@oracle.com</v>
          </cell>
          <cell r="W204" t="str">
            <v>C</v>
          </cell>
          <cell r="Z204" t="str">
            <v>ｿﾘｭｰｼｮﾝﾏﾈｼﾞｬｰ</v>
          </cell>
        </row>
        <row r="205">
          <cell r="A205">
            <v>4325</v>
          </cell>
          <cell r="B205">
            <v>40725</v>
          </cell>
          <cell r="C205" t="str">
            <v>原 健太郎</v>
          </cell>
          <cell r="D205" t="str">
            <v>ﾊﾗ ｹﾝﾀﾛｳ</v>
          </cell>
          <cell r="E205" t="str">
            <v>Kentaro Hara</v>
          </cell>
          <cell r="F205" t="str">
            <v>ｺﾝｻﾙﾃｨﾝｸﾞｻｰﾋﾞｽ統括</v>
          </cell>
          <cell r="G205" t="str">
            <v>ｱﾌﾟﾘｹｰｼｮﾝｿﾘｭｰｼｮﾝｺﾝｻﾙﾃｨﾝｸﾞ統括本部</v>
          </cell>
          <cell r="H205" t="str">
            <v>ｲﾝﾀﾞｽﾄﾘｰｿﾘｭｰｼｮﾝｺﾝｻﾙﾃｨﾝｸﾞ本部</v>
          </cell>
          <cell r="J205" t="str">
            <v>Oracle Consulting Services</v>
          </cell>
          <cell r="K205" t="str">
            <v>Applications Solution Consulting</v>
          </cell>
          <cell r="L205" t="str">
            <v>Industry Solution Consulting</v>
          </cell>
          <cell r="N205" t="str">
            <v>5059 - Application solution consulting - ORCL Japan</v>
          </cell>
          <cell r="O205" t="str">
            <v>IC4</v>
          </cell>
          <cell r="P205" t="str">
            <v>21640.Consulting Solution Manager.CONS.IMPDEL.IC4</v>
          </cell>
          <cell r="Q205" t="str">
            <v>L7</v>
          </cell>
          <cell r="S205" t="str">
            <v>3867</v>
          </cell>
          <cell r="T205" t="str">
            <v>Kawakubo, Yoshihiko /  ｶﾜｸﾎﾞ ﾖｼﾋｺ /  川久保 義彦</v>
          </cell>
          <cell r="U205" t="str">
            <v>JP-Tokyo-OAC</v>
          </cell>
          <cell r="V205" t="str">
            <v>kentaro.hara@oracle.com</v>
          </cell>
          <cell r="W205" t="str">
            <v>C</v>
          </cell>
          <cell r="Z205" t="str">
            <v>ｿﾘｭｰｼｮﾝﾏﾈｼﾞｬｰ</v>
          </cell>
        </row>
        <row r="206">
          <cell r="A206">
            <v>3774</v>
          </cell>
          <cell r="B206">
            <v>39584</v>
          </cell>
          <cell r="C206" t="str">
            <v>大山 昇</v>
          </cell>
          <cell r="D206" t="str">
            <v>ｵｵﾔﾏ ﾉﾎﾞﾙ</v>
          </cell>
          <cell r="E206" t="str">
            <v>Noboru Oyama</v>
          </cell>
          <cell r="F206" t="str">
            <v>ｺﾝｻﾙﾃｨﾝｸﾞｻｰﾋﾞｽ統括</v>
          </cell>
          <cell r="G206" t="str">
            <v>ｱﾌﾟﾘｹｰｼｮﾝｿﾘｭｰｼｮﾝｺﾝｻﾙﾃｨﾝｸﾞ統括本部</v>
          </cell>
          <cell r="H206" t="str">
            <v>ｲﾝﾀﾞｽﾄﾘｰｿﾘｭｰｼｮﾝｺﾝｻﾙﾃｨﾝｸﾞ本部</v>
          </cell>
          <cell r="J206" t="str">
            <v>Oracle Consulting Services</v>
          </cell>
          <cell r="K206" t="str">
            <v>Applications Solution Consulting</v>
          </cell>
          <cell r="L206" t="str">
            <v>Industry Solution Consulting</v>
          </cell>
          <cell r="N206" t="str">
            <v>5059 - Application solution consulting - ORCL Japan</v>
          </cell>
          <cell r="O206" t="str">
            <v>IC3</v>
          </cell>
          <cell r="P206" t="str">
            <v>20610.Senior Principal Consultant.CONS.IMPDEL.IC3</v>
          </cell>
          <cell r="Q206" t="str">
            <v>L6</v>
          </cell>
          <cell r="S206" t="str">
            <v>3867</v>
          </cell>
          <cell r="T206" t="str">
            <v>Kawakubo, Yoshihiko /  ｶﾜｸﾎﾞ ﾖｼﾋｺ /  川久保 義彦</v>
          </cell>
          <cell r="U206" t="str">
            <v>JP-Tokyo-OAC</v>
          </cell>
          <cell r="V206" t="str">
            <v>noboru.oyama@oracle.com</v>
          </cell>
          <cell r="W206" t="str">
            <v>C</v>
          </cell>
          <cell r="Z206" t="str">
            <v>ｼﾆｱﾌﾟﾘﾝｼﾊﾟﾙｺﾝｻﾙﾀﾝﾄ</v>
          </cell>
        </row>
        <row r="207">
          <cell r="A207">
            <v>4294</v>
          </cell>
          <cell r="B207">
            <v>40695</v>
          </cell>
          <cell r="C207" t="str">
            <v>小山 亮平</v>
          </cell>
          <cell r="D207" t="str">
            <v>ｺﾔﾏ ﾘｮｳﾍｲ</v>
          </cell>
          <cell r="E207" t="str">
            <v>Ryohei Koyama</v>
          </cell>
          <cell r="F207" t="str">
            <v>ｺﾝｻﾙﾃｨﾝｸﾞｻｰﾋﾞｽ統括</v>
          </cell>
          <cell r="G207" t="str">
            <v>ｱﾌﾟﾘｹｰｼｮﾝｿﾘｭｰｼｮﾝｺﾝｻﾙﾃｨﾝｸﾞ統括本部</v>
          </cell>
          <cell r="H207" t="str">
            <v>ｲﾝﾀﾞｽﾄﾘｰｿﾘｭｰｼｮﾝｺﾝｻﾙﾃｨﾝｸﾞ本部</v>
          </cell>
          <cell r="J207" t="str">
            <v>Oracle Consulting Services</v>
          </cell>
          <cell r="K207" t="str">
            <v>Applications Solution Consulting</v>
          </cell>
          <cell r="L207" t="str">
            <v>Industry Solution Consulting</v>
          </cell>
          <cell r="N207" t="str">
            <v>5059 - Application solution consulting - ORCL Japan</v>
          </cell>
          <cell r="O207" t="str">
            <v>IC3</v>
          </cell>
          <cell r="P207" t="str">
            <v>21630.Consulting Solution Lead.CONS.IMPDEL.IC3</v>
          </cell>
          <cell r="Q207" t="str">
            <v>L6</v>
          </cell>
          <cell r="S207" t="str">
            <v>3867</v>
          </cell>
          <cell r="T207" t="str">
            <v>Kawakubo, Yoshihiko /  ｶﾜｸﾎﾞ ﾖｼﾋｺ /  川久保 義彦</v>
          </cell>
          <cell r="U207" t="str">
            <v>JP-Tokyo-OAC</v>
          </cell>
          <cell r="V207" t="str">
            <v>ryohei.koyama@oracle.com</v>
          </cell>
          <cell r="W207" t="str">
            <v>C</v>
          </cell>
          <cell r="Z207" t="str">
            <v>ｿﾘｭｰｼｮﾝﾘｰﾀﾞｰ</v>
          </cell>
        </row>
        <row r="208">
          <cell r="A208">
            <v>4297</v>
          </cell>
          <cell r="B208">
            <v>40695</v>
          </cell>
          <cell r="C208" t="str">
            <v>高橋 宏知</v>
          </cell>
          <cell r="D208" t="str">
            <v>ﾀｶﾊｼ ﾋﾛﾄﾓ</v>
          </cell>
          <cell r="E208" t="str">
            <v>Hirotomo Takahashi</v>
          </cell>
          <cell r="F208" t="str">
            <v>ｺﾝｻﾙﾃｨﾝｸﾞｻｰﾋﾞｽ統括</v>
          </cell>
          <cell r="G208" t="str">
            <v>ｱﾌﾟﾘｹｰｼｮﾝｿﾘｭｰｼｮﾝｺﾝｻﾙﾃｨﾝｸﾞ統括本部</v>
          </cell>
          <cell r="H208" t="str">
            <v>ｲﾝﾀﾞｽﾄﾘｰｿﾘｭｰｼｮﾝｺﾝｻﾙﾃｨﾝｸﾞ本部</v>
          </cell>
          <cell r="J208" t="str">
            <v>Oracle Consulting Services</v>
          </cell>
          <cell r="K208" t="str">
            <v>Applications Solution Consulting</v>
          </cell>
          <cell r="L208" t="str">
            <v>Industry Solution Consulting</v>
          </cell>
          <cell r="N208" t="str">
            <v>5059 - Application solution consulting - ORCL Japan</v>
          </cell>
          <cell r="O208" t="str">
            <v>IC3</v>
          </cell>
          <cell r="P208" t="str">
            <v>20515.Principal Consultant.CONS.IMPDEL.IC3</v>
          </cell>
          <cell r="Q208" t="str">
            <v>L5</v>
          </cell>
          <cell r="S208" t="str">
            <v>3867</v>
          </cell>
          <cell r="T208" t="str">
            <v>Kawakubo, Yoshihiko /  ｶﾜｸﾎﾞ ﾖｼﾋｺ /  川久保 義彦</v>
          </cell>
          <cell r="U208" t="str">
            <v>JP-Tokyo-OAC</v>
          </cell>
          <cell r="V208" t="str">
            <v>hirotomo.takahashi@oracle.com</v>
          </cell>
          <cell r="W208" t="str">
            <v>C</v>
          </cell>
          <cell r="Z208" t="str">
            <v>ﾌﾟﾘﾝｼﾊﾟﾙｺﾝｻﾙﾀﾝﾄ</v>
          </cell>
        </row>
        <row r="209">
          <cell r="A209">
            <v>4321</v>
          </cell>
          <cell r="B209">
            <v>40725</v>
          </cell>
          <cell r="C209" t="str">
            <v>渋谷 美奈子</v>
          </cell>
          <cell r="D209" t="str">
            <v>ｼﾌﾞﾔ ﾐﾅｺ</v>
          </cell>
          <cell r="E209" t="str">
            <v>Minako Shibuya</v>
          </cell>
          <cell r="F209" t="str">
            <v>ｺﾝｻﾙﾃｨﾝｸﾞｻｰﾋﾞｽ統括</v>
          </cell>
          <cell r="G209" t="str">
            <v>ｱﾌﾟﾘｹｰｼｮﾝｿﾘｭｰｼｮﾝｺﾝｻﾙﾃｨﾝｸﾞ統括本部</v>
          </cell>
          <cell r="H209" t="str">
            <v>ｲﾝﾀﾞｽﾄﾘｰｿﾘｭｰｼｮﾝｺﾝｻﾙﾃｨﾝｸﾞ本部</v>
          </cell>
          <cell r="J209" t="str">
            <v>Oracle Consulting Services</v>
          </cell>
          <cell r="K209" t="str">
            <v>Applications Solution Consulting</v>
          </cell>
          <cell r="L209" t="str">
            <v>Industry Solution Consulting</v>
          </cell>
          <cell r="N209" t="str">
            <v>5059 - Application solution consulting - ORCL Japan</v>
          </cell>
          <cell r="O209" t="str">
            <v>IC3</v>
          </cell>
          <cell r="P209" t="str">
            <v>20515.Principal Consultant.CONS.IMPDEL.IC3</v>
          </cell>
          <cell r="Q209" t="str">
            <v>L5</v>
          </cell>
          <cell r="S209" t="str">
            <v>3867</v>
          </cell>
          <cell r="T209" t="str">
            <v>Kawakubo, Yoshihiko /  ｶﾜｸﾎﾞ ﾖｼﾋｺ /  川久保 義彦</v>
          </cell>
          <cell r="U209" t="str">
            <v>JP-Tokyo-OAC</v>
          </cell>
          <cell r="V209" t="str">
            <v>minako.shibuya@oracle.com</v>
          </cell>
          <cell r="W209" t="str">
            <v>C</v>
          </cell>
          <cell r="Z209" t="str">
            <v>ﾌﾟﾘﾝｼﾊﾟﾙｺﾝｻﾙﾀﾝﾄ</v>
          </cell>
        </row>
        <row r="210">
          <cell r="A210">
            <v>4349</v>
          </cell>
          <cell r="B210">
            <v>40787</v>
          </cell>
          <cell r="C210" t="str">
            <v>東 克洋</v>
          </cell>
          <cell r="D210" t="str">
            <v>ｱｽﾞﾏ ｶﾂﾋﾛ</v>
          </cell>
          <cell r="E210" t="str">
            <v>Katsuhiro Azuma</v>
          </cell>
          <cell r="F210" t="str">
            <v>ｺﾝｻﾙﾃｨﾝｸﾞｻｰﾋﾞｽ統括</v>
          </cell>
          <cell r="G210" t="str">
            <v>ｱﾌﾟﾘｹｰｼｮﾝｿﾘｭｰｼｮﾝｺﾝｻﾙﾃｨﾝｸﾞ統括本部</v>
          </cell>
          <cell r="H210" t="str">
            <v>ｲﾝﾀﾞｽﾄﾘｰｿﾘｭｰｼｮﾝｺﾝｻﾙﾃｨﾝｸﾞ本部</v>
          </cell>
          <cell r="J210" t="str">
            <v>Oracle Consulting Services</v>
          </cell>
          <cell r="K210" t="str">
            <v>Applications Solution Consulting</v>
          </cell>
          <cell r="L210" t="str">
            <v>Industry Solution Consulting</v>
          </cell>
          <cell r="N210" t="str">
            <v>5059 - Application solution consulting - ORCL Japan</v>
          </cell>
          <cell r="O210" t="str">
            <v>IC3</v>
          </cell>
          <cell r="P210" t="str">
            <v>20515.Principal Consultant.CONS.IMPDEL.IC3</v>
          </cell>
          <cell r="Q210" t="str">
            <v>L5</v>
          </cell>
          <cell r="S210" t="str">
            <v>3867</v>
          </cell>
          <cell r="T210" t="str">
            <v>Kawakubo, Yoshihiko /  ｶﾜｸﾎﾞ ﾖｼﾋｺ /  川久保 義彦</v>
          </cell>
          <cell r="U210" t="str">
            <v>JP-Tokyo-OAC</v>
          </cell>
          <cell r="V210" t="str">
            <v>katsuhiro.azuma@oracle.com</v>
          </cell>
          <cell r="W210" t="str">
            <v>C</v>
          </cell>
          <cell r="Z210" t="str">
            <v>ﾌﾟﾘﾝｼﾊﾟﾙｺﾝｻﾙﾀﾝﾄ</v>
          </cell>
        </row>
        <row r="211">
          <cell r="A211">
            <v>4351</v>
          </cell>
          <cell r="B211">
            <v>40787</v>
          </cell>
          <cell r="C211" t="str">
            <v>岩瀬 裕樹</v>
          </cell>
          <cell r="D211" t="str">
            <v>ｲﾜｾ ﾋﾛｷ</v>
          </cell>
          <cell r="E211" t="str">
            <v>Hiroki Iwase</v>
          </cell>
          <cell r="F211" t="str">
            <v>ｺﾝｻﾙﾃｨﾝｸﾞｻｰﾋﾞｽ統括</v>
          </cell>
          <cell r="G211" t="str">
            <v>ｱﾌﾟﾘｹｰｼｮﾝｿﾘｭｰｼｮﾝｺﾝｻﾙﾃｨﾝｸﾞ統括本部</v>
          </cell>
          <cell r="H211" t="str">
            <v>ｲﾝﾀﾞｽﾄﾘｰｿﾘｭｰｼｮﾝｺﾝｻﾙﾃｨﾝｸﾞ本部</v>
          </cell>
          <cell r="J211" t="str">
            <v>Oracle Consulting Services</v>
          </cell>
          <cell r="K211" t="str">
            <v>Applications Solution Consulting</v>
          </cell>
          <cell r="L211" t="str">
            <v>Industry Solution Consulting</v>
          </cell>
          <cell r="N211" t="str">
            <v>5059 - Application solution consulting - ORCL Japan</v>
          </cell>
          <cell r="O211" t="str">
            <v>IC3</v>
          </cell>
          <cell r="P211" t="str">
            <v>21630.Consulting Solution Lead.CONS.IMPDEL.IC3</v>
          </cell>
          <cell r="Q211" t="str">
            <v>L6</v>
          </cell>
          <cell r="S211" t="str">
            <v>3867</v>
          </cell>
          <cell r="T211" t="str">
            <v>Kawakubo, Yoshihiko /  ｶﾜｸﾎﾞ ﾖｼﾋｺ /  川久保 義彦</v>
          </cell>
          <cell r="U211" t="str">
            <v>JP-Tokyo-OAC</v>
          </cell>
          <cell r="V211" t="str">
            <v>hiroki.iwase@oracle.com</v>
          </cell>
          <cell r="W211" t="str">
            <v>C</v>
          </cell>
          <cell r="Z211" t="str">
            <v>ｿﾘｭｰｼｮﾝﾘｰﾀﾞｰ</v>
          </cell>
        </row>
        <row r="212">
          <cell r="A212">
            <v>3451</v>
          </cell>
          <cell r="B212">
            <v>39264</v>
          </cell>
          <cell r="C212" t="str">
            <v>坂井 正芳</v>
          </cell>
          <cell r="D212" t="str">
            <v>ｻｶｲ ﾏｻﾖｼ</v>
          </cell>
          <cell r="E212" t="str">
            <v>Masayoshi Sakai</v>
          </cell>
          <cell r="F212" t="str">
            <v>ｺﾝｻﾙﾃｨﾝｸﾞｻｰﾋﾞｽ統括</v>
          </cell>
          <cell r="G212" t="str">
            <v>ｱﾌﾟﾘｹｰｼｮﾝｿﾘｭｰｼｮﾝｺﾝｻﾙﾃｨﾝｸﾞ統括本部</v>
          </cell>
          <cell r="H212" t="str">
            <v>ｲﾝﾀﾞｽﾄﾘｰｿﾘｭｰｼｮﾝｺﾝｻﾙﾃｨﾝｸﾞ本部</v>
          </cell>
          <cell r="J212" t="str">
            <v>Oracle Consulting Services</v>
          </cell>
          <cell r="K212" t="str">
            <v>Applications Solution Consulting</v>
          </cell>
          <cell r="L212" t="str">
            <v>Industry Solution Consulting</v>
          </cell>
          <cell r="N212" t="str">
            <v>5059 - Application solution consulting - ORCL Japan</v>
          </cell>
          <cell r="O212" t="str">
            <v>IC2</v>
          </cell>
          <cell r="P212" t="str">
            <v>20410.Senior Consultant.CONS.IMPDEL.IC2</v>
          </cell>
          <cell r="Q212" t="str">
            <v>L4</v>
          </cell>
          <cell r="S212" t="str">
            <v>3867</v>
          </cell>
          <cell r="T212" t="str">
            <v>Kawakubo, Yoshihiko /  ｶﾜｸﾎﾞ ﾖｼﾋｺ /  川久保 義彦</v>
          </cell>
          <cell r="U212" t="str">
            <v>JP-Tokyo-OAC</v>
          </cell>
          <cell r="V212" t="str">
            <v>masayoshi.x.sakai@oracle.com</v>
          </cell>
          <cell r="W212" t="str">
            <v>C</v>
          </cell>
          <cell r="Z212" t="str">
            <v>ｼﾆｱｺﾝｻﾙﾀﾝﾄ</v>
          </cell>
        </row>
        <row r="213">
          <cell r="A213">
            <v>5079</v>
          </cell>
          <cell r="B213">
            <v>38718</v>
          </cell>
          <cell r="C213" t="str">
            <v>木皿 茂</v>
          </cell>
          <cell r="D213" t="str">
            <v>ｷｻﾗ ｼｹﾞﾙ</v>
          </cell>
          <cell r="E213" t="str">
            <v>Shigeru Kisara</v>
          </cell>
          <cell r="F213" t="str">
            <v>ｺﾝｻﾙﾃｨﾝｸﾞｻｰﾋﾞｽ統括</v>
          </cell>
          <cell r="G213" t="str">
            <v>ｱﾌﾟﾘｹｰｼｮﾝｿﾘｭｰｼｮﾝｺﾝｻﾙﾃｨﾝｸﾞ統括本部</v>
          </cell>
          <cell r="H213" t="str">
            <v>JDEｺﾝｻﾙﾃｨﾝｸﾞ本部</v>
          </cell>
          <cell r="J213" t="str">
            <v>Oracle Consulting Services</v>
          </cell>
          <cell r="K213" t="str">
            <v>Applications Solution Consulting</v>
          </cell>
          <cell r="L213" t="str">
            <v>JDE Consulting</v>
          </cell>
          <cell r="N213" t="str">
            <v>5059 - Application solution consulting - ORCL OIS Japan GK</v>
          </cell>
          <cell r="O213" t="str">
            <v>M3</v>
          </cell>
          <cell r="P213" t="str">
            <v>21110.Consulting Practice Manager.CONS.IMPDEL.M3</v>
          </cell>
          <cell r="Q213" t="str">
            <v>L7</v>
          </cell>
          <cell r="R213" t="str">
            <v>Y</v>
          </cell>
          <cell r="S213" t="str">
            <v>1496</v>
          </cell>
          <cell r="T213" t="str">
            <v>Honma, Yasuyuki /  ﾎﾝﾏ ﾔｽﾕｷ /  本間 靖之</v>
          </cell>
          <cell r="U213" t="str">
            <v>JP-Tokyo-OAC</v>
          </cell>
          <cell r="V213" t="str">
            <v>shigeru.kisara@oracle.com</v>
          </cell>
          <cell r="W213" t="str">
            <v>C</v>
          </cell>
          <cell r="Z213" t="str">
            <v>ﾌﾟﾗｸﾃｨｽﾏﾈｼﾞｬｰ</v>
          </cell>
        </row>
        <row r="214">
          <cell r="A214">
            <v>5072</v>
          </cell>
          <cell r="B214">
            <v>38718</v>
          </cell>
          <cell r="C214" t="str">
            <v>水野 宏之</v>
          </cell>
          <cell r="D214" t="str">
            <v>ﾐｽﾞﾉ ﾋﾛﾕｷ</v>
          </cell>
          <cell r="E214" t="str">
            <v>Hiroyuki Mizuno</v>
          </cell>
          <cell r="F214" t="str">
            <v>ｺﾝｻﾙﾃｨﾝｸﾞｻｰﾋﾞｽ統括</v>
          </cell>
          <cell r="G214" t="str">
            <v>ｱﾌﾟﾘｹｰｼｮﾝｿﾘｭｰｼｮﾝｺﾝｻﾙﾃｨﾝｸﾞ統括本部</v>
          </cell>
          <cell r="H214" t="str">
            <v>JDEｺﾝｻﾙﾃｨﾝｸﾞ本部</v>
          </cell>
          <cell r="J214" t="str">
            <v>Oracle Consulting Services</v>
          </cell>
          <cell r="K214" t="str">
            <v>Applications Solution Consulting</v>
          </cell>
          <cell r="L214" t="str">
            <v>JDE Consulting</v>
          </cell>
          <cell r="N214" t="str">
            <v>5059 - Application solution consulting - ORCL OIS Japan GK</v>
          </cell>
          <cell r="O214" t="str">
            <v>IC5</v>
          </cell>
          <cell r="P214" t="str">
            <v>21650.Consulting Solution Director.CONS.IMPDEL.IC5</v>
          </cell>
          <cell r="Q214" t="str">
            <v>L8</v>
          </cell>
          <cell r="S214" t="str">
            <v>5079</v>
          </cell>
          <cell r="T214" t="str">
            <v>Kisara, Shigeru /  ｷｻﾗ ｼｹﾞﾙ /  木皿 茂</v>
          </cell>
          <cell r="U214" t="str">
            <v>JP-Tokyo-OAC</v>
          </cell>
          <cell r="V214" t="str">
            <v>hiroyuki.mizuno@oracle.com</v>
          </cell>
          <cell r="W214" t="str">
            <v>C</v>
          </cell>
          <cell r="Z214" t="str">
            <v>ソリューションディレクター</v>
          </cell>
        </row>
        <row r="215">
          <cell r="A215">
            <v>5093</v>
          </cell>
          <cell r="B215">
            <v>38718</v>
          </cell>
          <cell r="C215" t="str">
            <v>北澤 広史</v>
          </cell>
          <cell r="D215" t="str">
            <v>ｷﾀｻﾞﾜ ﾋﾛｼ</v>
          </cell>
          <cell r="E215" t="str">
            <v>Hiroshi Kitazawa</v>
          </cell>
          <cell r="F215" t="str">
            <v>ｺﾝｻﾙﾃｨﾝｸﾞｻｰﾋﾞｽ統括</v>
          </cell>
          <cell r="G215" t="str">
            <v>ｱﾌﾟﾘｹｰｼｮﾝｿﾘｭｰｼｮﾝｺﾝｻﾙﾃｨﾝｸﾞ統括本部</v>
          </cell>
          <cell r="H215" t="str">
            <v>JDEｺﾝｻﾙﾃｨﾝｸﾞ本部</v>
          </cell>
          <cell r="J215" t="str">
            <v>Oracle Consulting Services</v>
          </cell>
          <cell r="K215" t="str">
            <v>Applications Solution Consulting</v>
          </cell>
          <cell r="L215" t="str">
            <v>JDE Consulting</v>
          </cell>
          <cell r="N215" t="str">
            <v>5059 - Application solution consulting - ORCL OIS Japan GK</v>
          </cell>
          <cell r="O215" t="str">
            <v>IC4</v>
          </cell>
          <cell r="P215" t="str">
            <v>21640.Consulting Solution Manager.CONS.IMPDEL.IC4</v>
          </cell>
          <cell r="Q215" t="str">
            <v>L7</v>
          </cell>
          <cell r="S215" t="str">
            <v>5079</v>
          </cell>
          <cell r="T215" t="str">
            <v>Kisara, Shigeru /  ｷｻﾗ ｼｹﾞﾙ /  木皿 茂</v>
          </cell>
          <cell r="U215" t="str">
            <v>JP-Tokyo-OAC</v>
          </cell>
          <cell r="V215" t="str">
            <v>hiroshi.kitazawa@oracle.com</v>
          </cell>
          <cell r="W215" t="str">
            <v>C</v>
          </cell>
          <cell r="Z215" t="str">
            <v>ソリューションマネジャー</v>
          </cell>
        </row>
        <row r="216">
          <cell r="A216">
            <v>5094</v>
          </cell>
          <cell r="B216">
            <v>38718</v>
          </cell>
          <cell r="C216" t="str">
            <v>佐野 真也</v>
          </cell>
          <cell r="D216" t="str">
            <v>ｻﾉ ﾏｻﾔ</v>
          </cell>
          <cell r="E216" t="str">
            <v>Masaya Sano</v>
          </cell>
          <cell r="F216" t="str">
            <v>ｺﾝｻﾙﾃｨﾝｸﾞｻｰﾋﾞｽ統括</v>
          </cell>
          <cell r="G216" t="str">
            <v>ｱﾌﾟﾘｹｰｼｮﾝｿﾘｭｰｼｮﾝｺﾝｻﾙﾃｨﾝｸﾞ統括本部</v>
          </cell>
          <cell r="H216" t="str">
            <v>JDEｺﾝｻﾙﾃｨﾝｸﾞ本部</v>
          </cell>
          <cell r="J216" t="str">
            <v>Oracle Consulting Services</v>
          </cell>
          <cell r="K216" t="str">
            <v>Applications Solution Consulting</v>
          </cell>
          <cell r="L216" t="str">
            <v>JDE Consulting</v>
          </cell>
          <cell r="N216" t="str">
            <v>5059 - Application solution consulting - ORCL OIS Japan GK</v>
          </cell>
          <cell r="O216" t="str">
            <v>IC4</v>
          </cell>
          <cell r="P216" t="str">
            <v>20820.Consulting Technical Manager.CONS.IMPDEL.IC4</v>
          </cell>
          <cell r="Q216" t="str">
            <v>L7</v>
          </cell>
          <cell r="S216" t="str">
            <v>5079</v>
          </cell>
          <cell r="T216" t="str">
            <v>Kisara, Shigeru /  ｷｻﾗ ｼｹﾞﾙ /  木皿 茂</v>
          </cell>
          <cell r="U216" t="str">
            <v>JP-Tokyo-OAC</v>
          </cell>
          <cell r="V216" t="str">
            <v>masaya.sano@oracle.com</v>
          </cell>
          <cell r="W216" t="str">
            <v>C</v>
          </cell>
          <cell r="Z216" t="str">
            <v>ｺﾝｻﾙﾃｨﾝｸﾞﾃｸﾆｶﾙﾏﾈｼﾞｬｰ</v>
          </cell>
        </row>
        <row r="217">
          <cell r="A217">
            <v>5074</v>
          </cell>
          <cell r="B217">
            <v>38718</v>
          </cell>
          <cell r="C217" t="str">
            <v>川口 浩</v>
          </cell>
          <cell r="D217" t="str">
            <v>ｶﾜｸﾞﾁ ﾋﾛｼ</v>
          </cell>
          <cell r="E217" t="str">
            <v>Hiroshi Kawaguchi</v>
          </cell>
          <cell r="F217" t="str">
            <v>ｺﾝｻﾙﾃｨﾝｸﾞｻｰﾋﾞｽ統括</v>
          </cell>
          <cell r="G217" t="str">
            <v>ｱﾌﾟﾘｹｰｼｮﾝｿﾘｭｰｼｮﾝｺﾝｻﾙﾃｨﾝｸﾞ統括本部</v>
          </cell>
          <cell r="H217" t="str">
            <v>JDEｺﾝｻﾙﾃｨﾝｸﾞ本部</v>
          </cell>
          <cell r="J217" t="str">
            <v>Oracle Consulting Services</v>
          </cell>
          <cell r="K217" t="str">
            <v>Applications Solution Consulting</v>
          </cell>
          <cell r="L217" t="str">
            <v>JDE Consulting</v>
          </cell>
          <cell r="N217" t="str">
            <v>5059 - Application solution consulting - ORCL OIS Japan GK</v>
          </cell>
          <cell r="O217" t="str">
            <v>IC3</v>
          </cell>
          <cell r="P217" t="str">
            <v>20515.Principal Consultant.CONS.IMPDEL.IC3</v>
          </cell>
          <cell r="Q217" t="str">
            <v>L5</v>
          </cell>
          <cell r="S217" t="str">
            <v>5079</v>
          </cell>
          <cell r="T217" t="str">
            <v>Kisara, Shigeru /  ｷｻﾗ ｼｹﾞﾙ /  木皿 茂</v>
          </cell>
          <cell r="U217" t="str">
            <v>JP-Tokyo-OAC</v>
          </cell>
          <cell r="V217" t="str">
            <v>hiroshi.kawaguchi@oracle.com</v>
          </cell>
          <cell r="W217" t="str">
            <v>C</v>
          </cell>
          <cell r="Z217" t="str">
            <v>ﾌﾟﾘﾝｼﾊﾟﾙｺﾝｻﾙﾀﾝﾄ</v>
          </cell>
        </row>
        <row r="218">
          <cell r="A218">
            <v>5075</v>
          </cell>
          <cell r="B218">
            <v>38718</v>
          </cell>
          <cell r="C218" t="str">
            <v>伊藤 晃</v>
          </cell>
          <cell r="D218" t="str">
            <v>ｲﾄｳ ｱｷﾗ</v>
          </cell>
          <cell r="E218" t="str">
            <v>Akira Ito</v>
          </cell>
          <cell r="F218" t="str">
            <v>ｺﾝｻﾙﾃｨﾝｸﾞｻｰﾋﾞｽ統括</v>
          </cell>
          <cell r="G218" t="str">
            <v>ｱﾌﾟﾘｹｰｼｮﾝｿﾘｭｰｼｮﾝｺﾝｻﾙﾃｨﾝｸﾞ統括本部</v>
          </cell>
          <cell r="H218" t="str">
            <v>JDEｺﾝｻﾙﾃｨﾝｸﾞ本部</v>
          </cell>
          <cell r="J218" t="str">
            <v>Oracle Consulting Services</v>
          </cell>
          <cell r="K218" t="str">
            <v>Applications Solution Consulting</v>
          </cell>
          <cell r="L218" t="str">
            <v>JDE Consulting</v>
          </cell>
          <cell r="N218" t="str">
            <v>5059 - Application solution consulting - ORCL OIS Japan GK</v>
          </cell>
          <cell r="O218" t="str">
            <v>IC3</v>
          </cell>
          <cell r="P218" t="str">
            <v>20610.Senior Principal Consultant.CONS.IMPDEL.IC3</v>
          </cell>
          <cell r="Q218" t="str">
            <v>L6</v>
          </cell>
          <cell r="S218" t="str">
            <v>5079</v>
          </cell>
          <cell r="T218" t="str">
            <v>Kisara, Shigeru /  ｷｻﾗ ｼｹﾞﾙ /  木皿 茂</v>
          </cell>
          <cell r="U218" t="str">
            <v>JP-Tokyo-OAC</v>
          </cell>
          <cell r="V218" t="str">
            <v>akira.x.ito@oracle.com</v>
          </cell>
          <cell r="W218" t="str">
            <v>C</v>
          </cell>
          <cell r="Z218" t="str">
            <v>ｼﾆｱﾌﾟﾘﾝｼﾊﾟﾙｺﾝｻﾙﾀﾝﾄ</v>
          </cell>
        </row>
        <row r="219">
          <cell r="A219">
            <v>5080</v>
          </cell>
          <cell r="B219">
            <v>38718</v>
          </cell>
          <cell r="C219" t="str">
            <v>片岡 康典</v>
          </cell>
          <cell r="D219" t="str">
            <v>ｶﾀｵｶ ﾔｽﾉﾘ</v>
          </cell>
          <cell r="E219" t="str">
            <v>Yasunori Kataoka</v>
          </cell>
          <cell r="F219" t="str">
            <v>ｺﾝｻﾙﾃｨﾝｸﾞｻｰﾋﾞｽ統括</v>
          </cell>
          <cell r="G219" t="str">
            <v>ｱﾌﾟﾘｹｰｼｮﾝｿﾘｭｰｼｮﾝｺﾝｻﾙﾃｨﾝｸﾞ統括本部</v>
          </cell>
          <cell r="H219" t="str">
            <v>JDEｺﾝｻﾙﾃｨﾝｸﾞ本部</v>
          </cell>
          <cell r="J219" t="str">
            <v>Oracle Consulting Services</v>
          </cell>
          <cell r="K219" t="str">
            <v>Applications Solution Consulting</v>
          </cell>
          <cell r="L219" t="str">
            <v>JDE Consulting</v>
          </cell>
          <cell r="N219" t="str">
            <v>5059 - Application solution consulting - ORCL OIS Japan GK</v>
          </cell>
          <cell r="O219" t="str">
            <v>IC3</v>
          </cell>
          <cell r="P219" t="str">
            <v>20515.Principal Consultant.CONS.IMPDEL.IC3</v>
          </cell>
          <cell r="Q219" t="str">
            <v>L5</v>
          </cell>
          <cell r="S219" t="str">
            <v>5079</v>
          </cell>
          <cell r="T219" t="str">
            <v>Kisara, Shigeru /  ｷｻﾗ ｼｹﾞﾙ /  木皿 茂</v>
          </cell>
          <cell r="U219" t="str">
            <v>JP-Tokyo-OAC</v>
          </cell>
          <cell r="V219" t="str">
            <v>yasunori.kataoka@oracle.com</v>
          </cell>
          <cell r="W219" t="str">
            <v>C</v>
          </cell>
          <cell r="Z219" t="str">
            <v>ﾌﾟﾘﾝｼﾊﾟﾙｺﾝｻﾙﾀﾝﾄ</v>
          </cell>
        </row>
        <row r="220">
          <cell r="A220">
            <v>5081</v>
          </cell>
          <cell r="B220">
            <v>38718</v>
          </cell>
          <cell r="C220" t="str">
            <v>土屋 正義</v>
          </cell>
          <cell r="D220" t="str">
            <v>ﾂﾁﾔ ﾏｻﾖｼ</v>
          </cell>
          <cell r="E220" t="str">
            <v>Masayoshi Tsuchiya</v>
          </cell>
          <cell r="F220" t="str">
            <v>ｺﾝｻﾙﾃｨﾝｸﾞｻｰﾋﾞｽ統括</v>
          </cell>
          <cell r="G220" t="str">
            <v>ｱﾌﾟﾘｹｰｼｮﾝｿﾘｭｰｼｮﾝｺﾝｻﾙﾃｨﾝｸﾞ統括本部</v>
          </cell>
          <cell r="H220" t="str">
            <v>JDEｺﾝｻﾙﾃｨﾝｸﾞ本部</v>
          </cell>
          <cell r="J220" t="str">
            <v>Oracle Consulting Services</v>
          </cell>
          <cell r="K220" t="str">
            <v>Applications Solution Consulting</v>
          </cell>
          <cell r="L220" t="str">
            <v>JDE Consulting</v>
          </cell>
          <cell r="N220" t="str">
            <v>5059 - Application solution consulting - ORCL OIS Japan GK</v>
          </cell>
          <cell r="O220" t="str">
            <v>IC3</v>
          </cell>
          <cell r="P220" t="str">
            <v>20610.Senior Principal Consultant.CONS.IMPDEL.IC3</v>
          </cell>
          <cell r="Q220" t="str">
            <v>L6</v>
          </cell>
          <cell r="S220" t="str">
            <v>5079</v>
          </cell>
          <cell r="T220" t="str">
            <v>Kisara, Shigeru /  ｷｻﾗ ｼｹﾞﾙ /  木皿 茂</v>
          </cell>
          <cell r="U220" t="str">
            <v>JP-Tokyo-OAC</v>
          </cell>
          <cell r="V220" t="str">
            <v>masayoshi.tsuchiya@oracle.com</v>
          </cell>
          <cell r="W220" t="str">
            <v>C</v>
          </cell>
          <cell r="Z220" t="str">
            <v>ｼﾆｱﾌﾟﾘﾝｼﾊﾟﾙｺﾝｻﾙﾀﾝﾄ</v>
          </cell>
        </row>
        <row r="221">
          <cell r="A221">
            <v>5095</v>
          </cell>
          <cell r="B221">
            <v>38718</v>
          </cell>
          <cell r="C221" t="str">
            <v>田中 治</v>
          </cell>
          <cell r="D221" t="str">
            <v>ﾀﾅｶ ｵｻﾑ</v>
          </cell>
          <cell r="E221" t="str">
            <v>Osamu Tanaka</v>
          </cell>
          <cell r="F221" t="str">
            <v>ｺﾝｻﾙﾃｨﾝｸﾞｻｰﾋﾞｽ統括</v>
          </cell>
          <cell r="G221" t="str">
            <v>ｱﾌﾟﾘｹｰｼｮﾝｿﾘｭｰｼｮﾝｺﾝｻﾙﾃｨﾝｸﾞ統括本部</v>
          </cell>
          <cell r="H221" t="str">
            <v>JDEｺﾝｻﾙﾃｨﾝｸﾞ本部</v>
          </cell>
          <cell r="J221" t="str">
            <v>Oracle Consulting Services</v>
          </cell>
          <cell r="K221" t="str">
            <v>Applications Solution Consulting</v>
          </cell>
          <cell r="L221" t="str">
            <v>JDE Consulting</v>
          </cell>
          <cell r="N221" t="str">
            <v>5059 - Application solution consulting - ORCL OIS Japan GK</v>
          </cell>
          <cell r="O221" t="str">
            <v>IC3</v>
          </cell>
          <cell r="P221" t="str">
            <v>20610.Senior Principal Consultant.CONS.IMPDEL.IC3</v>
          </cell>
          <cell r="Q221" t="str">
            <v>L6</v>
          </cell>
          <cell r="S221" t="str">
            <v>5079</v>
          </cell>
          <cell r="T221" t="str">
            <v>Kisara, Shigeru /  ｷｻﾗ ｼｹﾞﾙ /  木皿 茂</v>
          </cell>
          <cell r="U221" t="str">
            <v>JP-Tokyo-OAC</v>
          </cell>
          <cell r="V221" t="str">
            <v>osamu.tanaka@oracle.com</v>
          </cell>
          <cell r="W221" t="str">
            <v>C</v>
          </cell>
          <cell r="Z221" t="str">
            <v>ｼﾆｱﾌﾟﾘﾝｼﾊﾟﾙｺﾝｻﾙﾀﾝﾄ</v>
          </cell>
        </row>
        <row r="222">
          <cell r="A222">
            <v>5099</v>
          </cell>
          <cell r="B222">
            <v>38718</v>
          </cell>
          <cell r="C222" t="str">
            <v>遠藤 万里子</v>
          </cell>
          <cell r="D222" t="str">
            <v>ｴﾝﾄﾞｳ ﾏﾘｺ</v>
          </cell>
          <cell r="E222" t="str">
            <v>Mariko Endo</v>
          </cell>
          <cell r="F222" t="str">
            <v>ｺﾝｻﾙﾃｨﾝｸﾞｻｰﾋﾞｽ統括</v>
          </cell>
          <cell r="G222" t="str">
            <v>ｱﾌﾟﾘｹｰｼｮﾝｿﾘｭｰｼｮﾝｺﾝｻﾙﾃｨﾝｸﾞ統括本部</v>
          </cell>
          <cell r="H222" t="str">
            <v>JDEｺﾝｻﾙﾃｨﾝｸﾞ本部</v>
          </cell>
          <cell r="J222" t="str">
            <v>Oracle Consulting Services</v>
          </cell>
          <cell r="K222" t="str">
            <v>Applications Solution Consulting</v>
          </cell>
          <cell r="L222" t="str">
            <v>JDE Consulting</v>
          </cell>
          <cell r="N222" t="str">
            <v>5059 - Application solution consulting - ORCL OIS Japan GK</v>
          </cell>
          <cell r="O222" t="str">
            <v>IC3</v>
          </cell>
          <cell r="P222" t="str">
            <v>20610.Senior Principal Consultant.CONS.IMPDEL.IC3</v>
          </cell>
          <cell r="Q222" t="str">
            <v>L6</v>
          </cell>
          <cell r="S222" t="str">
            <v>5079</v>
          </cell>
          <cell r="T222" t="str">
            <v>Kisara, Shigeru /  ｷｻﾗ ｼｹﾞﾙ /  木皿 茂</v>
          </cell>
          <cell r="U222" t="str">
            <v>JP-Tokyo-OAC</v>
          </cell>
          <cell r="V222" t="str">
            <v>mariko.endo@oracle.com</v>
          </cell>
          <cell r="W222" t="str">
            <v>C</v>
          </cell>
          <cell r="Z222" t="str">
            <v>ｼﾆｱﾌﾟﾘﾝｼﾊﾟﾙｺﾝｻﾙﾀﾝﾄ</v>
          </cell>
        </row>
        <row r="223">
          <cell r="A223">
            <v>5115</v>
          </cell>
          <cell r="B223">
            <v>38718</v>
          </cell>
          <cell r="C223" t="str">
            <v>久保田 高弘</v>
          </cell>
          <cell r="D223" t="str">
            <v>ｸﾎﾞﾀ ﾀｶﾋﾛ</v>
          </cell>
          <cell r="E223" t="str">
            <v>Takahiro Kubota</v>
          </cell>
          <cell r="F223" t="str">
            <v>ｺﾝｻﾙﾃｨﾝｸﾞｻｰﾋﾞｽ統括</v>
          </cell>
          <cell r="G223" t="str">
            <v>ｱﾌﾟﾘｹｰｼｮﾝｿﾘｭｰｼｮﾝｺﾝｻﾙﾃｨﾝｸﾞ統括本部</v>
          </cell>
          <cell r="H223" t="str">
            <v>JDEｺﾝｻﾙﾃｨﾝｸﾞ本部</v>
          </cell>
          <cell r="J223" t="str">
            <v>Oracle Consulting Services</v>
          </cell>
          <cell r="K223" t="str">
            <v>Applications Solution Consulting</v>
          </cell>
          <cell r="L223" t="str">
            <v>JDE Consulting</v>
          </cell>
          <cell r="N223" t="str">
            <v>5059 - Application solution consulting - ORCL OIS Japan GK</v>
          </cell>
          <cell r="O223" t="str">
            <v>IC3</v>
          </cell>
          <cell r="P223" t="str">
            <v>20610.Senior Principal Consultant.CONS.IMPDEL.IC3</v>
          </cell>
          <cell r="Q223" t="str">
            <v>L6</v>
          </cell>
          <cell r="S223" t="str">
            <v>5079</v>
          </cell>
          <cell r="T223" t="str">
            <v>Kisara, Shigeru /  ｷｻﾗ ｼｹﾞﾙ /  木皿 茂</v>
          </cell>
          <cell r="U223" t="str">
            <v>JP-Tokyo-OAC</v>
          </cell>
          <cell r="V223" t="str">
            <v>takahiro.kubota@oracle.com</v>
          </cell>
          <cell r="W223" t="str">
            <v>C</v>
          </cell>
          <cell r="Z223" t="str">
            <v>ｼﾆｱﾌﾟﾘﾝｼﾊﾟﾙｺﾝｻﾙﾀﾝﾄ</v>
          </cell>
        </row>
        <row r="224">
          <cell r="A224">
            <v>5288</v>
          </cell>
          <cell r="B224">
            <v>39151</v>
          </cell>
          <cell r="C224" t="str">
            <v>本間 涼</v>
          </cell>
          <cell r="D224" t="str">
            <v>ﾎﾝﾏ ﾘｮｳ</v>
          </cell>
          <cell r="E224" t="str">
            <v>Ryo homma</v>
          </cell>
          <cell r="F224" t="str">
            <v>ｺﾝｻﾙﾃｨﾝｸﾞｻｰﾋﾞｽ統括</v>
          </cell>
          <cell r="G224" t="str">
            <v>ｱﾌﾟﾘｹｰｼｮﾝｿﾘｭｰｼｮﾝｺﾝｻﾙﾃｨﾝｸﾞ統括本部</v>
          </cell>
          <cell r="H224" t="str">
            <v>JDEｺﾝｻﾙﾃｨﾝｸﾞ本部</v>
          </cell>
          <cell r="J224" t="str">
            <v>Oracle Consulting Services</v>
          </cell>
          <cell r="K224" t="str">
            <v>Applications Solution Consulting</v>
          </cell>
          <cell r="L224" t="str">
            <v>JDE Consulting</v>
          </cell>
          <cell r="N224" t="str">
            <v>5059 - Application solution consulting - ORCL OIS Japan GK</v>
          </cell>
          <cell r="O224" t="str">
            <v>IC3</v>
          </cell>
          <cell r="P224" t="str">
            <v>20610.Senior Principal Consultant.CONS.IMPDEL.IC3</v>
          </cell>
          <cell r="Q224" t="str">
            <v>L6</v>
          </cell>
          <cell r="S224" t="str">
            <v>5079</v>
          </cell>
          <cell r="T224" t="str">
            <v>Kisara, Shigeru /  ｷｻﾗ ｼｹﾞﾙ /  木皿 茂</v>
          </cell>
          <cell r="U224" t="str">
            <v>JP-Tokyo-OAC</v>
          </cell>
          <cell r="V224" t="str">
            <v>ryo.h.homma@oracle.com</v>
          </cell>
          <cell r="W224" t="str">
            <v>C</v>
          </cell>
          <cell r="Z224" t="str">
            <v>ｼﾆｱﾌﾟﾘﾝｼﾊﾟﾙｺﾝｻﾙﾀﾝﾄ</v>
          </cell>
        </row>
        <row r="225">
          <cell r="A225">
            <v>3577</v>
          </cell>
          <cell r="B225">
            <v>39417</v>
          </cell>
          <cell r="C225" t="str">
            <v>稲葉 好啓</v>
          </cell>
          <cell r="D225" t="str">
            <v>ｲﾅﾊﾞ ﾖｼﾋﾛ</v>
          </cell>
          <cell r="E225" t="str">
            <v>Yoshihiro Inaba</v>
          </cell>
          <cell r="F225" t="str">
            <v>ｺﾝｻﾙﾃｨﾝｸﾞｻｰﾋﾞｽ統括</v>
          </cell>
          <cell r="G225" t="str">
            <v>ｱﾌﾟﾘｹｰｼｮﾝｿﾘｭｰｼｮﾝｺﾝｻﾙﾃｨﾝｸﾞ統括本部</v>
          </cell>
          <cell r="H225" t="str">
            <v>JDEｺﾝｻﾙﾃｨﾝｸﾞ本部</v>
          </cell>
          <cell r="J225" t="str">
            <v>Oracle Consulting Services</v>
          </cell>
          <cell r="K225" t="str">
            <v>Applications Solution Consulting</v>
          </cell>
          <cell r="L225" t="str">
            <v>JDE Consulting</v>
          </cell>
          <cell r="N225" t="str">
            <v>5059 - Application solution consulting - ORCL Japan</v>
          </cell>
          <cell r="O225" t="str">
            <v>IC2</v>
          </cell>
          <cell r="P225" t="str">
            <v>20410.Senior Consultant.CONS.IMPDEL.IC2</v>
          </cell>
          <cell r="Q225" t="str">
            <v>L4</v>
          </cell>
          <cell r="S225" t="str">
            <v>5079</v>
          </cell>
          <cell r="T225" t="str">
            <v>Kisara, Shigeru /  ｷｻﾗ ｼｹﾞﾙ /  木皿 茂</v>
          </cell>
          <cell r="U225" t="str">
            <v>JP-Osaka</v>
          </cell>
          <cell r="V225" t="str">
            <v>yoshihiro.inaba@oracle.com</v>
          </cell>
          <cell r="W225" t="str">
            <v>C</v>
          </cell>
          <cell r="Z225" t="str">
            <v>ｼﾆｱｺﾝｻﾙﾀﾝﾄ</v>
          </cell>
        </row>
        <row r="226">
          <cell r="A226">
            <v>3845</v>
          </cell>
          <cell r="B226">
            <v>39692</v>
          </cell>
          <cell r="C226" t="str">
            <v>屋代 誠</v>
          </cell>
          <cell r="D226" t="str">
            <v>ﾔｼﾛ ﾏｺﾄ</v>
          </cell>
          <cell r="E226" t="str">
            <v>Makoto Yashiro</v>
          </cell>
          <cell r="F226" t="str">
            <v>ｺﾝｻﾙﾃｨﾝｸﾞｻｰﾋﾞｽ統括</v>
          </cell>
          <cell r="G226" t="str">
            <v>ｱﾌﾟﾘｹｰｼｮﾝｿﾘｭｰｼｮﾝｺﾝｻﾙﾃｨﾝｸﾞ統括本部</v>
          </cell>
          <cell r="H226" t="str">
            <v>JDEｺﾝｻﾙﾃｨﾝｸﾞ本部</v>
          </cell>
          <cell r="J226" t="str">
            <v>Oracle Consulting Services</v>
          </cell>
          <cell r="K226" t="str">
            <v>Applications Solution Consulting</v>
          </cell>
          <cell r="L226" t="str">
            <v>JDE Consulting</v>
          </cell>
          <cell r="N226" t="str">
            <v>5059 - Application solution consulting - ORCL Japan</v>
          </cell>
          <cell r="O226" t="str">
            <v>IC2</v>
          </cell>
          <cell r="P226" t="str">
            <v>20410.Senior Consultant.CONS.IMPDEL.IC2</v>
          </cell>
          <cell r="Q226" t="str">
            <v>L4</v>
          </cell>
          <cell r="S226" t="str">
            <v>5079</v>
          </cell>
          <cell r="T226" t="str">
            <v>Kisara, Shigeru /  ｷｻﾗ ｼｹﾞﾙ /  木皿 茂</v>
          </cell>
          <cell r="U226" t="str">
            <v>JP-Tokyo-OAC</v>
          </cell>
          <cell r="V226" t="str">
            <v>makoto.yashiro@oracle.com</v>
          </cell>
          <cell r="W226" t="str">
            <v>C</v>
          </cell>
          <cell r="Z226" t="str">
            <v>ｼﾆｱｺﾝｻﾙﾀﾝﾄ</v>
          </cell>
        </row>
        <row r="227">
          <cell r="A227">
            <v>2402</v>
          </cell>
          <cell r="B227">
            <v>37196</v>
          </cell>
          <cell r="C227" t="str">
            <v>杉山 俊昭</v>
          </cell>
          <cell r="D227" t="str">
            <v>ｽｷﾞﾔﾏ ﾄｼｱｷ</v>
          </cell>
          <cell r="E227" t="str">
            <v>Toshiaki Sugiyama</v>
          </cell>
          <cell r="F227" t="str">
            <v>ｺﾝｻﾙﾃｨﾝｸﾞｻｰﾋﾞｽ統括</v>
          </cell>
          <cell r="G227" t="str">
            <v>ｱﾌﾟﾘｹｰｼｮﾝｿﾘｭｰｼｮﾝｺﾝｻﾙﾃｨﾝｸﾞ統括本部</v>
          </cell>
          <cell r="H227" t="str">
            <v>SCMｺﾝｻﾙﾃｨﾝｸﾞ本部</v>
          </cell>
          <cell r="J227" t="str">
            <v>Oracle Consulting Services</v>
          </cell>
          <cell r="K227" t="str">
            <v>Applications Solution Consulting</v>
          </cell>
          <cell r="L227" t="str">
            <v>SCM Consulting</v>
          </cell>
          <cell r="N227" t="str">
            <v>5059 - Application solution consulting - ORCL Japan</v>
          </cell>
          <cell r="O227" t="str">
            <v>M4</v>
          </cell>
          <cell r="P227" t="str">
            <v>21310.Consulting Practice Director.CONS.IMPDEL.M4</v>
          </cell>
          <cell r="Q227" t="str">
            <v>L8</v>
          </cell>
          <cell r="R227" t="str">
            <v>Y</v>
          </cell>
          <cell r="S227" t="str">
            <v>1496</v>
          </cell>
          <cell r="T227" t="str">
            <v>Honma, Yasuyuki /  ﾎﾝﾏ ﾔｽﾕｷ /  本間 靖之</v>
          </cell>
          <cell r="U227" t="str">
            <v>JP-Tokyo-OAC</v>
          </cell>
          <cell r="V227" t="str">
            <v>Toshiaki.Sugiyama@oracle.com</v>
          </cell>
          <cell r="W227" t="str">
            <v>C</v>
          </cell>
          <cell r="Z227" t="str">
            <v>本部長</v>
          </cell>
        </row>
        <row r="228">
          <cell r="A228">
            <v>4199</v>
          </cell>
          <cell r="B228">
            <v>40603</v>
          </cell>
          <cell r="C228" t="str">
            <v>石井 浩靖</v>
          </cell>
          <cell r="D228" t="str">
            <v>ｲｼｲ ﾋﾛﾔｽ</v>
          </cell>
          <cell r="E228" t="str">
            <v>Hiroyasu Ishii</v>
          </cell>
          <cell r="F228" t="str">
            <v>ｺﾝｻﾙﾃｨﾝｸﾞｻｰﾋﾞｽ統括</v>
          </cell>
          <cell r="G228" t="str">
            <v>ｱﾌﾟﾘｹｰｼｮﾝｿﾘｭｰｼｮﾝｺﾝｻﾙﾃｨﾝｸﾞ統括本部</v>
          </cell>
          <cell r="H228" t="str">
            <v>SCMｺﾝｻﾙﾃｨﾝｸﾞ本部</v>
          </cell>
          <cell r="J228" t="str">
            <v>Oracle Consulting Services</v>
          </cell>
          <cell r="K228" t="str">
            <v>Applications Solution Consulting</v>
          </cell>
          <cell r="L228" t="str">
            <v>SCM Consulting</v>
          </cell>
          <cell r="N228" t="str">
            <v>5059 - Application solution consulting - ORCL Japan</v>
          </cell>
          <cell r="O228" t="str">
            <v>IC5</v>
          </cell>
          <cell r="P228" t="str">
            <v>21650.Consulting Solution Director.CONS.IMPDEL.IC5</v>
          </cell>
          <cell r="Q228" t="str">
            <v>L8</v>
          </cell>
          <cell r="S228" t="str">
            <v>2402</v>
          </cell>
          <cell r="T228" t="str">
            <v>Sugiyama, Toshiaki /  ｽｷﾞﾔﾏ ﾄｼｱｷ /  杉山 俊昭</v>
          </cell>
          <cell r="U228" t="str">
            <v>JP-Tokyo-OAC</v>
          </cell>
          <cell r="V228" t="str">
            <v>hiroyasu.ishii@oracle.com</v>
          </cell>
          <cell r="W228" t="str">
            <v>C</v>
          </cell>
          <cell r="Z228" t="str">
            <v>ｿﾘｭｰｼｮﾝﾃﾞｨﾚｸﾀｰ</v>
          </cell>
        </row>
        <row r="229">
          <cell r="A229">
            <v>752</v>
          </cell>
          <cell r="B229">
            <v>35156</v>
          </cell>
          <cell r="C229" t="str">
            <v>地平 法子</v>
          </cell>
          <cell r="D229" t="str">
            <v>ｼﾞﾋﾗ ﾉﾘｺ</v>
          </cell>
          <cell r="E229" t="str">
            <v>Noriko Jihira</v>
          </cell>
          <cell r="F229" t="str">
            <v>ｺﾝｻﾙﾃｨﾝｸﾞｻｰﾋﾞｽ統括</v>
          </cell>
          <cell r="G229" t="str">
            <v>ｱﾌﾟﾘｹｰｼｮﾝｿﾘｭｰｼｮﾝｺﾝｻﾙﾃｨﾝｸﾞ統括本部</v>
          </cell>
          <cell r="H229" t="str">
            <v>SCMｺﾝｻﾙﾃｨﾝｸﾞ本部</v>
          </cell>
          <cell r="J229" t="str">
            <v>Oracle Consulting Services</v>
          </cell>
          <cell r="K229" t="str">
            <v>Applications Solution Consulting</v>
          </cell>
          <cell r="L229" t="str">
            <v>SCM Consulting</v>
          </cell>
          <cell r="N229" t="str">
            <v>5059 - Application solution consulting - ORCL Japan</v>
          </cell>
          <cell r="O229" t="str">
            <v>IC4</v>
          </cell>
          <cell r="P229" t="str">
            <v>22027.Consulting Staff Technical Manager.CONS.CONSOPS.IC4</v>
          </cell>
          <cell r="Q229" t="str">
            <v>L7</v>
          </cell>
          <cell r="S229" t="str">
            <v>2402</v>
          </cell>
          <cell r="T229" t="str">
            <v>Sugiyama, Toshiaki /  ｽｷﾞﾔﾏ ﾄｼｱｷ /  杉山 俊昭</v>
          </cell>
          <cell r="U229" t="str">
            <v>JP-Tokyo-OAC</v>
          </cell>
          <cell r="V229" t="str">
            <v>Noriko.Jihira@oracle.com</v>
          </cell>
          <cell r="W229" t="str">
            <v>NG</v>
          </cell>
          <cell r="Z229" t="str">
            <v>担当ﾏﾈｼﾞｬｰ</v>
          </cell>
        </row>
        <row r="230">
          <cell r="A230">
            <v>2023</v>
          </cell>
          <cell r="B230">
            <v>36678</v>
          </cell>
          <cell r="C230" t="str">
            <v>山口 勝</v>
          </cell>
          <cell r="D230" t="str">
            <v>ﾔﾏｸﾞﾁ ﾏｻﾙ</v>
          </cell>
          <cell r="E230" t="str">
            <v>Masaru Yamaguchi</v>
          </cell>
          <cell r="F230" t="str">
            <v>ｺﾝｻﾙﾃｨﾝｸﾞｻｰﾋﾞｽ統括</v>
          </cell>
          <cell r="G230" t="str">
            <v>ｱﾌﾟﾘｹｰｼｮﾝｿﾘｭｰｼｮﾝｺﾝｻﾙﾃｨﾝｸﾞ統括本部</v>
          </cell>
          <cell r="H230" t="str">
            <v>SCMｺﾝｻﾙﾃｨﾝｸﾞ本部</v>
          </cell>
          <cell r="J230" t="str">
            <v>Oracle Consulting Services</v>
          </cell>
          <cell r="K230" t="str">
            <v>Applications Solution Consulting</v>
          </cell>
          <cell r="L230" t="str">
            <v>SCM Consulting</v>
          </cell>
          <cell r="N230" t="str">
            <v>5059 - Application solution consulting - ORCL Japan</v>
          </cell>
          <cell r="O230" t="str">
            <v>IC4</v>
          </cell>
          <cell r="P230" t="str">
            <v>21640.Consulting Solution Manager.CONS.IMPDEL.IC4</v>
          </cell>
          <cell r="Q230" t="str">
            <v>L7</v>
          </cell>
          <cell r="S230" t="str">
            <v>2402</v>
          </cell>
          <cell r="T230" t="str">
            <v>Sugiyama, Toshiaki /  ｽｷﾞﾔﾏ ﾄｼｱｷ /  杉山 俊昭</v>
          </cell>
          <cell r="U230" t="str">
            <v>JP-Tokyo-OAC</v>
          </cell>
          <cell r="V230" t="str">
            <v>Masaru.Yamaguchi@oracle.com</v>
          </cell>
          <cell r="W230" t="str">
            <v>C</v>
          </cell>
          <cell r="Z230" t="str">
            <v>ｿﾘｭｰｼｮﾝﾏﾈｼﾞｬｰ</v>
          </cell>
        </row>
        <row r="231">
          <cell r="A231">
            <v>4179</v>
          </cell>
          <cell r="B231">
            <v>40575</v>
          </cell>
          <cell r="C231" t="str">
            <v>高田 倶美</v>
          </cell>
          <cell r="D231" t="str">
            <v>ﾀｶﾀﾞ ﾄﾓﾐ</v>
          </cell>
          <cell r="E231" t="str">
            <v>Tomomi Takada</v>
          </cell>
          <cell r="F231" t="str">
            <v>ｺﾝｻﾙﾃｨﾝｸﾞｻｰﾋﾞｽ統括</v>
          </cell>
          <cell r="G231" t="str">
            <v>ｱﾌﾟﾘｹｰｼｮﾝｿﾘｭｰｼｮﾝｺﾝｻﾙﾃｨﾝｸﾞ統括本部</v>
          </cell>
          <cell r="H231" t="str">
            <v>SCMｺﾝｻﾙﾃｨﾝｸﾞ本部</v>
          </cell>
          <cell r="J231" t="str">
            <v>Oracle Consulting Services</v>
          </cell>
          <cell r="K231" t="str">
            <v>Applications Solution Consulting</v>
          </cell>
          <cell r="L231" t="str">
            <v>SCM Consulting</v>
          </cell>
          <cell r="N231" t="str">
            <v>5059 - Application solution consulting - ORCL Japan</v>
          </cell>
          <cell r="O231" t="str">
            <v>IC4</v>
          </cell>
          <cell r="P231" t="str">
            <v>21640.Consulting Solution Manager.CONS.IMPDEL.IC4</v>
          </cell>
          <cell r="Q231" t="str">
            <v>L7</v>
          </cell>
          <cell r="S231" t="str">
            <v>2402</v>
          </cell>
          <cell r="T231" t="str">
            <v>Sugiyama, Toshiaki /  ｽｷﾞﾔﾏ ﾄｼｱｷ /  杉山 俊昭</v>
          </cell>
          <cell r="U231" t="str">
            <v>JP-Tokyo-OAC</v>
          </cell>
          <cell r="V231" t="str">
            <v>tomomi.takada@oracle.com</v>
          </cell>
          <cell r="W231" t="str">
            <v>C</v>
          </cell>
          <cell r="Z231" t="str">
            <v>ｿﾘｭｰｼｮﾝﾏﾈｼﾞｬｰ</v>
          </cell>
        </row>
        <row r="232">
          <cell r="A232">
            <v>4302</v>
          </cell>
          <cell r="B232">
            <v>40695</v>
          </cell>
          <cell r="C232" t="str">
            <v>山田 幸生</v>
          </cell>
          <cell r="D232" t="str">
            <v>ﾔﾏﾀﾞ ﾕｷｵ</v>
          </cell>
          <cell r="E232" t="str">
            <v>Yukio Yamada</v>
          </cell>
          <cell r="F232" t="str">
            <v>ｺﾝｻﾙﾃｨﾝｸﾞｻｰﾋﾞｽ統括</v>
          </cell>
          <cell r="G232" t="str">
            <v>ｱﾌﾟﾘｹｰｼｮﾝｿﾘｭｰｼｮﾝｺﾝｻﾙﾃｨﾝｸﾞ統括本部</v>
          </cell>
          <cell r="H232" t="str">
            <v>SCMｺﾝｻﾙﾃｨﾝｸﾞ本部</v>
          </cell>
          <cell r="J232" t="str">
            <v>Oracle Consulting Services</v>
          </cell>
          <cell r="K232" t="str">
            <v>Applications Solution Consulting</v>
          </cell>
          <cell r="L232" t="str">
            <v>SCM Consulting</v>
          </cell>
          <cell r="N232" t="str">
            <v>5059 - Application solution consulting - ORCL Japan</v>
          </cell>
          <cell r="O232" t="str">
            <v>IC4</v>
          </cell>
          <cell r="P232" t="str">
            <v>21640.Consulting Solution Manager.CONS.IMPDEL.IC4</v>
          </cell>
          <cell r="Q232" t="str">
            <v>L7</v>
          </cell>
          <cell r="S232" t="str">
            <v>2402</v>
          </cell>
          <cell r="T232" t="str">
            <v>Sugiyama, Toshiaki /  ｽｷﾞﾔﾏ ﾄｼｱｷ /  杉山 俊昭</v>
          </cell>
          <cell r="U232" t="str">
            <v>JP-Tokyo-OAC</v>
          </cell>
          <cell r="V232" t="str">
            <v>yukio.yamada@oracle.com</v>
          </cell>
          <cell r="W232" t="str">
            <v>C</v>
          </cell>
          <cell r="Z232" t="str">
            <v>ｿﾘｭｰｼｮﾝﾏﾈｼﾞｬｰ</v>
          </cell>
        </row>
        <row r="233">
          <cell r="A233">
            <v>4356</v>
          </cell>
          <cell r="B233">
            <v>40787</v>
          </cell>
          <cell r="C233" t="str">
            <v>中島 啓之</v>
          </cell>
          <cell r="D233" t="str">
            <v>ﾅｶｼﾞﾏ ﾋﾛﾕｷ</v>
          </cell>
          <cell r="E233" t="str">
            <v>Hiroyuki Nakajima</v>
          </cell>
          <cell r="F233" t="str">
            <v>ｺﾝｻﾙﾃｨﾝｸﾞｻｰﾋﾞｽ統括</v>
          </cell>
          <cell r="G233" t="str">
            <v>ｱﾌﾟﾘｹｰｼｮﾝｿﾘｭｰｼｮﾝｺﾝｻﾙﾃｨﾝｸﾞ統括本部</v>
          </cell>
          <cell r="H233" t="str">
            <v>SCMｺﾝｻﾙﾃｨﾝｸﾞ本部</v>
          </cell>
          <cell r="J233" t="str">
            <v>Oracle Consulting Services</v>
          </cell>
          <cell r="K233" t="str">
            <v>Applications Solution Consulting</v>
          </cell>
          <cell r="L233" t="str">
            <v>SCM Consulting</v>
          </cell>
          <cell r="N233" t="str">
            <v>5059 - Application solution consulting - ORCL Japan</v>
          </cell>
          <cell r="O233" t="str">
            <v>IC2</v>
          </cell>
          <cell r="P233" t="str">
            <v>20410.Senior Consultant.CONS.IMPDEL.IC2</v>
          </cell>
          <cell r="Q233" t="str">
            <v>L4</v>
          </cell>
          <cell r="S233" t="str">
            <v>2402</v>
          </cell>
          <cell r="T233" t="str">
            <v>Sugiyama, Toshiaki /  ｽｷﾞﾔﾏ ﾄｼｱｷ /  杉山 俊昭</v>
          </cell>
          <cell r="U233" t="str">
            <v>JP-Tokyo-OAC</v>
          </cell>
          <cell r="V233" t="str">
            <v>hiroyuki.x.nakajima@oracle.com</v>
          </cell>
          <cell r="W233" t="str">
            <v>C</v>
          </cell>
          <cell r="Z233" t="str">
            <v>ｼﾆｱｺﾝｻﾙﾀﾝﾄ</v>
          </cell>
        </row>
        <row r="234">
          <cell r="A234">
            <v>4099</v>
          </cell>
          <cell r="B234">
            <v>40422</v>
          </cell>
          <cell r="C234" t="str">
            <v>菊地 英樹</v>
          </cell>
          <cell r="D234" t="str">
            <v>ｷｸﾁ ﾋﾃﾞｷ</v>
          </cell>
          <cell r="E234" t="str">
            <v>Hideki Kikuchi</v>
          </cell>
          <cell r="F234" t="str">
            <v>ｺﾝｻﾙﾃｨﾝｸﾞｻｰﾋﾞｽ統括</v>
          </cell>
          <cell r="G234" t="str">
            <v>ｱﾌﾟﾘｹｰｼｮﾝｿﾘｭｰｼｮﾝｺﾝｻﾙﾃｨﾝｸﾞ統括本部</v>
          </cell>
          <cell r="H234" t="str">
            <v>SCMｺﾝｻﾙﾃｨﾝｸﾞ本部</v>
          </cell>
          <cell r="I234" t="str">
            <v>PLM･MDMｺﾝｻﾙﾃｨﾝｸﾞ部</v>
          </cell>
          <cell r="J234" t="str">
            <v>Oracle Consulting Services</v>
          </cell>
          <cell r="K234" t="str">
            <v>Applications Solution Consulting</v>
          </cell>
          <cell r="L234" t="str">
            <v>SCM Consulting</v>
          </cell>
          <cell r="M234" t="str">
            <v>PLM &amp; MDM Consulting</v>
          </cell>
          <cell r="N234" t="str">
            <v>5059 - Application solution consulting - ORCL Japan</v>
          </cell>
          <cell r="O234" t="str">
            <v>M3</v>
          </cell>
          <cell r="P234" t="str">
            <v>21505.Consulting Technical Mgmt Manager.CONS.IMPDEL.M3</v>
          </cell>
          <cell r="Q234" t="str">
            <v>L7</v>
          </cell>
          <cell r="R234" t="str">
            <v>Y</v>
          </cell>
          <cell r="S234" t="str">
            <v>2402</v>
          </cell>
          <cell r="T234" t="str">
            <v>Sugiyama, Toshiaki /  ｽｷﾞﾔﾏ ﾄｼｱｷ /  杉山 俊昭</v>
          </cell>
          <cell r="U234" t="str">
            <v>JP-Tokyo-OAC</v>
          </cell>
          <cell r="V234" t="str">
            <v>hideki.kikuchi@oracle.com</v>
          </cell>
          <cell r="W234" t="str">
            <v>C</v>
          </cell>
          <cell r="Z234" t="str">
            <v>ｺﾝｻﾙﾃｨﾝｸﾞﾏﾈｼﾞｬｰ</v>
          </cell>
        </row>
        <row r="235">
          <cell r="A235">
            <v>1637</v>
          </cell>
          <cell r="B235">
            <v>36161</v>
          </cell>
          <cell r="C235" t="str">
            <v>川添 幸織</v>
          </cell>
          <cell r="D235" t="str">
            <v>ｶﾜｿﾞｴ ﾕｷｵ</v>
          </cell>
          <cell r="E235" t="str">
            <v>Yukio Kawazoe</v>
          </cell>
          <cell r="F235" t="str">
            <v>ｺﾝｻﾙﾃｨﾝｸﾞｻｰﾋﾞｽ統括</v>
          </cell>
          <cell r="G235" t="str">
            <v>ｱﾌﾟﾘｹｰｼｮﾝｿﾘｭｰｼｮﾝｺﾝｻﾙﾃｨﾝｸﾞ統括本部</v>
          </cell>
          <cell r="H235" t="str">
            <v>SCMｺﾝｻﾙﾃｨﾝｸﾞ本部</v>
          </cell>
          <cell r="I235" t="str">
            <v>PLM･MDMｺﾝｻﾙﾃｨﾝｸﾞ部</v>
          </cell>
          <cell r="J235" t="str">
            <v>Oracle Consulting Services</v>
          </cell>
          <cell r="K235" t="str">
            <v>Applications Solution Consulting</v>
          </cell>
          <cell r="L235" t="str">
            <v>SCM Consulting</v>
          </cell>
          <cell r="M235" t="str">
            <v>PLM &amp; MDM Consulting</v>
          </cell>
          <cell r="N235" t="str">
            <v>5059 - Application solution consulting - ORCL Japan</v>
          </cell>
          <cell r="O235" t="str">
            <v>IC4</v>
          </cell>
          <cell r="P235" t="str">
            <v>21640.Consulting Solution Manager.CONS.IMPDEL.IC4</v>
          </cell>
          <cell r="Q235" t="str">
            <v>L7</v>
          </cell>
          <cell r="S235" t="str">
            <v>4099</v>
          </cell>
          <cell r="T235" t="str">
            <v>Kikuchi, Hideki /  ｷｸﾁ ﾋﾃﾞｷ /  菊地 英樹</v>
          </cell>
          <cell r="U235" t="str">
            <v>JP-Tokyo-OAC</v>
          </cell>
          <cell r="V235" t="str">
            <v>Yukio.Kawazoe@oracle.com</v>
          </cell>
          <cell r="W235" t="str">
            <v>C</v>
          </cell>
          <cell r="Z235" t="str">
            <v>ｿﾘｭｰｼｮﾝﾏﾈｼﾞｬｰ</v>
          </cell>
        </row>
        <row r="236">
          <cell r="A236">
            <v>1819</v>
          </cell>
          <cell r="B236">
            <v>36404</v>
          </cell>
          <cell r="C236" t="str">
            <v>原田 善晴</v>
          </cell>
          <cell r="D236" t="str">
            <v>ﾊﾗﾀﾞ ﾖｼﾊﾙ</v>
          </cell>
          <cell r="E236" t="str">
            <v>Yoshiharu Harada</v>
          </cell>
          <cell r="F236" t="str">
            <v>ｺﾝｻﾙﾃｨﾝｸﾞｻｰﾋﾞｽ統括</v>
          </cell>
          <cell r="G236" t="str">
            <v>ｱﾌﾟﾘｹｰｼｮﾝｿﾘｭｰｼｮﾝｺﾝｻﾙﾃｨﾝｸﾞ統括本部</v>
          </cell>
          <cell r="H236" t="str">
            <v>SCMｺﾝｻﾙﾃｨﾝｸﾞ本部</v>
          </cell>
          <cell r="I236" t="str">
            <v>PLM･MDMｺﾝｻﾙﾃｨﾝｸﾞ部</v>
          </cell>
          <cell r="J236" t="str">
            <v>Oracle Consulting Services</v>
          </cell>
          <cell r="K236" t="str">
            <v>Applications Solution Consulting</v>
          </cell>
          <cell r="L236" t="str">
            <v>SCM Consulting</v>
          </cell>
          <cell r="M236" t="str">
            <v>PLM &amp; MDM Consulting</v>
          </cell>
          <cell r="N236" t="str">
            <v>5059 - Application solution consulting - ORCL Japan</v>
          </cell>
          <cell r="O236" t="str">
            <v>IC4</v>
          </cell>
          <cell r="P236" t="str">
            <v>12611.Consulting Project Technical Manager.CONS.PROJMAN.IC4</v>
          </cell>
          <cell r="Q236" t="str">
            <v>L7</v>
          </cell>
          <cell r="S236" t="str">
            <v>4099</v>
          </cell>
          <cell r="T236" t="str">
            <v>Kikuchi, Hideki /  ｷｸﾁ ﾋﾃﾞｷ /  菊地 英樹</v>
          </cell>
          <cell r="U236" t="str">
            <v>JP-Tokyo-OAC</v>
          </cell>
          <cell r="V236" t="str">
            <v>Yoshiharu.Harada@oracle.com</v>
          </cell>
          <cell r="W236" t="str">
            <v>C</v>
          </cell>
          <cell r="Z236" t="str">
            <v>ﾌﾟﾛｼﾞｪｸﾄﾃｸﾆｶﾙﾏﾈｼﾞｬｰ</v>
          </cell>
        </row>
        <row r="237">
          <cell r="A237">
            <v>2403</v>
          </cell>
          <cell r="B237">
            <v>37196</v>
          </cell>
          <cell r="C237" t="str">
            <v>三笠 拓</v>
          </cell>
          <cell r="D237" t="str">
            <v>ﾐｶｻ ﾊｼﾞﾒ</v>
          </cell>
          <cell r="E237" t="str">
            <v>Hajime Mikasa</v>
          </cell>
          <cell r="F237" t="str">
            <v>ｺﾝｻﾙﾃｨﾝｸﾞｻｰﾋﾞｽ統括</v>
          </cell>
          <cell r="G237" t="str">
            <v>ｱﾌﾟﾘｹｰｼｮﾝｿﾘｭｰｼｮﾝｺﾝｻﾙﾃｨﾝｸﾞ統括本部</v>
          </cell>
          <cell r="H237" t="str">
            <v>SCMｺﾝｻﾙﾃｨﾝｸﾞ本部</v>
          </cell>
          <cell r="I237" t="str">
            <v>PLM･MDMｺﾝｻﾙﾃｨﾝｸﾞ部</v>
          </cell>
          <cell r="J237" t="str">
            <v>Oracle Consulting Services</v>
          </cell>
          <cell r="K237" t="str">
            <v>Applications Solution Consulting</v>
          </cell>
          <cell r="L237" t="str">
            <v>SCM Consulting</v>
          </cell>
          <cell r="M237" t="str">
            <v>PLM &amp; MDM Consulting</v>
          </cell>
          <cell r="N237" t="str">
            <v>5059 - Application solution consulting - ORCL Japan</v>
          </cell>
          <cell r="O237" t="str">
            <v>IC4</v>
          </cell>
          <cell r="P237" t="str">
            <v>12611.Consulting Project Technical Manager.CONS.PROJMAN.IC4</v>
          </cell>
          <cell r="Q237" t="str">
            <v>L7</v>
          </cell>
          <cell r="S237" t="str">
            <v>4099</v>
          </cell>
          <cell r="T237" t="str">
            <v>Kikuchi, Hideki /  ｷｸﾁ ﾋﾃﾞｷ /  菊地 英樹</v>
          </cell>
          <cell r="U237" t="str">
            <v>JP-Tokyo-OAC</v>
          </cell>
          <cell r="V237" t="str">
            <v>Hajime.Mikasa@oracle.com</v>
          </cell>
          <cell r="W237" t="str">
            <v>C</v>
          </cell>
          <cell r="Z237" t="str">
            <v>ﾌﾟﾛｼﾞｪｸﾄﾃｸﾆｶﾙﾏﾈｼﾞｬｰ</v>
          </cell>
        </row>
        <row r="238">
          <cell r="A238">
            <v>3130</v>
          </cell>
          <cell r="B238">
            <v>38930</v>
          </cell>
          <cell r="C238" t="str">
            <v>門脇 豪</v>
          </cell>
          <cell r="D238" t="str">
            <v>ｶﾄﾞﾜｷ ｺﾞｳ</v>
          </cell>
          <cell r="E238" t="str">
            <v>Go Kadowaki</v>
          </cell>
          <cell r="F238" t="str">
            <v>ｺﾝｻﾙﾃｨﾝｸﾞｻｰﾋﾞｽ統括</v>
          </cell>
          <cell r="G238" t="str">
            <v>ｱﾌﾟﾘｹｰｼｮﾝｿﾘｭｰｼｮﾝｺﾝｻﾙﾃｨﾝｸﾞ統括本部</v>
          </cell>
          <cell r="H238" t="str">
            <v>SCMｺﾝｻﾙﾃｨﾝｸﾞ本部</v>
          </cell>
          <cell r="I238" t="str">
            <v>PLM･MDMｺﾝｻﾙﾃｨﾝｸﾞ部</v>
          </cell>
          <cell r="J238" t="str">
            <v>Oracle Consulting Services</v>
          </cell>
          <cell r="K238" t="str">
            <v>Applications Solution Consulting</v>
          </cell>
          <cell r="L238" t="str">
            <v>SCM Consulting</v>
          </cell>
          <cell r="M238" t="str">
            <v>PLM &amp; MDM Consulting</v>
          </cell>
          <cell r="N238" t="str">
            <v>5059 - Application solution consulting - ORCL Japan</v>
          </cell>
          <cell r="O238" t="str">
            <v>IC3</v>
          </cell>
          <cell r="P238" t="str">
            <v>20610.Senior Principal Consultant.CONS.IMPDEL.IC3</v>
          </cell>
          <cell r="Q238" t="str">
            <v>L6</v>
          </cell>
          <cell r="S238" t="str">
            <v>4099</v>
          </cell>
          <cell r="T238" t="str">
            <v>Kikuchi, Hideki /  ｷｸﾁ ﾋﾃﾞｷ /  菊地 英樹</v>
          </cell>
          <cell r="U238" t="str">
            <v>JP-Tokyo-OAC</v>
          </cell>
          <cell r="V238" t="str">
            <v>go.kadowaki@oracle.com</v>
          </cell>
          <cell r="W238" t="str">
            <v>C</v>
          </cell>
          <cell r="Z238" t="str">
            <v>ｼﾆｱﾌﾟﾘﾝｼﾊﾟﾙｺﾝｻﾙﾀﾝﾄ</v>
          </cell>
        </row>
        <row r="239">
          <cell r="A239">
            <v>4102</v>
          </cell>
          <cell r="B239">
            <v>40422</v>
          </cell>
          <cell r="C239" t="str">
            <v>堺沢 英樹</v>
          </cell>
          <cell r="D239" t="str">
            <v>ｻｶｲｻﾞﾜ ﾋﾃﾞｷ</v>
          </cell>
          <cell r="E239" t="str">
            <v>Hideki Sakaizawa</v>
          </cell>
          <cell r="F239" t="str">
            <v>ｺﾝｻﾙﾃｨﾝｸﾞｻｰﾋﾞｽ統括</v>
          </cell>
          <cell r="G239" t="str">
            <v>ｱﾌﾟﾘｹｰｼｮﾝｿﾘｭｰｼｮﾝｺﾝｻﾙﾃｨﾝｸﾞ統括本部</v>
          </cell>
          <cell r="H239" t="str">
            <v>SCMｺﾝｻﾙﾃｨﾝｸﾞ本部</v>
          </cell>
          <cell r="I239" t="str">
            <v>PLM･MDMｺﾝｻﾙﾃｨﾝｸﾞ部</v>
          </cell>
          <cell r="J239" t="str">
            <v>Oracle Consulting Services</v>
          </cell>
          <cell r="K239" t="str">
            <v>Applications Solution Consulting</v>
          </cell>
          <cell r="L239" t="str">
            <v>SCM Consulting</v>
          </cell>
          <cell r="M239" t="str">
            <v>PLM &amp; MDM Consulting</v>
          </cell>
          <cell r="N239" t="str">
            <v>5059 - Application solution consulting - ORCL Japan</v>
          </cell>
          <cell r="O239" t="str">
            <v>IC3</v>
          </cell>
          <cell r="P239" t="str">
            <v>21630.Consulting Solution Lead.CONS.IMPDEL.IC3</v>
          </cell>
          <cell r="Q239" t="str">
            <v>L6</v>
          </cell>
          <cell r="S239" t="str">
            <v>4099</v>
          </cell>
          <cell r="T239" t="str">
            <v>Kikuchi, Hideki /  ｷｸﾁ ﾋﾃﾞｷ /  菊地 英樹</v>
          </cell>
          <cell r="U239" t="str">
            <v>JP-Tokyo-OAC</v>
          </cell>
          <cell r="V239" t="str">
            <v>hideki.sakaizawa@oracle.com</v>
          </cell>
          <cell r="W239" t="str">
            <v>C</v>
          </cell>
          <cell r="Z239" t="str">
            <v>ｿﾘｭｰｼｮﾝﾘｰﾀﾞｰ</v>
          </cell>
        </row>
        <row r="240">
          <cell r="A240">
            <v>5376</v>
          </cell>
          <cell r="B240">
            <v>39356</v>
          </cell>
          <cell r="C240" t="str">
            <v>羅 剣</v>
          </cell>
          <cell r="D240" t="str">
            <v>ﾛｳ ｼﾞｬﾝ</v>
          </cell>
          <cell r="E240" t="str">
            <v>Jian Luo</v>
          </cell>
          <cell r="F240" t="str">
            <v>ｺﾝｻﾙﾃｨﾝｸﾞｻｰﾋﾞｽ統括</v>
          </cell>
          <cell r="G240" t="str">
            <v>ｱﾌﾟﾘｹｰｼｮﾝｿﾘｭｰｼｮﾝｺﾝｻﾙﾃｨﾝｸﾞ統括本部</v>
          </cell>
          <cell r="H240" t="str">
            <v>SCMｺﾝｻﾙﾃｨﾝｸﾞ本部</v>
          </cell>
          <cell r="I240" t="str">
            <v>PLM･MDMｺﾝｻﾙﾃｨﾝｸﾞ部</v>
          </cell>
          <cell r="J240" t="str">
            <v>Oracle Consulting Services</v>
          </cell>
          <cell r="K240" t="str">
            <v>Applications Solution Consulting</v>
          </cell>
          <cell r="L240" t="str">
            <v>SCM Consulting</v>
          </cell>
          <cell r="M240" t="str">
            <v>PLM &amp; MDM Consulting</v>
          </cell>
          <cell r="N240" t="str">
            <v>5059 - Application solution consulting - ORCL OIS Japan GK</v>
          </cell>
          <cell r="O240" t="str">
            <v>IC3</v>
          </cell>
          <cell r="P240" t="str">
            <v>20610.Senior Principal Consultant.CONS.IMPDEL.IC3</v>
          </cell>
          <cell r="Q240" t="str">
            <v>L6</v>
          </cell>
          <cell r="S240" t="str">
            <v>4099</v>
          </cell>
          <cell r="T240" t="str">
            <v>Kikuchi, Hideki /  ｷｸﾁ ﾋﾃﾞｷ /  菊地 英樹</v>
          </cell>
          <cell r="U240" t="str">
            <v>JP-Tokyo-OAC</v>
          </cell>
          <cell r="V240" t="str">
            <v>jian.luo@oracle.com</v>
          </cell>
          <cell r="W240" t="str">
            <v>C</v>
          </cell>
          <cell r="Z240" t="str">
            <v>ｼﾆｱﾌﾟﾘﾝｼﾊﾟﾙｺﾝｻﾙﾀﾝﾄ</v>
          </cell>
        </row>
        <row r="241">
          <cell r="A241">
            <v>5379</v>
          </cell>
          <cell r="B241">
            <v>39356</v>
          </cell>
          <cell r="C241" t="str">
            <v>中村 敬司</v>
          </cell>
          <cell r="D241" t="str">
            <v>ﾅｶﾑﾗ ｹｲｼﾞ</v>
          </cell>
          <cell r="E241" t="str">
            <v>Keiji Nakamura</v>
          </cell>
          <cell r="F241" t="str">
            <v>ｺﾝｻﾙﾃｨﾝｸﾞｻｰﾋﾞｽ統括</v>
          </cell>
          <cell r="G241" t="str">
            <v>ｱﾌﾟﾘｹｰｼｮﾝｿﾘｭｰｼｮﾝｺﾝｻﾙﾃｨﾝｸﾞ統括本部</v>
          </cell>
          <cell r="H241" t="str">
            <v>SCMｺﾝｻﾙﾃｨﾝｸﾞ本部</v>
          </cell>
          <cell r="I241" t="str">
            <v>PLM･MDMｺﾝｻﾙﾃｨﾝｸﾞ部</v>
          </cell>
          <cell r="J241" t="str">
            <v>Oracle Consulting Services</v>
          </cell>
          <cell r="K241" t="str">
            <v>Applications Solution Consulting</v>
          </cell>
          <cell r="L241" t="str">
            <v>SCM Consulting</v>
          </cell>
          <cell r="M241" t="str">
            <v>PLM &amp; MDM Consulting</v>
          </cell>
          <cell r="N241" t="str">
            <v>5059 - Application solution consulting - ORCL OIS Japan GK</v>
          </cell>
          <cell r="O241" t="str">
            <v>IC3</v>
          </cell>
          <cell r="P241" t="str">
            <v>20610.Senior Principal Consultant.CONS.IMPDEL.IC3</v>
          </cell>
          <cell r="Q241" t="str">
            <v>L6</v>
          </cell>
          <cell r="S241" t="str">
            <v>4099</v>
          </cell>
          <cell r="T241" t="str">
            <v>Kikuchi, Hideki /  ｷｸﾁ ﾋﾃﾞｷ /  菊地 英樹</v>
          </cell>
          <cell r="U241" t="str">
            <v>JP-Tokyo-OAC</v>
          </cell>
          <cell r="V241" t="str">
            <v>keiji.nakamura@oracle.com</v>
          </cell>
          <cell r="W241" t="str">
            <v>C</v>
          </cell>
          <cell r="Z241" t="str">
            <v>ｼﾆｱﾌﾟﾘﾝｼﾊﾟﾙｺﾝｻﾙﾀﾝﾄ</v>
          </cell>
        </row>
        <row r="242">
          <cell r="A242">
            <v>4170</v>
          </cell>
          <cell r="B242">
            <v>40544</v>
          </cell>
          <cell r="C242" t="str">
            <v>竹中 央</v>
          </cell>
          <cell r="D242" t="str">
            <v>ﾀｹﾅｶ ﾋｻｼ</v>
          </cell>
          <cell r="E242" t="str">
            <v>Hisashi Takenaka</v>
          </cell>
          <cell r="F242" t="str">
            <v>ｺﾝｻﾙﾃｨﾝｸﾞｻｰﾋﾞｽ統括</v>
          </cell>
          <cell r="G242" t="str">
            <v>ｱﾌﾟﾘｹｰｼｮﾝｿﾘｭｰｼｮﾝｺﾝｻﾙﾃｨﾝｸﾞ統括本部</v>
          </cell>
          <cell r="H242" t="str">
            <v>SCMｺﾝｻﾙﾃｨﾝｸﾞ本部</v>
          </cell>
          <cell r="I242" t="str">
            <v>PLM･MDMｺﾝｻﾙﾃｨﾝｸﾞ部</v>
          </cell>
          <cell r="J242" t="str">
            <v>Oracle Consulting Services</v>
          </cell>
          <cell r="K242" t="str">
            <v>Applications Solution Consulting</v>
          </cell>
          <cell r="L242" t="str">
            <v>SCM Consulting</v>
          </cell>
          <cell r="M242" t="str">
            <v>PLM &amp; MDM Consulting</v>
          </cell>
          <cell r="N242" t="str">
            <v>5059 - Application solution consulting - ORCL Japan</v>
          </cell>
          <cell r="O242" t="str">
            <v>IC2</v>
          </cell>
          <cell r="P242" t="str">
            <v>20410.Senior Consultant.CONS.IMPDEL.IC2</v>
          </cell>
          <cell r="Q242" t="str">
            <v>L4</v>
          </cell>
          <cell r="S242" t="str">
            <v>4099</v>
          </cell>
          <cell r="T242" t="str">
            <v>Kikuchi, Hideki /  ｷｸﾁ ﾋﾃﾞｷ /  菊地 英樹</v>
          </cell>
          <cell r="U242" t="str">
            <v>JP-Tokyo-OAC</v>
          </cell>
          <cell r="V242" t="str">
            <v>hisashi.takenaka@oracle.com</v>
          </cell>
          <cell r="W242" t="str">
            <v>C</v>
          </cell>
          <cell r="Z242" t="str">
            <v>ｼﾆｱｺﾝｻﾙﾀﾝﾄ</v>
          </cell>
        </row>
        <row r="243">
          <cell r="A243">
            <v>4036</v>
          </cell>
          <cell r="B243">
            <v>40269</v>
          </cell>
          <cell r="C243" t="str">
            <v>前田 悠図</v>
          </cell>
          <cell r="D243" t="str">
            <v>ﾏｴﾀﾞ ﾕｳﾄ</v>
          </cell>
          <cell r="E243" t="str">
            <v>Yuto Maeda</v>
          </cell>
          <cell r="F243" t="str">
            <v>ｺﾝｻﾙﾃｨﾝｸﾞｻｰﾋﾞｽ統括</v>
          </cell>
          <cell r="G243" t="str">
            <v>ｱﾌﾟﾘｹｰｼｮﾝｿﾘｭｰｼｮﾝｺﾝｻﾙﾃｨﾝｸﾞ統括本部</v>
          </cell>
          <cell r="H243" t="str">
            <v>SCMｺﾝｻﾙﾃｨﾝｸﾞ本部</v>
          </cell>
          <cell r="I243" t="str">
            <v>PLM･MDMｺﾝｻﾙﾃｨﾝｸﾞ部</v>
          </cell>
          <cell r="J243" t="str">
            <v>Oracle Consulting Services</v>
          </cell>
          <cell r="K243" t="str">
            <v>Applications Solution Consulting</v>
          </cell>
          <cell r="L243" t="str">
            <v>SCM Consulting</v>
          </cell>
          <cell r="M243" t="str">
            <v>PLM &amp; MDM Consulting</v>
          </cell>
          <cell r="N243" t="str">
            <v>5059 - Application solution consulting - ORCL Japan</v>
          </cell>
          <cell r="O243" t="str">
            <v>IC1</v>
          </cell>
          <cell r="P243" t="str">
            <v>20110.Associate Consultant.CONS.IMPDEL.IC1</v>
          </cell>
          <cell r="Q243" t="str">
            <v>L2</v>
          </cell>
          <cell r="S243" t="str">
            <v>4099</v>
          </cell>
          <cell r="T243" t="str">
            <v>Kikuchi, Hideki /  ｷｸﾁ ﾋﾃﾞｷ /  菊地 英樹</v>
          </cell>
          <cell r="U243" t="str">
            <v>JP-Tokyo-OAC</v>
          </cell>
          <cell r="V243" t="str">
            <v>yuto.maeda@oracle.com</v>
          </cell>
          <cell r="W243" t="str">
            <v>NG</v>
          </cell>
          <cell r="Z243" t="str">
            <v>ｱｿｼｴｲﾄｺﾝｻﾙﾀﾝﾄ</v>
          </cell>
        </row>
        <row r="244">
          <cell r="A244">
            <v>1948</v>
          </cell>
          <cell r="B244">
            <v>36617</v>
          </cell>
          <cell r="C244" t="str">
            <v>多賀 直太</v>
          </cell>
          <cell r="D244" t="str">
            <v>ﾀｶﾞ ﾅｵﾀ</v>
          </cell>
          <cell r="E244" t="str">
            <v>Naota Taga</v>
          </cell>
          <cell r="F244" t="str">
            <v>ｺﾝｻﾙﾃｨﾝｸﾞｻｰﾋﾞｽ統括</v>
          </cell>
          <cell r="G244" t="str">
            <v>ｱﾌﾟﾘｹｰｼｮﾝｿﾘｭｰｼｮﾝｺﾝｻﾙﾃｨﾝｸﾞ統括本部</v>
          </cell>
          <cell r="H244" t="str">
            <v>SCMｺﾝｻﾙﾃｨﾝｸﾞ本部</v>
          </cell>
          <cell r="I244" t="str">
            <v>SCM第1ｺﾝｻﾙﾃｨﾝｸﾞ部</v>
          </cell>
          <cell r="J244" t="str">
            <v>Oracle Consulting Services</v>
          </cell>
          <cell r="K244" t="str">
            <v>Applications Solution Consulting</v>
          </cell>
          <cell r="L244" t="str">
            <v>SCM Consulting</v>
          </cell>
          <cell r="M244" t="str">
            <v>SCM Consulting #1</v>
          </cell>
          <cell r="N244" t="str">
            <v>5059 - Application solution consulting - ORCL Japan</v>
          </cell>
          <cell r="O244" t="str">
            <v>M2</v>
          </cell>
          <cell r="P244" t="str">
            <v>20710.Managing Principal Consultant.CONS.IMPDEL.M2</v>
          </cell>
          <cell r="Q244" t="str">
            <v>L6</v>
          </cell>
          <cell r="R244" t="str">
            <v>Y</v>
          </cell>
          <cell r="S244" t="str">
            <v>2402</v>
          </cell>
          <cell r="T244" t="str">
            <v>Sugiyama, Toshiaki /  ｽｷﾞﾔﾏ ﾄｼｱｷ /  杉山 俊昭</v>
          </cell>
          <cell r="U244" t="str">
            <v>JP-Tokyo-OAC</v>
          </cell>
          <cell r="V244" t="str">
            <v>Naota.Taga@oracle.com</v>
          </cell>
          <cell r="W244" t="str">
            <v>NG</v>
          </cell>
          <cell r="Z244" t="str">
            <v>ﾏﾈｰｼﾞﾝｸﾞﾌﾟﾘﾝｼﾊﾟﾙｺﾝｻﾙﾀﾝﾄ</v>
          </cell>
        </row>
        <row r="245">
          <cell r="A245">
            <v>746</v>
          </cell>
          <cell r="B245">
            <v>35156</v>
          </cell>
          <cell r="C245" t="str">
            <v>小林 由希</v>
          </cell>
          <cell r="D245" t="str">
            <v>ｺﾊﾞﾔｼ ﾕｷ</v>
          </cell>
          <cell r="E245" t="str">
            <v>Yuki Kobayashi</v>
          </cell>
          <cell r="F245" t="str">
            <v>ｺﾝｻﾙﾃｨﾝｸﾞｻｰﾋﾞｽ統括</v>
          </cell>
          <cell r="G245" t="str">
            <v>ｱﾌﾟﾘｹｰｼｮﾝｿﾘｭｰｼｮﾝｺﾝｻﾙﾃｨﾝｸﾞ統括本部</v>
          </cell>
          <cell r="H245" t="str">
            <v>SCMｺﾝｻﾙﾃｨﾝｸﾞ本部</v>
          </cell>
          <cell r="I245" t="str">
            <v>SCM第1ｺﾝｻﾙﾃｨﾝｸﾞ部</v>
          </cell>
          <cell r="J245" t="str">
            <v>Oracle Consulting Services</v>
          </cell>
          <cell r="K245" t="str">
            <v>Applications Solution Consulting</v>
          </cell>
          <cell r="L245" t="str">
            <v>SCM Consulting</v>
          </cell>
          <cell r="M245" t="str">
            <v>SCM Consulting #1</v>
          </cell>
          <cell r="N245" t="str">
            <v>5059 - Application solution consulting - ORCL Japan</v>
          </cell>
          <cell r="O245" t="str">
            <v>IC4</v>
          </cell>
          <cell r="P245" t="str">
            <v>21640.Consulting Solution Manager.CONS.IMPDEL.IC4</v>
          </cell>
          <cell r="Q245" t="str">
            <v>L7</v>
          </cell>
          <cell r="S245" t="str">
            <v>1948</v>
          </cell>
          <cell r="T245" t="str">
            <v>Taga, Naota /  ﾀｶﾞ ﾅｵﾀ /  多賀 直太</v>
          </cell>
          <cell r="U245" t="str">
            <v>JP-Tokyo-OAC</v>
          </cell>
          <cell r="V245" t="str">
            <v>Yuki.Kobayashi@oracle.com</v>
          </cell>
          <cell r="W245" t="str">
            <v>NG</v>
          </cell>
          <cell r="Z245" t="str">
            <v>ｿﾘｭｰｼｮﾝﾏﾈｼﾞｬｰ</v>
          </cell>
        </row>
        <row r="246">
          <cell r="A246">
            <v>1653</v>
          </cell>
          <cell r="B246">
            <v>36192</v>
          </cell>
          <cell r="C246" t="str">
            <v>徳井 琢也</v>
          </cell>
          <cell r="D246" t="str">
            <v>ﾄｸｲ ﾀｸﾔ</v>
          </cell>
          <cell r="E246" t="str">
            <v>Takuya Tokui</v>
          </cell>
          <cell r="F246" t="str">
            <v>ｺﾝｻﾙﾃｨﾝｸﾞｻｰﾋﾞｽ統括</v>
          </cell>
          <cell r="G246" t="str">
            <v>ｱﾌﾟﾘｹｰｼｮﾝｿﾘｭｰｼｮﾝｺﾝｻﾙﾃｨﾝｸﾞ統括本部</v>
          </cell>
          <cell r="H246" t="str">
            <v>SCMｺﾝｻﾙﾃｨﾝｸﾞ本部</v>
          </cell>
          <cell r="I246" t="str">
            <v>SCM第1ｺﾝｻﾙﾃｨﾝｸﾞ部</v>
          </cell>
          <cell r="J246" t="str">
            <v>Oracle Consulting Services</v>
          </cell>
          <cell r="K246" t="str">
            <v>Applications Solution Consulting</v>
          </cell>
          <cell r="L246" t="str">
            <v>SCM Consulting</v>
          </cell>
          <cell r="M246" t="str">
            <v>SCM Consulting #1</v>
          </cell>
          <cell r="N246" t="str">
            <v>5059 - Application solution consulting - ORCL Japan</v>
          </cell>
          <cell r="O246" t="str">
            <v>IC4</v>
          </cell>
          <cell r="P246" t="str">
            <v>21640.Consulting Solution Manager.CONS.IMPDEL.IC4</v>
          </cell>
          <cell r="Q246" t="str">
            <v>L7</v>
          </cell>
          <cell r="S246" t="str">
            <v>1948</v>
          </cell>
          <cell r="T246" t="str">
            <v>Taga, Naota /  ﾀｶﾞ ﾅｵﾀ /  多賀 直太</v>
          </cell>
          <cell r="U246" t="str">
            <v>JP-Tokyo-OAC</v>
          </cell>
          <cell r="V246" t="str">
            <v>Takuya.Tokui@oracle.com</v>
          </cell>
          <cell r="W246" t="str">
            <v>C</v>
          </cell>
          <cell r="Z246" t="str">
            <v>ｿﾘｭｰｼｮﾝﾏﾈｼﾞｬｰ</v>
          </cell>
        </row>
        <row r="247">
          <cell r="A247">
            <v>3530</v>
          </cell>
          <cell r="B247">
            <v>39371</v>
          </cell>
          <cell r="C247" t="str">
            <v>熊木 達治</v>
          </cell>
          <cell r="D247" t="str">
            <v>ｸﾏｷ ﾀﾂﾊﾙ</v>
          </cell>
          <cell r="E247" t="str">
            <v>Tatsuharu Kumaki</v>
          </cell>
          <cell r="F247" t="str">
            <v>ｺﾝｻﾙﾃｨﾝｸﾞｻｰﾋﾞｽ統括</v>
          </cell>
          <cell r="G247" t="str">
            <v>ｱﾌﾟﾘｹｰｼｮﾝｿﾘｭｰｼｮﾝｺﾝｻﾙﾃｨﾝｸﾞ統括本部</v>
          </cell>
          <cell r="H247" t="str">
            <v>SCMｺﾝｻﾙﾃｨﾝｸﾞ本部</v>
          </cell>
          <cell r="I247" t="str">
            <v>SCM第1ｺﾝｻﾙﾃｨﾝｸﾞ部</v>
          </cell>
          <cell r="J247" t="str">
            <v>Oracle Consulting Services</v>
          </cell>
          <cell r="K247" t="str">
            <v>Applications Solution Consulting</v>
          </cell>
          <cell r="L247" t="str">
            <v>SCM Consulting</v>
          </cell>
          <cell r="M247" t="str">
            <v>SCM Consulting #1</v>
          </cell>
          <cell r="N247" t="str">
            <v>5059 - Application solution consulting - ORCL Japan</v>
          </cell>
          <cell r="O247" t="str">
            <v>IC4</v>
          </cell>
          <cell r="P247" t="str">
            <v>20820.Consulting Technical Manager.CONS.IMPDEL.IC4</v>
          </cell>
          <cell r="Q247" t="str">
            <v>L7</v>
          </cell>
          <cell r="S247" t="str">
            <v>1948</v>
          </cell>
          <cell r="T247" t="str">
            <v>Taga, Naota /  ﾀｶﾞ ﾅｵﾀ /  多賀 直太</v>
          </cell>
          <cell r="U247" t="str">
            <v>JP-Tokyo-OAC</v>
          </cell>
          <cell r="V247" t="str">
            <v>tatsuharu.kumaki@oracle.com</v>
          </cell>
          <cell r="W247" t="str">
            <v>C</v>
          </cell>
          <cell r="Z247" t="str">
            <v>ｺﾝｻﾙﾃｨﾝｸﾞﾃｸﾆｶﾙﾏﾈｼﾞｬｰ</v>
          </cell>
        </row>
        <row r="248">
          <cell r="A248">
            <v>834</v>
          </cell>
          <cell r="B248">
            <v>35227</v>
          </cell>
          <cell r="C248" t="str">
            <v>小野沢 英</v>
          </cell>
          <cell r="D248" t="str">
            <v>ｵﾉｻﾞﾜ ｴｲ</v>
          </cell>
          <cell r="E248" t="str">
            <v>Ei Onozawa</v>
          </cell>
          <cell r="F248" t="str">
            <v>ｺﾝｻﾙﾃｨﾝｸﾞｻｰﾋﾞｽ統括</v>
          </cell>
          <cell r="G248" t="str">
            <v>ｱﾌﾟﾘｹｰｼｮﾝｿﾘｭｰｼｮﾝｺﾝｻﾙﾃｨﾝｸﾞ統括本部</v>
          </cell>
          <cell r="H248" t="str">
            <v>SCMｺﾝｻﾙﾃｨﾝｸﾞ本部</v>
          </cell>
          <cell r="I248" t="str">
            <v>SCM第1ｺﾝｻﾙﾃｨﾝｸﾞ部</v>
          </cell>
          <cell r="J248" t="str">
            <v>Oracle Consulting Services</v>
          </cell>
          <cell r="K248" t="str">
            <v>Applications Solution Consulting</v>
          </cell>
          <cell r="L248" t="str">
            <v>SCM Consulting</v>
          </cell>
          <cell r="M248" t="str">
            <v>SCM Consulting #1</v>
          </cell>
          <cell r="N248" t="str">
            <v>5059 - Application solution consulting - ORCL Japan</v>
          </cell>
          <cell r="O248" t="str">
            <v>IC3</v>
          </cell>
          <cell r="P248" t="str">
            <v>20610.Senior Principal Consultant.CONS.IMPDEL.IC3</v>
          </cell>
          <cell r="Q248" t="str">
            <v>L6</v>
          </cell>
          <cell r="S248" t="str">
            <v>1948</v>
          </cell>
          <cell r="T248" t="str">
            <v>Taga, Naota /  ﾀｶﾞ ﾅｵﾀ /  多賀 直太</v>
          </cell>
          <cell r="U248" t="str">
            <v>JP-Tokyo-OAC</v>
          </cell>
          <cell r="V248" t="str">
            <v>Ei.Onozawa@oracle.com</v>
          </cell>
          <cell r="W248" t="str">
            <v>C</v>
          </cell>
          <cell r="Z248" t="str">
            <v>ｼﾆｱﾌﾟﾘﾝｼﾊﾟﾙｺﾝｻﾙﾀﾝﾄ</v>
          </cell>
        </row>
        <row r="249">
          <cell r="A249">
            <v>1592</v>
          </cell>
          <cell r="B249">
            <v>36069</v>
          </cell>
          <cell r="C249" t="str">
            <v>藤田 芳昭</v>
          </cell>
          <cell r="D249" t="str">
            <v>ﾌｼﾞﾀ ﾖｼｱｷ</v>
          </cell>
          <cell r="E249" t="str">
            <v>Yoshiaki Fujita</v>
          </cell>
          <cell r="F249" t="str">
            <v>ｺﾝｻﾙﾃｨﾝｸﾞｻｰﾋﾞｽ統括</v>
          </cell>
          <cell r="G249" t="str">
            <v>ｱﾌﾟﾘｹｰｼｮﾝｿﾘｭｰｼｮﾝｺﾝｻﾙﾃｨﾝｸﾞ統括本部</v>
          </cell>
          <cell r="H249" t="str">
            <v>SCMｺﾝｻﾙﾃｨﾝｸﾞ本部</v>
          </cell>
          <cell r="I249" t="str">
            <v>SCM第1ｺﾝｻﾙﾃｨﾝｸﾞ部</v>
          </cell>
          <cell r="J249" t="str">
            <v>Oracle Consulting Services</v>
          </cell>
          <cell r="K249" t="str">
            <v>Applications Solution Consulting</v>
          </cell>
          <cell r="L249" t="str">
            <v>SCM Consulting</v>
          </cell>
          <cell r="M249" t="str">
            <v>SCM Consulting #1</v>
          </cell>
          <cell r="N249" t="str">
            <v>5059 - Application solution consulting - ORCL Japan</v>
          </cell>
          <cell r="O249" t="str">
            <v>IC3</v>
          </cell>
          <cell r="P249" t="str">
            <v>20610.Senior Principal Consultant.CONS.IMPDEL.IC3</v>
          </cell>
          <cell r="Q249" t="str">
            <v>L6</v>
          </cell>
          <cell r="S249" t="str">
            <v>1948</v>
          </cell>
          <cell r="T249" t="str">
            <v>Taga, Naota /  ﾀｶﾞ ﾅｵﾀ /  多賀 直太</v>
          </cell>
          <cell r="U249" t="str">
            <v>JP-Tokyo-OAC</v>
          </cell>
          <cell r="V249" t="str">
            <v>Yoshiaki.Fujita@oracle.com</v>
          </cell>
          <cell r="W249" t="str">
            <v>C</v>
          </cell>
          <cell r="Z249" t="str">
            <v>ｼﾆｱﾌﾟﾘﾝｼﾊﾟﾙｺﾝｻﾙﾀﾝﾄ</v>
          </cell>
        </row>
        <row r="250">
          <cell r="A250">
            <v>1610</v>
          </cell>
          <cell r="B250">
            <v>36100</v>
          </cell>
          <cell r="C250" t="str">
            <v>船山 亮二</v>
          </cell>
          <cell r="D250" t="str">
            <v>ﾌﾅﾔﾏ ﾘｮｳｼﾞ</v>
          </cell>
          <cell r="E250" t="str">
            <v>Ryoji Funayama</v>
          </cell>
          <cell r="F250" t="str">
            <v>ｺﾝｻﾙﾃｨﾝｸﾞｻｰﾋﾞｽ統括</v>
          </cell>
          <cell r="G250" t="str">
            <v>ｱﾌﾟﾘｹｰｼｮﾝｿﾘｭｰｼｮﾝｺﾝｻﾙﾃｨﾝｸﾞ統括本部</v>
          </cell>
          <cell r="H250" t="str">
            <v>SCMｺﾝｻﾙﾃｨﾝｸﾞ本部</v>
          </cell>
          <cell r="I250" t="str">
            <v>SCM第1ｺﾝｻﾙﾃｨﾝｸﾞ部</v>
          </cell>
          <cell r="J250" t="str">
            <v>Oracle Consulting Services</v>
          </cell>
          <cell r="K250" t="str">
            <v>Applications Solution Consulting</v>
          </cell>
          <cell r="L250" t="str">
            <v>SCM Consulting</v>
          </cell>
          <cell r="M250" t="str">
            <v>SCM Consulting #1</v>
          </cell>
          <cell r="N250" t="str">
            <v>5059 - Application solution consulting - ORCL Japan</v>
          </cell>
          <cell r="O250" t="str">
            <v>IC3</v>
          </cell>
          <cell r="P250" t="str">
            <v>20610.Senior Principal Consultant.CONS.IMPDEL.IC3</v>
          </cell>
          <cell r="Q250" t="str">
            <v>L6</v>
          </cell>
          <cell r="S250" t="str">
            <v>1948</v>
          </cell>
          <cell r="T250" t="str">
            <v>Taga, Naota /  ﾀｶﾞ ﾅｵﾀ /  多賀 直太</v>
          </cell>
          <cell r="U250" t="str">
            <v>JP-Tokyo-OAC</v>
          </cell>
          <cell r="V250" t="str">
            <v>Ryoji.Funayama@oracle.com</v>
          </cell>
          <cell r="W250" t="str">
            <v>C</v>
          </cell>
          <cell r="Z250" t="str">
            <v>ｼﾆｱﾌﾟﾘﾝｼﾊﾟﾙｺﾝｻﾙﾀﾝﾄ</v>
          </cell>
        </row>
        <row r="251">
          <cell r="A251">
            <v>2246</v>
          </cell>
          <cell r="B251">
            <v>36982</v>
          </cell>
          <cell r="C251" t="str">
            <v>木村 康仁</v>
          </cell>
          <cell r="D251" t="str">
            <v>ｷﾑﾗ ﾔｽﾋﾄ</v>
          </cell>
          <cell r="E251" t="str">
            <v>Yasuhito Kimura</v>
          </cell>
          <cell r="F251" t="str">
            <v>ｺﾝｻﾙﾃｨﾝｸﾞｻｰﾋﾞｽ統括</v>
          </cell>
          <cell r="G251" t="str">
            <v>ｱﾌﾟﾘｹｰｼｮﾝｿﾘｭｰｼｮﾝｺﾝｻﾙﾃｨﾝｸﾞ統括本部</v>
          </cell>
          <cell r="H251" t="str">
            <v>SCMｺﾝｻﾙﾃｨﾝｸﾞ本部</v>
          </cell>
          <cell r="I251" t="str">
            <v>SCM第1ｺﾝｻﾙﾃｨﾝｸﾞ部</v>
          </cell>
          <cell r="J251" t="str">
            <v>Oracle Consulting Services</v>
          </cell>
          <cell r="K251" t="str">
            <v>Applications Solution Consulting</v>
          </cell>
          <cell r="L251" t="str">
            <v>SCM Consulting</v>
          </cell>
          <cell r="M251" t="str">
            <v>SCM Consulting #1</v>
          </cell>
          <cell r="N251" t="str">
            <v>5059 - Application solution consulting - ORCL Japan</v>
          </cell>
          <cell r="O251" t="str">
            <v>IC3</v>
          </cell>
          <cell r="P251" t="str">
            <v>20515.Principal Consultant.CONS.IMPDEL.IC3</v>
          </cell>
          <cell r="Q251" t="str">
            <v>L5</v>
          </cell>
          <cell r="S251" t="str">
            <v>1948</v>
          </cell>
          <cell r="T251" t="str">
            <v>Taga, Naota /  ﾀｶﾞ ﾅｵﾀ /  多賀 直太</v>
          </cell>
          <cell r="U251" t="str">
            <v>JP-Tokyo-OAC</v>
          </cell>
          <cell r="V251" t="str">
            <v>yasuhito.kimura@oracle.com</v>
          </cell>
          <cell r="W251" t="str">
            <v>NG</v>
          </cell>
          <cell r="Z251" t="str">
            <v>ﾌﾟﾘﾝｼﾊﾟﾙｺﾝｻﾙﾀﾝﾄ</v>
          </cell>
        </row>
        <row r="252">
          <cell r="A252">
            <v>2971</v>
          </cell>
          <cell r="B252">
            <v>38611</v>
          </cell>
          <cell r="C252" t="str">
            <v>吉田 年希</v>
          </cell>
          <cell r="D252" t="str">
            <v>ﾖｼﾀﾞ ﾄｼｷ</v>
          </cell>
          <cell r="E252" t="str">
            <v>Toshiki Yoshida</v>
          </cell>
          <cell r="F252" t="str">
            <v>ｺﾝｻﾙﾃｨﾝｸﾞｻｰﾋﾞｽ統括</v>
          </cell>
          <cell r="G252" t="str">
            <v>ｱﾌﾟﾘｹｰｼｮﾝｿﾘｭｰｼｮﾝｺﾝｻﾙﾃｨﾝｸﾞ統括本部</v>
          </cell>
          <cell r="H252" t="str">
            <v>SCMｺﾝｻﾙﾃｨﾝｸﾞ本部</v>
          </cell>
          <cell r="I252" t="str">
            <v>SCM第1ｺﾝｻﾙﾃｨﾝｸﾞ部</v>
          </cell>
          <cell r="J252" t="str">
            <v>Oracle Consulting Services</v>
          </cell>
          <cell r="K252" t="str">
            <v>Applications Solution Consulting</v>
          </cell>
          <cell r="L252" t="str">
            <v>SCM Consulting</v>
          </cell>
          <cell r="M252" t="str">
            <v>SCM Consulting #1</v>
          </cell>
          <cell r="N252" t="str">
            <v>5059 - Application solution consulting - ORCL Japan</v>
          </cell>
          <cell r="O252" t="str">
            <v>IC3</v>
          </cell>
          <cell r="P252" t="str">
            <v>20515.Principal Consultant.CONS.IMPDEL.IC3</v>
          </cell>
          <cell r="Q252" t="str">
            <v>L5</v>
          </cell>
          <cell r="S252" t="str">
            <v>1948</v>
          </cell>
          <cell r="T252" t="str">
            <v>Taga, Naota /  ﾀｶﾞ ﾅｵﾀ /  多賀 直太</v>
          </cell>
          <cell r="U252" t="str">
            <v>JP-Tokyo-OAC</v>
          </cell>
          <cell r="V252" t="str">
            <v>toshiki.yoshida@oracle.com</v>
          </cell>
          <cell r="W252" t="str">
            <v>C</v>
          </cell>
          <cell r="Z252" t="str">
            <v>ﾌﾟﾘﾝｼﾊﾟﾙｺﾝｻﾙﾀﾝﾄ</v>
          </cell>
        </row>
        <row r="253">
          <cell r="A253">
            <v>3552</v>
          </cell>
          <cell r="B253">
            <v>39387</v>
          </cell>
          <cell r="C253" t="str">
            <v>田中 ゆみ</v>
          </cell>
          <cell r="D253" t="str">
            <v>ﾀﾅｶ ﾕﾐ</v>
          </cell>
          <cell r="E253" t="str">
            <v>Yumi Tanaka</v>
          </cell>
          <cell r="F253" t="str">
            <v>ｺﾝｻﾙﾃｨﾝｸﾞｻｰﾋﾞｽ統括</v>
          </cell>
          <cell r="G253" t="str">
            <v>ｱﾌﾟﾘｹｰｼｮﾝｿﾘｭｰｼｮﾝｺﾝｻﾙﾃｨﾝｸﾞ統括本部</v>
          </cell>
          <cell r="H253" t="str">
            <v>SCMｺﾝｻﾙﾃｨﾝｸﾞ本部</v>
          </cell>
          <cell r="I253" t="str">
            <v>SCM第1ｺﾝｻﾙﾃｨﾝｸﾞ部</v>
          </cell>
          <cell r="J253" t="str">
            <v>Oracle Consulting Services</v>
          </cell>
          <cell r="K253" t="str">
            <v>Applications Solution Consulting</v>
          </cell>
          <cell r="L253" t="str">
            <v>SCM Consulting</v>
          </cell>
          <cell r="M253" t="str">
            <v>SCM Consulting #1</v>
          </cell>
          <cell r="N253" t="str">
            <v>5059 - Application solution consulting - ORCL Japan</v>
          </cell>
          <cell r="O253" t="str">
            <v>IC3</v>
          </cell>
          <cell r="P253" t="str">
            <v>20515.Principal Consultant.CONS.IMPDEL.IC3</v>
          </cell>
          <cell r="Q253" t="str">
            <v>L5</v>
          </cell>
          <cell r="S253" t="str">
            <v>1948</v>
          </cell>
          <cell r="T253" t="str">
            <v>Taga, Naota /  ﾀｶﾞ ﾅｵﾀ /  多賀 直太</v>
          </cell>
          <cell r="U253" t="str">
            <v>JP-Tokyo-OAC</v>
          </cell>
          <cell r="V253" t="str">
            <v>yumi.tanaka@oracle.com</v>
          </cell>
          <cell r="W253" t="str">
            <v>C</v>
          </cell>
          <cell r="Z253" t="str">
            <v>ﾌﾟﾘﾝｼﾊﾟﾙｺﾝｻﾙﾀﾝﾄ</v>
          </cell>
        </row>
        <row r="254">
          <cell r="A254">
            <v>3533</v>
          </cell>
          <cell r="B254">
            <v>39371</v>
          </cell>
          <cell r="C254" t="str">
            <v>原島 義弘</v>
          </cell>
          <cell r="D254" t="str">
            <v>ﾊﾗｼﾏ ﾖｼﾋﾛ</v>
          </cell>
          <cell r="E254" t="str">
            <v>Yoshihiro Harashima</v>
          </cell>
          <cell r="F254" t="str">
            <v>ｺﾝｻﾙﾃｨﾝｸﾞｻｰﾋﾞｽ統括</v>
          </cell>
          <cell r="G254" t="str">
            <v>ｱﾌﾟﾘｹｰｼｮﾝｿﾘｭｰｼｮﾝｺﾝｻﾙﾃｨﾝｸﾞ統括本部</v>
          </cell>
          <cell r="H254" t="str">
            <v>SCMｺﾝｻﾙﾃｨﾝｸﾞ本部</v>
          </cell>
          <cell r="I254" t="str">
            <v>SCM第1ｺﾝｻﾙﾃｨﾝｸﾞ部</v>
          </cell>
          <cell r="J254" t="str">
            <v>Oracle Consulting Services</v>
          </cell>
          <cell r="K254" t="str">
            <v>Applications Solution Consulting</v>
          </cell>
          <cell r="L254" t="str">
            <v>SCM Consulting</v>
          </cell>
          <cell r="M254" t="str">
            <v>SCM Consulting #1</v>
          </cell>
          <cell r="N254" t="str">
            <v>5059 - Application solution consulting - ORCL Japan</v>
          </cell>
          <cell r="O254" t="str">
            <v>IC2</v>
          </cell>
          <cell r="P254" t="str">
            <v>20410.Senior Consultant.CONS.IMPDEL.IC2</v>
          </cell>
          <cell r="Q254" t="str">
            <v>L4</v>
          </cell>
          <cell r="S254" t="str">
            <v>1948</v>
          </cell>
          <cell r="T254" t="str">
            <v>Taga, Naota /  ﾀｶﾞ ﾅｵﾀ /  多賀 直太</v>
          </cell>
          <cell r="U254" t="str">
            <v>JP-Tokyo-OAC</v>
          </cell>
          <cell r="V254" t="str">
            <v>yoshihiro.harashima@oracle.com</v>
          </cell>
          <cell r="W254" t="str">
            <v>C</v>
          </cell>
          <cell r="Z254" t="str">
            <v>ｼﾆｱｺﾝｻﾙﾀﾝﾄ</v>
          </cell>
        </row>
        <row r="255">
          <cell r="A255">
            <v>3720</v>
          </cell>
          <cell r="B255">
            <v>39539</v>
          </cell>
          <cell r="C255" t="str">
            <v>柳沢 正志</v>
          </cell>
          <cell r="D255" t="str">
            <v>ﾔﾅｷﾞｻﾜ ﾏｻｼ</v>
          </cell>
          <cell r="E255" t="str">
            <v>Masashi Yanagisawa</v>
          </cell>
          <cell r="F255" t="str">
            <v>ｺﾝｻﾙﾃｨﾝｸﾞｻｰﾋﾞｽ統括</v>
          </cell>
          <cell r="G255" t="str">
            <v>ｱﾌﾟﾘｹｰｼｮﾝｿﾘｭｰｼｮﾝｺﾝｻﾙﾃｨﾝｸﾞ統括本部</v>
          </cell>
          <cell r="H255" t="str">
            <v>SCMｺﾝｻﾙﾃｨﾝｸﾞ本部</v>
          </cell>
          <cell r="I255" t="str">
            <v>SCM第1ｺﾝｻﾙﾃｨﾝｸﾞ部</v>
          </cell>
          <cell r="J255" t="str">
            <v>Oracle Consulting Services</v>
          </cell>
          <cell r="K255" t="str">
            <v>Applications Solution Consulting</v>
          </cell>
          <cell r="L255" t="str">
            <v>SCM Consulting</v>
          </cell>
          <cell r="M255" t="str">
            <v>SCM Consulting #1</v>
          </cell>
          <cell r="N255" t="str">
            <v>5059 - Application solution consulting - ORCL Japan</v>
          </cell>
          <cell r="O255" t="str">
            <v>IC2</v>
          </cell>
          <cell r="P255" t="str">
            <v>20410.Senior Consultant.CONS.IMPDEL.IC2</v>
          </cell>
          <cell r="Q255" t="str">
            <v>L4</v>
          </cell>
          <cell r="S255" t="str">
            <v>1948</v>
          </cell>
          <cell r="T255" t="str">
            <v>Taga, Naota /  ﾀｶﾞ ﾅｵﾀ /  多賀 直太</v>
          </cell>
          <cell r="U255" t="str">
            <v>JP-Tokyo-OAC</v>
          </cell>
          <cell r="V255" t="str">
            <v>masashi.yanagisawa@oracle.com</v>
          </cell>
          <cell r="W255" t="str">
            <v>NG</v>
          </cell>
          <cell r="Z255" t="str">
            <v>ｼﾆｱｺﾝｻﾙﾀﾝﾄ</v>
          </cell>
        </row>
        <row r="256">
          <cell r="A256">
            <v>3834</v>
          </cell>
          <cell r="B256">
            <v>39661</v>
          </cell>
          <cell r="C256" t="str">
            <v>龍宝 史子</v>
          </cell>
          <cell r="D256" t="str">
            <v>ﾘｭｳﾎｳ ﾌﾐｺ</v>
          </cell>
          <cell r="E256" t="str">
            <v>Fumiko Ryuho</v>
          </cell>
          <cell r="F256" t="str">
            <v>ｺﾝｻﾙﾃｨﾝｸﾞｻｰﾋﾞｽ統括</v>
          </cell>
          <cell r="G256" t="str">
            <v>ｱﾌﾟﾘｹｰｼｮﾝｿﾘｭｰｼｮﾝｺﾝｻﾙﾃｨﾝｸﾞ統括本部</v>
          </cell>
          <cell r="H256" t="str">
            <v>SCMｺﾝｻﾙﾃｨﾝｸﾞ本部</v>
          </cell>
          <cell r="I256" t="str">
            <v>SCM第1ｺﾝｻﾙﾃｨﾝｸﾞ部</v>
          </cell>
          <cell r="J256" t="str">
            <v>Oracle Consulting Services</v>
          </cell>
          <cell r="K256" t="str">
            <v>Applications Solution Consulting</v>
          </cell>
          <cell r="L256" t="str">
            <v>SCM Consulting</v>
          </cell>
          <cell r="M256" t="str">
            <v>SCM Consulting #1</v>
          </cell>
          <cell r="N256" t="str">
            <v>5059 - Application solution consulting - ORCL Japan</v>
          </cell>
          <cell r="O256" t="str">
            <v>IC2</v>
          </cell>
          <cell r="P256" t="str">
            <v>20410.Senior Consultant.CONS.IMPDEL.IC2</v>
          </cell>
          <cell r="Q256" t="str">
            <v>L4</v>
          </cell>
          <cell r="S256" t="str">
            <v>1948</v>
          </cell>
          <cell r="T256" t="str">
            <v>Taga, Naota /  ﾀｶﾞ ﾅｵﾀ /  多賀 直太</v>
          </cell>
          <cell r="U256" t="str">
            <v>JP-Tokyo-OAC</v>
          </cell>
          <cell r="V256" t="str">
            <v>fumiko.ryuho@oracle.com</v>
          </cell>
          <cell r="W256" t="str">
            <v>C</v>
          </cell>
          <cell r="Z256" t="str">
            <v>ｼﾆｱｺﾝｻﾙﾀﾝﾄ</v>
          </cell>
        </row>
        <row r="257">
          <cell r="A257">
            <v>3553</v>
          </cell>
          <cell r="B257">
            <v>39387</v>
          </cell>
          <cell r="C257" t="str">
            <v>王 霜</v>
          </cell>
          <cell r="D257" t="str">
            <v>ﾜﾝ ｼｬﾝ</v>
          </cell>
          <cell r="E257" t="str">
            <v>Shuang Wang</v>
          </cell>
          <cell r="F257" t="str">
            <v>ｺﾝｻﾙﾃｨﾝｸﾞｻｰﾋﾞｽ統括</v>
          </cell>
          <cell r="G257" t="str">
            <v>ｱﾌﾟﾘｹｰｼｮﾝｿﾘｭｰｼｮﾝｺﾝｻﾙﾃｨﾝｸﾞ統括本部</v>
          </cell>
          <cell r="H257" t="str">
            <v>SCMｺﾝｻﾙﾃｨﾝｸﾞ本部</v>
          </cell>
          <cell r="I257" t="str">
            <v>SCM第1ｺﾝｻﾙﾃｨﾝｸﾞ部</v>
          </cell>
          <cell r="J257" t="str">
            <v>Oracle Consulting Services</v>
          </cell>
          <cell r="K257" t="str">
            <v>Applications Solution Consulting</v>
          </cell>
          <cell r="L257" t="str">
            <v>SCM Consulting</v>
          </cell>
          <cell r="M257" t="str">
            <v>SCM Consulting #1</v>
          </cell>
          <cell r="N257" t="str">
            <v>5059 - Application solution consulting - ORCL Japan</v>
          </cell>
          <cell r="O257" t="str">
            <v>IC1</v>
          </cell>
          <cell r="P257" t="str">
            <v>20310.Staff Consultant.CONS.IMPDEL.IC1</v>
          </cell>
          <cell r="Q257" t="str">
            <v>L3</v>
          </cell>
          <cell r="S257" t="str">
            <v>1948</v>
          </cell>
          <cell r="T257" t="str">
            <v>Taga, Naota /  ﾀｶﾞ ﾅｵﾀ /  多賀 直太</v>
          </cell>
          <cell r="U257" t="str">
            <v>JP-Tokyo-OAC</v>
          </cell>
          <cell r="V257" t="str">
            <v>shuang.wang@oracle.com</v>
          </cell>
          <cell r="W257" t="str">
            <v>C</v>
          </cell>
          <cell r="Z257" t="str">
            <v>ｽﾀｯﾌｺﾝｻﾙﾀﾝﾄ</v>
          </cell>
        </row>
        <row r="258">
          <cell r="A258">
            <v>3685</v>
          </cell>
          <cell r="B258">
            <v>39539</v>
          </cell>
          <cell r="C258" t="str">
            <v>柏倉 弘幸</v>
          </cell>
          <cell r="D258" t="str">
            <v>ｶｼﾜｸﾗ ﾋﾛﾕｷ</v>
          </cell>
          <cell r="E258" t="str">
            <v>Hiroyuki Kashiwakura</v>
          </cell>
          <cell r="F258" t="str">
            <v>ｺﾝｻﾙﾃｨﾝｸﾞｻｰﾋﾞｽ統括</v>
          </cell>
          <cell r="G258" t="str">
            <v>ｱﾌﾟﾘｹｰｼｮﾝｿﾘｭｰｼｮﾝｺﾝｻﾙﾃｨﾝｸﾞ統括本部</v>
          </cell>
          <cell r="H258" t="str">
            <v>SCMｺﾝｻﾙﾃｨﾝｸﾞ本部</v>
          </cell>
          <cell r="I258" t="str">
            <v>SCM第1ｺﾝｻﾙﾃｨﾝｸﾞ部</v>
          </cell>
          <cell r="J258" t="str">
            <v>Oracle Consulting Services</v>
          </cell>
          <cell r="K258" t="str">
            <v>Applications Solution Consulting</v>
          </cell>
          <cell r="L258" t="str">
            <v>SCM Consulting</v>
          </cell>
          <cell r="M258" t="str">
            <v>SCM Consulting #1</v>
          </cell>
          <cell r="N258" t="str">
            <v>5059 - Application solution consulting - ORCL Japan</v>
          </cell>
          <cell r="O258" t="str">
            <v>IC1</v>
          </cell>
          <cell r="P258" t="str">
            <v>20310.Staff Consultant.CONS.IMPDEL.IC1</v>
          </cell>
          <cell r="Q258" t="str">
            <v>L3</v>
          </cell>
          <cell r="S258" t="str">
            <v>1948</v>
          </cell>
          <cell r="T258" t="str">
            <v>Taga, Naota /  ﾀｶﾞ ﾅｵﾀ /  多賀 直太</v>
          </cell>
          <cell r="U258" t="str">
            <v>JP-Tokyo-OAC</v>
          </cell>
          <cell r="V258" t="str">
            <v>hiroyuki.kashiwakura@oracle.com</v>
          </cell>
          <cell r="W258" t="str">
            <v>NG</v>
          </cell>
          <cell r="Z258" t="str">
            <v>ｽﾀｯﾌｺﾝｻﾙﾀﾝﾄ</v>
          </cell>
        </row>
        <row r="259">
          <cell r="A259">
            <v>1433</v>
          </cell>
          <cell r="B259">
            <v>35886</v>
          </cell>
          <cell r="C259" t="str">
            <v>関根 圧詞</v>
          </cell>
          <cell r="D259" t="str">
            <v>ｾｷﾈ ｱﾂｼ</v>
          </cell>
          <cell r="E259" t="str">
            <v>Atsushi Sekine</v>
          </cell>
          <cell r="F259" t="str">
            <v>ｺﾝｻﾙﾃｨﾝｸﾞｻｰﾋﾞｽ統括</v>
          </cell>
          <cell r="G259" t="str">
            <v>ｱﾌﾟﾘｹｰｼｮﾝｿﾘｭｰｼｮﾝｺﾝｻﾙﾃｨﾝｸﾞ統括本部</v>
          </cell>
          <cell r="H259" t="str">
            <v>SCMｺﾝｻﾙﾃｨﾝｸﾞ本部</v>
          </cell>
          <cell r="I259" t="str">
            <v>SCM第2ｺﾝｻﾙﾃｨﾝｸﾞ部</v>
          </cell>
          <cell r="J259" t="str">
            <v>Oracle Consulting Services</v>
          </cell>
          <cell r="K259" t="str">
            <v>Applications Solution Consulting</v>
          </cell>
          <cell r="L259" t="str">
            <v>SCM Consulting</v>
          </cell>
          <cell r="M259" t="str">
            <v>SCM Consulting #2</v>
          </cell>
          <cell r="N259" t="str">
            <v>5059 - Application solution consulting - ORCL Japan</v>
          </cell>
          <cell r="O259" t="str">
            <v>M2</v>
          </cell>
          <cell r="P259" t="str">
            <v>20710.Managing Principal Consultant.CONS.IMPDEL.M2</v>
          </cell>
          <cell r="Q259" t="str">
            <v>L6</v>
          </cell>
          <cell r="R259" t="str">
            <v>Y</v>
          </cell>
          <cell r="S259" t="str">
            <v>2402</v>
          </cell>
          <cell r="T259" t="str">
            <v>Sugiyama, Toshiaki /  ｽｷﾞﾔﾏ ﾄｼｱｷ /  杉山 俊昭</v>
          </cell>
          <cell r="U259" t="str">
            <v>JP-Tokyo-OAC</v>
          </cell>
          <cell r="V259" t="str">
            <v>Atsushi.Sekine@oracle.com</v>
          </cell>
          <cell r="W259" t="str">
            <v>NG</v>
          </cell>
          <cell r="Z259" t="str">
            <v>ﾏﾈｰｼﾞﾝｸﾞﾌﾟﾘﾝｼﾊﾟﾙｺﾝｻﾙﾀﾝﾄ</v>
          </cell>
        </row>
        <row r="260">
          <cell r="A260">
            <v>1281</v>
          </cell>
          <cell r="B260">
            <v>35643</v>
          </cell>
          <cell r="C260" t="str">
            <v>佐々木 浩行</v>
          </cell>
          <cell r="D260" t="str">
            <v>ｻｻｷ ﾋﾛﾕｷ</v>
          </cell>
          <cell r="E260" t="str">
            <v>Hiroyuki Sasaki</v>
          </cell>
          <cell r="F260" t="str">
            <v>ｺﾝｻﾙﾃｨﾝｸﾞｻｰﾋﾞｽ統括</v>
          </cell>
          <cell r="G260" t="str">
            <v>ｱﾌﾟﾘｹｰｼｮﾝｿﾘｭｰｼｮﾝｺﾝｻﾙﾃｨﾝｸﾞ統括本部</v>
          </cell>
          <cell r="H260" t="str">
            <v>SCMｺﾝｻﾙﾃｨﾝｸﾞ本部</v>
          </cell>
          <cell r="I260" t="str">
            <v>SCM第2ｺﾝｻﾙﾃｨﾝｸﾞ部</v>
          </cell>
          <cell r="J260" t="str">
            <v>Oracle Consulting Services</v>
          </cell>
          <cell r="K260" t="str">
            <v>Applications Solution Consulting</v>
          </cell>
          <cell r="L260" t="str">
            <v>SCM Consulting</v>
          </cell>
          <cell r="M260" t="str">
            <v>SCM Consulting #2</v>
          </cell>
          <cell r="N260" t="str">
            <v>5059 - Application solution consulting - ORCL Japan</v>
          </cell>
          <cell r="O260" t="str">
            <v>IC5</v>
          </cell>
          <cell r="P260" t="str">
            <v>21410.Consulting Technical Director.CONS.IMPDEL.IC5</v>
          </cell>
          <cell r="Q260" t="str">
            <v>L8</v>
          </cell>
          <cell r="S260" t="str">
            <v>1433</v>
          </cell>
          <cell r="T260" t="str">
            <v>Sekine, Atsushi /  ｾｷﾈ ｱﾂｼ /  関根 圧詞</v>
          </cell>
          <cell r="U260" t="str">
            <v>JP-Tokyo-OAC</v>
          </cell>
          <cell r="V260" t="str">
            <v>Hiroyuki.Sasaki@oracle.com</v>
          </cell>
          <cell r="W260" t="str">
            <v>C</v>
          </cell>
          <cell r="Z260" t="str">
            <v>ｺﾝｻﾙﾃｨﾝｸﾞﾃｸﾆｶﾙﾃﾞｨﾚｸﾀｰ</v>
          </cell>
        </row>
        <row r="261">
          <cell r="A261">
            <v>1348</v>
          </cell>
          <cell r="B261">
            <v>35735</v>
          </cell>
          <cell r="C261" t="str">
            <v>永島 登</v>
          </cell>
          <cell r="D261" t="str">
            <v>ﾅｶﾞｼﾏ ﾉﾎﾞﾙ</v>
          </cell>
          <cell r="E261" t="str">
            <v>Noboru Nagashima</v>
          </cell>
          <cell r="F261" t="str">
            <v>ｺﾝｻﾙﾃｨﾝｸﾞｻｰﾋﾞｽ統括</v>
          </cell>
          <cell r="G261" t="str">
            <v>ｱﾌﾟﾘｹｰｼｮﾝｿﾘｭｰｼｮﾝｺﾝｻﾙﾃｨﾝｸﾞ統括本部</v>
          </cell>
          <cell r="H261" t="str">
            <v>SCMｺﾝｻﾙﾃｨﾝｸﾞ本部</v>
          </cell>
          <cell r="I261" t="str">
            <v>SCM第2ｺﾝｻﾙﾃｨﾝｸﾞ部</v>
          </cell>
          <cell r="J261" t="str">
            <v>Oracle Consulting Services</v>
          </cell>
          <cell r="K261" t="str">
            <v>Applications Solution Consulting</v>
          </cell>
          <cell r="L261" t="str">
            <v>SCM Consulting</v>
          </cell>
          <cell r="M261" t="str">
            <v>SCM Consulting #2</v>
          </cell>
          <cell r="N261" t="str">
            <v>5059 - Application solution consulting - ORCL Japan</v>
          </cell>
          <cell r="O261" t="str">
            <v>IC4</v>
          </cell>
          <cell r="P261" t="str">
            <v>21640.Consulting Solution Manager.CONS.IMPDEL.IC4</v>
          </cell>
          <cell r="Q261" t="str">
            <v>L7</v>
          </cell>
          <cell r="S261" t="str">
            <v>1433</v>
          </cell>
          <cell r="T261" t="str">
            <v>Sekine, Atsushi /  ｾｷﾈ ｱﾂｼ /  関根 圧詞</v>
          </cell>
          <cell r="U261" t="str">
            <v>JP-Tokyo-OAC</v>
          </cell>
          <cell r="V261" t="str">
            <v>Noboru.Nagashima@oracle.com</v>
          </cell>
          <cell r="W261" t="str">
            <v>C</v>
          </cell>
          <cell r="Z261" t="str">
            <v>ｿﾘｭｰｼｮﾝﾏﾈｼﾞｬｰ</v>
          </cell>
        </row>
        <row r="262">
          <cell r="A262">
            <v>3313</v>
          </cell>
          <cell r="B262">
            <v>39157</v>
          </cell>
          <cell r="C262" t="str">
            <v>地主 修一</v>
          </cell>
          <cell r="D262" t="str">
            <v>ｼﾞﾇｼ ｼｭｳｲﾁ</v>
          </cell>
          <cell r="E262" t="str">
            <v>Shuichi Jinushi</v>
          </cell>
          <cell r="F262" t="str">
            <v>ｺﾝｻﾙﾃｨﾝｸﾞｻｰﾋﾞｽ統括</v>
          </cell>
          <cell r="G262" t="str">
            <v>ｱﾌﾟﾘｹｰｼｮﾝｿﾘｭｰｼｮﾝｺﾝｻﾙﾃｨﾝｸﾞ統括本部</v>
          </cell>
          <cell r="H262" t="str">
            <v>SCMｺﾝｻﾙﾃｨﾝｸﾞ本部</v>
          </cell>
          <cell r="I262" t="str">
            <v>SCM第2ｺﾝｻﾙﾃｨﾝｸﾞ部</v>
          </cell>
          <cell r="J262" t="str">
            <v>Oracle Consulting Services</v>
          </cell>
          <cell r="K262" t="str">
            <v>Applications Solution Consulting</v>
          </cell>
          <cell r="L262" t="str">
            <v>SCM Consulting</v>
          </cell>
          <cell r="M262" t="str">
            <v>SCM Consulting #2</v>
          </cell>
          <cell r="N262" t="str">
            <v>5059 - Application solution consulting - ORCL Japan</v>
          </cell>
          <cell r="O262" t="str">
            <v>IC4</v>
          </cell>
          <cell r="P262" t="str">
            <v>21640.Consulting Solution Manager.CONS.IMPDEL.IC4</v>
          </cell>
          <cell r="Q262" t="str">
            <v>L7</v>
          </cell>
          <cell r="S262" t="str">
            <v>1433</v>
          </cell>
          <cell r="T262" t="str">
            <v>Sekine, Atsushi /  ｾｷﾈ ｱﾂｼ /  関根 圧詞</v>
          </cell>
          <cell r="U262" t="str">
            <v>JP-Tokyo-OAC</v>
          </cell>
          <cell r="V262" t="str">
            <v>shuichi.jinushi@oracle.com</v>
          </cell>
          <cell r="W262" t="str">
            <v>C</v>
          </cell>
          <cell r="Z262" t="str">
            <v>ｿﾘｭｰｼｮﾝﾏﾈｼﾞｬｰ</v>
          </cell>
        </row>
        <row r="263">
          <cell r="A263">
            <v>4061</v>
          </cell>
          <cell r="B263">
            <v>40330</v>
          </cell>
          <cell r="C263" t="str">
            <v>川辺 恭寛</v>
          </cell>
          <cell r="D263" t="str">
            <v>ｶﾜﾍﾞ ﾔｽﾋﾛ</v>
          </cell>
          <cell r="E263" t="str">
            <v>Yasuhiro Kawabe</v>
          </cell>
          <cell r="F263" t="str">
            <v>ｺﾝｻﾙﾃｨﾝｸﾞｻｰﾋﾞｽ統括</v>
          </cell>
          <cell r="G263" t="str">
            <v>ｱﾌﾟﾘｹｰｼｮﾝｿﾘｭｰｼｮﾝｺﾝｻﾙﾃｨﾝｸﾞ統括本部</v>
          </cell>
          <cell r="H263" t="str">
            <v>SCMｺﾝｻﾙﾃｨﾝｸﾞ本部</v>
          </cell>
          <cell r="I263" t="str">
            <v>SCM第2ｺﾝｻﾙﾃｨﾝｸﾞ部</v>
          </cell>
          <cell r="J263" t="str">
            <v>Oracle Consulting Services</v>
          </cell>
          <cell r="K263" t="str">
            <v>Applications Solution Consulting</v>
          </cell>
          <cell r="L263" t="str">
            <v>SCM Consulting</v>
          </cell>
          <cell r="M263" t="str">
            <v>SCM Consulting #2</v>
          </cell>
          <cell r="N263" t="str">
            <v>5059 - Application solution consulting - ORCL Japan</v>
          </cell>
          <cell r="O263" t="str">
            <v>IC4</v>
          </cell>
          <cell r="P263" t="str">
            <v>21640.Consulting Solution Manager.CONS.IMPDEL.IC4</v>
          </cell>
          <cell r="Q263" t="str">
            <v>L7</v>
          </cell>
          <cell r="S263" t="str">
            <v>1433</v>
          </cell>
          <cell r="T263" t="str">
            <v>Sekine, Atsushi /  ｾｷﾈ ｱﾂｼ /  関根 圧詞</v>
          </cell>
          <cell r="U263" t="str">
            <v>JP-Tokyo-OAC</v>
          </cell>
          <cell r="V263" t="str">
            <v>yasuhiro.kawabe@oracle.com</v>
          </cell>
          <cell r="W263" t="str">
            <v>C</v>
          </cell>
          <cell r="Z263" t="str">
            <v>ｿﾘｭｰｼｮﾝﾏﾈｼﾞｬｰ</v>
          </cell>
        </row>
        <row r="264">
          <cell r="A264">
            <v>4069</v>
          </cell>
          <cell r="B264">
            <v>40360</v>
          </cell>
          <cell r="C264" t="str">
            <v>辻本 有仁</v>
          </cell>
          <cell r="D264" t="str">
            <v>ﾂｼﾞﾓﾄ ｱﾘﾋﾄ</v>
          </cell>
          <cell r="E264" t="str">
            <v>Arihito Tsujimoto</v>
          </cell>
          <cell r="F264" t="str">
            <v>ｺﾝｻﾙﾃｨﾝｸﾞｻｰﾋﾞｽ統括</v>
          </cell>
          <cell r="G264" t="str">
            <v>ｱﾌﾟﾘｹｰｼｮﾝｿﾘｭｰｼｮﾝｺﾝｻﾙﾃｨﾝｸﾞ統括本部</v>
          </cell>
          <cell r="H264" t="str">
            <v>SCMｺﾝｻﾙﾃｨﾝｸﾞ本部</v>
          </cell>
          <cell r="I264" t="str">
            <v>SCM第2ｺﾝｻﾙﾃｨﾝｸﾞ部</v>
          </cell>
          <cell r="J264" t="str">
            <v>Oracle Consulting Services</v>
          </cell>
          <cell r="K264" t="str">
            <v>Applications Solution Consulting</v>
          </cell>
          <cell r="L264" t="str">
            <v>SCM Consulting</v>
          </cell>
          <cell r="M264" t="str">
            <v>SCM Consulting #2</v>
          </cell>
          <cell r="N264" t="str">
            <v>5059 - Application solution consulting - ORCL Japan</v>
          </cell>
          <cell r="O264" t="str">
            <v>IC4</v>
          </cell>
          <cell r="P264" t="str">
            <v>21640.Consulting Solution Manager.CONS.IMPDEL.IC4</v>
          </cell>
          <cell r="Q264" t="str">
            <v>L7</v>
          </cell>
          <cell r="S264" t="str">
            <v>1433</v>
          </cell>
          <cell r="T264" t="str">
            <v>Sekine, Atsushi /  ｾｷﾈ ｱﾂｼ /  関根 圧詞</v>
          </cell>
          <cell r="U264" t="str">
            <v>JP-Tokyo-OAC</v>
          </cell>
          <cell r="V264" t="str">
            <v>arihito.tsujimoto@oracle.com</v>
          </cell>
          <cell r="W264" t="str">
            <v>C</v>
          </cell>
          <cell r="Z264" t="str">
            <v>ｿﾘｭｰｼｮﾝﾏﾈｼﾞｬｰ</v>
          </cell>
        </row>
        <row r="265">
          <cell r="A265">
            <v>4100</v>
          </cell>
          <cell r="B265">
            <v>40422</v>
          </cell>
          <cell r="C265" t="str">
            <v>沼辺 道一</v>
          </cell>
          <cell r="D265" t="str">
            <v>ﾇﾏﾍﾞ ﾐﾁｶｽﾞ</v>
          </cell>
          <cell r="E265" t="str">
            <v>Michikazu Numabe</v>
          </cell>
          <cell r="F265" t="str">
            <v>ｺﾝｻﾙﾃｨﾝｸﾞｻｰﾋﾞｽ統括</v>
          </cell>
          <cell r="G265" t="str">
            <v>ｱﾌﾟﾘｹｰｼｮﾝｿﾘｭｰｼｮﾝｺﾝｻﾙﾃｨﾝｸﾞ統括本部</v>
          </cell>
          <cell r="H265" t="str">
            <v>SCMｺﾝｻﾙﾃｨﾝｸﾞ本部</v>
          </cell>
          <cell r="I265" t="str">
            <v>SCM第2ｺﾝｻﾙﾃｨﾝｸﾞ部</v>
          </cell>
          <cell r="J265" t="str">
            <v>Oracle Consulting Services</v>
          </cell>
          <cell r="K265" t="str">
            <v>Applications Solution Consulting</v>
          </cell>
          <cell r="L265" t="str">
            <v>SCM Consulting</v>
          </cell>
          <cell r="M265" t="str">
            <v>SCM Consulting #2</v>
          </cell>
          <cell r="N265" t="str">
            <v>5059 - Application solution consulting - ORCL Japan</v>
          </cell>
          <cell r="O265" t="str">
            <v>IC4</v>
          </cell>
          <cell r="P265" t="str">
            <v>21640.Consulting Solution Manager.CONS.IMPDEL.IC4</v>
          </cell>
          <cell r="Q265" t="str">
            <v>L7</v>
          </cell>
          <cell r="S265" t="str">
            <v>1433</v>
          </cell>
          <cell r="T265" t="str">
            <v>Sekine, Atsushi /  ｾｷﾈ ｱﾂｼ /  関根 圧詞</v>
          </cell>
          <cell r="U265" t="str">
            <v>JP-Tokyo-OAC</v>
          </cell>
          <cell r="V265" t="str">
            <v>michikazu.numabe@oracle.com</v>
          </cell>
          <cell r="W265" t="str">
            <v>C</v>
          </cell>
          <cell r="Z265" t="str">
            <v>ｿﾘｭｰｼｮﾝﾏﾈｼﾞｬｰ</v>
          </cell>
        </row>
        <row r="266">
          <cell r="A266">
            <v>577</v>
          </cell>
          <cell r="B266">
            <v>34851</v>
          </cell>
          <cell r="C266" t="str">
            <v>百武 友幸</v>
          </cell>
          <cell r="D266" t="str">
            <v>ﾋｬｸﾀｹ ﾄﾓﾕｷ</v>
          </cell>
          <cell r="E266" t="str">
            <v>Tomoyuki Hyakutake</v>
          </cell>
          <cell r="F266" t="str">
            <v>ｺﾝｻﾙﾃｨﾝｸﾞｻｰﾋﾞｽ統括</v>
          </cell>
          <cell r="G266" t="str">
            <v>ｱﾌﾟﾘｹｰｼｮﾝｿﾘｭｰｼｮﾝｺﾝｻﾙﾃｨﾝｸﾞ統括本部</v>
          </cell>
          <cell r="H266" t="str">
            <v>SCMｺﾝｻﾙﾃｨﾝｸﾞ本部</v>
          </cell>
          <cell r="I266" t="str">
            <v>SCM第2ｺﾝｻﾙﾃｨﾝｸﾞ部</v>
          </cell>
          <cell r="J266" t="str">
            <v>Oracle Consulting Services</v>
          </cell>
          <cell r="K266" t="str">
            <v>Applications Solution Consulting</v>
          </cell>
          <cell r="L266" t="str">
            <v>SCM Consulting</v>
          </cell>
          <cell r="M266" t="str">
            <v>SCM Consulting #2</v>
          </cell>
          <cell r="N266" t="str">
            <v>5059 - Application solution consulting - ORCL Japan</v>
          </cell>
          <cell r="O266" t="str">
            <v>IC3</v>
          </cell>
          <cell r="P266" t="str">
            <v>20610.Senior Principal Consultant.CONS.IMPDEL.IC3</v>
          </cell>
          <cell r="Q266" t="str">
            <v>L6</v>
          </cell>
          <cell r="S266" t="str">
            <v>1433</v>
          </cell>
          <cell r="T266" t="str">
            <v>Sekine, Atsushi /  ｾｷﾈ ｱﾂｼ /  関根 圧詞</v>
          </cell>
          <cell r="U266" t="str">
            <v>JP-Tokyo-OAC</v>
          </cell>
          <cell r="V266" t="str">
            <v>Tomoyuki.Hyakutake@oracle.com</v>
          </cell>
          <cell r="W266" t="str">
            <v>C</v>
          </cell>
          <cell r="Z266" t="str">
            <v>ｼﾆｱﾌﾟﾘﾝｼﾊﾟﾙｺﾝｻﾙﾀﾝﾄ</v>
          </cell>
        </row>
        <row r="267">
          <cell r="A267">
            <v>2017</v>
          </cell>
          <cell r="B267">
            <v>36647</v>
          </cell>
          <cell r="C267" t="str">
            <v>平野 隆広</v>
          </cell>
          <cell r="D267" t="str">
            <v>ﾋﾗﾉ ﾀｶﾋﾛ</v>
          </cell>
          <cell r="E267" t="str">
            <v>Takahiro Hirano</v>
          </cell>
          <cell r="F267" t="str">
            <v>ｺﾝｻﾙﾃｨﾝｸﾞｻｰﾋﾞｽ統括</v>
          </cell>
          <cell r="G267" t="str">
            <v>ｱﾌﾟﾘｹｰｼｮﾝｿﾘｭｰｼｮﾝｺﾝｻﾙﾃｨﾝｸﾞ統括本部</v>
          </cell>
          <cell r="H267" t="str">
            <v>SCMｺﾝｻﾙﾃｨﾝｸﾞ本部</v>
          </cell>
          <cell r="I267" t="str">
            <v>SCM第2ｺﾝｻﾙﾃｨﾝｸﾞ部</v>
          </cell>
          <cell r="J267" t="str">
            <v>Oracle Consulting Services</v>
          </cell>
          <cell r="K267" t="str">
            <v>Applications Solution Consulting</v>
          </cell>
          <cell r="L267" t="str">
            <v>SCM Consulting</v>
          </cell>
          <cell r="M267" t="str">
            <v>SCM Consulting #2</v>
          </cell>
          <cell r="N267" t="str">
            <v>5059 - Application solution consulting - ORCL Japan</v>
          </cell>
          <cell r="O267" t="str">
            <v>IC3</v>
          </cell>
          <cell r="P267" t="str">
            <v>12609.Consulting Project Snr Principal Consultant.CONS.PROJMAN.IC3</v>
          </cell>
          <cell r="Q267" t="str">
            <v>L6</v>
          </cell>
          <cell r="S267" t="str">
            <v>1433</v>
          </cell>
          <cell r="T267" t="str">
            <v>Sekine, Atsushi /  ｾｷﾈ ｱﾂｼ /  関根 圧詞</v>
          </cell>
          <cell r="U267" t="str">
            <v>JP-Tokyo-OAC</v>
          </cell>
          <cell r="V267" t="str">
            <v>Takahiro.Hirano@oracle.com</v>
          </cell>
          <cell r="W267" t="str">
            <v>C</v>
          </cell>
          <cell r="Z267" t="str">
            <v>ﾌﾟﾛｼﾞｪｸﾄｼﾆｱﾌﾟﾘﾝｼﾊﾟﾙｺﾝｻﾙﾀﾝﾄ</v>
          </cell>
        </row>
        <row r="268">
          <cell r="A268">
            <v>2948</v>
          </cell>
          <cell r="B268">
            <v>38565</v>
          </cell>
          <cell r="C268" t="str">
            <v>深野 浩一</v>
          </cell>
          <cell r="D268" t="str">
            <v>ﾌｶﾉ ｺｳｲﾁ</v>
          </cell>
          <cell r="E268" t="str">
            <v>Koichi Fukano</v>
          </cell>
          <cell r="F268" t="str">
            <v>ｺﾝｻﾙﾃｨﾝｸﾞｻｰﾋﾞｽ統括</v>
          </cell>
          <cell r="G268" t="str">
            <v>ｱﾌﾟﾘｹｰｼｮﾝｿﾘｭｰｼｮﾝｺﾝｻﾙﾃｨﾝｸﾞ統括本部</v>
          </cell>
          <cell r="H268" t="str">
            <v>SCMｺﾝｻﾙﾃｨﾝｸﾞ本部</v>
          </cell>
          <cell r="I268" t="str">
            <v>SCM第2ｺﾝｻﾙﾃｨﾝｸﾞ部</v>
          </cell>
          <cell r="J268" t="str">
            <v>Oracle Consulting Services</v>
          </cell>
          <cell r="K268" t="str">
            <v>Applications Solution Consulting</v>
          </cell>
          <cell r="L268" t="str">
            <v>SCM Consulting</v>
          </cell>
          <cell r="M268" t="str">
            <v>SCM Consulting #2</v>
          </cell>
          <cell r="N268" t="str">
            <v>5059 - Application solution consulting - ORCL Japan</v>
          </cell>
          <cell r="O268" t="str">
            <v>IC3</v>
          </cell>
          <cell r="P268" t="str">
            <v>12609.Consulting Project Snr Principal Consultant.CONS.PROJMAN.IC3</v>
          </cell>
          <cell r="Q268" t="str">
            <v>L6</v>
          </cell>
          <cell r="S268" t="str">
            <v>1433</v>
          </cell>
          <cell r="T268" t="str">
            <v>Sekine, Atsushi /  ｾｷﾈ ｱﾂｼ /  関根 圧詞</v>
          </cell>
          <cell r="U268" t="str">
            <v>JP-Tokyo-OAC</v>
          </cell>
          <cell r="V268" t="str">
            <v>koichi.fukano@oracle.com</v>
          </cell>
          <cell r="W268" t="str">
            <v>C</v>
          </cell>
          <cell r="Z268" t="str">
            <v>ﾌﾟﾛｼﾞｪｸﾄｼﾆｱﾌﾟﾘﾝｼﾊﾟﾙｺﾝｻﾙﾀﾝﾄ</v>
          </cell>
        </row>
        <row r="269">
          <cell r="A269">
            <v>3113</v>
          </cell>
          <cell r="B269">
            <v>38899</v>
          </cell>
          <cell r="C269" t="str">
            <v>栗田 直樹</v>
          </cell>
          <cell r="D269" t="str">
            <v>ｸﾘﾀ ﾅｵｷ</v>
          </cell>
          <cell r="E269" t="str">
            <v>Naoki Kurita</v>
          </cell>
          <cell r="F269" t="str">
            <v>ｺﾝｻﾙﾃｨﾝｸﾞｻｰﾋﾞｽ統括</v>
          </cell>
          <cell r="G269" t="str">
            <v>ｱﾌﾟﾘｹｰｼｮﾝｿﾘｭｰｼｮﾝｺﾝｻﾙﾃｨﾝｸﾞ統括本部</v>
          </cell>
          <cell r="H269" t="str">
            <v>SCMｺﾝｻﾙﾃｨﾝｸﾞ本部</v>
          </cell>
          <cell r="I269" t="str">
            <v>SCM第2ｺﾝｻﾙﾃｨﾝｸﾞ部</v>
          </cell>
          <cell r="J269" t="str">
            <v>Oracle Consulting Services</v>
          </cell>
          <cell r="K269" t="str">
            <v>Applications Solution Consulting</v>
          </cell>
          <cell r="L269" t="str">
            <v>SCM Consulting</v>
          </cell>
          <cell r="M269" t="str">
            <v>SCM Consulting #2</v>
          </cell>
          <cell r="N269" t="str">
            <v>5059 - Application solution consulting - ORCL Japan</v>
          </cell>
          <cell r="O269" t="str">
            <v>IC3</v>
          </cell>
          <cell r="P269" t="str">
            <v>21630.Consulting Solution Lead.CONS.IMPDEL.IC3</v>
          </cell>
          <cell r="Q269" t="str">
            <v>L6</v>
          </cell>
          <cell r="S269" t="str">
            <v>1433</v>
          </cell>
          <cell r="T269" t="str">
            <v>Sekine, Atsushi /  ｾｷﾈ ｱﾂｼ /  関根 圧詞</v>
          </cell>
          <cell r="U269" t="str">
            <v>JP-Tokyo-OAC</v>
          </cell>
          <cell r="V269" t="str">
            <v>naoki.kurita@oracle.com</v>
          </cell>
          <cell r="W269" t="str">
            <v>C</v>
          </cell>
          <cell r="Z269" t="str">
            <v>ｿﾘｭｰｼｮﾝﾘｰﾀﾞｰ</v>
          </cell>
        </row>
        <row r="270">
          <cell r="A270">
            <v>3223</v>
          </cell>
          <cell r="B270">
            <v>39022</v>
          </cell>
          <cell r="C270" t="str">
            <v>横溝 勇</v>
          </cell>
          <cell r="D270" t="str">
            <v>ﾖｺﾐｿﾞ ｲｻﾑ</v>
          </cell>
          <cell r="E270" t="str">
            <v>Isamu Yokomizo</v>
          </cell>
          <cell r="F270" t="str">
            <v>ｺﾝｻﾙﾃｨﾝｸﾞｻｰﾋﾞｽ統括</v>
          </cell>
          <cell r="G270" t="str">
            <v>ｱﾌﾟﾘｹｰｼｮﾝｿﾘｭｰｼｮﾝｺﾝｻﾙﾃｨﾝｸﾞ統括本部</v>
          </cell>
          <cell r="H270" t="str">
            <v>SCMｺﾝｻﾙﾃｨﾝｸﾞ本部</v>
          </cell>
          <cell r="I270" t="str">
            <v>SCM第2ｺﾝｻﾙﾃｨﾝｸﾞ部</v>
          </cell>
          <cell r="J270" t="str">
            <v>Oracle Consulting Services</v>
          </cell>
          <cell r="K270" t="str">
            <v>Applications Solution Consulting</v>
          </cell>
          <cell r="L270" t="str">
            <v>SCM Consulting</v>
          </cell>
          <cell r="M270" t="str">
            <v>SCM Consulting #2</v>
          </cell>
          <cell r="N270" t="str">
            <v>5059 - Application solution consulting - ORCL Japan</v>
          </cell>
          <cell r="O270" t="str">
            <v>IC3</v>
          </cell>
          <cell r="P270" t="str">
            <v>20610.Senior Principal Consultant.CONS.IMPDEL.IC3</v>
          </cell>
          <cell r="Q270" t="str">
            <v>L6</v>
          </cell>
          <cell r="S270" t="str">
            <v>1433</v>
          </cell>
          <cell r="T270" t="str">
            <v>Sekine, Atsushi /  ｾｷﾈ ｱﾂｼ /  関根 圧詞</v>
          </cell>
          <cell r="U270" t="str">
            <v>JP-Tokyo-OAC</v>
          </cell>
          <cell r="V270" t="str">
            <v>isamu.yokomizo@oracle.com</v>
          </cell>
          <cell r="W270" t="str">
            <v>C</v>
          </cell>
          <cell r="Z270" t="str">
            <v>ｼﾆｱﾌﾟﾘﾝｼﾊﾟﾙｺﾝｻﾙﾀﾝﾄ</v>
          </cell>
        </row>
        <row r="271">
          <cell r="A271">
            <v>3546</v>
          </cell>
          <cell r="B271">
            <v>39387</v>
          </cell>
          <cell r="C271" t="str">
            <v>遠藤 貴彦</v>
          </cell>
          <cell r="D271" t="str">
            <v>ｴﾝﾄﾞｳ ﾀｶﾋｺ</v>
          </cell>
          <cell r="E271" t="str">
            <v>Takahiko Endo</v>
          </cell>
          <cell r="F271" t="str">
            <v>ｺﾝｻﾙﾃｨﾝｸﾞｻｰﾋﾞｽ統括</v>
          </cell>
          <cell r="G271" t="str">
            <v>ｱﾌﾟﾘｹｰｼｮﾝｿﾘｭｰｼｮﾝｺﾝｻﾙﾃｨﾝｸﾞ統括本部</v>
          </cell>
          <cell r="H271" t="str">
            <v>SCMｺﾝｻﾙﾃｨﾝｸﾞ本部</v>
          </cell>
          <cell r="I271" t="str">
            <v>SCM第2ｺﾝｻﾙﾃｨﾝｸﾞ部</v>
          </cell>
          <cell r="J271" t="str">
            <v>Oracle Consulting Services</v>
          </cell>
          <cell r="K271" t="str">
            <v>Applications Solution Consulting</v>
          </cell>
          <cell r="L271" t="str">
            <v>SCM Consulting</v>
          </cell>
          <cell r="M271" t="str">
            <v>SCM Consulting #2</v>
          </cell>
          <cell r="N271" t="str">
            <v>5059 - Application solution consulting - ORCL Japan</v>
          </cell>
          <cell r="O271" t="str">
            <v>IC3</v>
          </cell>
          <cell r="P271" t="str">
            <v>20515.Principal Consultant.CONS.IMPDEL.IC3</v>
          </cell>
          <cell r="Q271" t="str">
            <v>L5</v>
          </cell>
          <cell r="S271" t="str">
            <v>1433</v>
          </cell>
          <cell r="T271" t="str">
            <v>Sekine, Atsushi /  ｾｷﾈ ｱﾂｼ /  関根 圧詞</v>
          </cell>
          <cell r="U271" t="str">
            <v>JP-Tokyo-OAC</v>
          </cell>
          <cell r="V271" t="str">
            <v>takahiko.endo@oracle.com</v>
          </cell>
          <cell r="W271" t="str">
            <v>C</v>
          </cell>
          <cell r="Z271" t="str">
            <v>ﾌﾟﾘﾝｼﾊﾟﾙｺﾝｻﾙﾀﾝﾄ</v>
          </cell>
        </row>
        <row r="272">
          <cell r="A272">
            <v>3570</v>
          </cell>
          <cell r="B272">
            <v>39417</v>
          </cell>
          <cell r="C272" t="str">
            <v>秋元 秀明</v>
          </cell>
          <cell r="D272" t="str">
            <v>ｱｷﾓﾄ ﾋﾃﾞｱｷ</v>
          </cell>
          <cell r="E272" t="str">
            <v>Hideaki Akimoto</v>
          </cell>
          <cell r="F272" t="str">
            <v>ｺﾝｻﾙﾃｨﾝｸﾞｻｰﾋﾞｽ統括</v>
          </cell>
          <cell r="G272" t="str">
            <v>ｱﾌﾟﾘｹｰｼｮﾝｿﾘｭｰｼｮﾝｺﾝｻﾙﾃｨﾝｸﾞ統括本部</v>
          </cell>
          <cell r="H272" t="str">
            <v>SCMｺﾝｻﾙﾃｨﾝｸﾞ本部</v>
          </cell>
          <cell r="I272" t="str">
            <v>SCM第2ｺﾝｻﾙﾃｨﾝｸﾞ部</v>
          </cell>
          <cell r="J272" t="str">
            <v>Oracle Consulting Services</v>
          </cell>
          <cell r="K272" t="str">
            <v>Applications Solution Consulting</v>
          </cell>
          <cell r="L272" t="str">
            <v>SCM Consulting</v>
          </cell>
          <cell r="M272" t="str">
            <v>SCM Consulting #2</v>
          </cell>
          <cell r="N272" t="str">
            <v>5059 - Application solution consulting - ORCL Japan</v>
          </cell>
          <cell r="O272" t="str">
            <v>IC3</v>
          </cell>
          <cell r="P272" t="str">
            <v>20515.Principal Consultant.CONS.IMPDEL.IC3</v>
          </cell>
          <cell r="Q272" t="str">
            <v>L5</v>
          </cell>
          <cell r="S272" t="str">
            <v>1433</v>
          </cell>
          <cell r="T272" t="str">
            <v>Sekine, Atsushi /  ｾｷﾈ ｱﾂｼ /  関根 圧詞</v>
          </cell>
          <cell r="U272" t="str">
            <v>JP-Tokyo-OAC</v>
          </cell>
          <cell r="V272" t="str">
            <v>hideaki.akimoto@oracle.com</v>
          </cell>
          <cell r="W272" t="str">
            <v>C</v>
          </cell>
          <cell r="Z272" t="str">
            <v>ﾌﾟﾘﾝｼﾊﾟﾙｺﾝｻﾙﾀﾝﾄ</v>
          </cell>
        </row>
        <row r="273">
          <cell r="A273">
            <v>3615</v>
          </cell>
          <cell r="B273">
            <v>39463</v>
          </cell>
          <cell r="C273" t="str">
            <v>松田 隆一</v>
          </cell>
          <cell r="D273" t="str">
            <v>ﾏﾂﾀﾞ ﾘｭｳｲﾁ</v>
          </cell>
          <cell r="E273" t="str">
            <v>Ryuichi Matsuda</v>
          </cell>
          <cell r="F273" t="str">
            <v>ｺﾝｻﾙﾃｨﾝｸﾞｻｰﾋﾞｽ統括</v>
          </cell>
          <cell r="G273" t="str">
            <v>ｱﾌﾟﾘｹｰｼｮﾝｿﾘｭｰｼｮﾝｺﾝｻﾙﾃｨﾝｸﾞ統括本部</v>
          </cell>
          <cell r="H273" t="str">
            <v>SCMｺﾝｻﾙﾃｨﾝｸﾞ本部</v>
          </cell>
          <cell r="I273" t="str">
            <v>SCM第2ｺﾝｻﾙﾃｨﾝｸﾞ部</v>
          </cell>
          <cell r="J273" t="str">
            <v>Oracle Consulting Services</v>
          </cell>
          <cell r="K273" t="str">
            <v>Applications Solution Consulting</v>
          </cell>
          <cell r="L273" t="str">
            <v>SCM Consulting</v>
          </cell>
          <cell r="M273" t="str">
            <v>SCM Consulting #2</v>
          </cell>
          <cell r="N273" t="str">
            <v>5059 - Application solution consulting - ORCL Japan</v>
          </cell>
          <cell r="O273" t="str">
            <v>IC3</v>
          </cell>
          <cell r="P273" t="str">
            <v>20610.Senior Principal Consultant.CONS.IMPDEL.IC3</v>
          </cell>
          <cell r="Q273" t="str">
            <v>L6</v>
          </cell>
          <cell r="S273" t="str">
            <v>1433</v>
          </cell>
          <cell r="T273" t="str">
            <v>Sekine, Atsushi /  ｾｷﾈ ｱﾂｼ /  関根 圧詞</v>
          </cell>
          <cell r="U273" t="str">
            <v>JP-Tokyo-OAC</v>
          </cell>
          <cell r="V273" t="str">
            <v>ryuichi.matsuda@oracle.com</v>
          </cell>
          <cell r="W273" t="str">
            <v>C</v>
          </cell>
          <cell r="Z273" t="str">
            <v>ｼﾆｱﾌﾟﾘﾝｼﾊﾟﾙｺﾝｻﾙﾀﾝﾄ</v>
          </cell>
        </row>
        <row r="274">
          <cell r="A274">
            <v>3741</v>
          </cell>
          <cell r="B274">
            <v>39539</v>
          </cell>
          <cell r="C274" t="str">
            <v>粟谷 剛</v>
          </cell>
          <cell r="D274" t="str">
            <v>ｱﾜﾔ ﾂﾖｼ</v>
          </cell>
          <cell r="E274" t="str">
            <v>Tsuyoshi Awaya</v>
          </cell>
          <cell r="F274" t="str">
            <v>ｺﾝｻﾙﾃｨﾝｸﾞｻｰﾋﾞｽ統括</v>
          </cell>
          <cell r="G274" t="str">
            <v>ｱﾌﾟﾘｹｰｼｮﾝｿﾘｭｰｼｮﾝｺﾝｻﾙﾃｨﾝｸﾞ統括本部</v>
          </cell>
          <cell r="H274" t="str">
            <v>SCMｺﾝｻﾙﾃｨﾝｸﾞ本部</v>
          </cell>
          <cell r="I274" t="str">
            <v>SCM第2ｺﾝｻﾙﾃｨﾝｸﾞ部</v>
          </cell>
          <cell r="J274" t="str">
            <v>Oracle Consulting Services</v>
          </cell>
          <cell r="K274" t="str">
            <v>Applications Solution Consulting</v>
          </cell>
          <cell r="L274" t="str">
            <v>SCM Consulting</v>
          </cell>
          <cell r="M274" t="str">
            <v>SCM Consulting #2</v>
          </cell>
          <cell r="N274" t="str">
            <v>5059 - Application solution consulting - ORCL Japan</v>
          </cell>
          <cell r="O274" t="str">
            <v>IC3</v>
          </cell>
          <cell r="P274" t="str">
            <v>20515.Principal Consultant.CONS.IMPDEL.IC3</v>
          </cell>
          <cell r="Q274" t="str">
            <v>L5</v>
          </cell>
          <cell r="S274" t="str">
            <v>1433</v>
          </cell>
          <cell r="T274" t="str">
            <v>Sekine, Atsushi /  ｾｷﾈ ｱﾂｼ /  関根 圧詞</v>
          </cell>
          <cell r="U274" t="str">
            <v>JP-Tokyo-OAC</v>
          </cell>
          <cell r="V274" t="str">
            <v>tsuyoshi.awaya@oracle.com</v>
          </cell>
          <cell r="W274" t="str">
            <v>C</v>
          </cell>
          <cell r="Z274" t="str">
            <v>ﾌﾟﾘﾝｼﾊﾟﾙｺﾝｻﾙﾀﾝﾄ</v>
          </cell>
        </row>
        <row r="275">
          <cell r="A275">
            <v>3993</v>
          </cell>
          <cell r="B275">
            <v>40118</v>
          </cell>
          <cell r="C275" t="str">
            <v>石井 友子</v>
          </cell>
          <cell r="D275" t="str">
            <v>ｲｼｲ ﾄﾓｺ</v>
          </cell>
          <cell r="E275" t="str">
            <v>Tomoko Ishii</v>
          </cell>
          <cell r="F275" t="str">
            <v>ｺﾝｻﾙﾃｨﾝｸﾞｻｰﾋﾞｽ統括</v>
          </cell>
          <cell r="G275" t="str">
            <v>ｱﾌﾟﾘｹｰｼｮﾝｿﾘｭｰｼｮﾝｺﾝｻﾙﾃｨﾝｸﾞ統括本部</v>
          </cell>
          <cell r="H275" t="str">
            <v>SCMｺﾝｻﾙﾃｨﾝｸﾞ本部</v>
          </cell>
          <cell r="I275" t="str">
            <v>SCM第2ｺﾝｻﾙﾃｨﾝｸﾞ部</v>
          </cell>
          <cell r="J275" t="str">
            <v>Oracle Consulting Services</v>
          </cell>
          <cell r="K275" t="str">
            <v>Applications Solution Consulting</v>
          </cell>
          <cell r="L275" t="str">
            <v>SCM Consulting</v>
          </cell>
          <cell r="M275" t="str">
            <v>SCM Consulting #2</v>
          </cell>
          <cell r="N275" t="str">
            <v>5059 - Application solution consulting - ORCL Japan</v>
          </cell>
          <cell r="O275" t="str">
            <v>IC3</v>
          </cell>
          <cell r="P275" t="str">
            <v>21630.Consulting Solution Lead.CONS.IMPDEL.IC3</v>
          </cell>
          <cell r="Q275" t="str">
            <v>L6</v>
          </cell>
          <cell r="S275" t="str">
            <v>1433</v>
          </cell>
          <cell r="T275" t="str">
            <v>Sekine, Atsushi /  ｾｷﾈ ｱﾂｼ /  関根 圧詞</v>
          </cell>
          <cell r="U275" t="str">
            <v>JP-Tokyo-OAC</v>
          </cell>
          <cell r="V275" t="str">
            <v>tomoko.ishii@oracle.com</v>
          </cell>
          <cell r="W275" t="str">
            <v>C</v>
          </cell>
          <cell r="Z275" t="str">
            <v>ｿﾘｭｰｼｮﾝﾘｰﾀﾞｰ</v>
          </cell>
        </row>
        <row r="276">
          <cell r="A276">
            <v>3638</v>
          </cell>
          <cell r="B276">
            <v>39494</v>
          </cell>
          <cell r="C276" t="str">
            <v>尾上 法世</v>
          </cell>
          <cell r="D276" t="str">
            <v>ｵﾉｳｴ ﾉﾘﾖ</v>
          </cell>
          <cell r="E276" t="str">
            <v>Noriyo Onoue</v>
          </cell>
          <cell r="F276" t="str">
            <v>ｺﾝｻﾙﾃｨﾝｸﾞｻｰﾋﾞｽ統括</v>
          </cell>
          <cell r="G276" t="str">
            <v>ｱﾌﾟﾘｹｰｼｮﾝｿﾘｭｰｼｮﾝｺﾝｻﾙﾃｨﾝｸﾞ統括本部</v>
          </cell>
          <cell r="H276" t="str">
            <v>SCMｺﾝｻﾙﾃｨﾝｸﾞ本部</v>
          </cell>
          <cell r="I276" t="str">
            <v>SCM第2ｺﾝｻﾙﾃｨﾝｸﾞ部</v>
          </cell>
          <cell r="J276" t="str">
            <v>Oracle Consulting Services</v>
          </cell>
          <cell r="K276" t="str">
            <v>Applications Solution Consulting</v>
          </cell>
          <cell r="L276" t="str">
            <v>SCM Consulting</v>
          </cell>
          <cell r="M276" t="str">
            <v>SCM Consulting #2</v>
          </cell>
          <cell r="N276" t="str">
            <v>5059 - Application solution consulting - ORCL Japan</v>
          </cell>
          <cell r="O276" t="str">
            <v>IC2</v>
          </cell>
          <cell r="P276" t="str">
            <v>20410.Senior Consultant.CONS.IMPDEL.IC2</v>
          </cell>
          <cell r="Q276" t="str">
            <v>L4</v>
          </cell>
          <cell r="S276" t="str">
            <v>1433</v>
          </cell>
          <cell r="T276" t="str">
            <v>Sekine, Atsushi /  ｾｷﾈ ｱﾂｼ /  関根 圧詞</v>
          </cell>
          <cell r="U276" t="str">
            <v>JP-Tokyo-OAC</v>
          </cell>
          <cell r="V276" t="str">
            <v>noriyo.onoue@oracle.com</v>
          </cell>
          <cell r="W276" t="str">
            <v>C</v>
          </cell>
          <cell r="Z276" t="str">
            <v>ｼﾆｱｺﾝｻﾙﾀﾝﾄ</v>
          </cell>
        </row>
        <row r="277">
          <cell r="A277">
            <v>3631</v>
          </cell>
          <cell r="B277">
            <v>39479</v>
          </cell>
          <cell r="C277" t="str">
            <v>坂田 優</v>
          </cell>
          <cell r="D277" t="str">
            <v>ｻｶﾀ ﾏｻﾙ</v>
          </cell>
          <cell r="E277" t="str">
            <v>Masaru Sakata</v>
          </cell>
          <cell r="F277" t="str">
            <v>ｺﾝｻﾙﾃｨﾝｸﾞｻｰﾋﾞｽ統括</v>
          </cell>
          <cell r="G277" t="str">
            <v>ｱﾌﾟﾘｹｰｼｮﾝｿﾘｭｰｼｮﾝｺﾝｻﾙﾃｨﾝｸﾞ統括本部</v>
          </cell>
          <cell r="H277" t="str">
            <v>SCMｺﾝｻﾙﾃｨﾝｸﾞ本部</v>
          </cell>
          <cell r="I277" t="str">
            <v>SCM第2ｺﾝｻﾙﾃｨﾝｸﾞ部</v>
          </cell>
          <cell r="J277" t="str">
            <v>Oracle Consulting Services</v>
          </cell>
          <cell r="K277" t="str">
            <v>Applications Solution Consulting</v>
          </cell>
          <cell r="L277" t="str">
            <v>SCM Consulting</v>
          </cell>
          <cell r="M277" t="str">
            <v>SCM Consulting #2</v>
          </cell>
          <cell r="N277" t="str">
            <v>5059 - Application solution consulting - ORCL Japan</v>
          </cell>
          <cell r="O277" t="str">
            <v>IC1</v>
          </cell>
          <cell r="P277" t="str">
            <v>20310.Staff Consultant.CONS.IMPDEL.IC1</v>
          </cell>
          <cell r="Q277" t="str">
            <v>L3</v>
          </cell>
          <cell r="S277" t="str">
            <v>1433</v>
          </cell>
          <cell r="T277" t="str">
            <v>Sekine, Atsushi /  ｾｷﾈ ｱﾂｼ /  関根 圧詞</v>
          </cell>
          <cell r="U277" t="str">
            <v>JP-Tokyo-OAC</v>
          </cell>
          <cell r="V277" t="str">
            <v>masaru.sakata@oracle.com</v>
          </cell>
          <cell r="W277" t="str">
            <v>C</v>
          </cell>
          <cell r="Z277" t="str">
            <v>ｽﾀｯﾌｺﾝｻﾙﾀﾝﾄ</v>
          </cell>
        </row>
        <row r="278">
          <cell r="A278">
            <v>3703</v>
          </cell>
          <cell r="B278">
            <v>39539</v>
          </cell>
          <cell r="C278" t="str">
            <v>楯 香奈子</v>
          </cell>
          <cell r="D278" t="str">
            <v>ﾀﾃ ｶﾅｺ</v>
          </cell>
          <cell r="E278" t="str">
            <v>Kanako Tate</v>
          </cell>
          <cell r="F278" t="str">
            <v>ｺﾝｻﾙﾃｨﾝｸﾞｻｰﾋﾞｽ統括</v>
          </cell>
          <cell r="G278" t="str">
            <v>ｱﾌﾟﾘｹｰｼｮﾝｿﾘｭｰｼｮﾝｺﾝｻﾙﾃｨﾝｸﾞ統括本部</v>
          </cell>
          <cell r="H278" t="str">
            <v>SCMｺﾝｻﾙﾃｨﾝｸﾞ本部</v>
          </cell>
          <cell r="I278" t="str">
            <v>SCM第2ｺﾝｻﾙﾃｨﾝｸﾞ部</v>
          </cell>
          <cell r="J278" t="str">
            <v>Oracle Consulting Services</v>
          </cell>
          <cell r="K278" t="str">
            <v>Applications Solution Consulting</v>
          </cell>
          <cell r="L278" t="str">
            <v>SCM Consulting</v>
          </cell>
          <cell r="M278" t="str">
            <v>SCM Consulting #2</v>
          </cell>
          <cell r="N278" t="str">
            <v>5059 - Application solution consulting - ORCL Japan</v>
          </cell>
          <cell r="O278" t="str">
            <v>IC1</v>
          </cell>
          <cell r="P278" t="str">
            <v>20110.Associate Consultant.CONS.IMPDEL.IC1</v>
          </cell>
          <cell r="Q278" t="str">
            <v>L2</v>
          </cell>
          <cell r="S278" t="str">
            <v>1433</v>
          </cell>
          <cell r="T278" t="str">
            <v>Sekine, Atsushi /  ｾｷﾈ ｱﾂｼ /  関根 圧詞</v>
          </cell>
          <cell r="U278" t="str">
            <v>JP-Tokyo-OAC</v>
          </cell>
          <cell r="V278" t="str">
            <v>kanako.tate@oracle.com</v>
          </cell>
          <cell r="W278" t="str">
            <v>NG</v>
          </cell>
          <cell r="Z278" t="str">
            <v>ｱｿｼｴｲﾄｺﾝｻﾙﾀﾝﾄ</v>
          </cell>
        </row>
        <row r="279">
          <cell r="A279">
            <v>485</v>
          </cell>
          <cell r="B279">
            <v>34759</v>
          </cell>
          <cell r="C279" t="str">
            <v>松井 教泰</v>
          </cell>
          <cell r="D279" t="str">
            <v>ﾏﾂｲ ﾉﾘﾋﾛ</v>
          </cell>
          <cell r="E279" t="str">
            <v>Norihiro Matsui</v>
          </cell>
          <cell r="F279" t="str">
            <v>ｺﾝｻﾙﾃｨﾝｸﾞｻｰﾋﾞｽ統括</v>
          </cell>
          <cell r="G279" t="str">
            <v>ｱﾌﾟﾘｹｰｼｮﾝｿﾘｭｰｼｮﾝｺﾝｻﾙﾃｨﾝｸﾞ統括本部</v>
          </cell>
          <cell r="H279" t="str">
            <v>西日本ｱﾌﾟﾘｹｰｼｮﾝｺﾝｻﾙﾃｨﾝｸﾞ本部</v>
          </cell>
          <cell r="J279" t="str">
            <v>Oracle Consulting Services</v>
          </cell>
          <cell r="K279" t="str">
            <v>Applications Solution Consulting</v>
          </cell>
          <cell r="L279" t="str">
            <v>West Japan Application Consulting</v>
          </cell>
          <cell r="N279" t="str">
            <v>5059 - Application solution consulting - ORCL Japan</v>
          </cell>
          <cell r="O279" t="str">
            <v>M5</v>
          </cell>
          <cell r="P279" t="str">
            <v>23020.Consulting Senior Practice Director.CONS.IMPDEL.M5</v>
          </cell>
          <cell r="Q279" t="str">
            <v>L9</v>
          </cell>
          <cell r="R279" t="str">
            <v>Y</v>
          </cell>
          <cell r="S279" t="str">
            <v>1496</v>
          </cell>
          <cell r="T279" t="str">
            <v>Honma, Yasuyuki /  ﾎﾝﾏ ﾔｽﾕｷ /  本間 靖之</v>
          </cell>
          <cell r="U279" t="str">
            <v>JP-Osaka</v>
          </cell>
          <cell r="V279" t="str">
            <v>Norihiro.Matsui@oracle.com</v>
          </cell>
          <cell r="W279" t="str">
            <v>C</v>
          </cell>
          <cell r="Z279" t="str">
            <v>本部長</v>
          </cell>
        </row>
        <row r="280">
          <cell r="A280">
            <v>2339</v>
          </cell>
          <cell r="B280">
            <v>37104</v>
          </cell>
          <cell r="C280" t="str">
            <v>室田 伸一</v>
          </cell>
          <cell r="D280" t="str">
            <v>ﾑﾛﾀ ｼﾝｲﾁ</v>
          </cell>
          <cell r="E280" t="str">
            <v>Shinichi Murota</v>
          </cell>
          <cell r="F280" t="str">
            <v>ｺﾝｻﾙﾃｨﾝｸﾞｻｰﾋﾞｽ統括</v>
          </cell>
          <cell r="G280" t="str">
            <v>ｱﾌﾟﾘｹｰｼｮﾝｿﾘｭｰｼｮﾝｺﾝｻﾙﾃｨﾝｸﾞ統括本部</v>
          </cell>
          <cell r="H280" t="str">
            <v>西日本ｱﾌﾟﾘｹｰｼｮﾝｺﾝｻﾙﾃｨﾝｸﾞ本部</v>
          </cell>
          <cell r="I280" t="str">
            <v>ｱﾌﾟﾘｹｰｼｮﾝｺﾝｻﾙﾃｨﾝｸﾞ部</v>
          </cell>
          <cell r="J280" t="str">
            <v>Oracle Consulting Services</v>
          </cell>
          <cell r="K280" t="str">
            <v>Applications Solution Consulting</v>
          </cell>
          <cell r="L280" t="str">
            <v>West Japan Application Consulting</v>
          </cell>
          <cell r="M280" t="str">
            <v>Application Consulting</v>
          </cell>
          <cell r="N280" t="str">
            <v>5059 - Application solution consulting - ORCL Japan</v>
          </cell>
          <cell r="O280" t="str">
            <v>M4</v>
          </cell>
          <cell r="P280" t="str">
            <v>12620.Consulting Project Director.CONS.PROJMAN.M4</v>
          </cell>
          <cell r="Q280" t="str">
            <v>L8</v>
          </cell>
          <cell r="R280" t="str">
            <v>Y</v>
          </cell>
          <cell r="S280" t="str">
            <v>485</v>
          </cell>
          <cell r="T280" t="str">
            <v>Matsui, Norihiro /  ﾏﾂｲ ﾉﾘﾋﾛ /  松井 教泰</v>
          </cell>
          <cell r="U280" t="str">
            <v>JP-Osaka</v>
          </cell>
          <cell r="V280" t="str">
            <v>Shinichi.Murota@oracle.com</v>
          </cell>
          <cell r="W280" t="str">
            <v>C</v>
          </cell>
          <cell r="Z280" t="str">
            <v>ﾌﾟﾛｼﾞｪｸﾄﾃﾞｨﾚｸﾀｰ</v>
          </cell>
        </row>
        <row r="281">
          <cell r="A281">
            <v>1590</v>
          </cell>
          <cell r="B281">
            <v>36069</v>
          </cell>
          <cell r="C281" t="str">
            <v>平尾 克美</v>
          </cell>
          <cell r="D281" t="str">
            <v>ﾋﾗｵ ｶﾂﾐ</v>
          </cell>
          <cell r="E281" t="str">
            <v>Katsumi Hirao</v>
          </cell>
          <cell r="F281" t="str">
            <v>ｺﾝｻﾙﾃｨﾝｸﾞｻｰﾋﾞｽ統括</v>
          </cell>
          <cell r="G281" t="str">
            <v>ｱﾌﾟﾘｹｰｼｮﾝｿﾘｭｰｼｮﾝｺﾝｻﾙﾃｨﾝｸﾞ統括本部</v>
          </cell>
          <cell r="H281" t="str">
            <v>西日本ｱﾌﾟﾘｹｰｼｮﾝｺﾝｻﾙﾃｨﾝｸﾞ本部</v>
          </cell>
          <cell r="I281" t="str">
            <v>ｱﾌﾟﾘｹｰｼｮﾝｺﾝｻﾙﾃｨﾝｸﾞ部</v>
          </cell>
          <cell r="J281" t="str">
            <v>Oracle Consulting Services</v>
          </cell>
          <cell r="K281" t="str">
            <v>Applications Solution Consulting</v>
          </cell>
          <cell r="L281" t="str">
            <v>West Japan Application Consulting</v>
          </cell>
          <cell r="M281" t="str">
            <v>Application Consulting</v>
          </cell>
          <cell r="N281" t="str">
            <v>5059 - Application solution consulting - ORCL Japan</v>
          </cell>
          <cell r="O281" t="str">
            <v>IC5</v>
          </cell>
          <cell r="P281" t="str">
            <v>21650.Consulting Solution Director.CONS.IMPDEL.IC5</v>
          </cell>
          <cell r="Q281" t="str">
            <v>L8</v>
          </cell>
          <cell r="S281" t="str">
            <v>2339</v>
          </cell>
          <cell r="T281" t="str">
            <v>Murota, Shinichi /  ﾑﾛﾀ ｼﾝｲﾁ /  室田 伸一</v>
          </cell>
          <cell r="U281" t="str">
            <v>JP-Osaka</v>
          </cell>
          <cell r="V281" t="str">
            <v>Katsumi.Hirao@oracle.com</v>
          </cell>
          <cell r="W281" t="str">
            <v>C</v>
          </cell>
          <cell r="Z281" t="str">
            <v>ｿﾘｭｰｼｮﾝﾃﾞｨﾚｸﾀｰ</v>
          </cell>
        </row>
        <row r="282">
          <cell r="A282">
            <v>2176</v>
          </cell>
          <cell r="B282">
            <v>36951</v>
          </cell>
          <cell r="C282" t="str">
            <v>高見 忠司</v>
          </cell>
          <cell r="D282" t="str">
            <v>ﾀｶﾐ ﾀﾀﾞｼ</v>
          </cell>
          <cell r="E282" t="str">
            <v>Tadashi Takami</v>
          </cell>
          <cell r="F282" t="str">
            <v>ｺﾝｻﾙﾃｨﾝｸﾞｻｰﾋﾞｽ統括</v>
          </cell>
          <cell r="G282" t="str">
            <v>ｱﾌﾟﾘｹｰｼｮﾝｿﾘｭｰｼｮﾝｺﾝｻﾙﾃｨﾝｸﾞ統括本部</v>
          </cell>
          <cell r="H282" t="str">
            <v>西日本ｱﾌﾟﾘｹｰｼｮﾝｺﾝｻﾙﾃｨﾝｸﾞ本部</v>
          </cell>
          <cell r="I282" t="str">
            <v>ｱﾌﾟﾘｹｰｼｮﾝｺﾝｻﾙﾃｨﾝｸﾞ部</v>
          </cell>
          <cell r="J282" t="str">
            <v>Oracle Consulting Services</v>
          </cell>
          <cell r="K282" t="str">
            <v>Applications Solution Consulting</v>
          </cell>
          <cell r="L282" t="str">
            <v>West Japan Application Consulting</v>
          </cell>
          <cell r="M282" t="str">
            <v>Application Consulting</v>
          </cell>
          <cell r="N282" t="str">
            <v>5059 - Application solution consulting - ORCL Japan</v>
          </cell>
          <cell r="O282" t="str">
            <v>IC5</v>
          </cell>
          <cell r="P282" t="str">
            <v>21650.Consulting Solution Director.CONS.IMPDEL.IC5</v>
          </cell>
          <cell r="Q282" t="str">
            <v>L8</v>
          </cell>
          <cell r="S282" t="str">
            <v>2339</v>
          </cell>
          <cell r="T282" t="str">
            <v>Murota, Shinichi /  ﾑﾛﾀ ｼﾝｲﾁ /  室田 伸一</v>
          </cell>
          <cell r="U282" t="str">
            <v>JP-Osaka</v>
          </cell>
          <cell r="V282" t="str">
            <v>Tadashi.Takami@oracle.com</v>
          </cell>
          <cell r="W282" t="str">
            <v>C</v>
          </cell>
          <cell r="Z282" t="str">
            <v>ｿﾘｭｰｼｮﾝﾃﾞｨﾚｸﾀｰ</v>
          </cell>
        </row>
        <row r="283">
          <cell r="A283">
            <v>2039</v>
          </cell>
          <cell r="B283">
            <v>36708</v>
          </cell>
          <cell r="C283" t="str">
            <v>池田 克己</v>
          </cell>
          <cell r="D283" t="str">
            <v>ｲｹﾀﾞ ｶﾂﾐ</v>
          </cell>
          <cell r="E283" t="str">
            <v>Katsumi Ikeda</v>
          </cell>
          <cell r="F283" t="str">
            <v>ｺﾝｻﾙﾃｨﾝｸﾞｻｰﾋﾞｽ統括</v>
          </cell>
          <cell r="G283" t="str">
            <v>ｱﾌﾟﾘｹｰｼｮﾝｿﾘｭｰｼｮﾝｺﾝｻﾙﾃｨﾝｸﾞ統括本部</v>
          </cell>
          <cell r="H283" t="str">
            <v>西日本ｱﾌﾟﾘｹｰｼｮﾝｺﾝｻﾙﾃｨﾝｸﾞ本部</v>
          </cell>
          <cell r="I283" t="str">
            <v>ｱﾌﾟﾘｹｰｼｮﾝｺﾝｻﾙﾃｨﾝｸﾞ部</v>
          </cell>
          <cell r="J283" t="str">
            <v>Oracle Consulting Services</v>
          </cell>
          <cell r="K283" t="str">
            <v>Applications Solution Consulting</v>
          </cell>
          <cell r="L283" t="str">
            <v>West Japan Application Consulting</v>
          </cell>
          <cell r="M283" t="str">
            <v>Application Consulting</v>
          </cell>
          <cell r="N283" t="str">
            <v>5059 - Application solution consulting - ORCL Japan</v>
          </cell>
          <cell r="O283" t="str">
            <v>IC4</v>
          </cell>
          <cell r="P283" t="str">
            <v>12611.Consulting Project Technical Manager.CONS.PROJMAN.IC4</v>
          </cell>
          <cell r="Q283" t="str">
            <v>L7</v>
          </cell>
          <cell r="S283" t="str">
            <v>2339</v>
          </cell>
          <cell r="T283" t="str">
            <v>Murota, Shinichi /  ﾑﾛﾀ ｼﾝｲﾁ /  室田 伸一</v>
          </cell>
          <cell r="U283" t="str">
            <v>JP-Osaka</v>
          </cell>
          <cell r="V283" t="str">
            <v>Katsumi.Ikeda@oracle.com</v>
          </cell>
          <cell r="W283" t="str">
            <v>C</v>
          </cell>
          <cell r="Z283" t="str">
            <v>ﾌﾟﾛｼﾞｪｸﾄﾃｸﾆｶﾙﾏﾈｼﾞｬｰ</v>
          </cell>
        </row>
        <row r="284">
          <cell r="A284">
            <v>1907</v>
          </cell>
          <cell r="B284">
            <v>36586</v>
          </cell>
          <cell r="C284" t="str">
            <v>重川 多三恵</v>
          </cell>
          <cell r="D284" t="str">
            <v>ｼｹﾞｶﾜ ﾀﾐｴ</v>
          </cell>
          <cell r="E284" t="str">
            <v>Tamie Shigekawa</v>
          </cell>
          <cell r="F284" t="str">
            <v>ｺﾝｻﾙﾃｨﾝｸﾞｻｰﾋﾞｽ統括</v>
          </cell>
          <cell r="G284" t="str">
            <v>ｱﾌﾟﾘｹｰｼｮﾝｿﾘｭｰｼｮﾝｺﾝｻﾙﾃｨﾝｸﾞ統括本部</v>
          </cell>
          <cell r="H284" t="str">
            <v>西日本ｱﾌﾟﾘｹｰｼｮﾝｺﾝｻﾙﾃｨﾝｸﾞ本部</v>
          </cell>
          <cell r="I284" t="str">
            <v>ｱﾌﾟﾘｹｰｼｮﾝｺﾝｻﾙﾃｨﾝｸﾞ部</v>
          </cell>
          <cell r="J284" t="str">
            <v>Oracle Consulting Services</v>
          </cell>
          <cell r="K284" t="str">
            <v>Applications Solution Consulting</v>
          </cell>
          <cell r="L284" t="str">
            <v>West Japan Application Consulting</v>
          </cell>
          <cell r="M284" t="str">
            <v>Application Consulting</v>
          </cell>
          <cell r="N284" t="str">
            <v>5059 - Application solution consulting - ORCL Japan</v>
          </cell>
          <cell r="O284" t="str">
            <v>IC3</v>
          </cell>
          <cell r="P284" t="str">
            <v>20515.Principal Consultant.CONS.IMPDEL.IC3</v>
          </cell>
          <cell r="Q284" t="str">
            <v>L5</v>
          </cell>
          <cell r="S284" t="str">
            <v>2339</v>
          </cell>
          <cell r="T284" t="str">
            <v>Murota, Shinichi /  ﾑﾛﾀ ｼﾝｲﾁ /  室田 伸一</v>
          </cell>
          <cell r="U284" t="str">
            <v>JP-Osaka</v>
          </cell>
          <cell r="V284" t="str">
            <v>Tamie.Shigekawa@oracle.com</v>
          </cell>
          <cell r="W284" t="str">
            <v>C</v>
          </cell>
          <cell r="Z284" t="str">
            <v>ﾌﾟﾘﾝｼﾊﾟﾙｺﾝｻﾙﾀﾝﾄ</v>
          </cell>
        </row>
        <row r="285">
          <cell r="A285">
            <v>2386</v>
          </cell>
          <cell r="B285">
            <v>37165</v>
          </cell>
          <cell r="C285" t="str">
            <v>二村 祥史</v>
          </cell>
          <cell r="D285" t="str">
            <v>ﾌﾀﾑﾗ ﾖｼﾌﾐ</v>
          </cell>
          <cell r="E285" t="str">
            <v>Yoshifumi Futamura</v>
          </cell>
          <cell r="F285" t="str">
            <v>ｺﾝｻﾙﾃｨﾝｸﾞｻｰﾋﾞｽ統括</v>
          </cell>
          <cell r="G285" t="str">
            <v>ｱﾌﾟﾘｹｰｼｮﾝｿﾘｭｰｼｮﾝｺﾝｻﾙﾃｨﾝｸﾞ統括本部</v>
          </cell>
          <cell r="H285" t="str">
            <v>西日本ｱﾌﾟﾘｹｰｼｮﾝｺﾝｻﾙﾃｨﾝｸﾞ本部</v>
          </cell>
          <cell r="I285" t="str">
            <v>ｱﾌﾟﾘｹｰｼｮﾝｺﾝｻﾙﾃｨﾝｸﾞ部</v>
          </cell>
          <cell r="J285" t="str">
            <v>Oracle Consulting Services</v>
          </cell>
          <cell r="K285" t="str">
            <v>Applications Solution Consulting</v>
          </cell>
          <cell r="L285" t="str">
            <v>West Japan Application Consulting</v>
          </cell>
          <cell r="M285" t="str">
            <v>Application Consulting</v>
          </cell>
          <cell r="N285" t="str">
            <v>5059 - Application solution consulting - ORCL Japan</v>
          </cell>
          <cell r="O285" t="str">
            <v>IC3</v>
          </cell>
          <cell r="P285" t="str">
            <v>12609.Consulting Project Snr Principal Consultant.CONS.PROJMAN.IC3</v>
          </cell>
          <cell r="Q285" t="str">
            <v>L6</v>
          </cell>
          <cell r="S285" t="str">
            <v>2339</v>
          </cell>
          <cell r="T285" t="str">
            <v>Murota, Shinichi /  ﾑﾛﾀ ｼﾝｲﾁ /  室田 伸一</v>
          </cell>
          <cell r="U285" t="str">
            <v>JP-Osaka</v>
          </cell>
          <cell r="V285" t="str">
            <v>Yoshifumi.Futamura@oracle.com</v>
          </cell>
          <cell r="W285" t="str">
            <v>C</v>
          </cell>
          <cell r="Z285" t="str">
            <v>ﾌﾟﾛｼﾞｪｸﾄｼﾆｱﾌﾟﾘﾝｼﾊﾟﾙｺﾝｻﾙﾀﾝﾄ</v>
          </cell>
        </row>
        <row r="286">
          <cell r="A286">
            <v>2957</v>
          </cell>
          <cell r="B286">
            <v>38565</v>
          </cell>
          <cell r="C286" t="str">
            <v>魚躬 忠則</v>
          </cell>
          <cell r="D286" t="str">
            <v>ｳｵﾉﾐ ﾀﾀﾞﾉﾘ</v>
          </cell>
          <cell r="E286" t="str">
            <v>Tadanori Uonomi</v>
          </cell>
          <cell r="F286" t="str">
            <v>ｺﾝｻﾙﾃｨﾝｸﾞｻｰﾋﾞｽ統括</v>
          </cell>
          <cell r="G286" t="str">
            <v>ｱﾌﾟﾘｹｰｼｮﾝｿﾘｭｰｼｮﾝｺﾝｻﾙﾃｨﾝｸﾞ統括本部</v>
          </cell>
          <cell r="H286" t="str">
            <v>西日本ｱﾌﾟﾘｹｰｼｮﾝｺﾝｻﾙﾃｨﾝｸﾞ本部</v>
          </cell>
          <cell r="I286" t="str">
            <v>ｱﾌﾟﾘｹｰｼｮﾝｺﾝｻﾙﾃｨﾝｸﾞ部</v>
          </cell>
          <cell r="J286" t="str">
            <v>Oracle Consulting Services</v>
          </cell>
          <cell r="K286" t="str">
            <v>Applications Solution Consulting</v>
          </cell>
          <cell r="L286" t="str">
            <v>West Japan Application Consulting</v>
          </cell>
          <cell r="M286" t="str">
            <v>Application Consulting</v>
          </cell>
          <cell r="N286" t="str">
            <v>5059 - Application solution consulting - ORCL Japan</v>
          </cell>
          <cell r="O286" t="str">
            <v>IC3</v>
          </cell>
          <cell r="P286" t="str">
            <v>12609.Consulting Project Snr Principal Consultant.CONS.PROJMAN.IC3</v>
          </cell>
          <cell r="Q286" t="str">
            <v>L6</v>
          </cell>
          <cell r="S286" t="str">
            <v>2339</v>
          </cell>
          <cell r="T286" t="str">
            <v>Murota, Shinichi /  ﾑﾛﾀ ｼﾝｲﾁ /  室田 伸一</v>
          </cell>
          <cell r="U286" t="str">
            <v>JP-Osaka</v>
          </cell>
          <cell r="V286" t="str">
            <v>tadanori.uonomi@oracle.com</v>
          </cell>
          <cell r="W286" t="str">
            <v>C</v>
          </cell>
          <cell r="Z286" t="str">
            <v>ﾌﾟﾛｼﾞｪｸﾄｼﾆｱﾌﾟﾘﾝｼﾊﾟﾙｺﾝｻﾙﾀﾝﾄ</v>
          </cell>
        </row>
        <row r="287">
          <cell r="A287">
            <v>3082</v>
          </cell>
          <cell r="B287">
            <v>38823</v>
          </cell>
          <cell r="C287" t="str">
            <v>佐田 崇</v>
          </cell>
          <cell r="D287" t="str">
            <v>ｻﾀﾞ ﾀｶｼ</v>
          </cell>
          <cell r="E287" t="str">
            <v>Takashi Sada</v>
          </cell>
          <cell r="F287" t="str">
            <v>ｺﾝｻﾙﾃｨﾝｸﾞｻｰﾋﾞｽ統括</v>
          </cell>
          <cell r="G287" t="str">
            <v>ｱﾌﾟﾘｹｰｼｮﾝｿﾘｭｰｼｮﾝｺﾝｻﾙﾃｨﾝｸﾞ統括本部</v>
          </cell>
          <cell r="H287" t="str">
            <v>西日本ｱﾌﾟﾘｹｰｼｮﾝｺﾝｻﾙﾃｨﾝｸﾞ本部</v>
          </cell>
          <cell r="I287" t="str">
            <v>ｱﾌﾟﾘｹｰｼｮﾝｺﾝｻﾙﾃｨﾝｸﾞ部</v>
          </cell>
          <cell r="J287" t="str">
            <v>Oracle Consulting Services</v>
          </cell>
          <cell r="K287" t="str">
            <v>Applications Solution Consulting</v>
          </cell>
          <cell r="L287" t="str">
            <v>West Japan Application Consulting</v>
          </cell>
          <cell r="M287" t="str">
            <v>Application Consulting</v>
          </cell>
          <cell r="N287" t="str">
            <v>5059 - Application solution consulting - ORCL Japan</v>
          </cell>
          <cell r="O287" t="str">
            <v>IC3</v>
          </cell>
          <cell r="P287" t="str">
            <v>20610.Senior Principal Consultant.CONS.IMPDEL.IC3</v>
          </cell>
          <cell r="Q287" t="str">
            <v>L6</v>
          </cell>
          <cell r="S287" t="str">
            <v>2339</v>
          </cell>
          <cell r="T287" t="str">
            <v>Murota, Shinichi /  ﾑﾛﾀ ｼﾝｲﾁ /  室田 伸一</v>
          </cell>
          <cell r="U287" t="str">
            <v>JP-Osaka</v>
          </cell>
          <cell r="V287" t="str">
            <v>takashi.sada@oracle.com</v>
          </cell>
          <cell r="W287" t="str">
            <v>C</v>
          </cell>
          <cell r="Z287" t="str">
            <v>ｼﾆｱﾌﾟﾘﾝｼﾊﾟﾙｺﾝｻﾙﾀﾝﾄ</v>
          </cell>
        </row>
        <row r="288">
          <cell r="A288">
            <v>3120</v>
          </cell>
          <cell r="B288">
            <v>38899</v>
          </cell>
          <cell r="C288" t="str">
            <v>重松 健治</v>
          </cell>
          <cell r="D288" t="str">
            <v>ｼｹﾞﾏﾂ ｹﾝｼﾞ</v>
          </cell>
          <cell r="E288" t="str">
            <v>Kenji Shigematsu</v>
          </cell>
          <cell r="F288" t="str">
            <v>ｺﾝｻﾙﾃｨﾝｸﾞｻｰﾋﾞｽ統括</v>
          </cell>
          <cell r="G288" t="str">
            <v>ｱﾌﾟﾘｹｰｼｮﾝｿﾘｭｰｼｮﾝｺﾝｻﾙﾃｨﾝｸﾞ統括本部</v>
          </cell>
          <cell r="H288" t="str">
            <v>西日本ｱﾌﾟﾘｹｰｼｮﾝｺﾝｻﾙﾃｨﾝｸﾞ本部</v>
          </cell>
          <cell r="I288" t="str">
            <v>ｱﾌﾟﾘｹｰｼｮﾝｺﾝｻﾙﾃｨﾝｸﾞ部</v>
          </cell>
          <cell r="J288" t="str">
            <v>Oracle Consulting Services</v>
          </cell>
          <cell r="K288" t="str">
            <v>Applications Solution Consulting</v>
          </cell>
          <cell r="L288" t="str">
            <v>West Japan Application Consulting</v>
          </cell>
          <cell r="M288" t="str">
            <v>Application Consulting</v>
          </cell>
          <cell r="N288" t="str">
            <v>5059 - Application solution consulting - ORCL Japan</v>
          </cell>
          <cell r="O288" t="str">
            <v>IC3</v>
          </cell>
          <cell r="P288" t="str">
            <v>20515.Principal Consultant.CONS.IMPDEL.IC3</v>
          </cell>
          <cell r="Q288" t="str">
            <v>L5</v>
          </cell>
          <cell r="S288" t="str">
            <v>2339</v>
          </cell>
          <cell r="T288" t="str">
            <v>Murota, Shinichi /  ﾑﾛﾀ ｼﾝｲﾁ /  室田 伸一</v>
          </cell>
          <cell r="U288" t="str">
            <v>JP-Osaka</v>
          </cell>
          <cell r="V288" t="str">
            <v>kenji.shigematsu@oracle.com</v>
          </cell>
          <cell r="W288" t="str">
            <v>C</v>
          </cell>
          <cell r="Z288" t="str">
            <v>ﾌﾟﾘﾝｼﾊﾟﾙｺﾝｻﾙﾀﾝﾄ</v>
          </cell>
        </row>
        <row r="289">
          <cell r="A289">
            <v>3458</v>
          </cell>
          <cell r="B289">
            <v>39279</v>
          </cell>
          <cell r="C289" t="str">
            <v>島尾 拓弥</v>
          </cell>
          <cell r="D289" t="str">
            <v>ｼﾏｵ ﾀｸﾔ</v>
          </cell>
          <cell r="E289" t="str">
            <v>Takuya Shimao</v>
          </cell>
          <cell r="F289" t="str">
            <v>ｺﾝｻﾙﾃｨﾝｸﾞｻｰﾋﾞｽ統括</v>
          </cell>
          <cell r="G289" t="str">
            <v>ｱﾌﾟﾘｹｰｼｮﾝｿﾘｭｰｼｮﾝｺﾝｻﾙﾃｨﾝｸﾞ統括本部</v>
          </cell>
          <cell r="H289" t="str">
            <v>西日本ｱﾌﾟﾘｹｰｼｮﾝｺﾝｻﾙﾃｨﾝｸﾞ本部</v>
          </cell>
          <cell r="I289" t="str">
            <v>ｱﾌﾟﾘｹｰｼｮﾝｺﾝｻﾙﾃｨﾝｸﾞ部</v>
          </cell>
          <cell r="J289" t="str">
            <v>Oracle Consulting Services</v>
          </cell>
          <cell r="K289" t="str">
            <v>Applications Solution Consulting</v>
          </cell>
          <cell r="L289" t="str">
            <v>West Japan Application Consulting</v>
          </cell>
          <cell r="M289" t="str">
            <v>Application Consulting</v>
          </cell>
          <cell r="N289" t="str">
            <v>5059 - Application solution consulting - ORCL Japan</v>
          </cell>
          <cell r="O289" t="str">
            <v>IC3</v>
          </cell>
          <cell r="P289" t="str">
            <v>20515.Principal Consultant.CONS.IMPDEL.IC3</v>
          </cell>
          <cell r="Q289" t="str">
            <v>L5</v>
          </cell>
          <cell r="S289" t="str">
            <v>2339</v>
          </cell>
          <cell r="T289" t="str">
            <v>Murota, Shinichi /  ﾑﾛﾀ ｼﾝｲﾁ /  室田 伸一</v>
          </cell>
          <cell r="U289" t="str">
            <v>JP-Osaka</v>
          </cell>
          <cell r="V289" t="str">
            <v>takuya.shimao@oracle.com</v>
          </cell>
          <cell r="W289" t="str">
            <v>C</v>
          </cell>
          <cell r="Z289" t="str">
            <v>ﾌﾟﾘﾝｼﾊﾟﾙｺﾝｻﾙﾀﾝﾄ</v>
          </cell>
        </row>
        <row r="290">
          <cell r="A290">
            <v>3460</v>
          </cell>
          <cell r="B290">
            <v>39279</v>
          </cell>
          <cell r="C290" t="str">
            <v>松岡 厚彦</v>
          </cell>
          <cell r="D290" t="str">
            <v>ﾏﾂｵｶ ｱﾂﾋｺ</v>
          </cell>
          <cell r="E290" t="str">
            <v>Atsuhiko Matsuoka</v>
          </cell>
          <cell r="F290" t="str">
            <v>ｺﾝｻﾙﾃｨﾝｸﾞｻｰﾋﾞｽ統括</v>
          </cell>
          <cell r="G290" t="str">
            <v>ｱﾌﾟﾘｹｰｼｮﾝｿﾘｭｰｼｮﾝｺﾝｻﾙﾃｨﾝｸﾞ統括本部</v>
          </cell>
          <cell r="H290" t="str">
            <v>西日本ｱﾌﾟﾘｹｰｼｮﾝｺﾝｻﾙﾃｨﾝｸﾞ本部</v>
          </cell>
          <cell r="I290" t="str">
            <v>ｱﾌﾟﾘｹｰｼｮﾝｺﾝｻﾙﾃｨﾝｸﾞ部</v>
          </cell>
          <cell r="J290" t="str">
            <v>Oracle Consulting Services</v>
          </cell>
          <cell r="K290" t="str">
            <v>Applications Solution Consulting</v>
          </cell>
          <cell r="L290" t="str">
            <v>West Japan Application Consulting</v>
          </cell>
          <cell r="M290" t="str">
            <v>Application Consulting</v>
          </cell>
          <cell r="N290" t="str">
            <v>5059 - Application solution consulting - ORCL Japan</v>
          </cell>
          <cell r="O290" t="str">
            <v>IC3</v>
          </cell>
          <cell r="P290" t="str">
            <v>12609.Consulting Project Snr Principal Consultant.CONS.PROJMAN.IC3</v>
          </cell>
          <cell r="Q290" t="str">
            <v>L6</v>
          </cell>
          <cell r="S290" t="str">
            <v>2339</v>
          </cell>
          <cell r="T290" t="str">
            <v>Murota, Shinichi /  ﾑﾛﾀ ｼﾝｲﾁ /  室田 伸一</v>
          </cell>
          <cell r="U290" t="str">
            <v>JP-Osaka</v>
          </cell>
          <cell r="V290" t="str">
            <v>atsuhiko.matsuoka@oracle.com</v>
          </cell>
          <cell r="W290" t="str">
            <v>C</v>
          </cell>
          <cell r="Z290" t="str">
            <v>ﾌﾟﾛｼﾞｪｸﾄｼﾆｱﾌﾟﾘﾝｼﾊﾟﾙｺﾝｻﾙﾀﾝﾄ</v>
          </cell>
        </row>
        <row r="291">
          <cell r="A291">
            <v>3875</v>
          </cell>
          <cell r="B291">
            <v>39753</v>
          </cell>
          <cell r="C291" t="str">
            <v>田中 博一</v>
          </cell>
          <cell r="D291" t="str">
            <v>ﾀﾅｶ ﾋﾛｶｽﾞ</v>
          </cell>
          <cell r="E291" t="str">
            <v>Hirokazu Tanaka</v>
          </cell>
          <cell r="F291" t="str">
            <v>ｺﾝｻﾙﾃｨﾝｸﾞｻｰﾋﾞｽ統括</v>
          </cell>
          <cell r="G291" t="str">
            <v>ｱﾌﾟﾘｹｰｼｮﾝｿﾘｭｰｼｮﾝｺﾝｻﾙﾃｨﾝｸﾞ統括本部</v>
          </cell>
          <cell r="H291" t="str">
            <v>西日本ｱﾌﾟﾘｹｰｼｮﾝｺﾝｻﾙﾃｨﾝｸﾞ本部</v>
          </cell>
          <cell r="I291" t="str">
            <v>ｱﾌﾟﾘｹｰｼｮﾝｺﾝｻﾙﾃｨﾝｸﾞ部</v>
          </cell>
          <cell r="J291" t="str">
            <v>Oracle Consulting Services</v>
          </cell>
          <cell r="K291" t="str">
            <v>Applications Solution Consulting</v>
          </cell>
          <cell r="L291" t="str">
            <v>West Japan Application Consulting</v>
          </cell>
          <cell r="M291" t="str">
            <v>Application Consulting</v>
          </cell>
          <cell r="N291" t="str">
            <v>5059 - Application solution consulting - ORCL Japan</v>
          </cell>
          <cell r="O291" t="str">
            <v>IC3</v>
          </cell>
          <cell r="P291" t="str">
            <v>20610.Senior Principal Consultant.CONS.IMPDEL.IC3</v>
          </cell>
          <cell r="Q291" t="str">
            <v>L6</v>
          </cell>
          <cell r="S291" t="str">
            <v>2339</v>
          </cell>
          <cell r="T291" t="str">
            <v>Murota, Shinichi /  ﾑﾛﾀ ｼﾝｲﾁ /  室田 伸一</v>
          </cell>
          <cell r="U291" t="str">
            <v>JP-Osaka</v>
          </cell>
          <cell r="V291" t="str">
            <v>hirokazu.x.tanaka@oracle.com</v>
          </cell>
          <cell r="W291" t="str">
            <v>C</v>
          </cell>
          <cell r="Z291" t="str">
            <v>ｼﾆｱﾌﾟﾘﾝｼﾊﾟﾙｺﾝｻﾙﾀﾝﾄ</v>
          </cell>
        </row>
        <row r="292">
          <cell r="A292">
            <v>2945</v>
          </cell>
          <cell r="B292">
            <v>38549</v>
          </cell>
          <cell r="C292" t="str">
            <v>高橋 亜矢</v>
          </cell>
          <cell r="D292" t="str">
            <v>ﾀｶﾊｼ ｱﾔ</v>
          </cell>
          <cell r="E292" t="str">
            <v>Aya Takahashi</v>
          </cell>
          <cell r="F292" t="str">
            <v>ｺﾝｻﾙﾃｨﾝｸﾞｻｰﾋﾞｽ統括</v>
          </cell>
          <cell r="G292" t="str">
            <v>ｱﾌﾟﾘｹｰｼｮﾝｿﾘｭｰｼｮﾝｺﾝｻﾙﾃｨﾝｸﾞ統括本部</v>
          </cell>
          <cell r="H292" t="str">
            <v>西日本ｱﾌﾟﾘｹｰｼｮﾝｺﾝｻﾙﾃｨﾝｸﾞ本部</v>
          </cell>
          <cell r="I292" t="str">
            <v>ｱﾌﾟﾘｹｰｼｮﾝｺﾝｻﾙﾃｨﾝｸﾞ部</v>
          </cell>
          <cell r="J292" t="str">
            <v>Oracle Consulting Services</v>
          </cell>
          <cell r="K292" t="str">
            <v>Applications Solution Consulting</v>
          </cell>
          <cell r="L292" t="str">
            <v>West Japan Application Consulting</v>
          </cell>
          <cell r="M292" t="str">
            <v>Application Consulting</v>
          </cell>
          <cell r="N292" t="str">
            <v>5059 - Application solution consulting - ORCL Japan</v>
          </cell>
          <cell r="O292" t="str">
            <v>IC2</v>
          </cell>
          <cell r="P292" t="str">
            <v>20410.Senior Consultant.CONS.IMPDEL.IC2</v>
          </cell>
          <cell r="Q292" t="str">
            <v>L4</v>
          </cell>
          <cell r="S292" t="str">
            <v>2339</v>
          </cell>
          <cell r="T292" t="str">
            <v>Murota, Shinichi /  ﾑﾛﾀ ｼﾝｲﾁ /  室田 伸一</v>
          </cell>
          <cell r="U292" t="str">
            <v>JP-Osaka</v>
          </cell>
          <cell r="V292" t="str">
            <v>aya.takahashi@oracle.com</v>
          </cell>
          <cell r="W292" t="str">
            <v>C</v>
          </cell>
          <cell r="Z292" t="str">
            <v>ｼﾆｱｺﾝｻﾙﾀﾝﾄ</v>
          </cell>
        </row>
        <row r="293">
          <cell r="A293">
            <v>3548</v>
          </cell>
          <cell r="B293">
            <v>39387</v>
          </cell>
          <cell r="C293" t="str">
            <v>北野 圭</v>
          </cell>
          <cell r="D293" t="str">
            <v>ｷﾀﾉ ｹｲ</v>
          </cell>
          <cell r="E293" t="str">
            <v>Kei Kitano</v>
          </cell>
          <cell r="F293" t="str">
            <v>ｺﾝｻﾙﾃｨﾝｸﾞｻｰﾋﾞｽ統括</v>
          </cell>
          <cell r="G293" t="str">
            <v>ｱﾌﾟﾘｹｰｼｮﾝｿﾘｭｰｼｮﾝｺﾝｻﾙﾃｨﾝｸﾞ統括本部</v>
          </cell>
          <cell r="H293" t="str">
            <v>西日本ｱﾌﾟﾘｹｰｼｮﾝｺﾝｻﾙﾃｨﾝｸﾞ本部</v>
          </cell>
          <cell r="I293" t="str">
            <v>ｱﾌﾟﾘｹｰｼｮﾝｺﾝｻﾙﾃｨﾝｸﾞ部</v>
          </cell>
          <cell r="J293" t="str">
            <v>Oracle Consulting Services</v>
          </cell>
          <cell r="K293" t="str">
            <v>Applications Solution Consulting</v>
          </cell>
          <cell r="L293" t="str">
            <v>West Japan Application Consulting</v>
          </cell>
          <cell r="M293" t="str">
            <v>Application Consulting</v>
          </cell>
          <cell r="N293" t="str">
            <v>5059 - Application solution consulting - ORCL Japan</v>
          </cell>
          <cell r="O293" t="str">
            <v>IC2</v>
          </cell>
          <cell r="P293" t="str">
            <v>20410.Senior Consultant.CONS.IMPDEL.IC2</v>
          </cell>
          <cell r="Q293" t="str">
            <v>L4</v>
          </cell>
          <cell r="S293" t="str">
            <v>2339</v>
          </cell>
          <cell r="T293" t="str">
            <v>Murota, Shinichi /  ﾑﾛﾀ ｼﾝｲﾁ /  室田 伸一</v>
          </cell>
          <cell r="U293" t="str">
            <v>JP-Osaka</v>
          </cell>
          <cell r="V293" t="str">
            <v>kei.kitano@oracle.com</v>
          </cell>
          <cell r="W293" t="str">
            <v>C</v>
          </cell>
          <cell r="Z293" t="str">
            <v>ｼﾆｱｺﾝｻﾙﾀﾝﾄ</v>
          </cell>
        </row>
        <row r="294">
          <cell r="A294">
            <v>1872</v>
          </cell>
          <cell r="B294">
            <v>36526</v>
          </cell>
          <cell r="C294" t="str">
            <v>藤川 直彦</v>
          </cell>
          <cell r="D294" t="str">
            <v>ﾌｼﾞｶﾜ ﾅｵﾋｺ</v>
          </cell>
          <cell r="E294" t="str">
            <v>Naohiko Fujikawa</v>
          </cell>
          <cell r="F294" t="str">
            <v>ｺﾝｻﾙﾃｨﾝｸﾞｻｰﾋﾞｽ統括</v>
          </cell>
          <cell r="G294" t="str">
            <v>ｱﾌﾟﾘｹｰｼｮﾝｿﾘｭｰｼｮﾝｺﾝｻﾙﾃｨﾝｸﾞ統括本部</v>
          </cell>
          <cell r="H294" t="str">
            <v>西日本ｱﾌﾟﾘｹｰｼｮﾝｺﾝｻﾙﾃｨﾝｸﾞ本部</v>
          </cell>
          <cell r="I294" t="str">
            <v>ｱﾌﾟﾘｹｰｼｮﾝﾃｸﾉﾛｼﾞｰ部</v>
          </cell>
          <cell r="J294" t="str">
            <v>Oracle Consulting Services</v>
          </cell>
          <cell r="K294" t="str">
            <v>Applications Solution Consulting</v>
          </cell>
          <cell r="L294" t="str">
            <v>West Japan Application Consulting</v>
          </cell>
          <cell r="M294" t="str">
            <v>Technology Consulting</v>
          </cell>
          <cell r="N294" t="str">
            <v>5059 - Application solution consulting - ORCL Japan</v>
          </cell>
          <cell r="O294" t="str">
            <v>M2</v>
          </cell>
          <cell r="P294" t="str">
            <v>20710.Managing Principal Consultant.CONS.IMPDEL.M2</v>
          </cell>
          <cell r="Q294" t="str">
            <v>L6</v>
          </cell>
          <cell r="R294" t="str">
            <v>Y</v>
          </cell>
          <cell r="S294" t="str">
            <v>485</v>
          </cell>
          <cell r="T294" t="str">
            <v>Matsui, Norihiro /  ﾏﾂｲ ﾉﾘﾋﾛ /  松井 教泰</v>
          </cell>
          <cell r="U294" t="str">
            <v>JP-Osaka</v>
          </cell>
          <cell r="V294" t="str">
            <v>Naohiko.Fujikawa@oracle.com</v>
          </cell>
          <cell r="W294" t="str">
            <v>C</v>
          </cell>
          <cell r="Z294" t="str">
            <v>ﾏﾈｰｼﾞﾝｸﾞﾌﾟﾘﾝｼﾊﾟﾙｺﾝｻﾙﾀﾝﾄ</v>
          </cell>
        </row>
        <row r="295">
          <cell r="A295">
            <v>511</v>
          </cell>
          <cell r="B295">
            <v>34790</v>
          </cell>
          <cell r="C295" t="str">
            <v>佐藤 元則</v>
          </cell>
          <cell r="D295" t="str">
            <v>ｻﾄｳ ﾓﾄﾉﾘ</v>
          </cell>
          <cell r="E295" t="str">
            <v>Motonori Sato</v>
          </cell>
          <cell r="F295" t="str">
            <v>ｺﾝｻﾙﾃｨﾝｸﾞｻｰﾋﾞｽ統括</v>
          </cell>
          <cell r="G295" t="str">
            <v>ｱﾌﾟﾘｹｰｼｮﾝｿﾘｭｰｼｮﾝｺﾝｻﾙﾃｨﾝｸﾞ統括本部</v>
          </cell>
          <cell r="H295" t="str">
            <v>西日本ｱﾌﾟﾘｹｰｼｮﾝｺﾝｻﾙﾃｨﾝｸﾞ本部</v>
          </cell>
          <cell r="I295" t="str">
            <v>ｱﾌﾟﾘｹｰｼｮﾝﾃｸﾉﾛｼﾞｰ部</v>
          </cell>
          <cell r="J295" t="str">
            <v>Oracle Consulting Services</v>
          </cell>
          <cell r="K295" t="str">
            <v>Applications Solution Consulting</v>
          </cell>
          <cell r="L295" t="str">
            <v>West Japan Application Consulting</v>
          </cell>
          <cell r="M295" t="str">
            <v>Technology Consulting</v>
          </cell>
          <cell r="N295" t="str">
            <v>5059 - Application solution consulting - ORCL Japan</v>
          </cell>
          <cell r="O295" t="str">
            <v>IC4</v>
          </cell>
          <cell r="P295" t="str">
            <v>21640.Consulting Solution Manager.CONS.IMPDEL.IC4</v>
          </cell>
          <cell r="Q295" t="str">
            <v>L7</v>
          </cell>
          <cell r="S295" t="str">
            <v>1872</v>
          </cell>
          <cell r="T295" t="str">
            <v>Fujikawa, Naohiko /  ﾌｼﾞｶﾜ ﾅｵﾋｺ /  藤川 直彦</v>
          </cell>
          <cell r="U295" t="str">
            <v>JP-Osaka</v>
          </cell>
          <cell r="V295" t="str">
            <v>Motonori.Sato@oracle.com</v>
          </cell>
          <cell r="W295" t="str">
            <v>NG</v>
          </cell>
          <cell r="Z295" t="str">
            <v>ｿﾘｭｰｼｮﾝﾏﾈｼﾞｬｰ</v>
          </cell>
        </row>
        <row r="296">
          <cell r="A296">
            <v>743</v>
          </cell>
          <cell r="B296">
            <v>35156</v>
          </cell>
          <cell r="C296" t="str">
            <v>鴻巣 英明</v>
          </cell>
          <cell r="D296" t="str">
            <v>ｺｳﾉｽ ｴｲﾒｲ</v>
          </cell>
          <cell r="E296" t="str">
            <v>Eimei Konosu</v>
          </cell>
          <cell r="F296" t="str">
            <v>ｺﾝｻﾙﾃｨﾝｸﾞｻｰﾋﾞｽ統括</v>
          </cell>
          <cell r="G296" t="str">
            <v>ｱﾌﾟﾘｹｰｼｮﾝｿﾘｭｰｼｮﾝｺﾝｻﾙﾃｨﾝｸﾞ統括本部</v>
          </cell>
          <cell r="H296" t="str">
            <v>西日本ｱﾌﾟﾘｹｰｼｮﾝｺﾝｻﾙﾃｨﾝｸﾞ本部</v>
          </cell>
          <cell r="I296" t="str">
            <v>ｱﾌﾟﾘｹｰｼｮﾝﾃｸﾉﾛｼﾞｰ部</v>
          </cell>
          <cell r="J296" t="str">
            <v>Oracle Consulting Services</v>
          </cell>
          <cell r="K296" t="str">
            <v>Applications Solution Consulting</v>
          </cell>
          <cell r="L296" t="str">
            <v>West Japan Application Consulting</v>
          </cell>
          <cell r="M296" t="str">
            <v>Technology Consulting</v>
          </cell>
          <cell r="N296" t="str">
            <v>5059 - Application solution consulting - ORCL Japan</v>
          </cell>
          <cell r="O296" t="str">
            <v>IC3</v>
          </cell>
          <cell r="P296" t="str">
            <v>20610.Senior Principal Consultant.CONS.IMPDEL.IC3</v>
          </cell>
          <cell r="Q296" t="str">
            <v>L6</v>
          </cell>
          <cell r="S296" t="str">
            <v>1872</v>
          </cell>
          <cell r="T296" t="str">
            <v>Fujikawa, Naohiko /  ﾌｼﾞｶﾜ ﾅｵﾋｺ /  藤川 直彦</v>
          </cell>
          <cell r="U296" t="str">
            <v>JP-Osaka</v>
          </cell>
          <cell r="V296" t="str">
            <v>Eimei.Konosu@oracle.com</v>
          </cell>
          <cell r="W296" t="str">
            <v>NG</v>
          </cell>
          <cell r="Z296" t="str">
            <v>ｼﾆｱﾌﾟﾘﾝｼﾊﾟﾙｺﾝｻﾙﾀﾝﾄ</v>
          </cell>
        </row>
        <row r="297">
          <cell r="A297">
            <v>938</v>
          </cell>
          <cell r="B297">
            <v>35339</v>
          </cell>
          <cell r="C297" t="str">
            <v>永川 泰充</v>
          </cell>
          <cell r="D297" t="str">
            <v>ﾅｶﾞｶﾜ ﾔｽﾐﾂ</v>
          </cell>
          <cell r="E297" t="str">
            <v>Yasumitsu Nagakawa</v>
          </cell>
          <cell r="F297" t="str">
            <v>ｺﾝｻﾙﾃｨﾝｸﾞｻｰﾋﾞｽ統括</v>
          </cell>
          <cell r="G297" t="str">
            <v>ｱﾌﾟﾘｹｰｼｮﾝｿﾘｭｰｼｮﾝｺﾝｻﾙﾃｨﾝｸﾞ統括本部</v>
          </cell>
          <cell r="H297" t="str">
            <v>西日本ｱﾌﾟﾘｹｰｼｮﾝｺﾝｻﾙﾃｨﾝｸﾞ本部</v>
          </cell>
          <cell r="I297" t="str">
            <v>ｱﾌﾟﾘｹｰｼｮﾝﾃｸﾉﾛｼﾞｰ部</v>
          </cell>
          <cell r="J297" t="str">
            <v>Oracle Consulting Services</v>
          </cell>
          <cell r="K297" t="str">
            <v>Applications Solution Consulting</v>
          </cell>
          <cell r="L297" t="str">
            <v>West Japan Application Consulting</v>
          </cell>
          <cell r="M297" t="str">
            <v>Technology Consulting</v>
          </cell>
          <cell r="N297" t="str">
            <v>5059 - Application solution consulting - ORCL Japan</v>
          </cell>
          <cell r="O297" t="str">
            <v>IC3</v>
          </cell>
          <cell r="P297" t="str">
            <v>20610.Senior Principal Consultant.CONS.IMPDEL.IC3</v>
          </cell>
          <cell r="Q297" t="str">
            <v>L6</v>
          </cell>
          <cell r="S297" t="str">
            <v>1872</v>
          </cell>
          <cell r="T297" t="str">
            <v>Fujikawa, Naohiko /  ﾌｼﾞｶﾜ ﾅｵﾋｺ /  藤川 直彦</v>
          </cell>
          <cell r="U297" t="str">
            <v>JP-Osaka</v>
          </cell>
          <cell r="V297" t="str">
            <v>Yasumitsu.Nagakawa@oracle.com</v>
          </cell>
          <cell r="W297" t="str">
            <v>C</v>
          </cell>
          <cell r="Z297" t="str">
            <v>ｼﾆｱﾌﾟﾘﾝｼﾊﾟﾙｺﾝｻﾙﾀﾝﾄ</v>
          </cell>
        </row>
        <row r="298">
          <cell r="A298">
            <v>1720</v>
          </cell>
          <cell r="B298">
            <v>36251</v>
          </cell>
          <cell r="C298" t="str">
            <v>松木 崇</v>
          </cell>
          <cell r="D298" t="str">
            <v>ﾏﾂｷﾞ ﾀｶｼ</v>
          </cell>
          <cell r="E298" t="str">
            <v>Takashi Matsugi</v>
          </cell>
          <cell r="F298" t="str">
            <v>ｺﾝｻﾙﾃｨﾝｸﾞｻｰﾋﾞｽ統括</v>
          </cell>
          <cell r="G298" t="str">
            <v>ｱﾌﾟﾘｹｰｼｮﾝｿﾘｭｰｼｮﾝｺﾝｻﾙﾃｨﾝｸﾞ統括本部</v>
          </cell>
          <cell r="H298" t="str">
            <v>西日本ｱﾌﾟﾘｹｰｼｮﾝｺﾝｻﾙﾃｨﾝｸﾞ本部</v>
          </cell>
          <cell r="I298" t="str">
            <v>ｱﾌﾟﾘｹｰｼｮﾝﾃｸﾉﾛｼﾞｰ部</v>
          </cell>
          <cell r="J298" t="str">
            <v>Oracle Consulting Services</v>
          </cell>
          <cell r="K298" t="str">
            <v>Applications Solution Consulting</v>
          </cell>
          <cell r="L298" t="str">
            <v>West Japan Application Consulting</v>
          </cell>
          <cell r="M298" t="str">
            <v>Technology Consulting</v>
          </cell>
          <cell r="N298" t="str">
            <v>5059 - Application solution consulting - ORCL Japan</v>
          </cell>
          <cell r="O298" t="str">
            <v>IC3</v>
          </cell>
          <cell r="P298" t="str">
            <v>20610.Senior Principal Consultant.CONS.IMPDEL.IC3</v>
          </cell>
          <cell r="Q298" t="str">
            <v>L6</v>
          </cell>
          <cell r="S298" t="str">
            <v>1872</v>
          </cell>
          <cell r="T298" t="str">
            <v>Fujikawa, Naohiko /  ﾌｼﾞｶﾜ ﾅｵﾋｺ /  藤川 直彦</v>
          </cell>
          <cell r="U298" t="str">
            <v>JP-Osaka</v>
          </cell>
          <cell r="V298" t="str">
            <v>Takashi.Matsugi@oracle.com</v>
          </cell>
          <cell r="W298" t="str">
            <v>NG</v>
          </cell>
          <cell r="Z298" t="str">
            <v>ｼﾆｱﾌﾟﾘﾝｼﾊﾟﾙｺﾝｻﾙﾀﾝﾄ</v>
          </cell>
        </row>
        <row r="299">
          <cell r="A299">
            <v>3579</v>
          </cell>
          <cell r="B299">
            <v>39417</v>
          </cell>
          <cell r="C299" t="str">
            <v>弓場 哲士</v>
          </cell>
          <cell r="D299" t="str">
            <v>ﾕﾝﾊﾞ ｻﾄｼ</v>
          </cell>
          <cell r="E299" t="str">
            <v>Satoshi Yunba</v>
          </cell>
          <cell r="F299" t="str">
            <v>ｺﾝｻﾙﾃｨﾝｸﾞｻｰﾋﾞｽ統括</v>
          </cell>
          <cell r="G299" t="str">
            <v>ｱﾌﾟﾘｹｰｼｮﾝｿﾘｭｰｼｮﾝｺﾝｻﾙﾃｨﾝｸﾞ統括本部</v>
          </cell>
          <cell r="H299" t="str">
            <v>西日本ｱﾌﾟﾘｹｰｼｮﾝｺﾝｻﾙﾃｨﾝｸﾞ本部</v>
          </cell>
          <cell r="I299" t="str">
            <v>ｱﾌﾟﾘｹｰｼｮﾝﾃｸﾉﾛｼﾞｰ部</v>
          </cell>
          <cell r="J299" t="str">
            <v>Oracle Consulting Services</v>
          </cell>
          <cell r="K299" t="str">
            <v>Applications Solution Consulting</v>
          </cell>
          <cell r="L299" t="str">
            <v>West Japan Application Consulting</v>
          </cell>
          <cell r="M299" t="str">
            <v>Technology Consulting</v>
          </cell>
          <cell r="N299" t="str">
            <v>5059 - Application solution consulting - ORCL Japan</v>
          </cell>
          <cell r="O299" t="str">
            <v>IC3</v>
          </cell>
          <cell r="P299" t="str">
            <v>20515.Principal Consultant.CONS.IMPDEL.IC3</v>
          </cell>
          <cell r="Q299" t="str">
            <v>L5</v>
          </cell>
          <cell r="S299" t="str">
            <v>1872</v>
          </cell>
          <cell r="T299" t="str">
            <v>Fujikawa, Naohiko /  ﾌｼﾞｶﾜ ﾅｵﾋｺ /  藤川 直彦</v>
          </cell>
          <cell r="U299" t="str">
            <v>JP-Osaka</v>
          </cell>
          <cell r="V299" t="str">
            <v>satoshi.yunba@oracle.com</v>
          </cell>
          <cell r="W299" t="str">
            <v>C</v>
          </cell>
          <cell r="Z299" t="str">
            <v>ﾌﾟﾘﾝｼﾊﾟﾙｺﾝｻﾙﾀﾝﾄ</v>
          </cell>
        </row>
        <row r="300">
          <cell r="A300">
            <v>3524</v>
          </cell>
          <cell r="B300">
            <v>39356</v>
          </cell>
          <cell r="C300" t="str">
            <v>足立 優</v>
          </cell>
          <cell r="D300" t="str">
            <v>ｱﾀﾞﾁ ﾕｳ</v>
          </cell>
          <cell r="E300" t="str">
            <v>Yu Adachi</v>
          </cell>
          <cell r="F300" t="str">
            <v>ｺﾝｻﾙﾃｨﾝｸﾞｻｰﾋﾞｽ統括</v>
          </cell>
          <cell r="G300" t="str">
            <v>ｱﾌﾟﾘｹｰｼｮﾝｿﾘｭｰｼｮﾝｺﾝｻﾙﾃｨﾝｸﾞ統括本部</v>
          </cell>
          <cell r="H300" t="str">
            <v>西日本ｱﾌﾟﾘｹｰｼｮﾝｺﾝｻﾙﾃｨﾝｸﾞ本部</v>
          </cell>
          <cell r="I300" t="str">
            <v>ｱﾌﾟﾘｹｰｼｮﾝﾃｸﾉﾛｼﾞｰ部</v>
          </cell>
          <cell r="J300" t="str">
            <v>Oracle Consulting Services</v>
          </cell>
          <cell r="K300" t="str">
            <v>Applications Solution Consulting</v>
          </cell>
          <cell r="L300" t="str">
            <v>West Japan Application Consulting</v>
          </cell>
          <cell r="M300" t="str">
            <v>Technology Consulting</v>
          </cell>
          <cell r="N300" t="str">
            <v>5059 - Application solution consulting - ORCL Japan</v>
          </cell>
          <cell r="O300" t="str">
            <v>IC2</v>
          </cell>
          <cell r="P300" t="str">
            <v>20410.Senior Consultant.CONS.IMPDEL.IC2</v>
          </cell>
          <cell r="Q300" t="str">
            <v>L4</v>
          </cell>
          <cell r="S300" t="str">
            <v>1872</v>
          </cell>
          <cell r="T300" t="str">
            <v>Fujikawa, Naohiko /  ﾌｼﾞｶﾜ ﾅｵﾋｺ /  藤川 直彦</v>
          </cell>
          <cell r="U300" t="str">
            <v>JP-Osaka</v>
          </cell>
          <cell r="V300" t="str">
            <v>yu.adachi@oracle.com</v>
          </cell>
          <cell r="W300" t="str">
            <v>C</v>
          </cell>
          <cell r="Z300" t="str">
            <v>ｼﾆｱｺﾝｻﾙﾀﾝﾄ</v>
          </cell>
        </row>
        <row r="301">
          <cell r="A301">
            <v>3659</v>
          </cell>
          <cell r="B301">
            <v>39508</v>
          </cell>
          <cell r="C301" t="str">
            <v>山中 祥平</v>
          </cell>
          <cell r="D301" t="str">
            <v>ﾔﾏﾅｶ ｼｮｳﾍｲ</v>
          </cell>
          <cell r="E301" t="str">
            <v>Shohei Yamanaka</v>
          </cell>
          <cell r="F301" t="str">
            <v>ｺﾝｻﾙﾃｨﾝｸﾞｻｰﾋﾞｽ統括</v>
          </cell>
          <cell r="G301" t="str">
            <v>ｱﾌﾟﾘｹｰｼｮﾝｿﾘｭｰｼｮﾝｺﾝｻﾙﾃｨﾝｸﾞ統括本部</v>
          </cell>
          <cell r="H301" t="str">
            <v>西日本ｱﾌﾟﾘｹｰｼｮﾝｺﾝｻﾙﾃｨﾝｸﾞ本部</v>
          </cell>
          <cell r="I301" t="str">
            <v>ｱﾌﾟﾘｹｰｼｮﾝﾃｸﾉﾛｼﾞｰ部</v>
          </cell>
          <cell r="J301" t="str">
            <v>Oracle Consulting Services</v>
          </cell>
          <cell r="K301" t="str">
            <v>Applications Solution Consulting</v>
          </cell>
          <cell r="L301" t="str">
            <v>West Japan Application Consulting</v>
          </cell>
          <cell r="M301" t="str">
            <v>Technology Consulting</v>
          </cell>
          <cell r="N301" t="str">
            <v>5059 - Application solution consulting - ORCL Japan</v>
          </cell>
          <cell r="O301" t="str">
            <v>IC2</v>
          </cell>
          <cell r="P301" t="str">
            <v>20410.Senior Consultant.CONS.IMPDEL.IC2</v>
          </cell>
          <cell r="Q301" t="str">
            <v>L4</v>
          </cell>
          <cell r="S301" t="str">
            <v>1872</v>
          </cell>
          <cell r="T301" t="str">
            <v>Fujikawa, Naohiko /  ﾌｼﾞｶﾜ ﾅｵﾋｺ /  藤川 直彦</v>
          </cell>
          <cell r="U301" t="str">
            <v>JP-Osaka</v>
          </cell>
          <cell r="V301" t="str">
            <v>shohei.x.yamanaka@oracle.com</v>
          </cell>
          <cell r="W301" t="str">
            <v>C</v>
          </cell>
          <cell r="Z301" t="str">
            <v>ｼﾆｱｺﾝｻﾙﾀﾝﾄ</v>
          </cell>
        </row>
        <row r="302">
          <cell r="A302">
            <v>1070</v>
          </cell>
          <cell r="B302">
            <v>35521</v>
          </cell>
          <cell r="C302" t="str">
            <v>伊勢山 里美</v>
          </cell>
          <cell r="D302" t="str">
            <v>ｲｾﾔﾏ ｻﾄﾐ</v>
          </cell>
          <cell r="E302" t="str">
            <v>Satomi Iseyama</v>
          </cell>
          <cell r="F302" t="str">
            <v>ｺﾝｻﾙﾃｨﾝｸﾞｻｰﾋﾞｽ統括</v>
          </cell>
          <cell r="G302" t="str">
            <v>ﾃｸﾉﾛｼﾞｰｿﾘｭｰｼｮﾝｺﾝｻﾙﾃｨﾝｸﾞ統括本部</v>
          </cell>
          <cell r="J302" t="str">
            <v>Oracle Consulting Services</v>
          </cell>
          <cell r="K302" t="str">
            <v>Technology Solution Consulting</v>
          </cell>
          <cell r="N302" t="str">
            <v>5070 - Technology solution consulting - ORCL Japan</v>
          </cell>
          <cell r="O302" t="str">
            <v>IC3</v>
          </cell>
          <cell r="P302" t="str">
            <v>20515.Principal Consultant.CONS.IMPDEL.IC3</v>
          </cell>
          <cell r="Q302" t="str">
            <v>L5</v>
          </cell>
          <cell r="S302" t="str">
            <v>1737</v>
          </cell>
          <cell r="T302" t="str">
            <v>Komori, Masatoshi /  ｺﾓﾘ ﾏｻﾄｼ /  小守 雅年</v>
          </cell>
          <cell r="U302" t="str">
            <v>JP-Tokyo-OAC</v>
          </cell>
          <cell r="V302" t="str">
            <v>Satomi.Iseyama@oracle.com</v>
          </cell>
          <cell r="W302" t="str">
            <v>NG</v>
          </cell>
          <cell r="Z302" t="str">
            <v>ﾌﾟﾘﾝｼﾊﾟﾙｺﾝｻﾙﾀﾝﾄ</v>
          </cell>
        </row>
        <row r="303">
          <cell r="A303">
            <v>2524</v>
          </cell>
          <cell r="B303">
            <v>37438</v>
          </cell>
          <cell r="C303" t="str">
            <v>小田原 理絵</v>
          </cell>
          <cell r="D303" t="str">
            <v>ｵﾀﾞﾜﾗ ﾘｴ</v>
          </cell>
          <cell r="E303" t="str">
            <v>Rie Odawara</v>
          </cell>
          <cell r="F303" t="str">
            <v>ｺﾝｻﾙﾃｨﾝｸﾞｻｰﾋﾞｽ統括</v>
          </cell>
          <cell r="G303" t="str">
            <v>ﾃｸﾉﾛｼﾞｰｿﾘｭｰｼｮﾝｺﾝｻﾙﾃｨﾝｸﾞ統括本部</v>
          </cell>
          <cell r="J303" t="str">
            <v>Oracle Consulting Services</v>
          </cell>
          <cell r="K303" t="str">
            <v>Technology Solution Consulting</v>
          </cell>
          <cell r="N303" t="str">
            <v>5070 - Technology solution consulting - ORCL Japan</v>
          </cell>
          <cell r="O303" t="str">
            <v>IC3</v>
          </cell>
          <cell r="P303" t="str">
            <v>21630.Consulting Solution Lead.CONS.IMPDEL.IC3</v>
          </cell>
          <cell r="Q303" t="str">
            <v>L6</v>
          </cell>
          <cell r="S303" t="str">
            <v>1737</v>
          </cell>
          <cell r="T303" t="str">
            <v>Komori, Masatoshi /  ｺﾓﾘ ﾏｻﾄｼ /  小守 雅年</v>
          </cell>
          <cell r="U303" t="str">
            <v>JP-Tokyo-OAC</v>
          </cell>
          <cell r="V303" t="str">
            <v>Rie.Odawara@oracle.com</v>
          </cell>
          <cell r="W303" t="str">
            <v>C</v>
          </cell>
          <cell r="Z303" t="str">
            <v>ｿﾘｭｰｼｮﾝﾘｰﾀﾞｰ</v>
          </cell>
        </row>
        <row r="304">
          <cell r="A304">
            <v>2846</v>
          </cell>
          <cell r="B304">
            <v>36927</v>
          </cell>
          <cell r="C304" t="str">
            <v>松石 直美</v>
          </cell>
          <cell r="D304" t="str">
            <v>ﾏﾂｲｼ ﾅｵﾐ</v>
          </cell>
          <cell r="E304" t="str">
            <v>Naomi Matsuishi</v>
          </cell>
          <cell r="F304" t="str">
            <v>ｺﾝｻﾙﾃｨﾝｸﾞｻｰﾋﾞｽ統括</v>
          </cell>
          <cell r="G304" t="str">
            <v>ﾃｸﾉﾛｼﾞｰｿﾘｭｰｼｮﾝｺﾝｻﾙﾃｨﾝｸﾞ統括本部</v>
          </cell>
          <cell r="J304" t="str">
            <v>Oracle Consulting Services</v>
          </cell>
          <cell r="K304" t="str">
            <v>Technology Solution Consulting</v>
          </cell>
          <cell r="N304" t="str">
            <v>5070 - Technology solution consulting - ORCL Japan</v>
          </cell>
          <cell r="O304" t="str">
            <v>IC3</v>
          </cell>
          <cell r="P304" t="str">
            <v>21620.Consulting Solution Principle.CONS.IMPDEL.IC3</v>
          </cell>
          <cell r="Q304" t="str">
            <v>L5</v>
          </cell>
          <cell r="S304" t="str">
            <v>1737</v>
          </cell>
          <cell r="T304" t="str">
            <v>Komori, Masatoshi /  ｺﾓﾘ ﾏｻﾄｼ /  小守 雅年</v>
          </cell>
          <cell r="U304" t="str">
            <v>JP-Tokyo-OAC</v>
          </cell>
          <cell r="V304" t="str">
            <v>Naomi.Matsuishi@oracle.com</v>
          </cell>
          <cell r="W304" t="str">
            <v>C</v>
          </cell>
          <cell r="Z304" t="str">
            <v>ｿﾘｭｰｼｮﾝﾌﾟﾘﾝｼﾊﾟﾙ</v>
          </cell>
        </row>
        <row r="305">
          <cell r="A305">
            <v>3430</v>
          </cell>
          <cell r="B305">
            <v>39234</v>
          </cell>
          <cell r="C305" t="str">
            <v>酒井 瑞江</v>
          </cell>
          <cell r="D305" t="str">
            <v>ｻｶｲ ﾐｽﾞｴ</v>
          </cell>
          <cell r="E305" t="str">
            <v>Mizue Sakai</v>
          </cell>
          <cell r="F305" t="str">
            <v>ｺﾝｻﾙﾃｨﾝｸﾞｻｰﾋﾞｽ統括</v>
          </cell>
          <cell r="G305" t="str">
            <v>ﾃｸﾉﾛｼﾞｰｿﾘｭｰｼｮﾝｺﾝｻﾙﾃｨﾝｸﾞ統括本部</v>
          </cell>
          <cell r="J305" t="str">
            <v>Oracle Consulting Services</v>
          </cell>
          <cell r="K305" t="str">
            <v>Technology Solution Consulting</v>
          </cell>
          <cell r="N305" t="str">
            <v>5070 - Technology solution consulting - ORCL Japan</v>
          </cell>
          <cell r="O305" t="str">
            <v>IC2</v>
          </cell>
          <cell r="P305" t="str">
            <v>20410.Senior Consultant.CONS.IMPDEL.IC2</v>
          </cell>
          <cell r="Q305" t="str">
            <v>L4</v>
          </cell>
          <cell r="S305" t="str">
            <v>1737</v>
          </cell>
          <cell r="T305" t="str">
            <v>Komori, Masatoshi /  ｺﾓﾘ ﾏｻﾄｼ /  小守 雅年</v>
          </cell>
          <cell r="U305" t="str">
            <v>JP-Tokyo-OAC</v>
          </cell>
          <cell r="V305" t="str">
            <v>mizue.x.sakai@oracle.com</v>
          </cell>
          <cell r="W305" t="str">
            <v>C</v>
          </cell>
          <cell r="Z305" t="str">
            <v>ｼﾆｱｺﾝｻﾙﾀﾝﾄ</v>
          </cell>
        </row>
        <row r="306">
          <cell r="A306">
            <v>7476</v>
          </cell>
          <cell r="B306">
            <v>40330</v>
          </cell>
          <cell r="C306" t="str">
            <v>上野 晶子</v>
          </cell>
          <cell r="D306" t="str">
            <v>ｳｴﾉ ｱｷｺ</v>
          </cell>
          <cell r="E306" t="str">
            <v>Akiko Ueno</v>
          </cell>
          <cell r="F306" t="str">
            <v>ｺﾝｻﾙﾃｨﾝｸﾞｻｰﾋﾞｽ統括</v>
          </cell>
          <cell r="G306" t="str">
            <v>ﾃｸﾉﾛｼﾞｰｿﾘｭｰｼｮﾝｺﾝｻﾙﾃｨﾝｸﾞ統括本部</v>
          </cell>
          <cell r="J306" t="str">
            <v>Oracle Consulting Services</v>
          </cell>
          <cell r="K306" t="str">
            <v>Technology Solution Consulting</v>
          </cell>
          <cell r="N306" t="str">
            <v>5070 - Technology solution consulting - ORCL OIS Japan GK</v>
          </cell>
          <cell r="O306" t="str">
            <v>IC2</v>
          </cell>
          <cell r="P306" t="str">
            <v>20410.Senior Consultant.CONS.IMPDEL.IC2</v>
          </cell>
          <cell r="Q306" t="str">
            <v>L4</v>
          </cell>
          <cell r="S306" t="str">
            <v>1737</v>
          </cell>
          <cell r="T306" t="str">
            <v>Komori, Masatoshi /  ｺﾓﾘ ﾏｻﾄｼ /  小守 雅年</v>
          </cell>
          <cell r="U306" t="str">
            <v>JP-Tokyo-OAC</v>
          </cell>
          <cell r="V306" t="str">
            <v>akiko.ueno@oracle.com</v>
          </cell>
          <cell r="W306" t="str">
            <v>C</v>
          </cell>
          <cell r="Z306" t="str">
            <v>ｼﾆｱｺﾝｻﾙﾀﾝﾄ</v>
          </cell>
        </row>
        <row r="307">
          <cell r="A307">
            <v>3325</v>
          </cell>
          <cell r="B307">
            <v>39173</v>
          </cell>
          <cell r="C307" t="str">
            <v>小川 円馨</v>
          </cell>
          <cell r="D307" t="str">
            <v>ｵｶﾞﾜ ﾏﾄﾞｶ</v>
          </cell>
          <cell r="E307" t="str">
            <v>Madoka Ogawa</v>
          </cell>
          <cell r="F307" t="str">
            <v>ｺﾝｻﾙﾃｨﾝｸﾞｻｰﾋﾞｽ統括</v>
          </cell>
          <cell r="G307" t="str">
            <v>ﾃｸﾉﾛｼﾞｰｿﾘｭｰｼｮﾝｺﾝｻﾙﾃｨﾝｸﾞ統括本部</v>
          </cell>
          <cell r="J307" t="str">
            <v>Oracle Consulting Services</v>
          </cell>
          <cell r="K307" t="str">
            <v>Technology Solution Consulting</v>
          </cell>
          <cell r="N307" t="str">
            <v>5070 - Technology solution consulting - ORCL Japan</v>
          </cell>
          <cell r="O307" t="str">
            <v>IC1</v>
          </cell>
          <cell r="P307" t="str">
            <v>20310.Staff Consultant.CONS.IMPDEL.IC1</v>
          </cell>
          <cell r="Q307" t="str">
            <v>L3</v>
          </cell>
          <cell r="S307" t="str">
            <v>1737</v>
          </cell>
          <cell r="T307" t="str">
            <v>Komori, Masatoshi /  ｺﾓﾘ ﾏｻﾄｼ /  小守 雅年</v>
          </cell>
          <cell r="U307" t="str">
            <v>JP-Tokyo-OAC</v>
          </cell>
          <cell r="V307" t="str">
            <v>madoka.ogawa@oracle.com</v>
          </cell>
          <cell r="W307" t="str">
            <v>NG</v>
          </cell>
          <cell r="Z307" t="str">
            <v>ｽﾀｯﾌｺﾝｻﾙﾀﾝﾄ</v>
          </cell>
        </row>
        <row r="308">
          <cell r="A308">
            <v>2559</v>
          </cell>
          <cell r="B308">
            <v>37653</v>
          </cell>
          <cell r="C308" t="str">
            <v>守屋 宏一</v>
          </cell>
          <cell r="D308" t="str">
            <v>ﾓﾘﾔ ｺｳｲﾁ</v>
          </cell>
          <cell r="E308" t="str">
            <v>Koichi Moriya</v>
          </cell>
          <cell r="F308" t="str">
            <v>ｺﾝｻﾙﾃｨﾝｸﾞｻｰﾋﾞｽ統括</v>
          </cell>
          <cell r="G308" t="str">
            <v>ﾃｸﾉﾛｼﾞｰｿﾘｭｰｼｮﾝｺﾝｻﾙﾃｨﾝｸﾞ統括本部</v>
          </cell>
          <cell r="H308" t="str">
            <v>ｸﾗｳﾄﾞ&amp;ITｿﾘｭｰｼｮﾝｺﾝｻﾙﾃｨﾝｸﾞ本部</v>
          </cell>
          <cell r="J308" t="str">
            <v>Oracle Consulting Services</v>
          </cell>
          <cell r="K308" t="str">
            <v>Technology Solution Consulting</v>
          </cell>
          <cell r="L308" t="str">
            <v>Cloud &amp; IT Solution Consulting</v>
          </cell>
          <cell r="N308" t="str">
            <v>5070 - Technology solution consulting - ORCL Japan</v>
          </cell>
          <cell r="O308" t="str">
            <v>M4</v>
          </cell>
          <cell r="P308" t="str">
            <v>21310.Consulting Practice Director.CONS.IMPDEL.M4</v>
          </cell>
          <cell r="Q308" t="str">
            <v>L8</v>
          </cell>
          <cell r="R308" t="str">
            <v>Y</v>
          </cell>
          <cell r="S308" t="str">
            <v>1737</v>
          </cell>
          <cell r="T308" t="str">
            <v>Komori, Masatoshi /  ｺﾓﾘ ﾏｻﾄｼ /  小守 雅年</v>
          </cell>
          <cell r="U308" t="str">
            <v>JP-Tokyo-OAC</v>
          </cell>
          <cell r="V308" t="str">
            <v>Koichi.Moriya@oracle.com</v>
          </cell>
          <cell r="W308" t="str">
            <v>C</v>
          </cell>
          <cell r="Z308" t="str">
            <v>本部長</v>
          </cell>
        </row>
        <row r="309">
          <cell r="A309">
            <v>1533</v>
          </cell>
          <cell r="B309">
            <v>35977</v>
          </cell>
          <cell r="C309" t="str">
            <v>野宮 智博</v>
          </cell>
          <cell r="D309" t="str">
            <v>ﾉﾐﾔ ﾄﾓﾋﾛ</v>
          </cell>
          <cell r="E309" t="str">
            <v>Tomohiro Nomiya</v>
          </cell>
          <cell r="F309" t="str">
            <v>ｺﾝｻﾙﾃｨﾝｸﾞｻｰﾋﾞｽ統括</v>
          </cell>
          <cell r="G309" t="str">
            <v>ﾃｸﾉﾛｼﾞｰｿﾘｭｰｼｮﾝｺﾝｻﾙﾃｨﾝｸﾞ統括本部</v>
          </cell>
          <cell r="H309" t="str">
            <v>ｸﾗｳﾄﾞ&amp;ITｿﾘｭｰｼｮﾝｺﾝｻﾙﾃｨﾝｸﾞ本部</v>
          </cell>
          <cell r="J309" t="str">
            <v>Oracle Consulting Services</v>
          </cell>
          <cell r="K309" t="str">
            <v>Technology Solution Consulting</v>
          </cell>
          <cell r="L309" t="str">
            <v>Cloud &amp; IT Solution Consulting</v>
          </cell>
          <cell r="N309" t="str">
            <v>5070 - Technology solution consulting - ORCL Japan</v>
          </cell>
          <cell r="O309" t="str">
            <v>IC5</v>
          </cell>
          <cell r="P309" t="str">
            <v>21650.Consulting Solution Director.CONS.IMPDEL.IC5</v>
          </cell>
          <cell r="Q309" t="str">
            <v>L8</v>
          </cell>
          <cell r="S309" t="str">
            <v>2559</v>
          </cell>
          <cell r="T309" t="str">
            <v>Moriya, Koichi /  ﾓﾘﾔ ｺｳｲﾁ /  守屋 宏一</v>
          </cell>
          <cell r="U309" t="str">
            <v>JP-Tokyo-OAC</v>
          </cell>
          <cell r="V309" t="str">
            <v>Tomohiro.Nomiya@oracle.com</v>
          </cell>
          <cell r="W309" t="str">
            <v>C</v>
          </cell>
          <cell r="Z309" t="str">
            <v>ｿﾘｭｰｼｮﾝﾃﾞｨﾚｸﾀｰ</v>
          </cell>
        </row>
        <row r="310">
          <cell r="A310">
            <v>504</v>
          </cell>
          <cell r="B310">
            <v>34790</v>
          </cell>
          <cell r="C310" t="str">
            <v>甲斐 裕之</v>
          </cell>
          <cell r="D310" t="str">
            <v>ｶｲ ﾋﾛﾕｷ</v>
          </cell>
          <cell r="E310" t="str">
            <v>Hiroyuki Kai</v>
          </cell>
          <cell r="F310" t="str">
            <v>ｺﾝｻﾙﾃｨﾝｸﾞｻｰﾋﾞｽ統括</v>
          </cell>
          <cell r="G310" t="str">
            <v>ﾃｸﾉﾛｼﾞｰｿﾘｭｰｼｮﾝｺﾝｻﾙﾃｨﾝｸﾞ統括本部</v>
          </cell>
          <cell r="H310" t="str">
            <v>ｸﾗｳﾄﾞ&amp;ITｿﾘｭｰｼｮﾝｺﾝｻﾙﾃｨﾝｸﾞ本部</v>
          </cell>
          <cell r="J310" t="str">
            <v>Oracle Consulting Services</v>
          </cell>
          <cell r="K310" t="str">
            <v>Technology Solution Consulting</v>
          </cell>
          <cell r="L310" t="str">
            <v>Cloud &amp; IT Solution Consulting</v>
          </cell>
          <cell r="N310" t="str">
            <v>5070 - Technology solution consulting - ORCL Japan</v>
          </cell>
          <cell r="O310" t="str">
            <v>IC4</v>
          </cell>
          <cell r="P310" t="str">
            <v>21640.Consulting Solution Manager.CONS.IMPDEL.IC4</v>
          </cell>
          <cell r="Q310" t="str">
            <v>L7</v>
          </cell>
          <cell r="S310" t="str">
            <v>2559</v>
          </cell>
          <cell r="T310" t="str">
            <v>Moriya, Koichi /  ﾓﾘﾔ ｺｳｲﾁ /  守屋 宏一</v>
          </cell>
          <cell r="U310" t="str">
            <v>JP-Tokyo-OAC</v>
          </cell>
          <cell r="V310" t="str">
            <v>Hiroyuki.Kai@oracle.com</v>
          </cell>
          <cell r="W310" t="str">
            <v>NG</v>
          </cell>
          <cell r="Z310" t="str">
            <v>ｿﾘｭｰｼｮﾝﾏﾈｼﾞｬｰ</v>
          </cell>
        </row>
        <row r="311">
          <cell r="A311">
            <v>1820</v>
          </cell>
          <cell r="B311">
            <v>36404</v>
          </cell>
          <cell r="C311" t="str">
            <v>市田 淳</v>
          </cell>
          <cell r="D311" t="str">
            <v>ｲﾁﾀﾞ ｱﾂｼ</v>
          </cell>
          <cell r="E311" t="str">
            <v>Atsushi Ichida</v>
          </cell>
          <cell r="F311" t="str">
            <v>ｺﾝｻﾙﾃｨﾝｸﾞｻｰﾋﾞｽ統括</v>
          </cell>
          <cell r="G311" t="str">
            <v>ﾃｸﾉﾛｼﾞｰｿﾘｭｰｼｮﾝｺﾝｻﾙﾃｨﾝｸﾞ統括本部</v>
          </cell>
          <cell r="H311" t="str">
            <v>ｸﾗｳﾄﾞ&amp;ITｿﾘｭｰｼｮﾝｺﾝｻﾙﾃｨﾝｸﾞ本部</v>
          </cell>
          <cell r="J311" t="str">
            <v>Oracle Consulting Services</v>
          </cell>
          <cell r="K311" t="str">
            <v>Technology Solution Consulting</v>
          </cell>
          <cell r="L311" t="str">
            <v>Cloud &amp; IT Solution Consulting</v>
          </cell>
          <cell r="N311" t="str">
            <v>5070 - Technology solution consulting - ORCL Japan</v>
          </cell>
          <cell r="O311" t="str">
            <v>IC4</v>
          </cell>
          <cell r="P311" t="str">
            <v>21640.Consulting Solution Manager.CONS.IMPDEL.IC4</v>
          </cell>
          <cell r="Q311" t="str">
            <v>L7</v>
          </cell>
          <cell r="S311" t="str">
            <v>2559</v>
          </cell>
          <cell r="T311" t="str">
            <v>Moriya, Koichi /  ﾓﾘﾔ ｺｳｲﾁ /  守屋 宏一</v>
          </cell>
          <cell r="U311" t="str">
            <v>JP-Tokyo-OAC</v>
          </cell>
          <cell r="V311" t="str">
            <v>Atsushi.Ichida@oracle.com</v>
          </cell>
          <cell r="W311" t="str">
            <v>C</v>
          </cell>
          <cell r="Z311" t="str">
            <v>ｿﾘｭｰｼｮﾝﾏﾈｼﾞｬｰ</v>
          </cell>
        </row>
        <row r="312">
          <cell r="A312">
            <v>2922</v>
          </cell>
          <cell r="B312">
            <v>38504</v>
          </cell>
          <cell r="C312" t="str">
            <v>菅沼 健治</v>
          </cell>
          <cell r="D312" t="str">
            <v>ｽｶﾞﾇﾏ ｹﾝｼﾞ</v>
          </cell>
          <cell r="E312" t="str">
            <v>Kenji Suganuma</v>
          </cell>
          <cell r="F312" t="str">
            <v>ｺﾝｻﾙﾃｨﾝｸﾞｻｰﾋﾞｽ統括</v>
          </cell>
          <cell r="G312" t="str">
            <v>ﾃｸﾉﾛｼﾞｰｿﾘｭｰｼｮﾝｺﾝｻﾙﾃｨﾝｸﾞ統括本部</v>
          </cell>
          <cell r="H312" t="str">
            <v>ｸﾗｳﾄﾞ&amp;ITｿﾘｭｰｼｮﾝｺﾝｻﾙﾃｨﾝｸﾞ本部</v>
          </cell>
          <cell r="J312" t="str">
            <v>Oracle Consulting Services</v>
          </cell>
          <cell r="K312" t="str">
            <v>Technology Solution Consulting</v>
          </cell>
          <cell r="L312" t="str">
            <v>Cloud &amp; IT Solution Consulting</v>
          </cell>
          <cell r="N312" t="str">
            <v>5070 - Technology solution consulting - ORCL Japan</v>
          </cell>
          <cell r="O312" t="str">
            <v>IC4</v>
          </cell>
          <cell r="P312" t="str">
            <v>12611.Consulting Project Technical Manager.CONS.PROJMAN.IC4</v>
          </cell>
          <cell r="Q312" t="str">
            <v>L7</v>
          </cell>
          <cell r="S312" t="str">
            <v>2559</v>
          </cell>
          <cell r="T312" t="str">
            <v>Moriya, Koichi /  ﾓﾘﾔ ｺｳｲﾁ /  守屋 宏一</v>
          </cell>
          <cell r="U312" t="str">
            <v>JP-Tokyo-OAC</v>
          </cell>
          <cell r="V312" t="str">
            <v>kenji.suganuma@oracle.com</v>
          </cell>
          <cell r="W312" t="str">
            <v>C</v>
          </cell>
          <cell r="Z312" t="str">
            <v>ﾌﾟﾛｼﾞｪｸﾄﾃｸﾆｶﾙﾏﾈｼﾞｬｰ</v>
          </cell>
        </row>
        <row r="313">
          <cell r="A313">
            <v>3652</v>
          </cell>
          <cell r="B313">
            <v>39508</v>
          </cell>
          <cell r="C313" t="str">
            <v>大日方 美保</v>
          </cell>
          <cell r="D313" t="str">
            <v>ｵﾋﾞﾅﾀ ﾐﾎ</v>
          </cell>
          <cell r="E313" t="str">
            <v>Miho Obinata</v>
          </cell>
          <cell r="F313" t="str">
            <v>ｺﾝｻﾙﾃｨﾝｸﾞｻｰﾋﾞｽ統括</v>
          </cell>
          <cell r="G313" t="str">
            <v>ﾃｸﾉﾛｼﾞｰｿﾘｭｰｼｮﾝｺﾝｻﾙﾃｨﾝｸﾞ統括本部</v>
          </cell>
          <cell r="H313" t="str">
            <v>ｸﾗｳﾄﾞ&amp;ITｿﾘｭｰｼｮﾝｺﾝｻﾙﾃｨﾝｸﾞ本部</v>
          </cell>
          <cell r="J313" t="str">
            <v>Oracle Consulting Services</v>
          </cell>
          <cell r="K313" t="str">
            <v>Technology Solution Consulting</v>
          </cell>
          <cell r="L313" t="str">
            <v>Cloud &amp; IT Solution Consulting</v>
          </cell>
          <cell r="N313" t="str">
            <v>5070 - Technology solution consulting - ORCL Japan</v>
          </cell>
          <cell r="O313" t="str">
            <v>IC4</v>
          </cell>
          <cell r="P313" t="str">
            <v>21640.Consulting Solution Manager.CONS.IMPDEL.IC4</v>
          </cell>
          <cell r="Q313" t="str">
            <v>L7</v>
          </cell>
          <cell r="S313" t="str">
            <v>2559</v>
          </cell>
          <cell r="T313" t="str">
            <v>Moriya, Koichi /  ﾓﾘﾔ ｺｳｲﾁ /  守屋 宏一</v>
          </cell>
          <cell r="U313" t="str">
            <v>JP-Tokyo-OAC</v>
          </cell>
          <cell r="V313" t="str">
            <v>miho.obinata@oracle.com</v>
          </cell>
          <cell r="W313" t="str">
            <v>C</v>
          </cell>
          <cell r="Z313" t="str">
            <v>ｿﾘｭｰｼｮﾝﾏﾈｼﾞｬｰ</v>
          </cell>
        </row>
        <row r="314">
          <cell r="A314">
            <v>6071</v>
          </cell>
          <cell r="B314">
            <v>39630</v>
          </cell>
          <cell r="C314" t="str">
            <v>藤田 真一</v>
          </cell>
          <cell r="D314" t="str">
            <v>ﾌｼﾞﾀ ｼﾝｲﾁ</v>
          </cell>
          <cell r="E314" t="str">
            <v>Shinichi Fujita</v>
          </cell>
          <cell r="F314" t="str">
            <v>ｺﾝｻﾙﾃｨﾝｸﾞｻｰﾋﾞｽ統括</v>
          </cell>
          <cell r="G314" t="str">
            <v>ﾃｸﾉﾛｼﾞｰｿﾘｭｰｼｮﾝｺﾝｻﾙﾃｨﾝｸﾞ統括本部</v>
          </cell>
          <cell r="H314" t="str">
            <v>ｸﾗｳﾄﾞ&amp;ITｿﾘｭｰｼｮﾝｺﾝｻﾙﾃｨﾝｸﾞ本部</v>
          </cell>
          <cell r="J314" t="str">
            <v>Oracle Consulting Services</v>
          </cell>
          <cell r="K314" t="str">
            <v>Technology Solution Consulting</v>
          </cell>
          <cell r="L314" t="str">
            <v>Cloud &amp; IT Solution Consulting</v>
          </cell>
          <cell r="N314" t="str">
            <v>5070 - Technology solution consulting - ORCL OIS Japan GK</v>
          </cell>
          <cell r="O314" t="str">
            <v>IC4</v>
          </cell>
          <cell r="P314" t="str">
            <v>21640.Consulting Solution Manager.CONS.IMPDEL.IC4</v>
          </cell>
          <cell r="Q314" t="str">
            <v>L7</v>
          </cell>
          <cell r="S314" t="str">
            <v>2559</v>
          </cell>
          <cell r="T314" t="str">
            <v>Moriya, Koichi /  ﾓﾘﾔ ｺｳｲﾁ /  守屋 宏一</v>
          </cell>
          <cell r="U314" t="str">
            <v>JP-Tokyo-OAC</v>
          </cell>
          <cell r="V314" t="str">
            <v>shinichi.fujita@oracle.com</v>
          </cell>
          <cell r="W314" t="str">
            <v>C</v>
          </cell>
          <cell r="Z314" t="str">
            <v>ｿﾘｭｰｼｮﾝﾏﾈｼﾞｬｰ</v>
          </cell>
        </row>
        <row r="315">
          <cell r="A315">
            <v>6076</v>
          </cell>
          <cell r="B315">
            <v>39630</v>
          </cell>
          <cell r="C315" t="str">
            <v>松尾 美奈</v>
          </cell>
          <cell r="D315" t="str">
            <v>ﾏﾂｵ ﾐﾅ</v>
          </cell>
          <cell r="E315" t="str">
            <v>Mina Matsuo</v>
          </cell>
          <cell r="F315" t="str">
            <v>ｺﾝｻﾙﾃｨﾝｸﾞｻｰﾋﾞｽ統括</v>
          </cell>
          <cell r="G315" t="str">
            <v>ﾃｸﾉﾛｼﾞｰｿﾘｭｰｼｮﾝｺﾝｻﾙﾃｨﾝｸﾞ統括本部</v>
          </cell>
          <cell r="H315" t="str">
            <v>ｸﾗｳﾄﾞ&amp;ITｿﾘｭｰｼｮﾝｺﾝｻﾙﾃｨﾝｸﾞ本部</v>
          </cell>
          <cell r="J315" t="str">
            <v>Oracle Consulting Services</v>
          </cell>
          <cell r="K315" t="str">
            <v>Technology Solution Consulting</v>
          </cell>
          <cell r="L315" t="str">
            <v>Cloud &amp; IT Solution Consulting</v>
          </cell>
          <cell r="N315" t="str">
            <v>5070 - Technology solution consulting - ORCL OIS Japan GK</v>
          </cell>
          <cell r="O315" t="str">
            <v>IC4</v>
          </cell>
          <cell r="P315" t="str">
            <v>21640.Consulting Solution Manager.CONS.IMPDEL.IC4</v>
          </cell>
          <cell r="Q315" t="str">
            <v>L7</v>
          </cell>
          <cell r="S315" t="str">
            <v>2559</v>
          </cell>
          <cell r="T315" t="str">
            <v>Moriya, Koichi /  ﾓﾘﾔ ｺｳｲﾁ /  守屋 宏一</v>
          </cell>
          <cell r="U315" t="str">
            <v>JP-Tokyo-OAC</v>
          </cell>
          <cell r="V315" t="str">
            <v>mina.matsuo@oracle.com</v>
          </cell>
          <cell r="W315" t="str">
            <v>C</v>
          </cell>
          <cell r="Z315" t="str">
            <v>ｿﾘｭｰｼｮﾝﾏﾈｼﾞｬｰ</v>
          </cell>
        </row>
        <row r="316">
          <cell r="A316">
            <v>7317</v>
          </cell>
          <cell r="B316">
            <v>40330</v>
          </cell>
          <cell r="C316" t="str">
            <v>大橋 勝之</v>
          </cell>
          <cell r="D316" t="str">
            <v>ｵｵﾊｼ ｶﾂﾕｷ</v>
          </cell>
          <cell r="E316" t="str">
            <v>Katsuyuki Ohashi</v>
          </cell>
          <cell r="F316" t="str">
            <v>ｺﾝｻﾙﾃｨﾝｸﾞｻｰﾋﾞｽ統括</v>
          </cell>
          <cell r="G316" t="str">
            <v>ﾃｸﾉﾛｼﾞｰｿﾘｭｰｼｮﾝｺﾝｻﾙﾃｨﾝｸﾞ統括本部</v>
          </cell>
          <cell r="H316" t="str">
            <v>ｸﾗｳﾄﾞ&amp;ITｿﾘｭｰｼｮﾝｺﾝｻﾙﾃｨﾝｸﾞ本部</v>
          </cell>
          <cell r="J316" t="str">
            <v>Oracle Consulting Services</v>
          </cell>
          <cell r="K316" t="str">
            <v>Technology Solution Consulting</v>
          </cell>
          <cell r="L316" t="str">
            <v>Cloud &amp; IT Solution Consulting</v>
          </cell>
          <cell r="N316" t="str">
            <v>5070 - Technology solution consulting - ORCL OIS Japan GK</v>
          </cell>
          <cell r="O316" t="str">
            <v>IC4</v>
          </cell>
          <cell r="P316" t="str">
            <v>21640.Consulting Solution Manager.CONS.IMPDEL.IC4</v>
          </cell>
          <cell r="Q316" t="str">
            <v>L7</v>
          </cell>
          <cell r="S316" t="str">
            <v>2559</v>
          </cell>
          <cell r="T316" t="str">
            <v>Moriya, Koichi /  ﾓﾘﾔ ｺｳｲﾁ /  守屋 宏一</v>
          </cell>
          <cell r="U316" t="str">
            <v>JP-Tokyo-OAC</v>
          </cell>
          <cell r="V316" t="str">
            <v>katsuyuki.ohashi@oracle.com</v>
          </cell>
          <cell r="W316" t="str">
            <v>C</v>
          </cell>
          <cell r="Z316" t="str">
            <v>ｿﾘｭｰｼｮﾝﾏﾈｼﾞｬｰ</v>
          </cell>
        </row>
        <row r="317">
          <cell r="A317">
            <v>1306</v>
          </cell>
          <cell r="B317">
            <v>35674</v>
          </cell>
          <cell r="C317" t="str">
            <v>永野 郁子</v>
          </cell>
          <cell r="D317" t="str">
            <v>ﾅｶﾞﾉ ｲｸｺ</v>
          </cell>
          <cell r="E317" t="str">
            <v>Ikuko Nagano</v>
          </cell>
          <cell r="F317" t="str">
            <v>ｺﾝｻﾙﾃｨﾝｸﾞｻｰﾋﾞｽ統括</v>
          </cell>
          <cell r="G317" t="str">
            <v>ﾃｸﾉﾛｼﾞｰｿﾘｭｰｼｮﾝｺﾝｻﾙﾃｨﾝｸﾞ統括本部</v>
          </cell>
          <cell r="H317" t="str">
            <v>ｸﾗｳﾄﾞ&amp;ITｿﾘｭｰｼｮﾝｺﾝｻﾙﾃｨﾝｸﾞ本部</v>
          </cell>
          <cell r="J317" t="str">
            <v>Oracle Consulting Services</v>
          </cell>
          <cell r="K317" t="str">
            <v>Technology Solution Consulting</v>
          </cell>
          <cell r="L317" t="str">
            <v>Cloud &amp; IT Solution Consulting</v>
          </cell>
          <cell r="N317" t="str">
            <v>5070 - Technology solution consulting - ORCL Japan</v>
          </cell>
          <cell r="O317" t="str">
            <v>IC3</v>
          </cell>
          <cell r="P317" t="str">
            <v>21630.Consulting Solution Lead.CONS.IMPDEL.IC3</v>
          </cell>
          <cell r="Q317" t="str">
            <v>L6</v>
          </cell>
          <cell r="S317" t="str">
            <v>2559</v>
          </cell>
          <cell r="T317" t="str">
            <v>Moriya, Koichi /  ﾓﾘﾔ ｺｳｲﾁ /  守屋 宏一</v>
          </cell>
          <cell r="U317" t="str">
            <v>JP-Tokyo-OAC</v>
          </cell>
          <cell r="V317" t="str">
            <v>Ikuko.Nagano@oracle.com</v>
          </cell>
          <cell r="W317" t="str">
            <v>NG</v>
          </cell>
          <cell r="Z317" t="str">
            <v>ｿﾘｭｰｼｮﾝﾘｰﾀﾞｰ</v>
          </cell>
        </row>
        <row r="318">
          <cell r="A318">
            <v>1431</v>
          </cell>
          <cell r="B318">
            <v>35886</v>
          </cell>
          <cell r="C318" t="str">
            <v>白鳥 達也</v>
          </cell>
          <cell r="D318" t="str">
            <v>ｼﾗﾄﾘ ﾀﾂﾔ</v>
          </cell>
          <cell r="E318" t="str">
            <v>Tatsuya Shiratori</v>
          </cell>
          <cell r="F318" t="str">
            <v>ｺﾝｻﾙﾃｨﾝｸﾞｻｰﾋﾞｽ統括</v>
          </cell>
          <cell r="G318" t="str">
            <v>ﾃｸﾉﾛｼﾞｰｿﾘｭｰｼｮﾝｺﾝｻﾙﾃｨﾝｸﾞ統括本部</v>
          </cell>
          <cell r="H318" t="str">
            <v>ｸﾗｳﾄﾞ&amp;ITｿﾘｭｰｼｮﾝｺﾝｻﾙﾃｨﾝｸﾞ本部</v>
          </cell>
          <cell r="J318" t="str">
            <v>Oracle Consulting Services</v>
          </cell>
          <cell r="K318" t="str">
            <v>Technology Solution Consulting</v>
          </cell>
          <cell r="L318" t="str">
            <v>Cloud &amp; IT Solution Consulting</v>
          </cell>
          <cell r="N318" t="str">
            <v>5070 - Technology solution consulting - ORCL Japan</v>
          </cell>
          <cell r="O318" t="str">
            <v>IC3</v>
          </cell>
          <cell r="P318" t="str">
            <v>21630.Consulting Solution Lead.CONS.IMPDEL.IC3</v>
          </cell>
          <cell r="Q318" t="str">
            <v>L6</v>
          </cell>
          <cell r="S318" t="str">
            <v>2559</v>
          </cell>
          <cell r="T318" t="str">
            <v>Moriya, Koichi /  ﾓﾘﾔ ｺｳｲﾁ /  守屋 宏一</v>
          </cell>
          <cell r="U318" t="str">
            <v>JP-Tokyo-OAC</v>
          </cell>
          <cell r="V318" t="str">
            <v>Tatsuya.Shiratori@oracle.com</v>
          </cell>
          <cell r="W318" t="str">
            <v>NG</v>
          </cell>
          <cell r="Z318" t="str">
            <v>ｿﾘｭｰｼｮﾝﾘｰﾀﾞｰ</v>
          </cell>
        </row>
        <row r="319">
          <cell r="A319">
            <v>2226</v>
          </cell>
          <cell r="B319">
            <v>36982</v>
          </cell>
          <cell r="C319" t="str">
            <v>平井 健治</v>
          </cell>
          <cell r="D319" t="str">
            <v>ﾋﾗｲ ｹﾝｼﾞ</v>
          </cell>
          <cell r="E319" t="str">
            <v>Kenji Hirai</v>
          </cell>
          <cell r="F319" t="str">
            <v>ｺﾝｻﾙﾃｨﾝｸﾞｻｰﾋﾞｽ統括</v>
          </cell>
          <cell r="G319" t="str">
            <v>ﾃｸﾉﾛｼﾞｰｿﾘｭｰｼｮﾝｺﾝｻﾙﾃｨﾝｸﾞ統括本部</v>
          </cell>
          <cell r="H319" t="str">
            <v>ｸﾗｳﾄﾞ&amp;ITｿﾘｭｰｼｮﾝｺﾝｻﾙﾃｨﾝｸﾞ本部</v>
          </cell>
          <cell r="J319" t="str">
            <v>Oracle Consulting Services</v>
          </cell>
          <cell r="K319" t="str">
            <v>Technology Solution Consulting</v>
          </cell>
          <cell r="L319" t="str">
            <v>Cloud &amp; IT Solution Consulting</v>
          </cell>
          <cell r="N319" t="str">
            <v>5070 - Technology solution consulting - ORCL Japan</v>
          </cell>
          <cell r="O319" t="str">
            <v>IC3</v>
          </cell>
          <cell r="P319" t="str">
            <v>21630.Consulting Solution Lead.CONS.IMPDEL.IC3</v>
          </cell>
          <cell r="Q319" t="str">
            <v>L6</v>
          </cell>
          <cell r="S319" t="str">
            <v>2559</v>
          </cell>
          <cell r="T319" t="str">
            <v>Moriya, Koichi /  ﾓﾘﾔ ｺｳｲﾁ /  守屋 宏一</v>
          </cell>
          <cell r="U319" t="str">
            <v>JP-Tokyo-OAC</v>
          </cell>
          <cell r="V319" t="str">
            <v>Kenji.Hirai@oracle.com</v>
          </cell>
          <cell r="W319" t="str">
            <v>NG</v>
          </cell>
          <cell r="Z319" t="str">
            <v>ｿﾘｭｰｼｮﾝﾘｰﾀﾞｰ</v>
          </cell>
        </row>
        <row r="320">
          <cell r="A320">
            <v>2529</v>
          </cell>
          <cell r="B320">
            <v>37469</v>
          </cell>
          <cell r="C320" t="str">
            <v>中村 圭</v>
          </cell>
          <cell r="D320" t="str">
            <v>ﾅｶﾑﾗ ｹｲ</v>
          </cell>
          <cell r="E320" t="str">
            <v>Kei Nakamura</v>
          </cell>
          <cell r="F320" t="str">
            <v>ｺﾝｻﾙﾃｨﾝｸﾞｻｰﾋﾞｽ統括</v>
          </cell>
          <cell r="G320" t="str">
            <v>ﾃｸﾉﾛｼﾞｰｿﾘｭｰｼｮﾝｺﾝｻﾙﾃｨﾝｸﾞ統括本部</v>
          </cell>
          <cell r="H320" t="str">
            <v>ｸﾗｳﾄﾞ&amp;ITｿﾘｭｰｼｮﾝｺﾝｻﾙﾃｨﾝｸﾞ本部</v>
          </cell>
          <cell r="J320" t="str">
            <v>Oracle Consulting Services</v>
          </cell>
          <cell r="K320" t="str">
            <v>Technology Solution Consulting</v>
          </cell>
          <cell r="L320" t="str">
            <v>Cloud &amp; IT Solution Consulting</v>
          </cell>
          <cell r="N320" t="str">
            <v>5070 - Technology solution consulting - ORCL Japan</v>
          </cell>
          <cell r="O320" t="str">
            <v>IC3</v>
          </cell>
          <cell r="P320" t="str">
            <v>21630.Consulting Solution Lead.CONS.IMPDEL.IC3</v>
          </cell>
          <cell r="Q320" t="str">
            <v>L6</v>
          </cell>
          <cell r="S320" t="str">
            <v>2559</v>
          </cell>
          <cell r="T320" t="str">
            <v>Moriya, Koichi /  ﾓﾘﾔ ｺｳｲﾁ /  守屋 宏一</v>
          </cell>
          <cell r="U320" t="str">
            <v>JP-Tokyo-OAC</v>
          </cell>
          <cell r="V320" t="str">
            <v>Kei.Nakamura@oracle.com</v>
          </cell>
          <cell r="W320" t="str">
            <v>C</v>
          </cell>
          <cell r="Z320" t="str">
            <v>ｿﾘｭｰｼｮﾝﾘｰﾀﾞｰ</v>
          </cell>
        </row>
        <row r="321">
          <cell r="A321">
            <v>3105</v>
          </cell>
          <cell r="B321">
            <v>38869</v>
          </cell>
          <cell r="C321" t="str">
            <v>長澤 真貴</v>
          </cell>
          <cell r="D321" t="str">
            <v>ﾅｶﾞｻﾜ ﾏｷ</v>
          </cell>
          <cell r="E321" t="str">
            <v>Maki Nagasawa</v>
          </cell>
          <cell r="F321" t="str">
            <v>ｺﾝｻﾙﾃｨﾝｸﾞｻｰﾋﾞｽ統括</v>
          </cell>
          <cell r="G321" t="str">
            <v>ﾃｸﾉﾛｼﾞｰｿﾘｭｰｼｮﾝｺﾝｻﾙﾃｨﾝｸﾞ統括本部</v>
          </cell>
          <cell r="H321" t="str">
            <v>ｸﾗｳﾄﾞ&amp;ITｿﾘｭｰｼｮﾝｺﾝｻﾙﾃｨﾝｸﾞ本部</v>
          </cell>
          <cell r="J321" t="str">
            <v>Oracle Consulting Services</v>
          </cell>
          <cell r="K321" t="str">
            <v>Technology Solution Consulting</v>
          </cell>
          <cell r="L321" t="str">
            <v>Cloud &amp; IT Solution Consulting</v>
          </cell>
          <cell r="N321" t="str">
            <v>5070 - Technology solution consulting - ORCL Japan</v>
          </cell>
          <cell r="O321" t="str">
            <v>IC3</v>
          </cell>
          <cell r="P321" t="str">
            <v>12609.Consulting Project Snr Principal Consultant.CONS.PROJMAN.IC3</v>
          </cell>
          <cell r="Q321" t="str">
            <v>L6</v>
          </cell>
          <cell r="S321" t="str">
            <v>2559</v>
          </cell>
          <cell r="T321" t="str">
            <v>Moriya, Koichi /  ﾓﾘﾔ ｺｳｲﾁ /  守屋 宏一</v>
          </cell>
          <cell r="U321" t="str">
            <v>JP-Tokyo-OAC</v>
          </cell>
          <cell r="V321" t="str">
            <v>maki.nagasawa@oracle.com</v>
          </cell>
          <cell r="W321" t="str">
            <v>C</v>
          </cell>
          <cell r="Z321" t="str">
            <v>ﾌﾟﾛｼﾞｪｸﾄｼﾆｱﾌﾟﾘﾝｼﾊﾟﾙｺﾝｻﾙﾀﾝﾄ</v>
          </cell>
        </row>
        <row r="322">
          <cell r="A322">
            <v>3226</v>
          </cell>
          <cell r="B322">
            <v>39022</v>
          </cell>
          <cell r="C322" t="str">
            <v>柴崎 加保理</v>
          </cell>
          <cell r="D322" t="str">
            <v>ｼﾊﾞｻｷ ｶｵﾘ</v>
          </cell>
          <cell r="E322" t="str">
            <v>Kaori Shibasaki</v>
          </cell>
          <cell r="F322" t="str">
            <v>ｺﾝｻﾙﾃｨﾝｸﾞｻｰﾋﾞｽ統括</v>
          </cell>
          <cell r="G322" t="str">
            <v>ﾃｸﾉﾛｼﾞｰｿﾘｭｰｼｮﾝｺﾝｻﾙﾃｨﾝｸﾞ統括本部</v>
          </cell>
          <cell r="H322" t="str">
            <v>ｸﾗｳﾄﾞ&amp;ITｿﾘｭｰｼｮﾝｺﾝｻﾙﾃｨﾝｸﾞ本部</v>
          </cell>
          <cell r="J322" t="str">
            <v>Oracle Consulting Services</v>
          </cell>
          <cell r="K322" t="str">
            <v>Technology Solution Consulting</v>
          </cell>
          <cell r="L322" t="str">
            <v>Cloud &amp; IT Solution Consulting</v>
          </cell>
          <cell r="N322" t="str">
            <v>5070 - Technology solution consulting - ORCL Japan</v>
          </cell>
          <cell r="O322" t="str">
            <v>IC3</v>
          </cell>
          <cell r="P322" t="str">
            <v>21620.Consulting Solution Principle.CONS.IMPDEL.IC3</v>
          </cell>
          <cell r="Q322" t="str">
            <v>L5</v>
          </cell>
          <cell r="S322" t="str">
            <v>2559</v>
          </cell>
          <cell r="T322" t="str">
            <v>Moriya, Koichi /  ﾓﾘﾔ ｺｳｲﾁ /  守屋 宏一</v>
          </cell>
          <cell r="U322" t="str">
            <v>JP-Tokyo-OAC</v>
          </cell>
          <cell r="V322" t="str">
            <v>kaori.shibasaki@oracle.com</v>
          </cell>
          <cell r="W322" t="str">
            <v>C</v>
          </cell>
          <cell r="Z322" t="str">
            <v>ｿﾘｭｰｼｮﾝﾌﾟﾘﾝｼﾊﾟﾙ</v>
          </cell>
        </row>
        <row r="323">
          <cell r="A323">
            <v>3392</v>
          </cell>
          <cell r="B323">
            <v>39203</v>
          </cell>
          <cell r="C323" t="str">
            <v>小野 和弘</v>
          </cell>
          <cell r="D323" t="str">
            <v>ｵﾉ ｶｽﾞﾋﾛ</v>
          </cell>
          <cell r="E323" t="str">
            <v>Kazuhiro Ono</v>
          </cell>
          <cell r="F323" t="str">
            <v>ｺﾝｻﾙﾃｨﾝｸﾞｻｰﾋﾞｽ統括</v>
          </cell>
          <cell r="G323" t="str">
            <v>ﾃｸﾉﾛｼﾞｰｿﾘｭｰｼｮﾝｺﾝｻﾙﾃｨﾝｸﾞ統括本部</v>
          </cell>
          <cell r="H323" t="str">
            <v>ｸﾗｳﾄﾞ&amp;ITｿﾘｭｰｼｮﾝｺﾝｻﾙﾃｨﾝｸﾞ本部</v>
          </cell>
          <cell r="J323" t="str">
            <v>Oracle Consulting Services</v>
          </cell>
          <cell r="K323" t="str">
            <v>Technology Solution Consulting</v>
          </cell>
          <cell r="L323" t="str">
            <v>Cloud &amp; IT Solution Consulting</v>
          </cell>
          <cell r="N323" t="str">
            <v>5070 - Technology solution consulting - ORCL Japan</v>
          </cell>
          <cell r="O323" t="str">
            <v>IC3</v>
          </cell>
          <cell r="P323" t="str">
            <v>12609.Consulting Project Snr Principal Consultant.CONS.PROJMAN.IC3</v>
          </cell>
          <cell r="Q323" t="str">
            <v>L6</v>
          </cell>
          <cell r="S323" t="str">
            <v>2559</v>
          </cell>
          <cell r="T323" t="str">
            <v>Moriya, Koichi /  ﾓﾘﾔ ｺｳｲﾁ /  守屋 宏一</v>
          </cell>
          <cell r="U323" t="str">
            <v>JP-Tokyo-OAC</v>
          </cell>
          <cell r="V323" t="str">
            <v>kazuhiro.ono@oracle.com</v>
          </cell>
          <cell r="W323" t="str">
            <v>C</v>
          </cell>
          <cell r="Z323" t="str">
            <v>ﾌﾟﾛｼﾞｪｸﾄｼﾆｱﾌﾟﾘﾝｼﾊﾟﾙｺﾝｻﾙﾀﾝﾄ</v>
          </cell>
        </row>
        <row r="324">
          <cell r="A324">
            <v>7229</v>
          </cell>
          <cell r="B324">
            <v>40330</v>
          </cell>
          <cell r="C324" t="str">
            <v>松田 慎一</v>
          </cell>
          <cell r="D324" t="str">
            <v>ﾏﾂﾀﾞ ｼﾝｲﾁ</v>
          </cell>
          <cell r="E324" t="str">
            <v>Shinichi Matsuda</v>
          </cell>
          <cell r="F324" t="str">
            <v>ｺﾝｻﾙﾃｨﾝｸﾞｻｰﾋﾞｽ統括</v>
          </cell>
          <cell r="G324" t="str">
            <v>ﾃｸﾉﾛｼﾞｰｿﾘｭｰｼｮﾝｺﾝｻﾙﾃｨﾝｸﾞ統括本部</v>
          </cell>
          <cell r="H324" t="str">
            <v>ｸﾗｳﾄﾞ&amp;ITｿﾘｭｰｼｮﾝｺﾝｻﾙﾃｨﾝｸﾞ本部</v>
          </cell>
          <cell r="J324" t="str">
            <v>Oracle Consulting Services</v>
          </cell>
          <cell r="K324" t="str">
            <v>Technology Solution Consulting</v>
          </cell>
          <cell r="L324" t="str">
            <v>Cloud &amp; IT Solution Consulting</v>
          </cell>
          <cell r="N324" t="str">
            <v>5070 - Technology solution consulting - ORCL OIS Japan GK</v>
          </cell>
          <cell r="O324" t="str">
            <v>IC3</v>
          </cell>
          <cell r="P324" t="str">
            <v>20515.Principal Consultant.CONS.IMPDEL.IC3</v>
          </cell>
          <cell r="Q324" t="str">
            <v>L5</v>
          </cell>
          <cell r="S324" t="str">
            <v>2559</v>
          </cell>
          <cell r="T324" t="str">
            <v>Moriya, Koichi /  ﾓﾘﾔ ｺｳｲﾁ /  守屋 宏一</v>
          </cell>
          <cell r="U324" t="str">
            <v>JP-Tokyo-OAC</v>
          </cell>
          <cell r="V324" t="str">
            <v>shinichi.x.matsuda@oracle.com</v>
          </cell>
          <cell r="W324" t="str">
            <v>C</v>
          </cell>
          <cell r="Z324" t="str">
            <v>ﾌﾟﾘﾝｼﾊﾟﾙｺﾝｻﾙﾀﾝﾄ</v>
          </cell>
        </row>
        <row r="325">
          <cell r="A325">
            <v>7293</v>
          </cell>
          <cell r="B325">
            <v>40330</v>
          </cell>
          <cell r="C325" t="str">
            <v>西ヶ谷 岳</v>
          </cell>
          <cell r="D325" t="str">
            <v>ﾆｼｶﾞﾔ ﾀｶｼ</v>
          </cell>
          <cell r="E325" t="str">
            <v>Takashi Nishigaya</v>
          </cell>
          <cell r="F325" t="str">
            <v>ｺﾝｻﾙﾃｨﾝｸﾞｻｰﾋﾞｽ統括</v>
          </cell>
          <cell r="G325" t="str">
            <v>ﾃｸﾉﾛｼﾞｰｿﾘｭｰｼｮﾝｺﾝｻﾙﾃｨﾝｸﾞ統括本部</v>
          </cell>
          <cell r="H325" t="str">
            <v>ｸﾗｳﾄﾞ&amp;ITｿﾘｭｰｼｮﾝｺﾝｻﾙﾃｨﾝｸﾞ本部</v>
          </cell>
          <cell r="J325" t="str">
            <v>Oracle Consulting Services</v>
          </cell>
          <cell r="K325" t="str">
            <v>Technology Solution Consulting</v>
          </cell>
          <cell r="L325" t="str">
            <v>Cloud &amp; IT Solution Consulting</v>
          </cell>
          <cell r="N325" t="str">
            <v>5070 - Technology solution consulting - ORCL OIS Japan GK</v>
          </cell>
          <cell r="O325" t="str">
            <v>IC3</v>
          </cell>
          <cell r="P325" t="str">
            <v>20515.Principal Consultant.CONS.IMPDEL.IC3</v>
          </cell>
          <cell r="Q325" t="str">
            <v>L5</v>
          </cell>
          <cell r="S325" t="str">
            <v>2559</v>
          </cell>
          <cell r="T325" t="str">
            <v>Moriya, Koichi /  ﾓﾘﾔ ｺｳｲﾁ /  守屋 宏一</v>
          </cell>
          <cell r="U325" t="str">
            <v>JP-Tokyo-OAC</v>
          </cell>
          <cell r="V325" t="str">
            <v>takashi.nishigaya@oracle.com</v>
          </cell>
          <cell r="W325" t="str">
            <v>C</v>
          </cell>
          <cell r="Z325" t="str">
            <v>ﾌﾟﾘﾝｼﾊﾟﾙｺﾝｻﾙﾀﾝﾄ</v>
          </cell>
        </row>
        <row r="326">
          <cell r="A326">
            <v>7339</v>
          </cell>
          <cell r="B326">
            <v>40330</v>
          </cell>
          <cell r="C326" t="str">
            <v>大溝 桂</v>
          </cell>
          <cell r="D326" t="str">
            <v>ｵｵﾐｿﾞ ｹｲ</v>
          </cell>
          <cell r="E326" t="str">
            <v>Kei Omizo</v>
          </cell>
          <cell r="F326" t="str">
            <v>ｺﾝｻﾙﾃｨﾝｸﾞｻｰﾋﾞｽ統括</v>
          </cell>
          <cell r="G326" t="str">
            <v>ﾃｸﾉﾛｼﾞｰｿﾘｭｰｼｮﾝｺﾝｻﾙﾃｨﾝｸﾞ統括本部</v>
          </cell>
          <cell r="H326" t="str">
            <v>ｸﾗｳﾄﾞ&amp;ITｿﾘｭｰｼｮﾝｺﾝｻﾙﾃｨﾝｸﾞ本部</v>
          </cell>
          <cell r="J326" t="str">
            <v>Oracle Consulting Services</v>
          </cell>
          <cell r="K326" t="str">
            <v>Technology Solution Consulting</v>
          </cell>
          <cell r="L326" t="str">
            <v>Cloud &amp; IT Solution Consulting</v>
          </cell>
          <cell r="N326" t="str">
            <v>5070 - Technology solution consulting - ORCL OIS Japan GK</v>
          </cell>
          <cell r="O326" t="str">
            <v>IC3</v>
          </cell>
          <cell r="P326" t="str">
            <v>20515.Principal Consultant.CONS.IMPDEL.IC3</v>
          </cell>
          <cell r="Q326" t="str">
            <v>L5</v>
          </cell>
          <cell r="S326" t="str">
            <v>2559</v>
          </cell>
          <cell r="T326" t="str">
            <v>Moriya, Koichi /  ﾓﾘﾔ ｺｳｲﾁ /  守屋 宏一</v>
          </cell>
          <cell r="U326" t="str">
            <v>JP-Tokyo-OAC</v>
          </cell>
          <cell r="V326" t="str">
            <v>kei.omizo@oracle.com</v>
          </cell>
          <cell r="W326" t="str">
            <v>C</v>
          </cell>
          <cell r="Z326" t="str">
            <v>ﾌﾟﾘﾝｼﾊﾟﾙｺﾝｻﾙﾀﾝﾄ</v>
          </cell>
        </row>
        <row r="327">
          <cell r="A327">
            <v>7394</v>
          </cell>
          <cell r="B327">
            <v>40330</v>
          </cell>
          <cell r="C327" t="str">
            <v>城間 貢</v>
          </cell>
          <cell r="D327" t="str">
            <v>ｼﾛﾏ ﾐﾂｸﾞ</v>
          </cell>
          <cell r="E327" t="str">
            <v>Mitsugu Shiroma</v>
          </cell>
          <cell r="F327" t="str">
            <v>ｺﾝｻﾙﾃｨﾝｸﾞｻｰﾋﾞｽ統括</v>
          </cell>
          <cell r="G327" t="str">
            <v>ﾃｸﾉﾛｼﾞｰｿﾘｭｰｼｮﾝｺﾝｻﾙﾃｨﾝｸﾞ統括本部</v>
          </cell>
          <cell r="H327" t="str">
            <v>ｸﾗｳﾄﾞ&amp;ITｿﾘｭｰｼｮﾝｺﾝｻﾙﾃｨﾝｸﾞ本部</v>
          </cell>
          <cell r="J327" t="str">
            <v>Oracle Consulting Services</v>
          </cell>
          <cell r="K327" t="str">
            <v>Technology Solution Consulting</v>
          </cell>
          <cell r="L327" t="str">
            <v>Cloud &amp; IT Solution Consulting</v>
          </cell>
          <cell r="N327" t="str">
            <v>5070 - Technology solution consulting - ORCL OIS Japan GK</v>
          </cell>
          <cell r="O327" t="str">
            <v>IC3</v>
          </cell>
          <cell r="P327" t="str">
            <v>12608.Consulting Project Principal Consultant.CONS.PROJMAN.IC3</v>
          </cell>
          <cell r="Q327" t="str">
            <v>L5</v>
          </cell>
          <cell r="S327" t="str">
            <v>2559</v>
          </cell>
          <cell r="T327" t="str">
            <v>Moriya, Koichi /  ﾓﾘﾔ ｺｳｲﾁ /  守屋 宏一</v>
          </cell>
          <cell r="U327" t="str">
            <v>JP-Tokyo-OAC</v>
          </cell>
          <cell r="V327" t="str">
            <v>mitsugu.shiroma@oracle.com</v>
          </cell>
          <cell r="W327" t="str">
            <v>C</v>
          </cell>
          <cell r="Z327" t="str">
            <v>ﾌﾟﾛｼﾞｪｸﾄﾌﾟﾘﾝｼﾊﾟﾙｺﾝｻﾙﾀﾝﾄ</v>
          </cell>
        </row>
        <row r="328">
          <cell r="A328">
            <v>7500</v>
          </cell>
          <cell r="B328">
            <v>40330</v>
          </cell>
          <cell r="C328" t="str">
            <v>山田 剛志</v>
          </cell>
          <cell r="D328" t="str">
            <v>ﾔﾏﾀﾞ ﾀｹｼ</v>
          </cell>
          <cell r="E328" t="str">
            <v>Takeshi Yamada</v>
          </cell>
          <cell r="F328" t="str">
            <v>ｺﾝｻﾙﾃｨﾝｸﾞｻｰﾋﾞｽ統括</v>
          </cell>
          <cell r="G328" t="str">
            <v>ﾃｸﾉﾛｼﾞｰｿﾘｭｰｼｮﾝｺﾝｻﾙﾃｨﾝｸﾞ統括本部</v>
          </cell>
          <cell r="H328" t="str">
            <v>ｸﾗｳﾄﾞ&amp;ITｿﾘｭｰｼｮﾝｺﾝｻﾙﾃｨﾝｸﾞ本部</v>
          </cell>
          <cell r="J328" t="str">
            <v>Oracle Consulting Services</v>
          </cell>
          <cell r="K328" t="str">
            <v>Technology Solution Consulting</v>
          </cell>
          <cell r="L328" t="str">
            <v>Cloud &amp; IT Solution Consulting</v>
          </cell>
          <cell r="N328" t="str">
            <v>5070 - Technology solution consulting - ORCL OIS Japan GK</v>
          </cell>
          <cell r="O328" t="str">
            <v>IC3</v>
          </cell>
          <cell r="P328" t="str">
            <v>21620.Consulting Solution Principle.CONS.IMPDEL.IC3</v>
          </cell>
          <cell r="Q328" t="str">
            <v>L5</v>
          </cell>
          <cell r="S328" t="str">
            <v>2559</v>
          </cell>
          <cell r="T328" t="str">
            <v>Moriya, Koichi /  ﾓﾘﾔ ｺｳｲﾁ /  守屋 宏一</v>
          </cell>
          <cell r="U328" t="str">
            <v>JP-Tokyo-OAC</v>
          </cell>
          <cell r="V328" t="str">
            <v>takeshi.yamada@oracle.com</v>
          </cell>
          <cell r="W328" t="str">
            <v>C</v>
          </cell>
          <cell r="Z328" t="str">
            <v>ｿﾘｭｰｼｮﾝﾌﾟﾘﾝｼﾊﾟﾙ</v>
          </cell>
        </row>
        <row r="329">
          <cell r="A329">
            <v>4344</v>
          </cell>
          <cell r="B329">
            <v>40756</v>
          </cell>
          <cell r="C329" t="str">
            <v>新田 奈穂子</v>
          </cell>
          <cell r="D329" t="str">
            <v>ﾆｯﾀ ﾅﾎｺ</v>
          </cell>
          <cell r="E329" t="str">
            <v>Nahoko Nitta</v>
          </cell>
          <cell r="F329" t="str">
            <v>ｺﾝｻﾙﾃｨﾝｸﾞｻｰﾋﾞｽ統括</v>
          </cell>
          <cell r="G329" t="str">
            <v>ﾃｸﾉﾛｼﾞｰｿﾘｭｰｼｮﾝｺﾝｻﾙﾃｨﾝｸﾞ統括本部</v>
          </cell>
          <cell r="H329" t="str">
            <v>ｸﾗｳﾄﾞ&amp;ITｿﾘｭｰｼｮﾝｺﾝｻﾙﾃｨﾝｸﾞ本部</v>
          </cell>
          <cell r="J329" t="str">
            <v>Oracle Consulting Services</v>
          </cell>
          <cell r="K329" t="str">
            <v>Technology Solution Consulting</v>
          </cell>
          <cell r="L329" t="str">
            <v>Cloud &amp; IT Solution Consulting</v>
          </cell>
          <cell r="N329" t="str">
            <v>5070 - Technology solution consulting - ORCL Japan</v>
          </cell>
          <cell r="O329" t="str">
            <v>IC2</v>
          </cell>
          <cell r="P329" t="str">
            <v>20410.Senior Consultant.CONS.IMPDEL.IC2</v>
          </cell>
          <cell r="Q329" t="str">
            <v>L4</v>
          </cell>
          <cell r="S329" t="str">
            <v>2559</v>
          </cell>
          <cell r="T329" t="str">
            <v>Moriya, Koichi /  ﾓﾘﾔ ｺｳｲﾁ /  守屋 宏一</v>
          </cell>
          <cell r="U329" t="str">
            <v>JP-Tokyo-OAC</v>
          </cell>
          <cell r="V329" t="str">
            <v>nahoko.nitta@oracle.com</v>
          </cell>
          <cell r="W329" t="str">
            <v>C</v>
          </cell>
          <cell r="Z329" t="str">
            <v>ｼﾆｱｺﾝｻﾙﾀﾝﾄ</v>
          </cell>
        </row>
        <row r="330">
          <cell r="A330">
            <v>7089</v>
          </cell>
          <cell r="B330">
            <v>40330</v>
          </cell>
          <cell r="C330" t="str">
            <v>平嶋 朋子</v>
          </cell>
          <cell r="D330" t="str">
            <v>ﾋﾗｼﾏ ﾄﾓｺ</v>
          </cell>
          <cell r="E330" t="str">
            <v>Tomoko Hirashima</v>
          </cell>
          <cell r="F330" t="str">
            <v>ｺﾝｻﾙﾃｨﾝｸﾞｻｰﾋﾞｽ統括</v>
          </cell>
          <cell r="G330" t="str">
            <v>ﾃｸﾉﾛｼﾞｰｿﾘｭｰｼｮﾝｺﾝｻﾙﾃｨﾝｸﾞ統括本部</v>
          </cell>
          <cell r="H330" t="str">
            <v>ｸﾗｳﾄﾞ&amp;ITｿﾘｭｰｼｮﾝｺﾝｻﾙﾃｨﾝｸﾞ本部</v>
          </cell>
          <cell r="J330" t="str">
            <v>Oracle Consulting Services</v>
          </cell>
          <cell r="K330" t="str">
            <v>Technology Solution Consulting</v>
          </cell>
          <cell r="L330" t="str">
            <v>Cloud &amp; IT Solution Consulting</v>
          </cell>
          <cell r="N330" t="str">
            <v>5070 - Technology solution consulting - ORCL OIS Japan GK</v>
          </cell>
          <cell r="O330" t="str">
            <v>IC2</v>
          </cell>
          <cell r="P330" t="str">
            <v>20410.Senior Consultant.CONS.IMPDEL.IC2</v>
          </cell>
          <cell r="Q330" t="str">
            <v>L4</v>
          </cell>
          <cell r="S330" t="str">
            <v>2559</v>
          </cell>
          <cell r="T330" t="str">
            <v>Moriya, Koichi /  ﾓﾘﾔ ｺｳｲﾁ /  守屋 宏一</v>
          </cell>
          <cell r="U330" t="str">
            <v>JP-Tokyo-OAC</v>
          </cell>
          <cell r="V330" t="str">
            <v>tomoko.hirashima@oracle.com</v>
          </cell>
          <cell r="W330" t="str">
            <v>C</v>
          </cell>
          <cell r="Z330" t="str">
            <v>ｼﾆｱｺﾝｻﾙﾀﾝﾄ</v>
          </cell>
        </row>
        <row r="331">
          <cell r="A331">
            <v>1628</v>
          </cell>
          <cell r="B331">
            <v>36130</v>
          </cell>
          <cell r="C331" t="str">
            <v>木室 智久</v>
          </cell>
          <cell r="D331" t="str">
            <v>ｷﾑﾛ ﾄﾓﾋｻ</v>
          </cell>
          <cell r="E331" t="str">
            <v>Tomohisa Kimuro</v>
          </cell>
          <cell r="F331" t="str">
            <v>ｺﾝｻﾙﾃｨﾝｸﾞｻｰﾋﾞｽ統括</v>
          </cell>
          <cell r="G331" t="str">
            <v>ﾃｸﾉﾛｼﾞｰｿﾘｭｰｼｮﾝｺﾝｻﾙﾃｨﾝｸﾞ統括本部</v>
          </cell>
          <cell r="H331" t="str">
            <v>ﾃｸﾆｶﾙｱｰｷﾃｸﾄ本部</v>
          </cell>
          <cell r="J331" t="str">
            <v>Oracle Consulting Services</v>
          </cell>
          <cell r="K331" t="str">
            <v>Technology Solution Consulting</v>
          </cell>
          <cell r="L331" t="str">
            <v>Technical Architect</v>
          </cell>
          <cell r="N331" t="str">
            <v>5070 - Technology solution consulting - ORCL Japan</v>
          </cell>
          <cell r="O331" t="str">
            <v>M4</v>
          </cell>
          <cell r="P331" t="str">
            <v>21310.Consulting Practice Director.CONS.IMPDEL.M4</v>
          </cell>
          <cell r="Q331" t="str">
            <v>L8</v>
          </cell>
          <cell r="R331" t="str">
            <v>Y</v>
          </cell>
          <cell r="S331" t="str">
            <v>1737</v>
          </cell>
          <cell r="T331" t="str">
            <v>Komori, Masatoshi /  ｺﾓﾘ ﾏｻﾄｼ /  小守 雅年</v>
          </cell>
          <cell r="U331" t="str">
            <v>JP-Tokyo-OAC</v>
          </cell>
          <cell r="V331" t="str">
            <v>Tomohisa.Kimuro@oracle.com</v>
          </cell>
          <cell r="W331" t="str">
            <v>C</v>
          </cell>
          <cell r="Z331" t="str">
            <v>ﾌﾟﾗｸﾃｨｽﾃﾞｨﾚｸﾀｰ</v>
          </cell>
        </row>
        <row r="332">
          <cell r="A332">
            <v>729</v>
          </cell>
          <cell r="B332">
            <v>35156</v>
          </cell>
          <cell r="C332" t="str">
            <v>小田 圭二</v>
          </cell>
          <cell r="D332" t="str">
            <v>ｵﾀﾞ ｹｲｼﾞ</v>
          </cell>
          <cell r="E332" t="str">
            <v>Keiji Oda</v>
          </cell>
          <cell r="F332" t="str">
            <v>ｺﾝｻﾙﾃｨﾝｸﾞｻｰﾋﾞｽ統括</v>
          </cell>
          <cell r="G332" t="str">
            <v>ﾃｸﾉﾛｼﾞｰｿﾘｭｰｼｮﾝｺﾝｻﾙﾃｨﾝｸﾞ統括本部</v>
          </cell>
          <cell r="H332" t="str">
            <v>ﾃｸﾆｶﾙｱｰｷﾃｸﾄ本部</v>
          </cell>
          <cell r="J332" t="str">
            <v>Oracle Consulting Services</v>
          </cell>
          <cell r="K332" t="str">
            <v>Technology Solution Consulting</v>
          </cell>
          <cell r="L332" t="str">
            <v>Technical Architect</v>
          </cell>
          <cell r="N332" t="str">
            <v>5070 - Technology solution consulting - ORCL Japan</v>
          </cell>
          <cell r="O332" t="str">
            <v>IC4</v>
          </cell>
          <cell r="P332" t="str">
            <v>21640.Consulting Solution Manager.CONS.IMPDEL.IC4</v>
          </cell>
          <cell r="Q332" t="str">
            <v>L7</v>
          </cell>
          <cell r="S332" t="str">
            <v>1628</v>
          </cell>
          <cell r="T332" t="str">
            <v>Kimuro, Tomohisa /  ｷﾑﾛ ﾄﾓﾋｻ /  木室 智久</v>
          </cell>
          <cell r="U332" t="str">
            <v>JP-Tokyo-OAC</v>
          </cell>
          <cell r="V332" t="str">
            <v>Keiji.Oda@oracle.com</v>
          </cell>
          <cell r="W332" t="str">
            <v>NG</v>
          </cell>
          <cell r="Z332" t="str">
            <v>ｿﾘｭｰｼｮﾝﾏﾈｼﾞｬｰ</v>
          </cell>
        </row>
        <row r="333">
          <cell r="A333">
            <v>2921</v>
          </cell>
          <cell r="B333">
            <v>38504</v>
          </cell>
          <cell r="C333" t="str">
            <v>佐々木 一義</v>
          </cell>
          <cell r="D333" t="str">
            <v>ｻｻｷ ｶｽﾞﾖｼ</v>
          </cell>
          <cell r="E333" t="str">
            <v>Kazuyoshi Sasaki</v>
          </cell>
          <cell r="F333" t="str">
            <v>ｺﾝｻﾙﾃｨﾝｸﾞｻｰﾋﾞｽ統括</v>
          </cell>
          <cell r="G333" t="str">
            <v>ﾃｸﾉﾛｼﾞｰｿﾘｭｰｼｮﾝｺﾝｻﾙﾃｨﾝｸﾞ統括本部</v>
          </cell>
          <cell r="H333" t="str">
            <v>ﾃｸﾆｶﾙｱｰｷﾃｸﾄ本部</v>
          </cell>
          <cell r="I333" t="str">
            <v>ｿﾘｭｰｼｮﾝ部</v>
          </cell>
          <cell r="J333" t="str">
            <v>Oracle Consulting Services</v>
          </cell>
          <cell r="K333" t="str">
            <v>Technology Solution Consulting</v>
          </cell>
          <cell r="L333" t="str">
            <v>Technical Architect</v>
          </cell>
          <cell r="M333" t="str">
            <v>Solution</v>
          </cell>
          <cell r="N333" t="str">
            <v>5070 - Technology solution consulting - ORCL Japan</v>
          </cell>
          <cell r="O333" t="str">
            <v>M3</v>
          </cell>
          <cell r="P333" t="str">
            <v>21110.Consulting Practice Manager.CONS.IMPDEL.M3</v>
          </cell>
          <cell r="Q333" t="str">
            <v>L7</v>
          </cell>
          <cell r="R333" t="str">
            <v>Y</v>
          </cell>
          <cell r="S333" t="str">
            <v>1628</v>
          </cell>
          <cell r="T333" t="str">
            <v>Kimuro, Tomohisa /  ｷﾑﾛ ﾄﾓﾋｻ /  木室 智久</v>
          </cell>
          <cell r="U333" t="str">
            <v>JP-Tokyo-OAC</v>
          </cell>
          <cell r="V333" t="str">
            <v>kazuyoshi.sasaki@oracle.com</v>
          </cell>
          <cell r="W333" t="str">
            <v>C</v>
          </cell>
          <cell r="Z333" t="str">
            <v>ﾌﾟﾗｸﾃｨｽﾏﾈｼﾞｬｰ</v>
          </cell>
        </row>
        <row r="334">
          <cell r="A334">
            <v>1783</v>
          </cell>
          <cell r="B334">
            <v>36342</v>
          </cell>
          <cell r="C334" t="str">
            <v>佐久間 康弘</v>
          </cell>
          <cell r="D334" t="str">
            <v>ｻｸﾏ ﾔｽﾋﾛ</v>
          </cell>
          <cell r="E334" t="str">
            <v>Yasuhiro Sakuma</v>
          </cell>
          <cell r="F334" t="str">
            <v>ｺﾝｻﾙﾃｨﾝｸﾞｻｰﾋﾞｽ統括</v>
          </cell>
          <cell r="G334" t="str">
            <v>ﾃｸﾉﾛｼﾞｰｿﾘｭｰｼｮﾝｺﾝｻﾙﾃｨﾝｸﾞ統括本部</v>
          </cell>
          <cell r="H334" t="str">
            <v>ﾃｸﾆｶﾙｱｰｷﾃｸﾄ本部</v>
          </cell>
          <cell r="I334" t="str">
            <v>ｿﾘｭｰｼｮﾝ部</v>
          </cell>
          <cell r="J334" t="str">
            <v>Oracle Consulting Services</v>
          </cell>
          <cell r="K334" t="str">
            <v>Technology Solution Consulting</v>
          </cell>
          <cell r="L334" t="str">
            <v>Technical Architect</v>
          </cell>
          <cell r="M334" t="str">
            <v>Solution</v>
          </cell>
          <cell r="N334" t="str">
            <v>5070 - Technology solution consulting - ORCL Japan</v>
          </cell>
          <cell r="O334" t="str">
            <v>IC3</v>
          </cell>
          <cell r="P334" t="str">
            <v>20610.Senior Principal Consultant.CONS.IMPDEL.IC3</v>
          </cell>
          <cell r="Q334" t="str">
            <v>L6</v>
          </cell>
          <cell r="S334" t="str">
            <v>2921</v>
          </cell>
          <cell r="T334" t="str">
            <v>Sasaki, Kazuyoshi /  ｻｻｷ ｶｽﾞﾖｼ /  佐々木 一義</v>
          </cell>
          <cell r="U334" t="str">
            <v>JP-Tokyo-OAC</v>
          </cell>
          <cell r="V334" t="str">
            <v>Yasuhiro.Sakuma@oracle.com</v>
          </cell>
          <cell r="W334" t="str">
            <v>C</v>
          </cell>
          <cell r="Z334" t="str">
            <v>ｼﾆｱﾌﾟﾘﾝｼﾊﾟﾙｺﾝｻﾙﾀﾝﾄ</v>
          </cell>
        </row>
        <row r="335">
          <cell r="A335">
            <v>2434</v>
          </cell>
          <cell r="B335">
            <v>37257</v>
          </cell>
          <cell r="C335" t="str">
            <v>水野 徹</v>
          </cell>
          <cell r="D335" t="str">
            <v>ﾐｽﾞﾉ ﾄｵﾙ</v>
          </cell>
          <cell r="E335" t="str">
            <v>Toru Mizuno</v>
          </cell>
          <cell r="F335" t="str">
            <v>ｺﾝｻﾙﾃｨﾝｸﾞｻｰﾋﾞｽ統括</v>
          </cell>
          <cell r="G335" t="str">
            <v>ﾃｸﾉﾛｼﾞｰｿﾘｭｰｼｮﾝｺﾝｻﾙﾃｨﾝｸﾞ統括本部</v>
          </cell>
          <cell r="H335" t="str">
            <v>ﾃｸﾆｶﾙｱｰｷﾃｸﾄ本部</v>
          </cell>
          <cell r="I335" t="str">
            <v>ｿﾘｭｰｼｮﾝ部</v>
          </cell>
          <cell r="J335" t="str">
            <v>Oracle Consulting Services</v>
          </cell>
          <cell r="K335" t="str">
            <v>Technology Solution Consulting</v>
          </cell>
          <cell r="L335" t="str">
            <v>Technical Architect</v>
          </cell>
          <cell r="M335" t="str">
            <v>Solution</v>
          </cell>
          <cell r="N335" t="str">
            <v>5070 - Technology solution consulting - ORCL Japan</v>
          </cell>
          <cell r="O335" t="str">
            <v>IC3</v>
          </cell>
          <cell r="P335" t="str">
            <v>20610.Senior Principal Consultant.CONS.IMPDEL.IC3</v>
          </cell>
          <cell r="Q335" t="str">
            <v>L6</v>
          </cell>
          <cell r="S335" t="str">
            <v>2921</v>
          </cell>
          <cell r="T335" t="str">
            <v>Sasaki, Kazuyoshi /  ｻｻｷ ｶｽﾞﾖｼ /  佐々木 一義</v>
          </cell>
          <cell r="U335" t="str">
            <v>JP-Tokyo-OAC</v>
          </cell>
          <cell r="V335" t="str">
            <v>Toru.Mizuno@oracle.com</v>
          </cell>
          <cell r="W335" t="str">
            <v>C</v>
          </cell>
          <cell r="Z335" t="str">
            <v>ｼﾆｱﾌﾟﾘﾝｼﾊﾟﾙｺﾝｻﾙﾀﾝﾄ</v>
          </cell>
        </row>
        <row r="336">
          <cell r="A336">
            <v>2467</v>
          </cell>
          <cell r="B336">
            <v>37347</v>
          </cell>
          <cell r="C336" t="str">
            <v>加藤 祥平</v>
          </cell>
          <cell r="D336" t="str">
            <v>ｶﾄｳ ｼｮｳﾍｲ</v>
          </cell>
          <cell r="E336" t="str">
            <v>Shohei Kato</v>
          </cell>
          <cell r="F336" t="str">
            <v>ｺﾝｻﾙﾃｨﾝｸﾞｻｰﾋﾞｽ統括</v>
          </cell>
          <cell r="G336" t="str">
            <v>ﾃｸﾉﾛｼﾞｰｿﾘｭｰｼｮﾝｺﾝｻﾙﾃｨﾝｸﾞ統括本部</v>
          </cell>
          <cell r="H336" t="str">
            <v>ﾃｸﾆｶﾙｱｰｷﾃｸﾄ本部</v>
          </cell>
          <cell r="I336" t="str">
            <v>ｿﾘｭｰｼｮﾝ部</v>
          </cell>
          <cell r="J336" t="str">
            <v>Oracle Consulting Services</v>
          </cell>
          <cell r="K336" t="str">
            <v>Technology Solution Consulting</v>
          </cell>
          <cell r="L336" t="str">
            <v>Technical Architect</v>
          </cell>
          <cell r="M336" t="str">
            <v>Solution</v>
          </cell>
          <cell r="N336" t="str">
            <v>5070 - Technology solution consulting - ORCL Japan</v>
          </cell>
          <cell r="O336" t="str">
            <v>IC3</v>
          </cell>
          <cell r="P336" t="str">
            <v>21630.Consulting Solution Lead.CONS.IMPDEL.IC3</v>
          </cell>
          <cell r="Q336" t="str">
            <v>L6</v>
          </cell>
          <cell r="S336" t="str">
            <v>2921</v>
          </cell>
          <cell r="T336" t="str">
            <v>Sasaki, Kazuyoshi /  ｻｻｷ ｶｽﾞﾖｼ /  佐々木 一義</v>
          </cell>
          <cell r="U336" t="str">
            <v>JP-Tokyo-OAC</v>
          </cell>
          <cell r="V336" t="str">
            <v>Shohei.Kato@oracle.com</v>
          </cell>
          <cell r="W336" t="str">
            <v>NG</v>
          </cell>
          <cell r="Z336" t="str">
            <v>ｿﾘｭｰｼｮﾝﾘｰﾀﾞｰ</v>
          </cell>
        </row>
        <row r="337">
          <cell r="A337">
            <v>2541</v>
          </cell>
          <cell r="B337">
            <v>37530</v>
          </cell>
          <cell r="C337" t="str">
            <v>山崎 泰史</v>
          </cell>
          <cell r="D337" t="str">
            <v>ﾔﾏｻﾞｷ ﾔｽｼ</v>
          </cell>
          <cell r="E337" t="str">
            <v>Yasushi Yamazaki</v>
          </cell>
          <cell r="F337" t="str">
            <v>ｺﾝｻﾙﾃｨﾝｸﾞｻｰﾋﾞｽ統括</v>
          </cell>
          <cell r="G337" t="str">
            <v>ﾃｸﾉﾛｼﾞｰｿﾘｭｰｼｮﾝｺﾝｻﾙﾃｨﾝｸﾞ統括本部</v>
          </cell>
          <cell r="H337" t="str">
            <v>ﾃｸﾆｶﾙｱｰｷﾃｸﾄ本部</v>
          </cell>
          <cell r="I337" t="str">
            <v>ｿﾘｭｰｼｮﾝ部</v>
          </cell>
          <cell r="J337" t="str">
            <v>Oracle Consulting Services</v>
          </cell>
          <cell r="K337" t="str">
            <v>Technology Solution Consulting</v>
          </cell>
          <cell r="L337" t="str">
            <v>Technical Architect</v>
          </cell>
          <cell r="M337" t="str">
            <v>Solution</v>
          </cell>
          <cell r="N337" t="str">
            <v>5070 - Technology solution consulting - ORCL Japan</v>
          </cell>
          <cell r="O337" t="str">
            <v>IC3</v>
          </cell>
          <cell r="P337" t="str">
            <v>20610.Senior Principal Consultant.CONS.IMPDEL.IC3</v>
          </cell>
          <cell r="Q337" t="str">
            <v>L6</v>
          </cell>
          <cell r="S337" t="str">
            <v>2921</v>
          </cell>
          <cell r="T337" t="str">
            <v>Sasaki, Kazuyoshi /  ｻｻｷ ｶｽﾞﾖｼ /  佐々木 一義</v>
          </cell>
          <cell r="U337" t="str">
            <v>JP-Tokyo-OAC</v>
          </cell>
          <cell r="V337" t="str">
            <v>Yasushi.Yamazaki@oracle.com</v>
          </cell>
          <cell r="W337" t="str">
            <v>NG</v>
          </cell>
          <cell r="Z337" t="str">
            <v>ｼﾆｱﾌﾟﾘﾝｼﾊﾟﾙｺﾝｻﾙﾀﾝﾄ</v>
          </cell>
        </row>
        <row r="338">
          <cell r="A338">
            <v>2834</v>
          </cell>
          <cell r="B338">
            <v>38292</v>
          </cell>
          <cell r="C338" t="str">
            <v>谷 敦雄</v>
          </cell>
          <cell r="D338" t="str">
            <v>ﾀﾆ ｱﾂｵ</v>
          </cell>
          <cell r="E338" t="str">
            <v>Atsuo Tani</v>
          </cell>
          <cell r="F338" t="str">
            <v>ｺﾝｻﾙﾃｨﾝｸﾞｻｰﾋﾞｽ統括</v>
          </cell>
          <cell r="G338" t="str">
            <v>ﾃｸﾉﾛｼﾞｰｿﾘｭｰｼｮﾝｺﾝｻﾙﾃｨﾝｸﾞ統括本部</v>
          </cell>
          <cell r="H338" t="str">
            <v>ﾃｸﾆｶﾙｱｰｷﾃｸﾄ本部</v>
          </cell>
          <cell r="I338" t="str">
            <v>ｿﾘｭｰｼｮﾝ部</v>
          </cell>
          <cell r="J338" t="str">
            <v>Oracle Consulting Services</v>
          </cell>
          <cell r="K338" t="str">
            <v>Technology Solution Consulting</v>
          </cell>
          <cell r="L338" t="str">
            <v>Technical Architect</v>
          </cell>
          <cell r="M338" t="str">
            <v>Solution</v>
          </cell>
          <cell r="N338" t="str">
            <v>5070 - Technology solution consulting - ORCL Japan</v>
          </cell>
          <cell r="O338" t="str">
            <v>IC3</v>
          </cell>
          <cell r="P338" t="str">
            <v>20610.Senior Principal Consultant.CONS.IMPDEL.IC3</v>
          </cell>
          <cell r="Q338" t="str">
            <v>L6</v>
          </cell>
          <cell r="S338" t="str">
            <v>2921</v>
          </cell>
          <cell r="T338" t="str">
            <v>Sasaki, Kazuyoshi /  ｻｻｷ ｶｽﾞﾖｼ /  佐々木 一義</v>
          </cell>
          <cell r="U338" t="str">
            <v>JP-Tokyo-OAC</v>
          </cell>
          <cell r="V338" t="str">
            <v>atsuo.tani@oracle.com</v>
          </cell>
          <cell r="W338" t="str">
            <v>C</v>
          </cell>
          <cell r="Z338" t="str">
            <v>ｼﾆｱﾌﾟﾘﾝｼﾊﾟﾙｺﾝｻﾙﾀﾝﾄ</v>
          </cell>
        </row>
        <row r="339">
          <cell r="A339">
            <v>3166</v>
          </cell>
          <cell r="B339">
            <v>38961</v>
          </cell>
          <cell r="C339" t="str">
            <v>寺内 裕人</v>
          </cell>
          <cell r="D339" t="str">
            <v>ﾃﾗｳﾁ ﾔｽﾋﾄ</v>
          </cell>
          <cell r="E339" t="str">
            <v>Yasuhito Terauchi</v>
          </cell>
          <cell r="F339" t="str">
            <v>ｺﾝｻﾙﾃｨﾝｸﾞｻｰﾋﾞｽ統括</v>
          </cell>
          <cell r="G339" t="str">
            <v>ﾃｸﾉﾛｼﾞｰｿﾘｭｰｼｮﾝｺﾝｻﾙﾃｨﾝｸﾞ統括本部</v>
          </cell>
          <cell r="H339" t="str">
            <v>ﾃｸﾆｶﾙｱｰｷﾃｸﾄ本部</v>
          </cell>
          <cell r="I339" t="str">
            <v>ｿﾘｭｰｼｮﾝ部</v>
          </cell>
          <cell r="J339" t="str">
            <v>Oracle Consulting Services</v>
          </cell>
          <cell r="K339" t="str">
            <v>Technology Solution Consulting</v>
          </cell>
          <cell r="L339" t="str">
            <v>Technical Architect</v>
          </cell>
          <cell r="M339" t="str">
            <v>Solution</v>
          </cell>
          <cell r="N339" t="str">
            <v>5070 - Technology solution consulting - ORCL Japan</v>
          </cell>
          <cell r="O339" t="str">
            <v>IC3</v>
          </cell>
          <cell r="P339" t="str">
            <v>20515.Principal Consultant.CONS.IMPDEL.IC3</v>
          </cell>
          <cell r="Q339" t="str">
            <v>L5</v>
          </cell>
          <cell r="S339" t="str">
            <v>2921</v>
          </cell>
          <cell r="T339" t="str">
            <v>Sasaki, Kazuyoshi /  ｻｻｷ ｶｽﾞﾖｼ /  佐々木 一義</v>
          </cell>
          <cell r="U339" t="str">
            <v>JP-Tokyo-OAC</v>
          </cell>
          <cell r="V339" t="str">
            <v>yasuhito.terauchi@oracle.com</v>
          </cell>
          <cell r="W339" t="str">
            <v>C</v>
          </cell>
          <cell r="Z339" t="str">
            <v>ﾌﾟﾘﾝｼﾊﾟﾙｺﾝｻﾙﾀﾝﾄ</v>
          </cell>
        </row>
        <row r="340">
          <cell r="A340">
            <v>3447</v>
          </cell>
          <cell r="B340">
            <v>39264</v>
          </cell>
          <cell r="C340" t="str">
            <v>野田 匡嗣</v>
          </cell>
          <cell r="D340" t="str">
            <v>ﾉﾀﾞ ﾏｻﾂｸﾞ</v>
          </cell>
          <cell r="E340" t="str">
            <v>Masatsugu Noda</v>
          </cell>
          <cell r="F340" t="str">
            <v>ｺﾝｻﾙﾃｨﾝｸﾞｻｰﾋﾞｽ統括</v>
          </cell>
          <cell r="G340" t="str">
            <v>ﾃｸﾉﾛｼﾞｰｿﾘｭｰｼｮﾝｺﾝｻﾙﾃｨﾝｸﾞ統括本部</v>
          </cell>
          <cell r="H340" t="str">
            <v>ﾃｸﾆｶﾙｱｰｷﾃｸﾄ本部</v>
          </cell>
          <cell r="I340" t="str">
            <v>ｿﾘｭｰｼｮﾝ部</v>
          </cell>
          <cell r="J340" t="str">
            <v>Oracle Consulting Services</v>
          </cell>
          <cell r="K340" t="str">
            <v>Technology Solution Consulting</v>
          </cell>
          <cell r="L340" t="str">
            <v>Technical Architect</v>
          </cell>
          <cell r="M340" t="str">
            <v>Solution</v>
          </cell>
          <cell r="N340" t="str">
            <v>5070 - Technology solution consulting - ORCL Japan</v>
          </cell>
          <cell r="O340" t="str">
            <v>IC3</v>
          </cell>
          <cell r="P340" t="str">
            <v>20515.Principal Consultant.CONS.IMPDEL.IC3</v>
          </cell>
          <cell r="Q340" t="str">
            <v>L5</v>
          </cell>
          <cell r="S340" t="str">
            <v>2921</v>
          </cell>
          <cell r="T340" t="str">
            <v>Sasaki, Kazuyoshi /  ｻｻｷ ｶｽﾞﾖｼ /  佐々木 一義</v>
          </cell>
          <cell r="U340" t="str">
            <v>JP-Tokyo-OAC</v>
          </cell>
          <cell r="V340" t="str">
            <v>masatsugu.noda@oracle.com</v>
          </cell>
          <cell r="W340" t="str">
            <v>C</v>
          </cell>
          <cell r="Z340" t="str">
            <v>ﾌﾟﾘﾝｼﾊﾟﾙｺﾝｻﾙﾀﾝﾄ</v>
          </cell>
        </row>
        <row r="341">
          <cell r="A341">
            <v>3594</v>
          </cell>
          <cell r="B341">
            <v>39448</v>
          </cell>
          <cell r="C341" t="str">
            <v>加藤 健</v>
          </cell>
          <cell r="D341" t="str">
            <v>ｶﾄｳ ｹﾝ</v>
          </cell>
          <cell r="E341" t="str">
            <v>Ken Kato</v>
          </cell>
          <cell r="F341" t="str">
            <v>ｺﾝｻﾙﾃｨﾝｸﾞｻｰﾋﾞｽ統括</v>
          </cell>
          <cell r="G341" t="str">
            <v>ﾃｸﾉﾛｼﾞｰｿﾘｭｰｼｮﾝｺﾝｻﾙﾃｨﾝｸﾞ統括本部</v>
          </cell>
          <cell r="H341" t="str">
            <v>ﾃｸﾆｶﾙｱｰｷﾃｸﾄ本部</v>
          </cell>
          <cell r="I341" t="str">
            <v>ｿﾘｭｰｼｮﾝ部</v>
          </cell>
          <cell r="J341" t="str">
            <v>Oracle Consulting Services</v>
          </cell>
          <cell r="K341" t="str">
            <v>Technology Solution Consulting</v>
          </cell>
          <cell r="L341" t="str">
            <v>Technical Architect</v>
          </cell>
          <cell r="M341" t="str">
            <v>Solution</v>
          </cell>
          <cell r="N341" t="str">
            <v>5070 - Technology solution consulting - ORCL Japan</v>
          </cell>
          <cell r="O341" t="str">
            <v>IC3</v>
          </cell>
          <cell r="P341" t="str">
            <v>20610.Senior Principal Consultant.CONS.IMPDEL.IC3</v>
          </cell>
          <cell r="Q341" t="str">
            <v>L6</v>
          </cell>
          <cell r="S341" t="str">
            <v>2921</v>
          </cell>
          <cell r="T341" t="str">
            <v>Sasaki, Kazuyoshi /  ｻｻｷ ｶｽﾞﾖｼ /  佐々木 一義</v>
          </cell>
          <cell r="U341" t="str">
            <v>JP-Tokyo-OAC</v>
          </cell>
          <cell r="V341" t="str">
            <v>ken.kato@oracle.com</v>
          </cell>
          <cell r="W341" t="str">
            <v>C</v>
          </cell>
          <cell r="Z341" t="str">
            <v>ｼﾆｱﾌﾟﾘﾝｼﾊﾟﾙｺﾝｻﾙﾀﾝﾄ</v>
          </cell>
        </row>
        <row r="342">
          <cell r="A342">
            <v>3809</v>
          </cell>
          <cell r="B342">
            <v>39630</v>
          </cell>
          <cell r="C342" t="str">
            <v>千原 聖仁</v>
          </cell>
          <cell r="D342" t="str">
            <v>ﾁﾊﾗ ﾏｻﾋﾄ</v>
          </cell>
          <cell r="E342" t="str">
            <v>Masahito Chihara</v>
          </cell>
          <cell r="F342" t="str">
            <v>ｺﾝｻﾙﾃｨﾝｸﾞｻｰﾋﾞｽ統括</v>
          </cell>
          <cell r="G342" t="str">
            <v>ﾃｸﾉﾛｼﾞｰｿﾘｭｰｼｮﾝｺﾝｻﾙﾃｨﾝｸﾞ統括本部</v>
          </cell>
          <cell r="H342" t="str">
            <v>ﾃｸﾆｶﾙｱｰｷﾃｸﾄ本部</v>
          </cell>
          <cell r="I342" t="str">
            <v>ｿﾘｭｰｼｮﾝ部</v>
          </cell>
          <cell r="J342" t="str">
            <v>Oracle Consulting Services</v>
          </cell>
          <cell r="K342" t="str">
            <v>Technology Solution Consulting</v>
          </cell>
          <cell r="L342" t="str">
            <v>Technical Architect</v>
          </cell>
          <cell r="M342" t="str">
            <v>Solution</v>
          </cell>
          <cell r="N342" t="str">
            <v>5070 - Technology solution consulting - ORCL Japan</v>
          </cell>
          <cell r="O342" t="str">
            <v>IC3</v>
          </cell>
          <cell r="P342" t="str">
            <v>20515.Principal Consultant.CONS.IMPDEL.IC3</v>
          </cell>
          <cell r="Q342" t="str">
            <v>L5</v>
          </cell>
          <cell r="S342" t="str">
            <v>2921</v>
          </cell>
          <cell r="T342" t="str">
            <v>Sasaki, Kazuyoshi /  ｻｻｷ ｶｽﾞﾖｼ /  佐々木 一義</v>
          </cell>
          <cell r="U342" t="str">
            <v>JP-Toyota</v>
          </cell>
          <cell r="V342" t="str">
            <v>masahito.chihara@oracle.com</v>
          </cell>
          <cell r="W342" t="str">
            <v>C</v>
          </cell>
          <cell r="Z342" t="str">
            <v>ﾌﾟﾘﾝｼﾊﾟﾙｺﾝｻﾙﾀﾝﾄ</v>
          </cell>
        </row>
        <row r="343">
          <cell r="A343">
            <v>4502</v>
          </cell>
          <cell r="B343">
            <v>41000</v>
          </cell>
          <cell r="C343" t="str">
            <v>増田 求</v>
          </cell>
          <cell r="D343" t="str">
            <v>ﾏｽﾀﾞ ﾓﾄﾑ</v>
          </cell>
          <cell r="E343" t="str">
            <v>Motomu Masuda</v>
          </cell>
          <cell r="F343" t="str">
            <v>ｺﾝｻﾙﾃｨﾝｸﾞｻｰﾋﾞｽ統括</v>
          </cell>
          <cell r="G343" t="str">
            <v>ﾃｸﾉﾛｼﾞｰｿﾘｭｰｼｮﾝｺﾝｻﾙﾃｨﾝｸﾞ統括本部</v>
          </cell>
          <cell r="H343" t="str">
            <v>ﾃｸﾆｶﾙｱｰｷﾃｸﾄ本部</v>
          </cell>
          <cell r="I343" t="str">
            <v>ｿﾘｭｰｼｮﾝ部</v>
          </cell>
          <cell r="J343" t="str">
            <v>Oracle Consulting Services</v>
          </cell>
          <cell r="K343" t="str">
            <v>Technology Solution Consulting</v>
          </cell>
          <cell r="L343" t="str">
            <v>Technical Architect</v>
          </cell>
          <cell r="M343" t="str">
            <v>Solution</v>
          </cell>
          <cell r="N343" t="str">
            <v>5070 - Technology solution consulting - ORCL Japan</v>
          </cell>
          <cell r="O343" t="str">
            <v>IC3</v>
          </cell>
          <cell r="P343" t="str">
            <v>20515.Principal Consultant.CONS.IMPDEL.IC3</v>
          </cell>
          <cell r="Q343" t="str">
            <v>L5</v>
          </cell>
          <cell r="S343" t="str">
            <v>2921</v>
          </cell>
          <cell r="T343" t="str">
            <v>Sasaki, Kazuyoshi /  ｻｻｷ ｶｽﾞﾖｼ /  佐々木 一義</v>
          </cell>
          <cell r="U343" t="str">
            <v>JP-Tokyo-OAC</v>
          </cell>
          <cell r="V343" t="str">
            <v>motomu.masuda@oracle.com</v>
          </cell>
          <cell r="W343" t="str">
            <v>C</v>
          </cell>
          <cell r="Z343" t="str">
            <v>ﾌﾟﾘﾝｼﾊﾟﾙｺﾝｻﾙﾀﾝﾄ</v>
          </cell>
        </row>
        <row r="344">
          <cell r="A344">
            <v>2811</v>
          </cell>
          <cell r="B344">
            <v>38246</v>
          </cell>
          <cell r="C344" t="str">
            <v>宮崎 博之</v>
          </cell>
          <cell r="D344" t="str">
            <v>ﾐﾔｻﾞｷ ﾋﾛﾕｷ</v>
          </cell>
          <cell r="E344" t="str">
            <v>Hiroyuki Miyazaki</v>
          </cell>
          <cell r="F344" t="str">
            <v>ｺﾝｻﾙﾃｨﾝｸﾞｻｰﾋﾞｽ統括</v>
          </cell>
          <cell r="G344" t="str">
            <v>ﾃｸﾉﾛｼﾞｰｿﾘｭｰｼｮﾝｺﾝｻﾙﾃｨﾝｸﾞ統括本部</v>
          </cell>
          <cell r="H344" t="str">
            <v>ﾃｸﾆｶﾙｱｰｷﾃｸﾄ本部</v>
          </cell>
          <cell r="I344" t="str">
            <v>ｿﾘｭｰｼｮﾝ部</v>
          </cell>
          <cell r="J344" t="str">
            <v>Oracle Consulting Services</v>
          </cell>
          <cell r="K344" t="str">
            <v>Technology Solution Consulting</v>
          </cell>
          <cell r="L344" t="str">
            <v>Technical Architect</v>
          </cell>
          <cell r="M344" t="str">
            <v>Solution</v>
          </cell>
          <cell r="N344" t="str">
            <v>5070 - Technology solution consulting - ORCL Japan</v>
          </cell>
          <cell r="O344" t="str">
            <v>IC2</v>
          </cell>
          <cell r="P344" t="str">
            <v>20410.Senior Consultant.CONS.IMPDEL.IC2</v>
          </cell>
          <cell r="Q344" t="str">
            <v>L4</v>
          </cell>
          <cell r="S344" t="str">
            <v>2921</v>
          </cell>
          <cell r="T344" t="str">
            <v>Sasaki, Kazuyoshi /  ｻｻｷ ｶｽﾞﾖｼ /  佐々木 一義</v>
          </cell>
          <cell r="U344" t="str">
            <v>JP-Tokyo-OAC</v>
          </cell>
          <cell r="V344" t="str">
            <v>hiroyuki.miyazaki@oracle.com</v>
          </cell>
          <cell r="W344" t="str">
            <v>C</v>
          </cell>
          <cell r="Z344" t="str">
            <v>ｼﾆｱｺﾝｻﾙﾀﾝﾄ</v>
          </cell>
        </row>
        <row r="345">
          <cell r="A345">
            <v>3747</v>
          </cell>
          <cell r="B345">
            <v>39539</v>
          </cell>
          <cell r="C345" t="str">
            <v>近藤 聖</v>
          </cell>
          <cell r="D345" t="str">
            <v>ｺﾝﾄﾞｳ ｻﾄｼ</v>
          </cell>
          <cell r="E345" t="str">
            <v>Satoshi Kondo</v>
          </cell>
          <cell r="F345" t="str">
            <v>ｺﾝｻﾙﾃｨﾝｸﾞｻｰﾋﾞｽ統括</v>
          </cell>
          <cell r="G345" t="str">
            <v>ﾃｸﾉﾛｼﾞｰｿﾘｭｰｼｮﾝｺﾝｻﾙﾃｨﾝｸﾞ統括本部</v>
          </cell>
          <cell r="H345" t="str">
            <v>ﾃｸﾆｶﾙｱｰｷﾃｸﾄ本部</v>
          </cell>
          <cell r="I345" t="str">
            <v>ｿﾘｭｰｼｮﾝ部</v>
          </cell>
          <cell r="J345" t="str">
            <v>Oracle Consulting Services</v>
          </cell>
          <cell r="K345" t="str">
            <v>Technology Solution Consulting</v>
          </cell>
          <cell r="L345" t="str">
            <v>Technical Architect</v>
          </cell>
          <cell r="M345" t="str">
            <v>Solution</v>
          </cell>
          <cell r="N345" t="str">
            <v>5070 - Technology solution consulting - ORCL Japan</v>
          </cell>
          <cell r="O345" t="str">
            <v>IC2</v>
          </cell>
          <cell r="P345" t="str">
            <v>20410.Senior Consultant.CONS.IMPDEL.IC2</v>
          </cell>
          <cell r="Q345" t="str">
            <v>L4</v>
          </cell>
          <cell r="S345" t="str">
            <v>2921</v>
          </cell>
          <cell r="T345" t="str">
            <v>Sasaki, Kazuyoshi /  ｻｻｷ ｶｽﾞﾖｼ /  佐々木 一義</v>
          </cell>
          <cell r="U345" t="str">
            <v>JP-Tokyo-OAC</v>
          </cell>
          <cell r="V345" t="str">
            <v>satoshi.kondo@oracle.com</v>
          </cell>
          <cell r="W345" t="str">
            <v>C</v>
          </cell>
          <cell r="Z345" t="str">
            <v>ｼﾆｱｺﾝｻﾙﾀﾝﾄ</v>
          </cell>
        </row>
        <row r="346">
          <cell r="A346">
            <v>3770</v>
          </cell>
          <cell r="B346">
            <v>39569</v>
          </cell>
          <cell r="C346" t="str">
            <v>永井 貴弘</v>
          </cell>
          <cell r="D346" t="str">
            <v>ﾅｶﾞｲ ﾀｶﾋﾛ</v>
          </cell>
          <cell r="E346" t="str">
            <v>Takahiro Nagai</v>
          </cell>
          <cell r="F346" t="str">
            <v>ｺﾝｻﾙﾃｨﾝｸﾞｻｰﾋﾞｽ統括</v>
          </cell>
          <cell r="G346" t="str">
            <v>ﾃｸﾉﾛｼﾞｰｿﾘｭｰｼｮﾝｺﾝｻﾙﾃｨﾝｸﾞ統括本部</v>
          </cell>
          <cell r="H346" t="str">
            <v>ﾃｸﾆｶﾙｱｰｷﾃｸﾄ本部</v>
          </cell>
          <cell r="I346" t="str">
            <v>ｿﾘｭｰｼｮﾝ部</v>
          </cell>
          <cell r="J346" t="str">
            <v>Oracle Consulting Services</v>
          </cell>
          <cell r="K346" t="str">
            <v>Technology Solution Consulting</v>
          </cell>
          <cell r="L346" t="str">
            <v>Technical Architect</v>
          </cell>
          <cell r="M346" t="str">
            <v>Solution</v>
          </cell>
          <cell r="N346" t="str">
            <v>5070 - Technology solution consulting - ORCL Japan</v>
          </cell>
          <cell r="O346" t="str">
            <v>IC2</v>
          </cell>
          <cell r="P346" t="str">
            <v>20410.Senior Consultant.CONS.IMPDEL.IC2</v>
          </cell>
          <cell r="Q346" t="str">
            <v>L4</v>
          </cell>
          <cell r="S346" t="str">
            <v>2921</v>
          </cell>
          <cell r="T346" t="str">
            <v>Sasaki, Kazuyoshi /  ｻｻｷ ｶｽﾞﾖｼ /  佐々木 一義</v>
          </cell>
          <cell r="U346" t="str">
            <v>JP-Tokyo-OAC</v>
          </cell>
          <cell r="V346" t="str">
            <v>takahiro.nagai@oracle.com</v>
          </cell>
          <cell r="W346" t="str">
            <v>C</v>
          </cell>
          <cell r="Z346" t="str">
            <v>ｼﾆｱｺﾝｻﾙﾀﾝﾄ</v>
          </cell>
        </row>
        <row r="347">
          <cell r="A347">
            <v>4189</v>
          </cell>
          <cell r="B347">
            <v>40575</v>
          </cell>
          <cell r="C347" t="str">
            <v>佐伯 真一</v>
          </cell>
          <cell r="D347" t="str">
            <v>ｻｴｷ ｼﾝｲﾁ</v>
          </cell>
          <cell r="E347" t="str">
            <v>Shinichi Saeki</v>
          </cell>
          <cell r="F347" t="str">
            <v>ｺﾝｻﾙﾃｨﾝｸﾞｻｰﾋﾞｽ統括</v>
          </cell>
          <cell r="G347" t="str">
            <v>ﾃｸﾉﾛｼﾞｰｿﾘｭｰｼｮﾝｺﾝｻﾙﾃｨﾝｸﾞ統括本部</v>
          </cell>
          <cell r="H347" t="str">
            <v>ﾃｸﾆｶﾙｱｰｷﾃｸﾄ本部</v>
          </cell>
          <cell r="I347" t="str">
            <v>ｿﾘｭｰｼｮﾝ部</v>
          </cell>
          <cell r="J347" t="str">
            <v>Oracle Consulting Services</v>
          </cell>
          <cell r="K347" t="str">
            <v>Technology Solution Consulting</v>
          </cell>
          <cell r="L347" t="str">
            <v>Technical Architect</v>
          </cell>
          <cell r="M347" t="str">
            <v>Solution</v>
          </cell>
          <cell r="N347" t="str">
            <v>5070 - Technology solution consulting - ORCL Japan</v>
          </cell>
          <cell r="O347" t="str">
            <v>IC2</v>
          </cell>
          <cell r="P347" t="str">
            <v>20410.Senior Consultant.CONS.IMPDEL.IC2</v>
          </cell>
          <cell r="Q347" t="str">
            <v>L4</v>
          </cell>
          <cell r="S347" t="str">
            <v>2921</v>
          </cell>
          <cell r="T347" t="str">
            <v>Sasaki, Kazuyoshi /  ｻｻｷ ｶｽﾞﾖｼ /  佐々木 一義</v>
          </cell>
          <cell r="U347" t="str">
            <v>JP-Tokyo-OAC</v>
          </cell>
          <cell r="V347" t="str">
            <v>shinichi.saeki@oracle.com</v>
          </cell>
          <cell r="W347" t="str">
            <v>C</v>
          </cell>
          <cell r="Z347" t="str">
            <v>ｼﾆｱｺﾝｻﾙﾀﾝﾄ</v>
          </cell>
        </row>
        <row r="348">
          <cell r="A348">
            <v>4409</v>
          </cell>
          <cell r="B348">
            <v>40862</v>
          </cell>
          <cell r="C348" t="str">
            <v>若林 真也</v>
          </cell>
          <cell r="D348" t="str">
            <v>ﾜｶﾊﾞﾔｼ ｼﾝﾔ</v>
          </cell>
          <cell r="E348" t="str">
            <v>Shinya Wakabayashi</v>
          </cell>
          <cell r="F348" t="str">
            <v>ｺﾝｻﾙﾃｨﾝｸﾞｻｰﾋﾞｽ統括</v>
          </cell>
          <cell r="G348" t="str">
            <v>ﾃｸﾉﾛｼﾞｰｿﾘｭｰｼｮﾝｺﾝｻﾙﾃｨﾝｸﾞ統括本部</v>
          </cell>
          <cell r="H348" t="str">
            <v>ﾃｸﾆｶﾙｱｰｷﾃｸﾄ本部</v>
          </cell>
          <cell r="I348" t="str">
            <v>ｿﾘｭｰｼｮﾝ部</v>
          </cell>
          <cell r="J348" t="str">
            <v>Oracle Consulting Services</v>
          </cell>
          <cell r="K348" t="str">
            <v>Technology Solution Consulting</v>
          </cell>
          <cell r="L348" t="str">
            <v>Technical Architect</v>
          </cell>
          <cell r="M348" t="str">
            <v>Solution</v>
          </cell>
          <cell r="N348" t="str">
            <v>5070 - Technology solution consulting - ORCL Japan</v>
          </cell>
          <cell r="O348" t="str">
            <v>IC2</v>
          </cell>
          <cell r="P348" t="str">
            <v>20410.Senior Consultant.CONS.IMPDEL.IC2</v>
          </cell>
          <cell r="Q348" t="str">
            <v>L4</v>
          </cell>
          <cell r="S348" t="str">
            <v>2921</v>
          </cell>
          <cell r="T348" t="str">
            <v>Sasaki, Kazuyoshi /  ｻｻｷ ｶｽﾞﾖｼ /  佐々木 一義</v>
          </cell>
          <cell r="U348" t="str">
            <v>JP-Tokyo-OAC</v>
          </cell>
          <cell r="V348" t="str">
            <v>shinya.wakabayashi@oracle.com</v>
          </cell>
          <cell r="W348" t="str">
            <v>C</v>
          </cell>
          <cell r="Z348" t="str">
            <v>ｼﾆｱｺﾝｻﾙﾀﾝﾄ</v>
          </cell>
        </row>
        <row r="349">
          <cell r="A349">
            <v>7433</v>
          </cell>
          <cell r="B349">
            <v>40330</v>
          </cell>
          <cell r="C349" t="str">
            <v>竹村 直樹</v>
          </cell>
          <cell r="D349" t="str">
            <v>ﾀｹﾑﾗ ﾅｵｷ</v>
          </cell>
          <cell r="E349" t="str">
            <v>Naoki Takemura</v>
          </cell>
          <cell r="F349" t="str">
            <v>ｺﾝｻﾙﾃｨﾝｸﾞｻｰﾋﾞｽ統括</v>
          </cell>
          <cell r="G349" t="str">
            <v>ﾃｸﾉﾛｼﾞｰｿﾘｭｰｼｮﾝｺﾝｻﾙﾃｨﾝｸﾞ統括本部</v>
          </cell>
          <cell r="H349" t="str">
            <v>ﾃｸﾆｶﾙｱｰｷﾃｸﾄ本部</v>
          </cell>
          <cell r="I349" t="str">
            <v>ｿﾘｭｰｼｮﾝ部</v>
          </cell>
          <cell r="J349" t="str">
            <v>Oracle Consulting Services</v>
          </cell>
          <cell r="K349" t="str">
            <v>Technology Solution Consulting</v>
          </cell>
          <cell r="L349" t="str">
            <v>Technical Architect</v>
          </cell>
          <cell r="M349" t="str">
            <v>Solution</v>
          </cell>
          <cell r="N349" t="str">
            <v>5070 - Technology solution consulting - ORCL OIS Japan GK</v>
          </cell>
          <cell r="O349" t="str">
            <v>IC2</v>
          </cell>
          <cell r="P349" t="str">
            <v>20410.Senior Consultant.CONS.IMPDEL.IC2</v>
          </cell>
          <cell r="Q349" t="str">
            <v>L4</v>
          </cell>
          <cell r="S349" t="str">
            <v>2921</v>
          </cell>
          <cell r="T349" t="str">
            <v>Sasaki, Kazuyoshi /  ｻｻｷ ｶｽﾞﾖｼ /  佐々木 一義</v>
          </cell>
          <cell r="U349" t="str">
            <v>JP-Tokyo-OAC</v>
          </cell>
          <cell r="V349" t="str">
            <v>naoki.takemura@oracle.com</v>
          </cell>
          <cell r="W349" t="str">
            <v>C</v>
          </cell>
          <cell r="Z349" t="str">
            <v>ｼﾆｱｺﾝｻﾙﾀﾝﾄ</v>
          </cell>
        </row>
        <row r="350">
          <cell r="A350">
            <v>3181</v>
          </cell>
          <cell r="B350">
            <v>38991</v>
          </cell>
          <cell r="C350" t="str">
            <v>木皿 恵</v>
          </cell>
          <cell r="D350" t="str">
            <v>ｷｻﾗ ﾒｸﾞﾐ</v>
          </cell>
          <cell r="E350" t="str">
            <v>Megumi Kisara</v>
          </cell>
          <cell r="F350" t="str">
            <v>ｺﾝｻﾙﾃｨﾝｸﾞｻｰﾋﾞｽ統括</v>
          </cell>
          <cell r="G350" t="str">
            <v>ﾃｸﾉﾛｼﾞｰｿﾘｭｰｼｮﾝｺﾝｻﾙﾃｨﾝｸﾞ統括本部</v>
          </cell>
          <cell r="H350" t="str">
            <v>ﾃｸﾆｶﾙｱｰｷﾃｸﾄ本部</v>
          </cell>
          <cell r="I350" t="str">
            <v>ｿﾘｭｰｼｮﾝ部</v>
          </cell>
          <cell r="J350" t="str">
            <v>Oracle Consulting Services</v>
          </cell>
          <cell r="K350" t="str">
            <v>Technology Solution Consulting</v>
          </cell>
          <cell r="L350" t="str">
            <v>Technical Architect</v>
          </cell>
          <cell r="M350" t="str">
            <v>Solution</v>
          </cell>
          <cell r="N350" t="str">
            <v>5070 - Technology solution consulting - ORCL Japan</v>
          </cell>
          <cell r="O350" t="str">
            <v>IC1</v>
          </cell>
          <cell r="P350" t="str">
            <v>20310.Staff Consultant.CONS.IMPDEL.IC1</v>
          </cell>
          <cell r="Q350" t="str">
            <v>L3</v>
          </cell>
          <cell r="S350" t="str">
            <v>2921</v>
          </cell>
          <cell r="T350" t="str">
            <v>Sasaki, Kazuyoshi /  ｻｻｷ ｶｽﾞﾖｼ /  佐々木 一義</v>
          </cell>
          <cell r="U350" t="str">
            <v>JP-Tokyo-OAC</v>
          </cell>
          <cell r="V350" t="str">
            <v>megumi.kisara@oracle.com</v>
          </cell>
          <cell r="W350" t="str">
            <v>NG</v>
          </cell>
          <cell r="Z350" t="str">
            <v>ｽﾀｯﾌｺﾝｻﾙﾀﾝﾄ</v>
          </cell>
        </row>
        <row r="351">
          <cell r="A351">
            <v>3696</v>
          </cell>
          <cell r="B351">
            <v>39539</v>
          </cell>
          <cell r="C351" t="str">
            <v>菅谷 研司</v>
          </cell>
          <cell r="D351" t="str">
            <v>ｽｶﾞﾔ ｹﾝｼﾞ</v>
          </cell>
          <cell r="E351" t="str">
            <v>Kenji Sugaya</v>
          </cell>
          <cell r="F351" t="str">
            <v>ｺﾝｻﾙﾃｨﾝｸﾞｻｰﾋﾞｽ統括</v>
          </cell>
          <cell r="G351" t="str">
            <v>ﾃｸﾉﾛｼﾞｰｿﾘｭｰｼｮﾝｺﾝｻﾙﾃｨﾝｸﾞ統括本部</v>
          </cell>
          <cell r="H351" t="str">
            <v>ﾃｸﾆｶﾙｱｰｷﾃｸﾄ本部</v>
          </cell>
          <cell r="I351" t="str">
            <v>ｿﾘｭｰｼｮﾝ部</v>
          </cell>
          <cell r="J351" t="str">
            <v>Oracle Consulting Services</v>
          </cell>
          <cell r="K351" t="str">
            <v>Technology Solution Consulting</v>
          </cell>
          <cell r="L351" t="str">
            <v>Technical Architect</v>
          </cell>
          <cell r="M351" t="str">
            <v>Solution</v>
          </cell>
          <cell r="N351" t="str">
            <v>5070 - Technology solution consulting - ORCL Japan</v>
          </cell>
          <cell r="O351" t="str">
            <v>IC1</v>
          </cell>
          <cell r="P351" t="str">
            <v>20310.Staff Consultant.CONS.IMPDEL.IC1</v>
          </cell>
          <cell r="Q351" t="str">
            <v>L3</v>
          </cell>
          <cell r="S351" t="str">
            <v>2921</v>
          </cell>
          <cell r="T351" t="str">
            <v>Sasaki, Kazuyoshi /  ｻｻｷ ｶｽﾞﾖｼ /  佐々木 一義</v>
          </cell>
          <cell r="U351" t="str">
            <v>JP-Tokyo-OAC</v>
          </cell>
          <cell r="V351" t="str">
            <v>kenji.sugaya@oracle.com</v>
          </cell>
          <cell r="W351" t="str">
            <v>NG</v>
          </cell>
          <cell r="Z351" t="str">
            <v>ｽﾀｯﾌｺﾝｻﾙﾀﾝﾄ</v>
          </cell>
        </row>
        <row r="352">
          <cell r="A352">
            <v>3856</v>
          </cell>
          <cell r="B352">
            <v>39722</v>
          </cell>
          <cell r="C352" t="str">
            <v>松本 絢乃</v>
          </cell>
          <cell r="D352" t="str">
            <v>ﾏﾂﾓﾄ ｱﾔﾉ</v>
          </cell>
          <cell r="E352" t="str">
            <v>Ayano Matsumoto</v>
          </cell>
          <cell r="F352" t="str">
            <v>ｺﾝｻﾙﾃｨﾝｸﾞｻｰﾋﾞｽ統括</v>
          </cell>
          <cell r="G352" t="str">
            <v>ﾃｸﾉﾛｼﾞｰｿﾘｭｰｼｮﾝｺﾝｻﾙﾃｨﾝｸﾞ統括本部</v>
          </cell>
          <cell r="H352" t="str">
            <v>ﾃｸﾆｶﾙｱｰｷﾃｸﾄ本部</v>
          </cell>
          <cell r="I352" t="str">
            <v>ｿﾘｭｰｼｮﾝ部</v>
          </cell>
          <cell r="J352" t="str">
            <v>Oracle Consulting Services</v>
          </cell>
          <cell r="K352" t="str">
            <v>Technology Solution Consulting</v>
          </cell>
          <cell r="L352" t="str">
            <v>Technical Architect</v>
          </cell>
          <cell r="M352" t="str">
            <v>Solution</v>
          </cell>
          <cell r="N352" t="str">
            <v>5070 - Technology solution consulting - ORCL Japan</v>
          </cell>
          <cell r="O352" t="str">
            <v>IC1</v>
          </cell>
          <cell r="P352" t="str">
            <v>20310.Staff Consultant.CONS.IMPDEL.IC1</v>
          </cell>
          <cell r="Q352" t="str">
            <v>L3</v>
          </cell>
          <cell r="S352" t="str">
            <v>2921</v>
          </cell>
          <cell r="T352" t="str">
            <v>Sasaki, Kazuyoshi /  ｻｻｷ ｶｽﾞﾖｼ /  佐々木 一義</v>
          </cell>
          <cell r="U352" t="str">
            <v>JP-Tokyo-OAC</v>
          </cell>
          <cell r="V352" t="str">
            <v>ayano.matsumoto@oracle.com</v>
          </cell>
          <cell r="W352" t="str">
            <v>NG</v>
          </cell>
          <cell r="Z352" t="str">
            <v>ｽﾀｯﾌｺﾝｻﾙﾀﾝﾄ</v>
          </cell>
        </row>
        <row r="353">
          <cell r="A353">
            <v>3889</v>
          </cell>
          <cell r="B353">
            <v>39814</v>
          </cell>
          <cell r="C353" t="str">
            <v>草薙 康裕</v>
          </cell>
          <cell r="D353" t="str">
            <v>ｸｻﾅｷﾞ ﾔｽﾋﾛ</v>
          </cell>
          <cell r="E353" t="str">
            <v>Yasuhiro Kusanagi</v>
          </cell>
          <cell r="F353" t="str">
            <v>ｺﾝｻﾙﾃｨﾝｸﾞｻｰﾋﾞｽ統括</v>
          </cell>
          <cell r="G353" t="str">
            <v>ﾃｸﾉﾛｼﾞｰｿﾘｭｰｼｮﾝｺﾝｻﾙﾃｨﾝｸﾞ統括本部</v>
          </cell>
          <cell r="H353" t="str">
            <v>ﾃｸﾆｶﾙｱｰｷﾃｸﾄ本部</v>
          </cell>
          <cell r="I353" t="str">
            <v>ｿﾘｭｰｼｮﾝ部</v>
          </cell>
          <cell r="J353" t="str">
            <v>Oracle Consulting Services</v>
          </cell>
          <cell r="K353" t="str">
            <v>Technology Solution Consulting</v>
          </cell>
          <cell r="L353" t="str">
            <v>Technical Architect</v>
          </cell>
          <cell r="M353" t="str">
            <v>Solution</v>
          </cell>
          <cell r="N353" t="str">
            <v>5070 - Technology solution consulting - ORCL Japan</v>
          </cell>
          <cell r="O353" t="str">
            <v>IC1</v>
          </cell>
          <cell r="P353" t="str">
            <v>20310.Staff Consultant.CONS.IMPDEL.IC1</v>
          </cell>
          <cell r="Q353" t="str">
            <v>L3</v>
          </cell>
          <cell r="S353" t="str">
            <v>2921</v>
          </cell>
          <cell r="T353" t="str">
            <v>Sasaki, Kazuyoshi /  ｻｻｷ ｶｽﾞﾖｼ /  佐々木 一義</v>
          </cell>
          <cell r="U353" t="str">
            <v>JP-Tokyo-OAC</v>
          </cell>
          <cell r="V353" t="str">
            <v>yasuhiro.kusanagi@oracle.com</v>
          </cell>
          <cell r="W353" t="str">
            <v>C</v>
          </cell>
          <cell r="Z353" t="str">
            <v>ｽﾀｯﾌｺﾝｻﾙﾀﾝﾄ</v>
          </cell>
        </row>
        <row r="354">
          <cell r="A354">
            <v>3926</v>
          </cell>
          <cell r="B354">
            <v>39904</v>
          </cell>
          <cell r="C354" t="str">
            <v>林 将太</v>
          </cell>
          <cell r="D354" t="str">
            <v>ﾊﾔｼ ｼｮｳﾀ</v>
          </cell>
          <cell r="E354" t="str">
            <v>Shota Hayashi</v>
          </cell>
          <cell r="F354" t="str">
            <v>ｺﾝｻﾙﾃｨﾝｸﾞｻｰﾋﾞｽ統括</v>
          </cell>
          <cell r="G354" t="str">
            <v>ﾃｸﾉﾛｼﾞｰｿﾘｭｰｼｮﾝｺﾝｻﾙﾃｨﾝｸﾞ統括本部</v>
          </cell>
          <cell r="H354" t="str">
            <v>ﾃｸﾆｶﾙｱｰｷﾃｸﾄ本部</v>
          </cell>
          <cell r="I354" t="str">
            <v>ｿﾘｭｰｼｮﾝ部</v>
          </cell>
          <cell r="J354" t="str">
            <v>Oracle Consulting Services</v>
          </cell>
          <cell r="K354" t="str">
            <v>Technology Solution Consulting</v>
          </cell>
          <cell r="L354" t="str">
            <v>Technical Architect</v>
          </cell>
          <cell r="M354" t="str">
            <v>Solution</v>
          </cell>
          <cell r="N354" t="str">
            <v>5070 - Technology solution consulting - ORCL Japan</v>
          </cell>
          <cell r="O354" t="str">
            <v>IC1</v>
          </cell>
          <cell r="P354" t="str">
            <v>20310.Staff Consultant.CONS.IMPDEL.IC1</v>
          </cell>
          <cell r="Q354" t="str">
            <v>L3</v>
          </cell>
          <cell r="S354" t="str">
            <v>2921</v>
          </cell>
          <cell r="T354" t="str">
            <v>Sasaki, Kazuyoshi /  ｻｻｷ ｶｽﾞﾖｼ /  佐々木 一義</v>
          </cell>
          <cell r="U354" t="str">
            <v>JP-Tokyo-OAC</v>
          </cell>
          <cell r="V354" t="str">
            <v>shota.hayashi@oracle.com</v>
          </cell>
          <cell r="W354" t="str">
            <v>NG</v>
          </cell>
          <cell r="Z354" t="str">
            <v>ｽﾀｯﾌｺﾝｻﾙﾀﾝﾄ</v>
          </cell>
        </row>
        <row r="355">
          <cell r="A355">
            <v>3932</v>
          </cell>
          <cell r="B355">
            <v>39904</v>
          </cell>
          <cell r="C355" t="str">
            <v>三島 裕之</v>
          </cell>
          <cell r="D355" t="str">
            <v>ﾐｼﾏ ﾋﾛﾕｷ</v>
          </cell>
          <cell r="E355" t="str">
            <v>Hiroyuki Mishima</v>
          </cell>
          <cell r="F355" t="str">
            <v>ｺﾝｻﾙﾃｨﾝｸﾞｻｰﾋﾞｽ統括</v>
          </cell>
          <cell r="G355" t="str">
            <v>ﾃｸﾉﾛｼﾞｰｿﾘｭｰｼｮﾝｺﾝｻﾙﾃｨﾝｸﾞ統括本部</v>
          </cell>
          <cell r="H355" t="str">
            <v>ﾃｸﾆｶﾙｱｰｷﾃｸﾄ本部</v>
          </cell>
          <cell r="I355" t="str">
            <v>ｿﾘｭｰｼｮﾝ部</v>
          </cell>
          <cell r="J355" t="str">
            <v>Oracle Consulting Services</v>
          </cell>
          <cell r="K355" t="str">
            <v>Technology Solution Consulting</v>
          </cell>
          <cell r="L355" t="str">
            <v>Technical Architect</v>
          </cell>
          <cell r="M355" t="str">
            <v>Solution</v>
          </cell>
          <cell r="N355" t="str">
            <v>5070 - Technology solution consulting - ORCL Japan</v>
          </cell>
          <cell r="O355" t="str">
            <v>IC1</v>
          </cell>
          <cell r="P355" t="str">
            <v>20310.Staff Consultant.CONS.IMPDEL.IC1</v>
          </cell>
          <cell r="Q355" t="str">
            <v>L3</v>
          </cell>
          <cell r="S355" t="str">
            <v>2921</v>
          </cell>
          <cell r="T355" t="str">
            <v>Sasaki, Kazuyoshi /  ｻｻｷ ｶｽﾞﾖｼ /  佐々木 一義</v>
          </cell>
          <cell r="U355" t="str">
            <v>JP-Tokyo-OAC</v>
          </cell>
          <cell r="V355" t="str">
            <v>hiroyuki.mishima@oracle.com</v>
          </cell>
          <cell r="W355" t="str">
            <v>NG</v>
          </cell>
          <cell r="Z355" t="str">
            <v>ｽﾀｯﾌｺﾝｻﾙﾀﾝﾄ</v>
          </cell>
        </row>
        <row r="356">
          <cell r="A356">
            <v>3935</v>
          </cell>
          <cell r="B356">
            <v>39904</v>
          </cell>
          <cell r="C356" t="str">
            <v>安永 千絵美</v>
          </cell>
          <cell r="D356" t="str">
            <v>ﾔｽﾅｶﾞ ﾁｴﾐ</v>
          </cell>
          <cell r="E356" t="str">
            <v>Chiemi Yasunaga</v>
          </cell>
          <cell r="F356" t="str">
            <v>ｺﾝｻﾙﾃｨﾝｸﾞｻｰﾋﾞｽ統括</v>
          </cell>
          <cell r="G356" t="str">
            <v>ﾃｸﾉﾛｼﾞｰｿﾘｭｰｼｮﾝｺﾝｻﾙﾃｨﾝｸﾞ統括本部</v>
          </cell>
          <cell r="H356" t="str">
            <v>ﾃｸﾆｶﾙｱｰｷﾃｸﾄ本部</v>
          </cell>
          <cell r="I356" t="str">
            <v>ｿﾘｭｰｼｮﾝ部</v>
          </cell>
          <cell r="J356" t="str">
            <v>Oracle Consulting Services</v>
          </cell>
          <cell r="K356" t="str">
            <v>Technology Solution Consulting</v>
          </cell>
          <cell r="L356" t="str">
            <v>Technical Architect</v>
          </cell>
          <cell r="M356" t="str">
            <v>Solution</v>
          </cell>
          <cell r="N356" t="str">
            <v>5070 - Technology solution consulting - ORCL Japan</v>
          </cell>
          <cell r="O356" t="str">
            <v>IC1</v>
          </cell>
          <cell r="P356" t="str">
            <v>20310.Staff Consultant.CONS.IMPDEL.IC1</v>
          </cell>
          <cell r="Q356" t="str">
            <v>L3</v>
          </cell>
          <cell r="S356" t="str">
            <v>2921</v>
          </cell>
          <cell r="T356" t="str">
            <v>Sasaki, Kazuyoshi /  ｻｻｷ ｶｽﾞﾖｼ /  佐々木 一義</v>
          </cell>
          <cell r="U356" t="str">
            <v>JP-Tokyo-OAC</v>
          </cell>
          <cell r="V356" t="str">
            <v>chiemi.yasunaga@oracle.com</v>
          </cell>
          <cell r="W356" t="str">
            <v>NG</v>
          </cell>
          <cell r="Z356" t="str">
            <v>ｽﾀｯﾌｺﾝｻﾙﾀﾝﾄ</v>
          </cell>
        </row>
        <row r="357">
          <cell r="A357">
            <v>3938</v>
          </cell>
          <cell r="B357">
            <v>39904</v>
          </cell>
          <cell r="C357" t="str">
            <v>和田 のどか</v>
          </cell>
          <cell r="D357" t="str">
            <v>ﾜﾀﾞ ﾉﾄﾞｶ</v>
          </cell>
          <cell r="E357" t="str">
            <v>Nodoka Wada</v>
          </cell>
          <cell r="F357" t="str">
            <v>ｺﾝｻﾙﾃｨﾝｸﾞｻｰﾋﾞｽ統括</v>
          </cell>
          <cell r="G357" t="str">
            <v>ﾃｸﾉﾛｼﾞｰｿﾘｭｰｼｮﾝｺﾝｻﾙﾃｨﾝｸﾞ統括本部</v>
          </cell>
          <cell r="H357" t="str">
            <v>ﾃｸﾆｶﾙｱｰｷﾃｸﾄ本部</v>
          </cell>
          <cell r="I357" t="str">
            <v>ｿﾘｭｰｼｮﾝ部</v>
          </cell>
          <cell r="J357" t="str">
            <v>Oracle Consulting Services</v>
          </cell>
          <cell r="K357" t="str">
            <v>Technology Solution Consulting</v>
          </cell>
          <cell r="L357" t="str">
            <v>Technical Architect</v>
          </cell>
          <cell r="M357" t="str">
            <v>Solution</v>
          </cell>
          <cell r="N357" t="str">
            <v>5070 - Technology solution consulting - ORCL Japan</v>
          </cell>
          <cell r="O357" t="str">
            <v>IC1</v>
          </cell>
          <cell r="P357" t="str">
            <v>20310.Staff Consultant.CONS.IMPDEL.IC1</v>
          </cell>
          <cell r="Q357" t="str">
            <v>L3</v>
          </cell>
          <cell r="S357" t="str">
            <v>2921</v>
          </cell>
          <cell r="T357" t="str">
            <v>Sasaki, Kazuyoshi /  ｻｻｷ ｶｽﾞﾖｼ /  佐々木 一義</v>
          </cell>
          <cell r="U357" t="str">
            <v>JP-Tokyo-OAC</v>
          </cell>
          <cell r="V357" t="str">
            <v>nodoka.wada@oracle.com</v>
          </cell>
          <cell r="W357" t="str">
            <v>NG</v>
          </cell>
          <cell r="Z357" t="str">
            <v>ｽﾀｯﾌｺﾝｻﾙﾀﾝﾄ</v>
          </cell>
        </row>
        <row r="358">
          <cell r="A358">
            <v>4242</v>
          </cell>
          <cell r="B358">
            <v>40634</v>
          </cell>
          <cell r="C358" t="str">
            <v>西尾 淳志</v>
          </cell>
          <cell r="D358" t="str">
            <v>ﾆｼｵ ｱﾂｼ</v>
          </cell>
          <cell r="E358" t="str">
            <v>Atsushi Nishio</v>
          </cell>
          <cell r="F358" t="str">
            <v>ｺﾝｻﾙﾃｨﾝｸﾞｻｰﾋﾞｽ統括</v>
          </cell>
          <cell r="G358" t="str">
            <v>ﾃｸﾉﾛｼﾞｰｿﾘｭｰｼｮﾝｺﾝｻﾙﾃｨﾝｸﾞ統括本部</v>
          </cell>
          <cell r="H358" t="str">
            <v>ﾃｸﾆｶﾙｱｰｷﾃｸﾄ本部</v>
          </cell>
          <cell r="I358" t="str">
            <v>ｿﾘｭｰｼｮﾝ部</v>
          </cell>
          <cell r="J358" t="str">
            <v>Oracle Consulting Services</v>
          </cell>
          <cell r="K358" t="str">
            <v>Technology Solution Consulting</v>
          </cell>
          <cell r="L358" t="str">
            <v>Technical Architect</v>
          </cell>
          <cell r="M358" t="str">
            <v>Solution</v>
          </cell>
          <cell r="N358" t="str">
            <v>5070 - Technology solution consulting - ORCL Japan</v>
          </cell>
          <cell r="O358" t="str">
            <v>IC1</v>
          </cell>
          <cell r="P358" t="str">
            <v>20110.Associate Consultant.CONS.IMPDEL.IC1</v>
          </cell>
          <cell r="Q358" t="str">
            <v>L2</v>
          </cell>
          <cell r="S358" t="str">
            <v>2921</v>
          </cell>
          <cell r="T358" t="str">
            <v>Sasaki, Kazuyoshi /  ｻｻｷ ｶｽﾞﾖｼ /  佐々木 一義</v>
          </cell>
          <cell r="U358" t="str">
            <v>JP-Tokyo-OAC</v>
          </cell>
          <cell r="V358" t="str">
            <v>atsushi.nishio@oracle.com</v>
          </cell>
          <cell r="W358" t="str">
            <v>NG</v>
          </cell>
          <cell r="Z358" t="str">
            <v>ｱｿｼｴｲﾄｺﾝｻﾙﾀﾝﾄ</v>
          </cell>
        </row>
        <row r="359">
          <cell r="A359">
            <v>4555</v>
          </cell>
          <cell r="B359">
            <v>41030</v>
          </cell>
          <cell r="C359" t="str">
            <v>沼田 直希</v>
          </cell>
          <cell r="D359" t="str">
            <v>ﾇﾏﾀ ﾅｵｷ</v>
          </cell>
          <cell r="E359" t="str">
            <v>Naoki Numata</v>
          </cell>
          <cell r="F359" t="str">
            <v>ｺﾝｻﾙﾃｨﾝｸﾞｻｰﾋﾞｽ統括</v>
          </cell>
          <cell r="G359" t="str">
            <v>ﾃｸﾉﾛｼﾞｰｿﾘｭｰｼｮﾝｺﾝｻﾙﾃｨﾝｸﾞ統括本部</v>
          </cell>
          <cell r="H359" t="str">
            <v>ﾃｸﾆｶﾙｱｰｷﾃｸﾄ本部</v>
          </cell>
          <cell r="I359" t="str">
            <v>ｿﾘｭｰｼｮﾝ部</v>
          </cell>
          <cell r="J359" t="str">
            <v>Oracle Consulting Services</v>
          </cell>
          <cell r="K359" t="str">
            <v>Technology Solution Consulting</v>
          </cell>
          <cell r="L359" t="str">
            <v>Technical Architect</v>
          </cell>
          <cell r="M359" t="str">
            <v>Solution</v>
          </cell>
          <cell r="N359" t="str">
            <v>5070 - Technology solution consulting - ORCL Japan</v>
          </cell>
          <cell r="O359" t="str">
            <v>IC1</v>
          </cell>
          <cell r="P359" t="str">
            <v>20310.Staff Consultant.CONS.IMPDEL.IC1</v>
          </cell>
          <cell r="Q359" t="str">
            <v>L3</v>
          </cell>
          <cell r="S359" t="str">
            <v>2921</v>
          </cell>
          <cell r="T359" t="str">
            <v>Sasaki, Kazuyoshi /  ｻｻｷ ｶｽﾞﾖｼ /  佐々木 一義</v>
          </cell>
          <cell r="U359" t="str">
            <v>JP-Tokyo-OAC</v>
          </cell>
          <cell r="V359" t="str">
            <v>naoki.numata@oracle.com</v>
          </cell>
          <cell r="W359" t="str">
            <v>C</v>
          </cell>
          <cell r="Z359" t="str">
            <v>スタッフコンサルタント</v>
          </cell>
        </row>
        <row r="360">
          <cell r="A360">
            <v>3092</v>
          </cell>
          <cell r="B360">
            <v>38838</v>
          </cell>
          <cell r="C360" t="str">
            <v>中島 益次郎</v>
          </cell>
          <cell r="D360" t="str">
            <v>ﾅｶｼﾏ ﾏｽｼﾞﾛｳ</v>
          </cell>
          <cell r="E360" t="str">
            <v>Masujiro Nakashima</v>
          </cell>
          <cell r="F360" t="str">
            <v>ｺﾝｻﾙﾃｨﾝｸﾞｻｰﾋﾞｽ統括</v>
          </cell>
          <cell r="G360" t="str">
            <v>ﾃｸﾉﾛｼﾞｰｿﾘｭｰｼｮﾝｺﾝｻﾙﾃｨﾝｸﾞ統括本部</v>
          </cell>
          <cell r="H360" t="str">
            <v>ﾃｸﾆｶﾙｱｰｷﾃｸﾄ本部</v>
          </cell>
          <cell r="I360" t="str">
            <v>ﾃﾞｰﾀﾍﾞｰｽｱｰｷﾃｸﾄ第一部</v>
          </cell>
          <cell r="J360" t="str">
            <v>Oracle Consulting Services</v>
          </cell>
          <cell r="K360" t="str">
            <v>Technology Solution Consulting</v>
          </cell>
          <cell r="L360" t="str">
            <v>Technical Architect</v>
          </cell>
          <cell r="M360" t="str">
            <v>Database Architect 1</v>
          </cell>
          <cell r="N360" t="str">
            <v>5070 - Technology solution consulting - ORCL Japan</v>
          </cell>
          <cell r="O360" t="str">
            <v>M2</v>
          </cell>
          <cell r="P360" t="str">
            <v>20710.Managing Principal Consultant.CONS.IMPDEL.M2</v>
          </cell>
          <cell r="Q360" t="str">
            <v>L6</v>
          </cell>
          <cell r="R360" t="str">
            <v>Y</v>
          </cell>
          <cell r="S360" t="str">
            <v>1628</v>
          </cell>
          <cell r="T360" t="str">
            <v>Kimuro, Tomohisa /  ｷﾑﾛ ﾄﾓﾋｻ /  木室 智久</v>
          </cell>
          <cell r="U360" t="str">
            <v>JP-Tokyo-OAC</v>
          </cell>
          <cell r="V360" t="str">
            <v>masujiro.nakashima@oracle.com</v>
          </cell>
          <cell r="W360" t="str">
            <v>C</v>
          </cell>
          <cell r="Z360" t="str">
            <v>ﾏﾈｰｼﾞﾝｸﾞﾌﾟﾘﾝｼﾊﾟﾙｺﾝｻﾙﾀﾝﾄ</v>
          </cell>
        </row>
        <row r="361">
          <cell r="A361">
            <v>2027</v>
          </cell>
          <cell r="B361">
            <v>36678</v>
          </cell>
          <cell r="C361" t="str">
            <v>鈴木 健吾</v>
          </cell>
          <cell r="D361" t="str">
            <v>ｽｽﾞｷ ｹﾝｺﾞ</v>
          </cell>
          <cell r="E361" t="str">
            <v>Kengo Suzuki</v>
          </cell>
          <cell r="F361" t="str">
            <v>ｺﾝｻﾙﾃｨﾝｸﾞｻｰﾋﾞｽ統括</v>
          </cell>
          <cell r="G361" t="str">
            <v>ﾃｸﾉﾛｼﾞｰｿﾘｭｰｼｮﾝｺﾝｻﾙﾃｨﾝｸﾞ統括本部</v>
          </cell>
          <cell r="H361" t="str">
            <v>ﾃｸﾆｶﾙｱｰｷﾃｸﾄ本部</v>
          </cell>
          <cell r="I361" t="str">
            <v>ﾃﾞｰﾀﾍﾞｰｽｱｰｷﾃｸﾄ第一部</v>
          </cell>
          <cell r="J361" t="str">
            <v>Oracle Consulting Services</v>
          </cell>
          <cell r="K361" t="str">
            <v>Technology Solution Consulting</v>
          </cell>
          <cell r="L361" t="str">
            <v>Technical Architect</v>
          </cell>
          <cell r="M361" t="str">
            <v>Database Architect 1</v>
          </cell>
          <cell r="N361" t="str">
            <v>5070 - Technology solution consulting - ORCL Japan</v>
          </cell>
          <cell r="O361" t="str">
            <v>IC3</v>
          </cell>
          <cell r="P361" t="str">
            <v>20515.Principal Consultant.CONS.IMPDEL.IC3</v>
          </cell>
          <cell r="Q361" t="str">
            <v>L5</v>
          </cell>
          <cell r="S361" t="str">
            <v>3092</v>
          </cell>
          <cell r="T361" t="str">
            <v>Nakashima, Masujiro /  ﾅｶｼﾏ ﾏｽｼﾞﾛｳ /  中島 益次郎</v>
          </cell>
          <cell r="U361" t="str">
            <v>JP-Tokyo-OAC</v>
          </cell>
          <cell r="V361" t="str">
            <v>Kengo.K.Suzuki@oracle.com</v>
          </cell>
          <cell r="W361" t="str">
            <v>C</v>
          </cell>
          <cell r="Z361" t="str">
            <v>ﾌﾟﾘﾝｼﾊﾟﾙｺﾝｻﾙﾀﾝﾄ</v>
          </cell>
        </row>
        <row r="362">
          <cell r="A362">
            <v>3122</v>
          </cell>
          <cell r="B362">
            <v>38899</v>
          </cell>
          <cell r="C362" t="str">
            <v>三浦 かなこ</v>
          </cell>
          <cell r="D362" t="str">
            <v>ﾐｳﾗ ｶﾅｺ</v>
          </cell>
          <cell r="E362" t="str">
            <v>Kanako Miura</v>
          </cell>
          <cell r="F362" t="str">
            <v>ｺﾝｻﾙﾃｨﾝｸﾞｻｰﾋﾞｽ統括</v>
          </cell>
          <cell r="G362" t="str">
            <v>ﾃｸﾉﾛｼﾞｰｿﾘｭｰｼｮﾝｺﾝｻﾙﾃｨﾝｸﾞ統括本部</v>
          </cell>
          <cell r="H362" t="str">
            <v>ﾃｸﾆｶﾙｱｰｷﾃｸﾄ本部</v>
          </cell>
          <cell r="I362" t="str">
            <v>ﾃﾞｰﾀﾍﾞｰｽｱｰｷﾃｸﾄ第一部</v>
          </cell>
          <cell r="J362" t="str">
            <v>Oracle Consulting Services</v>
          </cell>
          <cell r="K362" t="str">
            <v>Technology Solution Consulting</v>
          </cell>
          <cell r="L362" t="str">
            <v>Technical Architect</v>
          </cell>
          <cell r="M362" t="str">
            <v>Database Architect 1</v>
          </cell>
          <cell r="N362" t="str">
            <v>5070 - Technology solution consulting - ORCL Japan</v>
          </cell>
          <cell r="O362" t="str">
            <v>IC3</v>
          </cell>
          <cell r="P362" t="str">
            <v>20515.Principal Consultant.CONS.IMPDEL.IC3</v>
          </cell>
          <cell r="Q362" t="str">
            <v>L5</v>
          </cell>
          <cell r="S362" t="str">
            <v>3092</v>
          </cell>
          <cell r="T362" t="str">
            <v>Nakashima, Masujiro /  ﾅｶｼﾏ ﾏｽｼﾞﾛｳ /  中島 益次郎</v>
          </cell>
          <cell r="U362" t="str">
            <v>JP-Tokyo-OAC</v>
          </cell>
          <cell r="V362" t="str">
            <v>kanako.miura@oracle.com</v>
          </cell>
          <cell r="W362" t="str">
            <v>C</v>
          </cell>
          <cell r="Z362" t="str">
            <v>ﾌﾟﾘﾝｼﾊﾟﾙｺﾝｻﾙﾀﾝﾄ</v>
          </cell>
        </row>
        <row r="363">
          <cell r="A363">
            <v>3604</v>
          </cell>
          <cell r="B363">
            <v>39448</v>
          </cell>
          <cell r="C363" t="str">
            <v>有滝 永</v>
          </cell>
          <cell r="D363" t="str">
            <v>ｱﾘﾀｷ ﾋｻｼ</v>
          </cell>
          <cell r="E363" t="str">
            <v>Hisashi Aritaki</v>
          </cell>
          <cell r="F363" t="str">
            <v>ｺﾝｻﾙﾃｨﾝｸﾞｻｰﾋﾞｽ統括</v>
          </cell>
          <cell r="G363" t="str">
            <v>ﾃｸﾉﾛｼﾞｰｿﾘｭｰｼｮﾝｺﾝｻﾙﾃｨﾝｸﾞ統括本部</v>
          </cell>
          <cell r="H363" t="str">
            <v>ﾃｸﾆｶﾙｱｰｷﾃｸﾄ本部</v>
          </cell>
          <cell r="I363" t="str">
            <v>ﾃﾞｰﾀﾍﾞｰｽｱｰｷﾃｸﾄ第一部</v>
          </cell>
          <cell r="J363" t="str">
            <v>Oracle Consulting Services</v>
          </cell>
          <cell r="K363" t="str">
            <v>Technology Solution Consulting</v>
          </cell>
          <cell r="L363" t="str">
            <v>Technical Architect</v>
          </cell>
          <cell r="M363" t="str">
            <v>Database Architect 1</v>
          </cell>
          <cell r="N363" t="str">
            <v>5070 - Technology solution consulting - ORCL Japan</v>
          </cell>
          <cell r="O363" t="str">
            <v>IC3</v>
          </cell>
          <cell r="P363" t="str">
            <v>20515.Principal Consultant.CONS.IMPDEL.IC3</v>
          </cell>
          <cell r="Q363" t="str">
            <v>L5</v>
          </cell>
          <cell r="S363" t="str">
            <v>3092</v>
          </cell>
          <cell r="T363" t="str">
            <v>Nakashima, Masujiro /  ﾅｶｼﾏ ﾏｽｼﾞﾛｳ /  中島 益次郎</v>
          </cell>
          <cell r="U363" t="str">
            <v>JP-Tokyo-OAC</v>
          </cell>
          <cell r="V363" t="str">
            <v>hisashi.aritaki@oracle.com</v>
          </cell>
          <cell r="W363" t="str">
            <v>C</v>
          </cell>
          <cell r="Z363" t="str">
            <v>ﾌﾟﾘﾝｼﾊﾟﾙｺﾝｻﾙﾀﾝﾄ</v>
          </cell>
        </row>
        <row r="364">
          <cell r="A364">
            <v>4336</v>
          </cell>
          <cell r="B364">
            <v>40739</v>
          </cell>
          <cell r="C364" t="str">
            <v>茶園 太志</v>
          </cell>
          <cell r="D364" t="str">
            <v>ﾁｬｴﾝ ﾀｲｼ</v>
          </cell>
          <cell r="E364" t="str">
            <v>Taishi Chaen</v>
          </cell>
          <cell r="F364" t="str">
            <v>ｺﾝｻﾙﾃｨﾝｸﾞｻｰﾋﾞｽ統括</v>
          </cell>
          <cell r="G364" t="str">
            <v>ﾃｸﾉﾛｼﾞｰｿﾘｭｰｼｮﾝｺﾝｻﾙﾃｨﾝｸﾞ統括本部</v>
          </cell>
          <cell r="H364" t="str">
            <v>ﾃｸﾆｶﾙｱｰｷﾃｸﾄ本部</v>
          </cell>
          <cell r="I364" t="str">
            <v>ﾃﾞｰﾀﾍﾞｰｽｱｰｷﾃｸﾄ第一部</v>
          </cell>
          <cell r="J364" t="str">
            <v>Oracle Consulting Services</v>
          </cell>
          <cell r="K364" t="str">
            <v>Technology Solution Consulting</v>
          </cell>
          <cell r="L364" t="str">
            <v>Technical Architect</v>
          </cell>
          <cell r="M364" t="str">
            <v>Database Architect 1</v>
          </cell>
          <cell r="N364" t="str">
            <v>5070 - Technology solution consulting - ORCL Japan</v>
          </cell>
          <cell r="O364" t="str">
            <v>IC3</v>
          </cell>
          <cell r="P364" t="str">
            <v>20515.Principal Consultant.CONS.IMPDEL.IC3</v>
          </cell>
          <cell r="Q364" t="str">
            <v>L5</v>
          </cell>
          <cell r="S364" t="str">
            <v>3092</v>
          </cell>
          <cell r="T364" t="str">
            <v>Nakashima, Masujiro /  ﾅｶｼﾏ ﾏｽｼﾞﾛｳ /  中島 益次郎</v>
          </cell>
          <cell r="U364" t="str">
            <v>JP-Tokyo-OAC</v>
          </cell>
          <cell r="V364" t="str">
            <v>taishi.x.chaen@oracle.com</v>
          </cell>
          <cell r="W364" t="str">
            <v>C</v>
          </cell>
          <cell r="Z364" t="str">
            <v>ﾌﾟﾘﾝｼﾊﾟﾙｺﾝｻﾙﾀﾝﾄ</v>
          </cell>
        </row>
        <row r="365">
          <cell r="A365">
            <v>2208</v>
          </cell>
          <cell r="B365">
            <v>36982</v>
          </cell>
          <cell r="C365" t="str">
            <v>杉田 敦史</v>
          </cell>
          <cell r="D365" t="str">
            <v>ｽｷﾞﾀ ｱﾂｼ</v>
          </cell>
          <cell r="E365" t="str">
            <v>Atsushi Sugita</v>
          </cell>
          <cell r="F365" t="str">
            <v>ｺﾝｻﾙﾃｨﾝｸﾞｻｰﾋﾞｽ統括</v>
          </cell>
          <cell r="G365" t="str">
            <v>ﾃｸﾉﾛｼﾞｰｿﾘｭｰｼｮﾝｺﾝｻﾙﾃｨﾝｸﾞ統括本部</v>
          </cell>
          <cell r="H365" t="str">
            <v>ﾃｸﾆｶﾙｱｰｷﾃｸﾄ本部</v>
          </cell>
          <cell r="I365" t="str">
            <v>ﾃﾞｰﾀﾍﾞｰｽｱｰｷﾃｸﾄ第一部</v>
          </cell>
          <cell r="J365" t="str">
            <v>Oracle Consulting Services</v>
          </cell>
          <cell r="K365" t="str">
            <v>Technology Solution Consulting</v>
          </cell>
          <cell r="L365" t="str">
            <v>Technical Architect</v>
          </cell>
          <cell r="M365" t="str">
            <v>Database Architect 1</v>
          </cell>
          <cell r="N365" t="str">
            <v>5070 - Technology solution consulting - ORCL Japan</v>
          </cell>
          <cell r="O365" t="str">
            <v>IC2</v>
          </cell>
          <cell r="P365" t="str">
            <v>20410.Senior Consultant.CONS.IMPDEL.IC2</v>
          </cell>
          <cell r="Q365" t="str">
            <v>L4</v>
          </cell>
          <cell r="S365" t="str">
            <v>3092</v>
          </cell>
          <cell r="T365" t="str">
            <v>Nakashima, Masujiro /  ﾅｶｼﾏ ﾏｽｼﾞﾛｳ /  中島 益次郎</v>
          </cell>
          <cell r="U365" t="str">
            <v>JP-Tokyo-OAC</v>
          </cell>
          <cell r="V365" t="str">
            <v>Atsushi.Sugita@oracle.com</v>
          </cell>
          <cell r="W365" t="str">
            <v>NG</v>
          </cell>
          <cell r="Z365" t="str">
            <v>ｼﾆｱｺﾝｻﾙﾀﾝﾄ</v>
          </cell>
        </row>
        <row r="366">
          <cell r="A366">
            <v>2889</v>
          </cell>
          <cell r="B366">
            <v>38443</v>
          </cell>
          <cell r="C366" t="str">
            <v>扇谷 潤</v>
          </cell>
          <cell r="D366" t="str">
            <v>ｵｵｷﾞﾔ ｼﾞｭﾝ</v>
          </cell>
          <cell r="E366" t="str">
            <v>Jun Ogiya</v>
          </cell>
          <cell r="F366" t="str">
            <v>ｺﾝｻﾙﾃｨﾝｸﾞｻｰﾋﾞｽ統括</v>
          </cell>
          <cell r="G366" t="str">
            <v>ﾃｸﾉﾛｼﾞｰｿﾘｭｰｼｮﾝｺﾝｻﾙﾃｨﾝｸﾞ統括本部</v>
          </cell>
          <cell r="H366" t="str">
            <v>ﾃｸﾆｶﾙｱｰｷﾃｸﾄ本部</v>
          </cell>
          <cell r="I366" t="str">
            <v>ﾃﾞｰﾀﾍﾞｰｽｱｰｷﾃｸﾄ第一部</v>
          </cell>
          <cell r="J366" t="str">
            <v>Oracle Consulting Services</v>
          </cell>
          <cell r="K366" t="str">
            <v>Technology Solution Consulting</v>
          </cell>
          <cell r="L366" t="str">
            <v>Technical Architect</v>
          </cell>
          <cell r="M366" t="str">
            <v>Database Architect 1</v>
          </cell>
          <cell r="N366" t="str">
            <v>5070 - Technology solution consulting - ORCL Japan</v>
          </cell>
          <cell r="O366" t="str">
            <v>IC2</v>
          </cell>
          <cell r="P366" t="str">
            <v>20410.Senior Consultant.CONS.IMPDEL.IC2</v>
          </cell>
          <cell r="Q366" t="str">
            <v>L4</v>
          </cell>
          <cell r="S366" t="str">
            <v>3092</v>
          </cell>
          <cell r="T366" t="str">
            <v>Nakashima, Masujiro /  ﾅｶｼﾏ ﾏｽｼﾞﾛｳ /  中島 益次郎</v>
          </cell>
          <cell r="U366" t="str">
            <v>JP-Tokyo-OAC</v>
          </cell>
          <cell r="V366" t="str">
            <v>jun.ogiya@oracle.com</v>
          </cell>
          <cell r="W366" t="str">
            <v>NG</v>
          </cell>
          <cell r="Z366" t="str">
            <v>シニアコンサルタント</v>
          </cell>
        </row>
        <row r="367">
          <cell r="A367">
            <v>3058</v>
          </cell>
          <cell r="B367">
            <v>38808</v>
          </cell>
          <cell r="C367" t="str">
            <v>開發 健太郎</v>
          </cell>
          <cell r="D367" t="str">
            <v>ｶｲﾊﾂ ｹﾝﾀﾛｳ</v>
          </cell>
          <cell r="E367" t="str">
            <v>Kentaro Kaihatsu</v>
          </cell>
          <cell r="F367" t="str">
            <v>ｺﾝｻﾙﾃｨﾝｸﾞｻｰﾋﾞｽ統括</v>
          </cell>
          <cell r="G367" t="str">
            <v>ﾃｸﾉﾛｼﾞｰｿﾘｭｰｼｮﾝｺﾝｻﾙﾃｨﾝｸﾞ統括本部</v>
          </cell>
          <cell r="H367" t="str">
            <v>ﾃｸﾆｶﾙｱｰｷﾃｸﾄ本部</v>
          </cell>
          <cell r="I367" t="str">
            <v>ﾃﾞｰﾀﾍﾞｰｽｱｰｷﾃｸﾄ第一部</v>
          </cell>
          <cell r="J367" t="str">
            <v>Oracle Consulting Services</v>
          </cell>
          <cell r="K367" t="str">
            <v>Technology Solution Consulting</v>
          </cell>
          <cell r="L367" t="str">
            <v>Technical Architect</v>
          </cell>
          <cell r="M367" t="str">
            <v>Database Architect 1</v>
          </cell>
          <cell r="N367" t="str">
            <v>5070 - Technology solution consulting - ORCL Japan</v>
          </cell>
          <cell r="O367" t="str">
            <v>IC2</v>
          </cell>
          <cell r="P367" t="str">
            <v>20410.Senior Consultant.CONS.IMPDEL.IC2</v>
          </cell>
          <cell r="Q367" t="str">
            <v>L4</v>
          </cell>
          <cell r="S367" t="str">
            <v>3092</v>
          </cell>
          <cell r="T367" t="str">
            <v>Nakashima, Masujiro /  ﾅｶｼﾏ ﾏｽｼﾞﾛｳ /  中島 益次郎</v>
          </cell>
          <cell r="U367" t="str">
            <v>JP-Tokyo-OAC</v>
          </cell>
          <cell r="V367" t="str">
            <v>kentaro.kaihatsu@oracle.com</v>
          </cell>
          <cell r="W367" t="str">
            <v>NG</v>
          </cell>
          <cell r="Z367" t="str">
            <v>ｼﾆｱｺﾝｻﾙﾀﾝﾄ</v>
          </cell>
        </row>
        <row r="368">
          <cell r="A368">
            <v>3060</v>
          </cell>
          <cell r="B368">
            <v>38808</v>
          </cell>
          <cell r="C368" t="str">
            <v>小西 亮輔</v>
          </cell>
          <cell r="D368" t="str">
            <v>ｺﾆｼ ﾘｮｳｽｹ</v>
          </cell>
          <cell r="E368" t="str">
            <v>Ryosuke Konishi</v>
          </cell>
          <cell r="F368" t="str">
            <v>ｺﾝｻﾙﾃｨﾝｸﾞｻｰﾋﾞｽ統括</v>
          </cell>
          <cell r="G368" t="str">
            <v>ﾃｸﾉﾛｼﾞｰｿﾘｭｰｼｮﾝｺﾝｻﾙﾃｨﾝｸﾞ統括本部</v>
          </cell>
          <cell r="H368" t="str">
            <v>ﾃｸﾆｶﾙｱｰｷﾃｸﾄ本部</v>
          </cell>
          <cell r="I368" t="str">
            <v>ﾃﾞｰﾀﾍﾞｰｽｱｰｷﾃｸﾄ第一部</v>
          </cell>
          <cell r="J368" t="str">
            <v>Oracle Consulting Services</v>
          </cell>
          <cell r="K368" t="str">
            <v>Technology Solution Consulting</v>
          </cell>
          <cell r="L368" t="str">
            <v>Technical Architect</v>
          </cell>
          <cell r="M368" t="str">
            <v>Database Architect 1</v>
          </cell>
          <cell r="N368" t="str">
            <v>5070 - Technology solution consulting - ORCL Japan</v>
          </cell>
          <cell r="O368" t="str">
            <v>IC2</v>
          </cell>
          <cell r="P368" t="str">
            <v>20410.Senior Consultant.CONS.IMPDEL.IC2</v>
          </cell>
          <cell r="Q368" t="str">
            <v>L4</v>
          </cell>
          <cell r="S368" t="str">
            <v>3092</v>
          </cell>
          <cell r="T368" t="str">
            <v>Nakashima, Masujiro /  ﾅｶｼﾏ ﾏｽｼﾞﾛｳ /  中島 益次郎</v>
          </cell>
          <cell r="U368" t="str">
            <v>JP-Tokyo-OAC</v>
          </cell>
          <cell r="V368" t="str">
            <v>ryosuke.konishi@oracle.com</v>
          </cell>
          <cell r="W368" t="str">
            <v>NG</v>
          </cell>
          <cell r="Z368" t="str">
            <v>ｼﾆｱｺﾝｻﾙﾀﾝﾄ</v>
          </cell>
        </row>
        <row r="369">
          <cell r="A369">
            <v>3271</v>
          </cell>
          <cell r="B369">
            <v>39083</v>
          </cell>
          <cell r="C369" t="str">
            <v>武富 布朗</v>
          </cell>
          <cell r="D369" t="str">
            <v>ﾀｹﾄﾐ ﾉﾌﾞｱｷ</v>
          </cell>
          <cell r="E369" t="str">
            <v>Nobuaki Taketomi</v>
          </cell>
          <cell r="F369" t="str">
            <v>ｺﾝｻﾙﾃｨﾝｸﾞｻｰﾋﾞｽ統括</v>
          </cell>
          <cell r="G369" t="str">
            <v>ﾃｸﾉﾛｼﾞｰｿﾘｭｰｼｮﾝｺﾝｻﾙﾃｨﾝｸﾞ統括本部</v>
          </cell>
          <cell r="H369" t="str">
            <v>ﾃｸﾆｶﾙｱｰｷﾃｸﾄ本部</v>
          </cell>
          <cell r="I369" t="str">
            <v>ﾃﾞｰﾀﾍﾞｰｽｱｰｷﾃｸﾄ第一部</v>
          </cell>
          <cell r="J369" t="str">
            <v>Oracle Consulting Services</v>
          </cell>
          <cell r="K369" t="str">
            <v>Technology Solution Consulting</v>
          </cell>
          <cell r="L369" t="str">
            <v>Technical Architect</v>
          </cell>
          <cell r="M369" t="str">
            <v>Database Architect 1</v>
          </cell>
          <cell r="N369" t="str">
            <v>5070 - Technology solution consulting - ORCL Japan</v>
          </cell>
          <cell r="O369" t="str">
            <v>IC2</v>
          </cell>
          <cell r="P369" t="str">
            <v>20410.Senior Consultant.CONS.IMPDEL.IC2</v>
          </cell>
          <cell r="Q369" t="str">
            <v>L4</v>
          </cell>
          <cell r="S369" t="str">
            <v>3092</v>
          </cell>
          <cell r="T369" t="str">
            <v>Nakashima, Masujiro /  ﾅｶｼﾏ ﾏｽｼﾞﾛｳ /  中島 益次郎</v>
          </cell>
          <cell r="U369" t="str">
            <v>JP-Tokyo-OAC</v>
          </cell>
          <cell r="V369" t="str">
            <v>nobuaki.taketomi@oracle.com</v>
          </cell>
          <cell r="W369" t="str">
            <v>C</v>
          </cell>
          <cell r="Z369" t="str">
            <v>ｼﾆｱｺﾝｻﾙﾀﾝﾄ</v>
          </cell>
        </row>
        <row r="370">
          <cell r="A370">
            <v>3330</v>
          </cell>
          <cell r="B370">
            <v>39173</v>
          </cell>
          <cell r="C370" t="str">
            <v>川本 泰久</v>
          </cell>
          <cell r="D370" t="str">
            <v>ｶﾜﾓﾄ ﾔｽﾋｻ</v>
          </cell>
          <cell r="E370" t="str">
            <v>Yasuhisa Kawamoto</v>
          </cell>
          <cell r="F370" t="str">
            <v>ｺﾝｻﾙﾃｨﾝｸﾞｻｰﾋﾞｽ統括</v>
          </cell>
          <cell r="G370" t="str">
            <v>ﾃｸﾉﾛｼﾞｰｿﾘｭｰｼｮﾝｺﾝｻﾙﾃｨﾝｸﾞ統括本部</v>
          </cell>
          <cell r="H370" t="str">
            <v>ﾃｸﾆｶﾙｱｰｷﾃｸﾄ本部</v>
          </cell>
          <cell r="I370" t="str">
            <v>ﾃﾞｰﾀﾍﾞｰｽｱｰｷﾃｸﾄ第一部</v>
          </cell>
          <cell r="J370" t="str">
            <v>Oracle Consulting Services</v>
          </cell>
          <cell r="K370" t="str">
            <v>Technology Solution Consulting</v>
          </cell>
          <cell r="L370" t="str">
            <v>Technical Architect</v>
          </cell>
          <cell r="M370" t="str">
            <v>Database Architect 1</v>
          </cell>
          <cell r="N370" t="str">
            <v>5070 - Technology solution consulting - ORCL Japan</v>
          </cell>
          <cell r="O370" t="str">
            <v>IC2</v>
          </cell>
          <cell r="P370" t="str">
            <v>20410.Senior Consultant.CONS.IMPDEL.IC2</v>
          </cell>
          <cell r="Q370" t="str">
            <v>L4</v>
          </cell>
          <cell r="S370" t="str">
            <v>3092</v>
          </cell>
          <cell r="T370" t="str">
            <v>Nakashima, Masujiro /  ﾅｶｼﾏ ﾏｽｼﾞﾛｳ /  中島 益次郎</v>
          </cell>
          <cell r="U370" t="str">
            <v>JP-Tokyo-OAC</v>
          </cell>
          <cell r="V370" t="str">
            <v>yasuhisa.kawamoto@oracle.com</v>
          </cell>
          <cell r="W370" t="str">
            <v>NG</v>
          </cell>
          <cell r="Z370" t="str">
            <v>ｼﾆｱｺﾝｻﾙﾀﾝﾄ</v>
          </cell>
        </row>
        <row r="371">
          <cell r="A371">
            <v>3525</v>
          </cell>
          <cell r="B371">
            <v>39356</v>
          </cell>
          <cell r="C371" t="str">
            <v>岩本 友香</v>
          </cell>
          <cell r="D371" t="str">
            <v>ｲﾜﾓﾄ ﾄﾓｶ</v>
          </cell>
          <cell r="E371" t="str">
            <v>Tomoka Iwamoto</v>
          </cell>
          <cell r="F371" t="str">
            <v>ｺﾝｻﾙﾃｨﾝｸﾞｻｰﾋﾞｽ統括</v>
          </cell>
          <cell r="G371" t="str">
            <v>ﾃｸﾉﾛｼﾞｰｿﾘｭｰｼｮﾝｺﾝｻﾙﾃｨﾝｸﾞ統括本部</v>
          </cell>
          <cell r="H371" t="str">
            <v>ﾃｸﾆｶﾙｱｰｷﾃｸﾄ本部</v>
          </cell>
          <cell r="I371" t="str">
            <v>ﾃﾞｰﾀﾍﾞｰｽｱｰｷﾃｸﾄ第一部</v>
          </cell>
          <cell r="J371" t="str">
            <v>Oracle Consulting Services</v>
          </cell>
          <cell r="K371" t="str">
            <v>Technology Solution Consulting</v>
          </cell>
          <cell r="L371" t="str">
            <v>Technical Architect</v>
          </cell>
          <cell r="M371" t="str">
            <v>Database Architect 1</v>
          </cell>
          <cell r="N371" t="str">
            <v>5070 - Technology solution consulting - ORCL Japan</v>
          </cell>
          <cell r="O371" t="str">
            <v>IC2</v>
          </cell>
          <cell r="P371" t="str">
            <v>20410.Senior Consultant.CONS.IMPDEL.IC2</v>
          </cell>
          <cell r="Q371" t="str">
            <v>L4</v>
          </cell>
          <cell r="S371" t="str">
            <v>3092</v>
          </cell>
          <cell r="T371" t="str">
            <v>Nakashima, Masujiro /  ﾅｶｼﾏ ﾏｽｼﾞﾛｳ /  中島 益次郎</v>
          </cell>
          <cell r="U371" t="str">
            <v>JP-Tokyo-OAC</v>
          </cell>
          <cell r="V371" t="str">
            <v>tomoka.iwamoto@oracle.com</v>
          </cell>
          <cell r="W371" t="str">
            <v>C</v>
          </cell>
          <cell r="Z371" t="str">
            <v>ｼﾆｱｺﾝｻﾙﾀﾝﾄ</v>
          </cell>
        </row>
        <row r="372">
          <cell r="A372">
            <v>3575</v>
          </cell>
          <cell r="B372">
            <v>39417</v>
          </cell>
          <cell r="C372" t="str">
            <v>浅井 純</v>
          </cell>
          <cell r="D372" t="str">
            <v>ｱｻｲ ｼﾞｭﾝ</v>
          </cell>
          <cell r="E372" t="str">
            <v>Jun Asai</v>
          </cell>
          <cell r="F372" t="str">
            <v>ｺﾝｻﾙﾃｨﾝｸﾞｻｰﾋﾞｽ統括</v>
          </cell>
          <cell r="G372" t="str">
            <v>ﾃｸﾉﾛｼﾞｰｿﾘｭｰｼｮﾝｺﾝｻﾙﾃｨﾝｸﾞ統括本部</v>
          </cell>
          <cell r="H372" t="str">
            <v>ﾃｸﾆｶﾙｱｰｷﾃｸﾄ本部</v>
          </cell>
          <cell r="I372" t="str">
            <v>ﾃﾞｰﾀﾍﾞｰｽｱｰｷﾃｸﾄ第一部</v>
          </cell>
          <cell r="J372" t="str">
            <v>Oracle Consulting Services</v>
          </cell>
          <cell r="K372" t="str">
            <v>Technology Solution Consulting</v>
          </cell>
          <cell r="L372" t="str">
            <v>Technical Architect</v>
          </cell>
          <cell r="M372" t="str">
            <v>Database Architect 1</v>
          </cell>
          <cell r="N372" t="str">
            <v>5070 - Technology solution consulting - ORCL Japan</v>
          </cell>
          <cell r="O372" t="str">
            <v>IC2</v>
          </cell>
          <cell r="P372" t="str">
            <v>20410.Senior Consultant.CONS.IMPDEL.IC2</v>
          </cell>
          <cell r="Q372" t="str">
            <v>L4</v>
          </cell>
          <cell r="S372" t="str">
            <v>3092</v>
          </cell>
          <cell r="T372" t="str">
            <v>Nakashima, Masujiro /  ﾅｶｼﾏ ﾏｽｼﾞﾛｳ /  中島 益次郎</v>
          </cell>
          <cell r="U372" t="str">
            <v>JP-Tokyo-OAC</v>
          </cell>
          <cell r="V372" t="str">
            <v>jun.asai@oracle.com</v>
          </cell>
          <cell r="W372" t="str">
            <v>C</v>
          </cell>
          <cell r="Z372" t="str">
            <v>ｼﾆｱｺﾝｻﾙﾀﾝﾄ</v>
          </cell>
        </row>
        <row r="373">
          <cell r="A373">
            <v>3576</v>
          </cell>
          <cell r="B373">
            <v>39417</v>
          </cell>
          <cell r="C373" t="str">
            <v>伊藤 幹也</v>
          </cell>
          <cell r="D373" t="str">
            <v>ｲﾄｳ ｶﾝﾔ</v>
          </cell>
          <cell r="E373" t="str">
            <v>Kanya Ito</v>
          </cell>
          <cell r="F373" t="str">
            <v>ｺﾝｻﾙﾃｨﾝｸﾞｻｰﾋﾞｽ統括</v>
          </cell>
          <cell r="G373" t="str">
            <v>ﾃｸﾉﾛｼﾞｰｿﾘｭｰｼｮﾝｺﾝｻﾙﾃｨﾝｸﾞ統括本部</v>
          </cell>
          <cell r="H373" t="str">
            <v>ﾃｸﾆｶﾙｱｰｷﾃｸﾄ本部</v>
          </cell>
          <cell r="I373" t="str">
            <v>ﾃﾞｰﾀﾍﾞｰｽｱｰｷﾃｸﾄ第一部</v>
          </cell>
          <cell r="J373" t="str">
            <v>Oracle Consulting Services</v>
          </cell>
          <cell r="K373" t="str">
            <v>Technology Solution Consulting</v>
          </cell>
          <cell r="L373" t="str">
            <v>Technical Architect</v>
          </cell>
          <cell r="M373" t="str">
            <v>Database Architect 1</v>
          </cell>
          <cell r="N373" t="str">
            <v>5070 - Technology solution consulting - ORCL Japan</v>
          </cell>
          <cell r="O373" t="str">
            <v>IC2</v>
          </cell>
          <cell r="P373" t="str">
            <v>20410.Senior Consultant.CONS.IMPDEL.IC2</v>
          </cell>
          <cell r="Q373" t="str">
            <v>L4</v>
          </cell>
          <cell r="S373" t="str">
            <v>3092</v>
          </cell>
          <cell r="T373" t="str">
            <v>Nakashima, Masujiro /  ﾅｶｼﾏ ﾏｽｼﾞﾛｳ /  中島 益次郎</v>
          </cell>
          <cell r="U373" t="str">
            <v>JP-Tokyo-OAC</v>
          </cell>
          <cell r="V373" t="str">
            <v>kanya.ito@oracle.com</v>
          </cell>
          <cell r="W373" t="str">
            <v>C</v>
          </cell>
          <cell r="Z373" t="str">
            <v>ｼﾆｱｺﾝｻﾙﾀﾝﾄ</v>
          </cell>
        </row>
        <row r="374">
          <cell r="A374">
            <v>4106</v>
          </cell>
          <cell r="B374">
            <v>40422</v>
          </cell>
          <cell r="C374" t="str">
            <v>和宇慶 良陽</v>
          </cell>
          <cell r="D374" t="str">
            <v>ﾜｳｹ ﾖｼﾊﾙ</v>
          </cell>
          <cell r="E374" t="str">
            <v>Yoshiharu Wauke</v>
          </cell>
          <cell r="F374" t="str">
            <v>ｺﾝｻﾙﾃｨﾝｸﾞｻｰﾋﾞｽ統括</v>
          </cell>
          <cell r="G374" t="str">
            <v>ﾃｸﾉﾛｼﾞｰｿﾘｭｰｼｮﾝｺﾝｻﾙﾃｨﾝｸﾞ統括本部</v>
          </cell>
          <cell r="H374" t="str">
            <v>ﾃｸﾆｶﾙｱｰｷﾃｸﾄ本部</v>
          </cell>
          <cell r="I374" t="str">
            <v>ﾃﾞｰﾀﾍﾞｰｽｱｰｷﾃｸﾄ第一部</v>
          </cell>
          <cell r="J374" t="str">
            <v>Oracle Consulting Services</v>
          </cell>
          <cell r="K374" t="str">
            <v>Technology Solution Consulting</v>
          </cell>
          <cell r="L374" t="str">
            <v>Technical Architect</v>
          </cell>
          <cell r="M374" t="str">
            <v>Database Architect 1</v>
          </cell>
          <cell r="N374" t="str">
            <v>5070 - Technology solution consulting - ORCL Japan</v>
          </cell>
          <cell r="O374" t="str">
            <v>IC2</v>
          </cell>
          <cell r="P374" t="str">
            <v>20410.Senior Consultant.CONS.IMPDEL.IC2</v>
          </cell>
          <cell r="Q374" t="str">
            <v>L4</v>
          </cell>
          <cell r="S374" t="str">
            <v>3092</v>
          </cell>
          <cell r="T374" t="str">
            <v>Nakashima, Masujiro /  ﾅｶｼﾏ ﾏｽｼﾞﾛｳ /  中島 益次郎</v>
          </cell>
          <cell r="U374" t="str">
            <v>JP-Tokyo-OAC</v>
          </cell>
          <cell r="V374" t="str">
            <v>yoshiharu.wauke@oracle.com</v>
          </cell>
          <cell r="W374" t="str">
            <v>C</v>
          </cell>
          <cell r="Z374" t="str">
            <v>ｼﾆｱｺﾝｻﾙﾀﾝﾄ</v>
          </cell>
        </row>
        <row r="375">
          <cell r="A375">
            <v>4378</v>
          </cell>
          <cell r="B375">
            <v>40817</v>
          </cell>
          <cell r="C375" t="str">
            <v>大森 慎司</v>
          </cell>
          <cell r="D375" t="str">
            <v>ｵｵﾓﾘ ｼﾝｼﾞ</v>
          </cell>
          <cell r="E375" t="str">
            <v>Shinji Omori</v>
          </cell>
          <cell r="F375" t="str">
            <v>ｺﾝｻﾙﾃｨﾝｸﾞｻｰﾋﾞｽ統括</v>
          </cell>
          <cell r="G375" t="str">
            <v>ﾃｸﾉﾛｼﾞｰｿﾘｭｰｼｮﾝｺﾝｻﾙﾃｨﾝｸﾞ統括本部</v>
          </cell>
          <cell r="H375" t="str">
            <v>ﾃｸﾆｶﾙｱｰｷﾃｸﾄ本部</v>
          </cell>
          <cell r="I375" t="str">
            <v>ﾃﾞｰﾀﾍﾞｰｽｱｰｷﾃｸﾄ第一部</v>
          </cell>
          <cell r="J375" t="str">
            <v>Oracle Consulting Services</v>
          </cell>
          <cell r="K375" t="str">
            <v>Technology Solution Consulting</v>
          </cell>
          <cell r="L375" t="str">
            <v>Technical Architect</v>
          </cell>
          <cell r="M375" t="str">
            <v>Database Architect 1</v>
          </cell>
          <cell r="N375" t="str">
            <v>5070 - Technology solution consulting - ORCL Japan</v>
          </cell>
          <cell r="O375" t="str">
            <v>IC2</v>
          </cell>
          <cell r="P375" t="str">
            <v>20410.Senior Consultant.CONS.IMPDEL.IC2</v>
          </cell>
          <cell r="Q375" t="str">
            <v>L4</v>
          </cell>
          <cell r="S375" t="str">
            <v>3092</v>
          </cell>
          <cell r="T375" t="str">
            <v>Nakashima, Masujiro /  ﾅｶｼﾏ ﾏｽｼﾞﾛｳ /  中島 益次郎</v>
          </cell>
          <cell r="U375" t="str">
            <v>JP-Tokyo-OAC</v>
          </cell>
          <cell r="V375" t="str">
            <v>shinji.omori@oracle.com</v>
          </cell>
          <cell r="W375" t="str">
            <v>C</v>
          </cell>
          <cell r="Z375" t="str">
            <v>ｼﾆｱｺﾝｻﾙﾀﾝﾄ</v>
          </cell>
        </row>
        <row r="376">
          <cell r="A376">
            <v>3903</v>
          </cell>
          <cell r="B376">
            <v>39904</v>
          </cell>
          <cell r="C376" t="str">
            <v>内田 慎介</v>
          </cell>
          <cell r="D376" t="str">
            <v>ｳﾁﾀﾞ ｼﾝｽｹ</v>
          </cell>
          <cell r="E376" t="str">
            <v>Shinsuke Uchida</v>
          </cell>
          <cell r="F376" t="str">
            <v>ｺﾝｻﾙﾃｨﾝｸﾞｻｰﾋﾞｽ統括</v>
          </cell>
          <cell r="G376" t="str">
            <v>ﾃｸﾉﾛｼﾞｰｿﾘｭｰｼｮﾝｺﾝｻﾙﾃｨﾝｸﾞ統括本部</v>
          </cell>
          <cell r="H376" t="str">
            <v>ﾃｸﾆｶﾙｱｰｷﾃｸﾄ本部</v>
          </cell>
          <cell r="I376" t="str">
            <v>ﾃﾞｰﾀﾍﾞｰｽｱｰｷﾃｸﾄ第一部</v>
          </cell>
          <cell r="J376" t="str">
            <v>Oracle Consulting Services</v>
          </cell>
          <cell r="K376" t="str">
            <v>Technology Solution Consulting</v>
          </cell>
          <cell r="L376" t="str">
            <v>Technical Architect</v>
          </cell>
          <cell r="M376" t="str">
            <v>Database Architect 1</v>
          </cell>
          <cell r="N376" t="str">
            <v>5070 - Technology solution consulting - ORCL Japan</v>
          </cell>
          <cell r="O376" t="str">
            <v>IC1</v>
          </cell>
          <cell r="P376" t="str">
            <v>20310.Staff Consultant.CONS.IMPDEL.IC1</v>
          </cell>
          <cell r="Q376" t="str">
            <v>L3</v>
          </cell>
          <cell r="S376" t="str">
            <v>3092</v>
          </cell>
          <cell r="T376" t="str">
            <v>Nakashima, Masujiro /  ﾅｶｼﾏ ﾏｽｼﾞﾛｳ /  中島 益次郎</v>
          </cell>
          <cell r="U376" t="str">
            <v>JP-Tokyo-OAC</v>
          </cell>
          <cell r="V376" t="str">
            <v>shinsuke.uchida@oracle.com</v>
          </cell>
          <cell r="W376" t="str">
            <v>NG</v>
          </cell>
          <cell r="Z376" t="str">
            <v>ｽﾀｯﾌｺﾝｻﾙﾀﾝﾄ</v>
          </cell>
        </row>
        <row r="377">
          <cell r="A377">
            <v>3905</v>
          </cell>
          <cell r="B377">
            <v>39904</v>
          </cell>
          <cell r="C377" t="str">
            <v>大村 奈緒</v>
          </cell>
          <cell r="D377" t="str">
            <v>ｵｵﾑﾗ ﾅｵ</v>
          </cell>
          <cell r="E377" t="str">
            <v>Nao Omura</v>
          </cell>
          <cell r="F377" t="str">
            <v>ｺﾝｻﾙﾃｨﾝｸﾞｻｰﾋﾞｽ統括</v>
          </cell>
          <cell r="G377" t="str">
            <v>ﾃｸﾉﾛｼﾞｰｿﾘｭｰｼｮﾝｺﾝｻﾙﾃｨﾝｸﾞ統括本部</v>
          </cell>
          <cell r="H377" t="str">
            <v>ﾃｸﾆｶﾙｱｰｷﾃｸﾄ本部</v>
          </cell>
          <cell r="I377" t="str">
            <v>ﾃﾞｰﾀﾍﾞｰｽｱｰｷﾃｸﾄ第一部</v>
          </cell>
          <cell r="J377" t="str">
            <v>Oracle Consulting Services</v>
          </cell>
          <cell r="K377" t="str">
            <v>Technology Solution Consulting</v>
          </cell>
          <cell r="L377" t="str">
            <v>Technical Architect</v>
          </cell>
          <cell r="M377" t="str">
            <v>Database Architect 1</v>
          </cell>
          <cell r="N377" t="str">
            <v>5070 - Technology solution consulting - ORCL Japan</v>
          </cell>
          <cell r="O377" t="str">
            <v>IC1</v>
          </cell>
          <cell r="P377" t="str">
            <v>20310.Staff Consultant.CONS.IMPDEL.IC1</v>
          </cell>
          <cell r="Q377" t="str">
            <v>L3</v>
          </cell>
          <cell r="S377" t="str">
            <v>3092</v>
          </cell>
          <cell r="T377" t="str">
            <v>Nakashima, Masujiro /  ﾅｶｼﾏ ﾏｽｼﾞﾛｳ /  中島 益次郎</v>
          </cell>
          <cell r="U377" t="str">
            <v>JP-Tokyo-OAC</v>
          </cell>
          <cell r="V377" t="str">
            <v>nao.omura@oracle.com</v>
          </cell>
          <cell r="W377" t="str">
            <v>NG</v>
          </cell>
          <cell r="Z377" t="str">
            <v>ｽﾀｯﾌｺﾝｻﾙﾀﾝﾄ</v>
          </cell>
        </row>
        <row r="378">
          <cell r="A378">
            <v>3910</v>
          </cell>
          <cell r="B378">
            <v>39904</v>
          </cell>
          <cell r="C378" t="str">
            <v>栗田 知代子</v>
          </cell>
          <cell r="D378" t="str">
            <v>ｸﾘﾀ ﾁﾖｺ</v>
          </cell>
          <cell r="E378" t="str">
            <v>Chiyoko Kurita</v>
          </cell>
          <cell r="F378" t="str">
            <v>ｺﾝｻﾙﾃｨﾝｸﾞｻｰﾋﾞｽ統括</v>
          </cell>
          <cell r="G378" t="str">
            <v>ﾃｸﾉﾛｼﾞｰｿﾘｭｰｼｮﾝｺﾝｻﾙﾃｨﾝｸﾞ統括本部</v>
          </cell>
          <cell r="H378" t="str">
            <v>ﾃｸﾆｶﾙｱｰｷﾃｸﾄ本部</v>
          </cell>
          <cell r="I378" t="str">
            <v>ﾃﾞｰﾀﾍﾞｰｽｱｰｷﾃｸﾄ第一部</v>
          </cell>
          <cell r="J378" t="str">
            <v>Oracle Consulting Services</v>
          </cell>
          <cell r="K378" t="str">
            <v>Technology Solution Consulting</v>
          </cell>
          <cell r="L378" t="str">
            <v>Technical Architect</v>
          </cell>
          <cell r="M378" t="str">
            <v>Database Architect 1</v>
          </cell>
          <cell r="N378" t="str">
            <v>5070 - Technology solution consulting - ORCL Japan</v>
          </cell>
          <cell r="O378" t="str">
            <v>IC1</v>
          </cell>
          <cell r="P378" t="str">
            <v>20310.Staff Consultant.CONS.IMPDEL.IC1</v>
          </cell>
          <cell r="Q378" t="str">
            <v>L3</v>
          </cell>
          <cell r="S378" t="str">
            <v>3092</v>
          </cell>
          <cell r="T378" t="str">
            <v>Nakashima, Masujiro /  ﾅｶｼﾏ ﾏｽｼﾞﾛｳ /  中島 益次郎</v>
          </cell>
          <cell r="U378" t="str">
            <v>JP-Tokyo-OAC</v>
          </cell>
          <cell r="V378" t="str">
            <v>chiyoko.kurita@oracle.com</v>
          </cell>
          <cell r="W378" t="str">
            <v>NG</v>
          </cell>
          <cell r="Z378" t="str">
            <v>ｽﾀｯﾌｺﾝｻﾙﾀﾝﾄ</v>
          </cell>
        </row>
        <row r="379">
          <cell r="A379">
            <v>3913</v>
          </cell>
          <cell r="B379">
            <v>39904</v>
          </cell>
          <cell r="C379" t="str">
            <v>佐々木 あいり</v>
          </cell>
          <cell r="D379" t="str">
            <v>ｻｻｷ ｱｲﾘ</v>
          </cell>
          <cell r="E379" t="str">
            <v>Airi Sasaki</v>
          </cell>
          <cell r="F379" t="str">
            <v>ｺﾝｻﾙﾃｨﾝｸﾞｻｰﾋﾞｽ統括</v>
          </cell>
          <cell r="G379" t="str">
            <v>ﾃｸﾉﾛｼﾞｰｿﾘｭｰｼｮﾝｺﾝｻﾙﾃｨﾝｸﾞ統括本部</v>
          </cell>
          <cell r="H379" t="str">
            <v>ﾃｸﾆｶﾙｱｰｷﾃｸﾄ本部</v>
          </cell>
          <cell r="I379" t="str">
            <v>ﾃﾞｰﾀﾍﾞｰｽｱｰｷﾃｸﾄ第一部</v>
          </cell>
          <cell r="J379" t="str">
            <v>Oracle Consulting Services</v>
          </cell>
          <cell r="K379" t="str">
            <v>Technology Solution Consulting</v>
          </cell>
          <cell r="L379" t="str">
            <v>Technical Architect</v>
          </cell>
          <cell r="M379" t="str">
            <v>Database Architect 1</v>
          </cell>
          <cell r="N379" t="str">
            <v>5070 - Technology solution consulting - ORCL Japan</v>
          </cell>
          <cell r="O379" t="str">
            <v>IC1</v>
          </cell>
          <cell r="P379" t="str">
            <v>20310.Staff Consultant.CONS.IMPDEL.IC1</v>
          </cell>
          <cell r="Q379" t="str">
            <v>L3</v>
          </cell>
          <cell r="S379" t="str">
            <v>3092</v>
          </cell>
          <cell r="T379" t="str">
            <v>Nakashima, Masujiro /  ﾅｶｼﾏ ﾏｽｼﾞﾛｳ /  中島 益次郎</v>
          </cell>
          <cell r="U379" t="str">
            <v>JP-Tokyo-OAC</v>
          </cell>
          <cell r="V379" t="str">
            <v>airi.sasaki@oracle.com</v>
          </cell>
          <cell r="W379" t="str">
            <v>NG</v>
          </cell>
          <cell r="Z379" t="str">
            <v>ｽﾀｯﾌｺﾝｻﾙﾀﾝﾄ</v>
          </cell>
        </row>
        <row r="380">
          <cell r="A380">
            <v>4235</v>
          </cell>
          <cell r="B380">
            <v>40634</v>
          </cell>
          <cell r="C380" t="str">
            <v>大竹 ブライアン</v>
          </cell>
          <cell r="D380" t="str">
            <v>ｵｵﾀｹ ﾌﾞﾗｲｱﾝ</v>
          </cell>
          <cell r="E380" t="str">
            <v>Brian Otake</v>
          </cell>
          <cell r="F380" t="str">
            <v>ｺﾝｻﾙﾃｨﾝｸﾞｻｰﾋﾞｽ統括</v>
          </cell>
          <cell r="G380" t="str">
            <v>ﾃｸﾉﾛｼﾞｰｿﾘｭｰｼｮﾝｺﾝｻﾙﾃｨﾝｸﾞ統括本部</v>
          </cell>
          <cell r="H380" t="str">
            <v>ﾃｸﾆｶﾙｱｰｷﾃｸﾄ本部</v>
          </cell>
          <cell r="I380" t="str">
            <v>ﾃﾞｰﾀﾍﾞｰｽｱｰｷﾃｸﾄ第一部</v>
          </cell>
          <cell r="J380" t="str">
            <v>Oracle Consulting Services</v>
          </cell>
          <cell r="K380" t="str">
            <v>Technology Solution Consulting</v>
          </cell>
          <cell r="L380" t="str">
            <v>Technical Architect</v>
          </cell>
          <cell r="M380" t="str">
            <v>Database Architect 1</v>
          </cell>
          <cell r="N380" t="str">
            <v>5070 - Technology solution consulting - ORCL Japan</v>
          </cell>
          <cell r="O380" t="str">
            <v>IC1</v>
          </cell>
          <cell r="P380" t="str">
            <v>20110.Associate Consultant.CONS.IMPDEL.IC1</v>
          </cell>
          <cell r="Q380" t="str">
            <v>L2</v>
          </cell>
          <cell r="S380" t="str">
            <v>3092</v>
          </cell>
          <cell r="T380" t="str">
            <v>Nakashima, Masujiro /  ﾅｶｼﾏ ﾏｽｼﾞﾛｳ /  中島 益次郎</v>
          </cell>
          <cell r="U380" t="str">
            <v>JP-Tokyo-OAC</v>
          </cell>
          <cell r="V380" t="str">
            <v>brian.otake@oracle.com</v>
          </cell>
          <cell r="W380" t="str">
            <v>NG</v>
          </cell>
          <cell r="Z380" t="str">
            <v>ｱｿｼｴｲﾄｺﾝｻﾙﾀﾝﾄ</v>
          </cell>
        </row>
        <row r="381">
          <cell r="A381">
            <v>4496</v>
          </cell>
          <cell r="B381">
            <v>41014</v>
          </cell>
          <cell r="C381" t="str">
            <v>高田 普丈</v>
          </cell>
          <cell r="D381" t="str">
            <v>ﾀｶﾀ ﾋﾛﾀｹ</v>
          </cell>
          <cell r="E381" t="str">
            <v>Hirotake Takata</v>
          </cell>
          <cell r="F381" t="str">
            <v>ｺﾝｻﾙﾃｨﾝｸﾞｻｰﾋﾞｽ統括</v>
          </cell>
          <cell r="G381" t="str">
            <v>ﾃｸﾉﾛｼﾞｰｿﾘｭｰｼｮﾝｺﾝｻﾙﾃｨﾝｸﾞ統括本部</v>
          </cell>
          <cell r="H381" t="str">
            <v>ﾃｸﾆｶﾙｱｰｷﾃｸﾄ本部</v>
          </cell>
          <cell r="I381" t="str">
            <v>ﾃﾞｰﾀﾍﾞｰｽｱｰｷﾃｸﾄ第一部</v>
          </cell>
          <cell r="J381" t="str">
            <v>Oracle Consulting Services</v>
          </cell>
          <cell r="K381" t="str">
            <v>Technology Solution Consulting</v>
          </cell>
          <cell r="L381" t="str">
            <v>Technical Architect</v>
          </cell>
          <cell r="M381" t="str">
            <v>Database Architect 1</v>
          </cell>
          <cell r="N381" t="str">
            <v>5070 - Technology solution consulting - ORCL Japan</v>
          </cell>
          <cell r="O381" t="str">
            <v>IC1</v>
          </cell>
          <cell r="P381" t="str">
            <v>20310.Staff Consultant.CONS.IMPDEL.IC1</v>
          </cell>
          <cell r="Q381" t="str">
            <v>L3</v>
          </cell>
          <cell r="S381" t="str">
            <v>3092</v>
          </cell>
          <cell r="T381" t="str">
            <v>Nakashima, Masujiro /  ﾅｶｼﾏ ﾏｽｼﾞﾛｳ /  中島 益次郎</v>
          </cell>
          <cell r="U381" t="str">
            <v>JP-Tokyo-OAC</v>
          </cell>
          <cell r="V381" t="str">
            <v>hirotake.takata@oracle.com</v>
          </cell>
          <cell r="W381" t="str">
            <v>C</v>
          </cell>
          <cell r="Z381" t="str">
            <v>スタッフコンサルタント</v>
          </cell>
        </row>
        <row r="382">
          <cell r="A382">
            <v>724</v>
          </cell>
          <cell r="B382">
            <v>35156</v>
          </cell>
          <cell r="C382" t="str">
            <v>大塚 信男</v>
          </cell>
          <cell r="D382" t="str">
            <v>ｵｵﾂｶ ﾉﾌﾞｵ</v>
          </cell>
          <cell r="E382" t="str">
            <v>Nobuo Otsuka</v>
          </cell>
          <cell r="F382" t="str">
            <v>ｺﾝｻﾙﾃｨﾝｸﾞｻｰﾋﾞｽ統括</v>
          </cell>
          <cell r="G382" t="str">
            <v>ﾃｸﾉﾛｼﾞｰｿﾘｭｰｼｮﾝｺﾝｻﾙﾃｨﾝｸﾞ統括本部</v>
          </cell>
          <cell r="H382" t="str">
            <v>ﾃｸﾆｶﾙｱｰｷﾃｸﾄ本部</v>
          </cell>
          <cell r="I382" t="str">
            <v>ﾃﾞｰﾀﾍﾞｰｽｱｰｷﾃｸﾄ第二部</v>
          </cell>
          <cell r="J382" t="str">
            <v>Oracle Consulting Services</v>
          </cell>
          <cell r="K382" t="str">
            <v>Technology Solution Consulting</v>
          </cell>
          <cell r="L382" t="str">
            <v>Technical Architect</v>
          </cell>
          <cell r="M382" t="str">
            <v>Database Architect 2</v>
          </cell>
          <cell r="N382" t="str">
            <v>5070 - Technology solution consulting - ORCL Japan</v>
          </cell>
          <cell r="O382" t="str">
            <v>M2</v>
          </cell>
          <cell r="P382" t="str">
            <v>20710.Managing Principal Consultant.CONS.IMPDEL.M2</v>
          </cell>
          <cell r="Q382" t="str">
            <v>L6</v>
          </cell>
          <cell r="R382" t="str">
            <v>Y</v>
          </cell>
          <cell r="S382" t="str">
            <v>1628</v>
          </cell>
          <cell r="T382" t="str">
            <v>Kimuro, Tomohisa /  ｷﾑﾛ ﾄﾓﾋｻ /  木室 智久</v>
          </cell>
          <cell r="U382" t="str">
            <v>JP-Tokyo-OAC</v>
          </cell>
          <cell r="V382" t="str">
            <v>Nobuo.Otsuka@oracle.com</v>
          </cell>
          <cell r="W382" t="str">
            <v>NG</v>
          </cell>
          <cell r="Z382" t="str">
            <v>ﾏﾈｰｼﾞﾝｸﾞﾌﾟﾘﾝｼﾊﾟﾙｺﾝｻﾙﾀﾝﾄ</v>
          </cell>
        </row>
        <row r="383">
          <cell r="A383">
            <v>685</v>
          </cell>
          <cell r="B383">
            <v>35096</v>
          </cell>
          <cell r="C383" t="str">
            <v>鶴山 豊樹</v>
          </cell>
          <cell r="D383" t="str">
            <v>ﾂﾙﾔﾏ ﾄﾖｷ</v>
          </cell>
          <cell r="E383" t="str">
            <v>Toyoki Tsuruyama</v>
          </cell>
          <cell r="F383" t="str">
            <v>ｺﾝｻﾙﾃｨﾝｸﾞｻｰﾋﾞｽ統括</v>
          </cell>
          <cell r="G383" t="str">
            <v>ﾃｸﾉﾛｼﾞｰｿﾘｭｰｼｮﾝｺﾝｻﾙﾃｨﾝｸﾞ統括本部</v>
          </cell>
          <cell r="H383" t="str">
            <v>ﾃｸﾆｶﾙｱｰｷﾃｸﾄ本部</v>
          </cell>
          <cell r="I383" t="str">
            <v>ﾃﾞｰﾀﾍﾞｰｽｱｰｷﾃｸﾄ第二部</v>
          </cell>
          <cell r="J383" t="str">
            <v>Oracle Consulting Services</v>
          </cell>
          <cell r="K383" t="str">
            <v>Technology Solution Consulting</v>
          </cell>
          <cell r="L383" t="str">
            <v>Technical Architect</v>
          </cell>
          <cell r="M383" t="str">
            <v>Database Architect 2</v>
          </cell>
          <cell r="N383" t="str">
            <v>5070 - Technology solution consulting - ORCL Japan</v>
          </cell>
          <cell r="O383" t="str">
            <v>IC4</v>
          </cell>
          <cell r="P383" t="str">
            <v>20820.Consulting Technical Manager.CONS.IMPDEL.IC4</v>
          </cell>
          <cell r="Q383" t="str">
            <v>L7</v>
          </cell>
          <cell r="S383" t="str">
            <v>724</v>
          </cell>
          <cell r="T383" t="str">
            <v>Otsuka, Nobuo /  ｵｵﾂｶ ﾉﾌﾞｵ /  大塚 信男</v>
          </cell>
          <cell r="U383" t="str">
            <v>JP-Tokyo-OAC</v>
          </cell>
          <cell r="V383" t="str">
            <v>Toyoki.Tsuruyama@oracle.com</v>
          </cell>
          <cell r="W383" t="str">
            <v>C</v>
          </cell>
          <cell r="Z383" t="str">
            <v>ｺﾝｻﾙﾃｨﾝｸﾞﾃｸﾆｶﾙﾏﾈｼﾞｬｰ</v>
          </cell>
        </row>
        <row r="384">
          <cell r="A384">
            <v>1507</v>
          </cell>
          <cell r="B384">
            <v>35886</v>
          </cell>
          <cell r="C384" t="str">
            <v>辰巳 昌紀</v>
          </cell>
          <cell r="D384" t="str">
            <v>ﾀﾂﾐ ｱｷﾉﾘ</v>
          </cell>
          <cell r="E384" t="str">
            <v>Akinori Tatsumi</v>
          </cell>
          <cell r="F384" t="str">
            <v>ｺﾝｻﾙﾃｨﾝｸﾞｻｰﾋﾞｽ統括</v>
          </cell>
          <cell r="G384" t="str">
            <v>ﾃｸﾉﾛｼﾞｰｿﾘｭｰｼｮﾝｺﾝｻﾙﾃｨﾝｸﾞ統括本部</v>
          </cell>
          <cell r="H384" t="str">
            <v>ﾃｸﾆｶﾙｱｰｷﾃｸﾄ本部</v>
          </cell>
          <cell r="I384" t="str">
            <v>ﾃﾞｰﾀﾍﾞｰｽｱｰｷﾃｸﾄ第二部</v>
          </cell>
          <cell r="J384" t="str">
            <v>Oracle Consulting Services</v>
          </cell>
          <cell r="K384" t="str">
            <v>Technology Solution Consulting</v>
          </cell>
          <cell r="L384" t="str">
            <v>Technical Architect</v>
          </cell>
          <cell r="M384" t="str">
            <v>Database Architect 2</v>
          </cell>
          <cell r="N384" t="str">
            <v>5070 - Technology solution consulting - ORCL Japan</v>
          </cell>
          <cell r="O384" t="str">
            <v>IC3</v>
          </cell>
          <cell r="P384" t="str">
            <v>20610.Senior Principal Consultant.CONS.IMPDEL.IC3</v>
          </cell>
          <cell r="Q384" t="str">
            <v>L6</v>
          </cell>
          <cell r="S384" t="str">
            <v>724</v>
          </cell>
          <cell r="T384" t="str">
            <v>Otsuka, Nobuo /  ｵｵﾂｶ ﾉﾌﾞｵ /  大塚 信男</v>
          </cell>
          <cell r="U384" t="str">
            <v>JP-Tokyo-OAC</v>
          </cell>
          <cell r="V384" t="str">
            <v>Akinori.Tatsumi@oracle.com</v>
          </cell>
          <cell r="W384" t="str">
            <v>C</v>
          </cell>
          <cell r="Z384" t="str">
            <v>ｼﾆｱﾌﾟﾘﾝｼﾊﾟﾙｺﾝｻﾙﾀﾝﾄ</v>
          </cell>
        </row>
        <row r="385">
          <cell r="A385">
            <v>2214</v>
          </cell>
          <cell r="B385">
            <v>36982</v>
          </cell>
          <cell r="C385" t="str">
            <v>吉村 香織</v>
          </cell>
          <cell r="D385" t="str">
            <v>ﾖｼﾑﾗ ｶｵﾘ</v>
          </cell>
          <cell r="E385" t="str">
            <v>Kaori Yoshimura</v>
          </cell>
          <cell r="F385" t="str">
            <v>ｺﾝｻﾙﾃｨﾝｸﾞｻｰﾋﾞｽ統括</v>
          </cell>
          <cell r="G385" t="str">
            <v>ﾃｸﾉﾛｼﾞｰｿﾘｭｰｼｮﾝｺﾝｻﾙﾃｨﾝｸﾞ統括本部</v>
          </cell>
          <cell r="H385" t="str">
            <v>ﾃｸﾆｶﾙｱｰｷﾃｸﾄ本部</v>
          </cell>
          <cell r="I385" t="str">
            <v>ﾃﾞｰﾀﾍﾞｰｽｱｰｷﾃｸﾄ第二部</v>
          </cell>
          <cell r="J385" t="str">
            <v>Oracle Consulting Services</v>
          </cell>
          <cell r="K385" t="str">
            <v>Technology Solution Consulting</v>
          </cell>
          <cell r="L385" t="str">
            <v>Technical Architect</v>
          </cell>
          <cell r="M385" t="str">
            <v>Database Architect 2</v>
          </cell>
          <cell r="N385" t="str">
            <v>5070 - Technology solution consulting - ORCL Japan</v>
          </cell>
          <cell r="O385" t="str">
            <v>IC3</v>
          </cell>
          <cell r="P385" t="str">
            <v>20515.Principal Consultant.CONS.IMPDEL.IC3</v>
          </cell>
          <cell r="Q385" t="str">
            <v>L5</v>
          </cell>
          <cell r="S385" t="str">
            <v>724</v>
          </cell>
          <cell r="T385" t="str">
            <v>Otsuka, Nobuo /  ｵｵﾂｶ ﾉﾌﾞｵ /  大塚 信男</v>
          </cell>
          <cell r="U385" t="str">
            <v>JP-Tokyo-OAC</v>
          </cell>
          <cell r="V385" t="str">
            <v>Kaori.Yoshimura@oracle.com</v>
          </cell>
          <cell r="W385" t="str">
            <v>NG</v>
          </cell>
          <cell r="Z385" t="str">
            <v>ﾌﾟﾘﾝｼﾊﾟﾙｺﾝｻﾙﾀﾝﾄ</v>
          </cell>
        </row>
        <row r="386">
          <cell r="A386">
            <v>2440</v>
          </cell>
          <cell r="B386">
            <v>37288</v>
          </cell>
          <cell r="C386" t="str">
            <v>小林 修</v>
          </cell>
          <cell r="D386" t="str">
            <v>ｺﾊﾞﾔｼ ｵｻﾑ</v>
          </cell>
          <cell r="E386" t="str">
            <v>Osamu Kobayashi</v>
          </cell>
          <cell r="F386" t="str">
            <v>ｺﾝｻﾙﾃｨﾝｸﾞｻｰﾋﾞｽ統括</v>
          </cell>
          <cell r="G386" t="str">
            <v>ﾃｸﾉﾛｼﾞｰｿﾘｭｰｼｮﾝｺﾝｻﾙﾃｨﾝｸﾞ統括本部</v>
          </cell>
          <cell r="H386" t="str">
            <v>ﾃｸﾆｶﾙｱｰｷﾃｸﾄ本部</v>
          </cell>
          <cell r="I386" t="str">
            <v>ﾃﾞｰﾀﾍﾞｰｽｱｰｷﾃｸﾄ第二部</v>
          </cell>
          <cell r="J386" t="str">
            <v>Oracle Consulting Services</v>
          </cell>
          <cell r="K386" t="str">
            <v>Technology Solution Consulting</v>
          </cell>
          <cell r="L386" t="str">
            <v>Technical Architect</v>
          </cell>
          <cell r="M386" t="str">
            <v>Database Architect 2</v>
          </cell>
          <cell r="N386" t="str">
            <v>5070 - Technology solution consulting - ORCL Japan</v>
          </cell>
          <cell r="O386" t="str">
            <v>IC3</v>
          </cell>
          <cell r="P386" t="str">
            <v>20610.Senior Principal Consultant.CONS.IMPDEL.IC3</v>
          </cell>
          <cell r="Q386" t="str">
            <v>L6</v>
          </cell>
          <cell r="S386" t="str">
            <v>724</v>
          </cell>
          <cell r="T386" t="str">
            <v>Otsuka, Nobuo /  ｵｵﾂｶ ﾉﾌﾞｵ /  大塚 信男</v>
          </cell>
          <cell r="U386" t="str">
            <v>JP-Tokyo-OAC</v>
          </cell>
          <cell r="V386" t="str">
            <v>Osamu.Kobayashi@oracle.com</v>
          </cell>
          <cell r="W386" t="str">
            <v>C</v>
          </cell>
          <cell r="Z386" t="str">
            <v>ｼﾆｱﾌﾟﾘﾝｼﾊﾟﾙｺﾝｻﾙﾀﾝﾄ</v>
          </cell>
        </row>
        <row r="387">
          <cell r="A387">
            <v>3438</v>
          </cell>
          <cell r="B387">
            <v>39249</v>
          </cell>
          <cell r="C387" t="str">
            <v>米田 裕</v>
          </cell>
          <cell r="D387" t="str">
            <v>ﾖﾈﾀﾞ ﾕﾀｶ</v>
          </cell>
          <cell r="E387" t="str">
            <v>Yutaka Yoneda</v>
          </cell>
          <cell r="F387" t="str">
            <v>ｺﾝｻﾙﾃｨﾝｸﾞｻｰﾋﾞｽ統括</v>
          </cell>
          <cell r="G387" t="str">
            <v>ﾃｸﾉﾛｼﾞｰｿﾘｭｰｼｮﾝｺﾝｻﾙﾃｨﾝｸﾞ統括本部</v>
          </cell>
          <cell r="H387" t="str">
            <v>ﾃｸﾆｶﾙｱｰｷﾃｸﾄ本部</v>
          </cell>
          <cell r="I387" t="str">
            <v>ﾃﾞｰﾀﾍﾞｰｽｱｰｷﾃｸﾄ第二部</v>
          </cell>
          <cell r="J387" t="str">
            <v>Oracle Consulting Services</v>
          </cell>
          <cell r="K387" t="str">
            <v>Technology Solution Consulting</v>
          </cell>
          <cell r="L387" t="str">
            <v>Technical Architect</v>
          </cell>
          <cell r="M387" t="str">
            <v>Database Architect 2</v>
          </cell>
          <cell r="N387" t="str">
            <v>5070 - Technology solution consulting - ORCL Japan</v>
          </cell>
          <cell r="O387" t="str">
            <v>IC3</v>
          </cell>
          <cell r="P387" t="str">
            <v>20610.Senior Principal Consultant.CONS.IMPDEL.IC3</v>
          </cell>
          <cell r="Q387" t="str">
            <v>L6</v>
          </cell>
          <cell r="S387" t="str">
            <v>724</v>
          </cell>
          <cell r="T387" t="str">
            <v>Otsuka, Nobuo /  ｵｵﾂｶ ﾉﾌﾞｵ /  大塚 信男</v>
          </cell>
          <cell r="U387" t="str">
            <v>JP-Tokyo-OAC</v>
          </cell>
          <cell r="V387" t="str">
            <v>yutaka.yoneda@oracle.com</v>
          </cell>
          <cell r="W387" t="str">
            <v>C</v>
          </cell>
          <cell r="Z387" t="str">
            <v>ｼﾆｱﾌﾟﾘﾝｼﾊﾟﾙｺﾝｻﾙﾀﾝﾄ</v>
          </cell>
        </row>
        <row r="388">
          <cell r="A388">
            <v>3545</v>
          </cell>
          <cell r="B388">
            <v>39387</v>
          </cell>
          <cell r="C388" t="str">
            <v>内村 友亮</v>
          </cell>
          <cell r="D388" t="str">
            <v>ｳﾁﾑﾗ ﾄﾓｱｷ</v>
          </cell>
          <cell r="E388" t="str">
            <v>Tomoaki Uchimura</v>
          </cell>
          <cell r="F388" t="str">
            <v>ｺﾝｻﾙﾃｨﾝｸﾞｻｰﾋﾞｽ統括</v>
          </cell>
          <cell r="G388" t="str">
            <v>ﾃｸﾉﾛｼﾞｰｿﾘｭｰｼｮﾝｺﾝｻﾙﾃｨﾝｸﾞ統括本部</v>
          </cell>
          <cell r="H388" t="str">
            <v>ﾃｸﾆｶﾙｱｰｷﾃｸﾄ本部</v>
          </cell>
          <cell r="I388" t="str">
            <v>ﾃﾞｰﾀﾍﾞｰｽｱｰｷﾃｸﾄ第二部</v>
          </cell>
          <cell r="J388" t="str">
            <v>Oracle Consulting Services</v>
          </cell>
          <cell r="K388" t="str">
            <v>Technology Solution Consulting</v>
          </cell>
          <cell r="L388" t="str">
            <v>Technical Architect</v>
          </cell>
          <cell r="M388" t="str">
            <v>Database Architect 2</v>
          </cell>
          <cell r="N388" t="str">
            <v>5070 - Technology solution consulting - ORCL Japan</v>
          </cell>
          <cell r="O388" t="str">
            <v>IC3</v>
          </cell>
          <cell r="P388" t="str">
            <v>20610.Senior Principal Consultant.CONS.IMPDEL.IC3</v>
          </cell>
          <cell r="Q388" t="str">
            <v>L6</v>
          </cell>
          <cell r="S388" t="str">
            <v>724</v>
          </cell>
          <cell r="T388" t="str">
            <v>Otsuka, Nobuo /  ｵｵﾂｶ ﾉﾌﾞｵ /  大塚 信男</v>
          </cell>
          <cell r="U388" t="str">
            <v>JP-Tokyo-OAC</v>
          </cell>
          <cell r="V388" t="str">
            <v>tomoaki.uchimura@oracle.com</v>
          </cell>
          <cell r="W388" t="str">
            <v>C</v>
          </cell>
          <cell r="Z388" t="str">
            <v>ｼﾆｱﾌﾟﾘﾝｼﾊﾟﾙｺﾝｻﾙﾀﾝﾄ</v>
          </cell>
        </row>
        <row r="389">
          <cell r="A389">
            <v>4414</v>
          </cell>
          <cell r="B389">
            <v>40878</v>
          </cell>
          <cell r="C389" t="str">
            <v>池田 宏昭</v>
          </cell>
          <cell r="D389" t="str">
            <v>ｲｹﾀﾞ ﾋﾛｱｷ</v>
          </cell>
          <cell r="E389" t="str">
            <v>Hiroaki Ikeda</v>
          </cell>
          <cell r="F389" t="str">
            <v>ｺﾝｻﾙﾃｨﾝｸﾞｻｰﾋﾞｽ統括</v>
          </cell>
          <cell r="G389" t="str">
            <v>ﾃｸﾉﾛｼﾞｰｿﾘｭｰｼｮﾝｺﾝｻﾙﾃｨﾝｸﾞ統括本部</v>
          </cell>
          <cell r="H389" t="str">
            <v>ﾃｸﾆｶﾙｱｰｷﾃｸﾄ本部</v>
          </cell>
          <cell r="I389" t="str">
            <v>ﾃﾞｰﾀﾍﾞｰｽｱｰｷﾃｸﾄ第二部</v>
          </cell>
          <cell r="J389" t="str">
            <v>Oracle Consulting Services</v>
          </cell>
          <cell r="K389" t="str">
            <v>Technology Solution Consulting</v>
          </cell>
          <cell r="L389" t="str">
            <v>Technical Architect</v>
          </cell>
          <cell r="M389" t="str">
            <v>Database Architect 2</v>
          </cell>
          <cell r="N389" t="str">
            <v>5070 - Technology solution consulting - ORCL Japan</v>
          </cell>
          <cell r="O389" t="str">
            <v>IC3</v>
          </cell>
          <cell r="P389" t="str">
            <v>20515.Principal Consultant.CONS.IMPDEL.IC3</v>
          </cell>
          <cell r="Q389" t="str">
            <v>L5</v>
          </cell>
          <cell r="S389" t="str">
            <v>724</v>
          </cell>
          <cell r="T389" t="str">
            <v>Otsuka, Nobuo /  ｵｵﾂｶ ﾉﾌﾞｵ /  大塚 信男</v>
          </cell>
          <cell r="U389" t="str">
            <v>JP-Tokyo-OAC</v>
          </cell>
          <cell r="V389" t="str">
            <v>hiroaki.ikeda@oracle.com</v>
          </cell>
          <cell r="W389" t="str">
            <v>C</v>
          </cell>
          <cell r="Z389" t="str">
            <v>ﾌﾟﾘﾝｼﾊﾟﾙｺﾝｻﾙﾀﾝﾄ</v>
          </cell>
        </row>
        <row r="390">
          <cell r="A390">
            <v>1832</v>
          </cell>
          <cell r="B390">
            <v>36434</v>
          </cell>
          <cell r="C390" t="str">
            <v>佐藤 祐治</v>
          </cell>
          <cell r="D390" t="str">
            <v>ｻﾄｳ ﾕｳｼﾞ</v>
          </cell>
          <cell r="E390" t="str">
            <v>Yuji Sato</v>
          </cell>
          <cell r="F390" t="str">
            <v>ｺﾝｻﾙﾃｨﾝｸﾞｻｰﾋﾞｽ統括</v>
          </cell>
          <cell r="G390" t="str">
            <v>ﾃｸﾉﾛｼﾞｰｿﾘｭｰｼｮﾝｺﾝｻﾙﾃｨﾝｸﾞ統括本部</v>
          </cell>
          <cell r="H390" t="str">
            <v>ﾃｸﾆｶﾙｱｰｷﾃｸﾄ本部</v>
          </cell>
          <cell r="I390" t="str">
            <v>ﾃﾞｰﾀﾍﾞｰｽｱｰｷﾃｸﾄ第二部</v>
          </cell>
          <cell r="J390" t="str">
            <v>Oracle Consulting Services</v>
          </cell>
          <cell r="K390" t="str">
            <v>Technology Solution Consulting</v>
          </cell>
          <cell r="L390" t="str">
            <v>Technical Architect</v>
          </cell>
          <cell r="M390" t="str">
            <v>Database Architect 2</v>
          </cell>
          <cell r="N390" t="str">
            <v>5070 - Technology solution consulting - ORCL Japan</v>
          </cell>
          <cell r="O390" t="str">
            <v>IC2</v>
          </cell>
          <cell r="P390" t="str">
            <v>20410.Senior Consultant.CONS.IMPDEL.IC2</v>
          </cell>
          <cell r="Q390" t="str">
            <v>L4</v>
          </cell>
          <cell r="S390" t="str">
            <v>724</v>
          </cell>
          <cell r="T390" t="str">
            <v>Otsuka, Nobuo /  ｵｵﾂｶ ﾉﾌﾞｵ /  大塚 信男</v>
          </cell>
          <cell r="U390" t="str">
            <v>JP-Tokyo-OAC</v>
          </cell>
          <cell r="V390" t="str">
            <v>Yuji.Sato@oracle.com</v>
          </cell>
          <cell r="W390" t="str">
            <v>C</v>
          </cell>
          <cell r="Z390" t="str">
            <v>ｼﾆｱｺﾝｻﾙﾀﾝﾄ</v>
          </cell>
        </row>
        <row r="391">
          <cell r="A391">
            <v>3062</v>
          </cell>
          <cell r="B391">
            <v>38808</v>
          </cell>
          <cell r="C391" t="str">
            <v>近藤 良</v>
          </cell>
          <cell r="D391" t="str">
            <v>ｺﾝﾄﾞｳ ﾘｮｳ</v>
          </cell>
          <cell r="E391" t="str">
            <v>Ryo Kondo</v>
          </cell>
          <cell r="F391" t="str">
            <v>ｺﾝｻﾙﾃｨﾝｸﾞｻｰﾋﾞｽ統括</v>
          </cell>
          <cell r="G391" t="str">
            <v>ﾃｸﾉﾛｼﾞｰｿﾘｭｰｼｮﾝｺﾝｻﾙﾃｨﾝｸﾞ統括本部</v>
          </cell>
          <cell r="H391" t="str">
            <v>ﾃｸﾆｶﾙｱｰｷﾃｸﾄ本部</v>
          </cell>
          <cell r="I391" t="str">
            <v>ﾃﾞｰﾀﾍﾞｰｽｱｰｷﾃｸﾄ第二部</v>
          </cell>
          <cell r="J391" t="str">
            <v>Oracle Consulting Services</v>
          </cell>
          <cell r="K391" t="str">
            <v>Technology Solution Consulting</v>
          </cell>
          <cell r="L391" t="str">
            <v>Technical Architect</v>
          </cell>
          <cell r="M391" t="str">
            <v>Database Architect 2</v>
          </cell>
          <cell r="N391" t="str">
            <v>5070 - Technology solution consulting - ORCL Japan</v>
          </cell>
          <cell r="O391" t="str">
            <v>IC2</v>
          </cell>
          <cell r="P391" t="str">
            <v>20410.Senior Consultant.CONS.IMPDEL.IC2</v>
          </cell>
          <cell r="Q391" t="str">
            <v>L4</v>
          </cell>
          <cell r="S391" t="str">
            <v>724</v>
          </cell>
          <cell r="T391" t="str">
            <v>Otsuka, Nobuo /  ｵｵﾂｶ ﾉﾌﾞｵ /  大塚 信男</v>
          </cell>
          <cell r="U391" t="str">
            <v>JP-Tokyo-OAC</v>
          </cell>
          <cell r="V391" t="str">
            <v>ryo.kondo@oracle.com</v>
          </cell>
          <cell r="W391" t="str">
            <v>NG</v>
          </cell>
          <cell r="Z391" t="str">
            <v>ｼﾆｱｺﾝｻﾙﾀﾝﾄ</v>
          </cell>
        </row>
        <row r="392">
          <cell r="A392">
            <v>3383</v>
          </cell>
          <cell r="B392">
            <v>39188</v>
          </cell>
          <cell r="C392" t="str">
            <v>柴田 歩</v>
          </cell>
          <cell r="D392" t="str">
            <v>ｼﾊﾞﾀ ｱﾕﾑ</v>
          </cell>
          <cell r="E392" t="str">
            <v>Ayumu Shibata</v>
          </cell>
          <cell r="F392" t="str">
            <v>ｺﾝｻﾙﾃｨﾝｸﾞｻｰﾋﾞｽ統括</v>
          </cell>
          <cell r="G392" t="str">
            <v>ﾃｸﾉﾛｼﾞｰｿﾘｭｰｼｮﾝｺﾝｻﾙﾃｨﾝｸﾞ統括本部</v>
          </cell>
          <cell r="H392" t="str">
            <v>ﾃｸﾆｶﾙｱｰｷﾃｸﾄ本部</v>
          </cell>
          <cell r="I392" t="str">
            <v>ﾃﾞｰﾀﾍﾞｰｽｱｰｷﾃｸﾄ第二部</v>
          </cell>
          <cell r="J392" t="str">
            <v>Oracle Consulting Services</v>
          </cell>
          <cell r="K392" t="str">
            <v>Technology Solution Consulting</v>
          </cell>
          <cell r="L392" t="str">
            <v>Technical Architect</v>
          </cell>
          <cell r="M392" t="str">
            <v>Database Architect 2</v>
          </cell>
          <cell r="N392" t="str">
            <v>5070 - Technology solution consulting - ORCL Japan</v>
          </cell>
          <cell r="O392" t="str">
            <v>IC2</v>
          </cell>
          <cell r="P392" t="str">
            <v>20410.Senior Consultant.CONS.IMPDEL.IC2</v>
          </cell>
          <cell r="Q392" t="str">
            <v>L4</v>
          </cell>
          <cell r="S392" t="str">
            <v>724</v>
          </cell>
          <cell r="T392" t="str">
            <v>Otsuka, Nobuo /  ｵｵﾂｶ ﾉﾌﾞｵ /  大塚 信男</v>
          </cell>
          <cell r="U392" t="str">
            <v>JP-Tokyo-OAC</v>
          </cell>
          <cell r="V392" t="str">
            <v>ayumu.shibata@oracle.com</v>
          </cell>
          <cell r="W392" t="str">
            <v>C</v>
          </cell>
          <cell r="Z392" t="str">
            <v>ｼﾆｱｺﾝｻﾙﾀﾝﾄ</v>
          </cell>
        </row>
        <row r="393">
          <cell r="A393">
            <v>3661</v>
          </cell>
          <cell r="B393">
            <v>39508</v>
          </cell>
          <cell r="C393" t="str">
            <v>鈴木 慶</v>
          </cell>
          <cell r="D393" t="str">
            <v>ｽｽﾞｷ ｹｲ</v>
          </cell>
          <cell r="E393" t="str">
            <v>Kei Suzuki</v>
          </cell>
          <cell r="F393" t="str">
            <v>ｺﾝｻﾙﾃｨﾝｸﾞｻｰﾋﾞｽ統括</v>
          </cell>
          <cell r="G393" t="str">
            <v>ﾃｸﾉﾛｼﾞｰｿﾘｭｰｼｮﾝｺﾝｻﾙﾃｨﾝｸﾞ統括本部</v>
          </cell>
          <cell r="H393" t="str">
            <v>ﾃｸﾆｶﾙｱｰｷﾃｸﾄ本部</v>
          </cell>
          <cell r="I393" t="str">
            <v>ﾃﾞｰﾀﾍﾞｰｽｱｰｷﾃｸﾄ第二部</v>
          </cell>
          <cell r="J393" t="str">
            <v>Oracle Consulting Services</v>
          </cell>
          <cell r="K393" t="str">
            <v>Technology Solution Consulting</v>
          </cell>
          <cell r="L393" t="str">
            <v>Technical Architect</v>
          </cell>
          <cell r="M393" t="str">
            <v>Database Architect 2</v>
          </cell>
          <cell r="N393" t="str">
            <v>5070 - Technology solution consulting - ORCL Japan</v>
          </cell>
          <cell r="O393" t="str">
            <v>IC2</v>
          </cell>
          <cell r="P393" t="str">
            <v>20410.Senior Consultant.CONS.IMPDEL.IC2</v>
          </cell>
          <cell r="Q393" t="str">
            <v>L4</v>
          </cell>
          <cell r="S393" t="str">
            <v>724</v>
          </cell>
          <cell r="T393" t="str">
            <v>Otsuka, Nobuo /  ｵｵﾂｶ ﾉﾌﾞｵ /  大塚 信男</v>
          </cell>
          <cell r="U393" t="str">
            <v>JP-Tokyo-OAC</v>
          </cell>
          <cell r="V393" t="str">
            <v>kei.x.suzuki@oracle.com</v>
          </cell>
          <cell r="W393" t="str">
            <v>C</v>
          </cell>
          <cell r="Z393" t="str">
            <v>ｼﾆｱｺﾝｻﾙﾀﾝﾄ</v>
          </cell>
        </row>
        <row r="394">
          <cell r="A394">
            <v>4263</v>
          </cell>
          <cell r="B394">
            <v>40648</v>
          </cell>
          <cell r="C394" t="str">
            <v>須山 健吾</v>
          </cell>
          <cell r="D394" t="str">
            <v>ｽﾔﾏ ｹﾝｺﾞ</v>
          </cell>
          <cell r="E394" t="str">
            <v>Kengo Suyama</v>
          </cell>
          <cell r="F394" t="str">
            <v>ｺﾝｻﾙﾃｨﾝｸﾞｻｰﾋﾞｽ統括</v>
          </cell>
          <cell r="G394" t="str">
            <v>ﾃｸﾉﾛｼﾞｰｿﾘｭｰｼｮﾝｺﾝｻﾙﾃｨﾝｸﾞ統括本部</v>
          </cell>
          <cell r="H394" t="str">
            <v>ﾃｸﾆｶﾙｱｰｷﾃｸﾄ本部</v>
          </cell>
          <cell r="I394" t="str">
            <v>ﾃﾞｰﾀﾍﾞｰｽｱｰｷﾃｸﾄ第二部</v>
          </cell>
          <cell r="J394" t="str">
            <v>Oracle Consulting Services</v>
          </cell>
          <cell r="K394" t="str">
            <v>Technology Solution Consulting</v>
          </cell>
          <cell r="L394" t="str">
            <v>Technical Architect</v>
          </cell>
          <cell r="M394" t="str">
            <v>Database Architect 2</v>
          </cell>
          <cell r="N394" t="str">
            <v>5070 - Technology solution consulting - ORCL Japan</v>
          </cell>
          <cell r="O394" t="str">
            <v>IC2</v>
          </cell>
          <cell r="P394" t="str">
            <v>20410.Senior Consultant.CONS.IMPDEL.IC2</v>
          </cell>
          <cell r="Q394" t="str">
            <v>L4</v>
          </cell>
          <cell r="S394" t="str">
            <v>724</v>
          </cell>
          <cell r="T394" t="str">
            <v>Otsuka, Nobuo /  ｵｵﾂｶ ﾉﾌﾞｵ /  大塚 信男</v>
          </cell>
          <cell r="U394" t="str">
            <v>JP-Tokyo-OAC</v>
          </cell>
          <cell r="V394" t="str">
            <v>kengo.x.suyama@oracle.com</v>
          </cell>
          <cell r="W394" t="str">
            <v>C</v>
          </cell>
          <cell r="Z394" t="str">
            <v>ｼﾆｱｺﾝｻﾙﾀﾝﾄ</v>
          </cell>
        </row>
        <row r="395">
          <cell r="A395">
            <v>2876</v>
          </cell>
          <cell r="B395">
            <v>38412</v>
          </cell>
          <cell r="C395" t="str">
            <v>木下 貴之</v>
          </cell>
          <cell r="D395" t="str">
            <v>ｷﾉｼﾀ ﾀｶﾕｷ</v>
          </cell>
          <cell r="E395" t="str">
            <v>Takayuki Kinoshita</v>
          </cell>
          <cell r="F395" t="str">
            <v>ｺﾝｻﾙﾃｨﾝｸﾞｻｰﾋﾞｽ統括</v>
          </cell>
          <cell r="G395" t="str">
            <v>ﾃｸﾉﾛｼﾞｰｿﾘｭｰｼｮﾝｺﾝｻﾙﾃｨﾝｸﾞ統括本部</v>
          </cell>
          <cell r="H395" t="str">
            <v>ﾃｸﾆｶﾙｱｰｷﾃｸﾄ本部</v>
          </cell>
          <cell r="I395" t="str">
            <v>ﾃﾞｰﾀﾍﾞｰｽｱｰｷﾃｸﾄ第二部</v>
          </cell>
          <cell r="J395" t="str">
            <v>Oracle Consulting Services</v>
          </cell>
          <cell r="K395" t="str">
            <v>Technology Solution Consulting</v>
          </cell>
          <cell r="L395" t="str">
            <v>Technical Architect</v>
          </cell>
          <cell r="M395" t="str">
            <v>Database Architect 2</v>
          </cell>
          <cell r="N395" t="str">
            <v>5070 - Technology solution consulting - ORCL Japan</v>
          </cell>
          <cell r="O395" t="str">
            <v>IC1</v>
          </cell>
          <cell r="P395" t="str">
            <v>20310.Staff Consultant.CONS.IMPDEL.IC1</v>
          </cell>
          <cell r="Q395" t="str">
            <v>L3</v>
          </cell>
          <cell r="S395" t="str">
            <v>724</v>
          </cell>
          <cell r="T395" t="str">
            <v>Otsuka, Nobuo /  ｵｵﾂｶ ﾉﾌﾞｵ /  大塚 信男</v>
          </cell>
          <cell r="U395" t="str">
            <v>JP-Tokyo-OAC</v>
          </cell>
          <cell r="V395" t="str">
            <v>takayuki.kinoshita@oracle.com</v>
          </cell>
          <cell r="W395" t="str">
            <v>C</v>
          </cell>
          <cell r="Z395" t="str">
            <v>ｽﾀｯﾌｺﾝｻﾙﾀﾝﾄ</v>
          </cell>
        </row>
        <row r="396">
          <cell r="A396">
            <v>3331</v>
          </cell>
          <cell r="B396">
            <v>39173</v>
          </cell>
          <cell r="C396" t="str">
            <v>高畑 泰祐</v>
          </cell>
          <cell r="D396" t="str">
            <v>ｺｳﾊﾀ ﾀｲｽｹ</v>
          </cell>
          <cell r="E396" t="str">
            <v>Taisuke Kohata</v>
          </cell>
          <cell r="F396" t="str">
            <v>ｺﾝｻﾙﾃｨﾝｸﾞｻｰﾋﾞｽ統括</v>
          </cell>
          <cell r="G396" t="str">
            <v>ﾃｸﾉﾛｼﾞｰｿﾘｭｰｼｮﾝｺﾝｻﾙﾃｨﾝｸﾞ統括本部</v>
          </cell>
          <cell r="H396" t="str">
            <v>ﾃｸﾆｶﾙｱｰｷﾃｸﾄ本部</v>
          </cell>
          <cell r="I396" t="str">
            <v>ﾃﾞｰﾀﾍﾞｰｽｱｰｷﾃｸﾄ第二部</v>
          </cell>
          <cell r="J396" t="str">
            <v>Oracle Consulting Services</v>
          </cell>
          <cell r="K396" t="str">
            <v>Technology Solution Consulting</v>
          </cell>
          <cell r="L396" t="str">
            <v>Technical Architect</v>
          </cell>
          <cell r="M396" t="str">
            <v>Database Architect 2</v>
          </cell>
          <cell r="N396" t="str">
            <v>5070 - Technology solution consulting - ORCL Japan</v>
          </cell>
          <cell r="O396" t="str">
            <v>IC1</v>
          </cell>
          <cell r="P396" t="str">
            <v>20310.Staff Consultant.CONS.IMPDEL.IC1</v>
          </cell>
          <cell r="Q396" t="str">
            <v>L3</v>
          </cell>
          <cell r="S396" t="str">
            <v>724</v>
          </cell>
          <cell r="T396" t="str">
            <v>Otsuka, Nobuo /  ｵｵﾂｶ ﾉﾌﾞｵ /  大塚 信男</v>
          </cell>
          <cell r="U396" t="str">
            <v>JP-Tokyo-OAC</v>
          </cell>
          <cell r="V396" t="str">
            <v>taisuke.kohata@oracle.com</v>
          </cell>
          <cell r="W396" t="str">
            <v>NG</v>
          </cell>
          <cell r="Z396" t="str">
            <v>ｽﾀｯﾌｺﾝｻﾙﾀﾝﾄ</v>
          </cell>
        </row>
        <row r="397">
          <cell r="A397">
            <v>3708</v>
          </cell>
          <cell r="B397">
            <v>39539</v>
          </cell>
          <cell r="C397" t="str">
            <v>戸松 禄之介</v>
          </cell>
          <cell r="D397" t="str">
            <v>ﾄﾏﾂ ﾛｸﾉｽｹ</v>
          </cell>
          <cell r="E397" t="str">
            <v>Rokunosuke Tomatsu</v>
          </cell>
          <cell r="F397" t="str">
            <v>ｺﾝｻﾙﾃｨﾝｸﾞｻｰﾋﾞｽ統括</v>
          </cell>
          <cell r="G397" t="str">
            <v>ﾃｸﾉﾛｼﾞｰｿﾘｭｰｼｮﾝｺﾝｻﾙﾃｨﾝｸﾞ統括本部</v>
          </cell>
          <cell r="H397" t="str">
            <v>ﾃｸﾆｶﾙｱｰｷﾃｸﾄ本部</v>
          </cell>
          <cell r="I397" t="str">
            <v>ﾃﾞｰﾀﾍﾞｰｽｱｰｷﾃｸﾄ第二部</v>
          </cell>
          <cell r="J397" t="str">
            <v>Oracle Consulting Services</v>
          </cell>
          <cell r="K397" t="str">
            <v>Technology Solution Consulting</v>
          </cell>
          <cell r="L397" t="str">
            <v>Technical Architect</v>
          </cell>
          <cell r="M397" t="str">
            <v>Database Architect 2</v>
          </cell>
          <cell r="N397" t="str">
            <v>5070 - Technology solution consulting - ORCL Japan</v>
          </cell>
          <cell r="O397" t="str">
            <v>IC1</v>
          </cell>
          <cell r="P397" t="str">
            <v>20310.Staff Consultant.CONS.IMPDEL.IC1</v>
          </cell>
          <cell r="Q397" t="str">
            <v>L3</v>
          </cell>
          <cell r="S397" t="str">
            <v>724</v>
          </cell>
          <cell r="T397" t="str">
            <v>Otsuka, Nobuo /  ｵｵﾂｶ ﾉﾌﾞｵ /  大塚 信男</v>
          </cell>
          <cell r="U397" t="str">
            <v>JP-Tokyo-OAC</v>
          </cell>
          <cell r="V397" t="str">
            <v>rokunosuke.tomatsu@oracle.com</v>
          </cell>
          <cell r="W397" t="str">
            <v>NG</v>
          </cell>
          <cell r="Z397" t="str">
            <v>ｽﾀｯﾌｺﾝｻﾙﾀﾝﾄ</v>
          </cell>
        </row>
        <row r="398">
          <cell r="A398">
            <v>3907</v>
          </cell>
          <cell r="B398">
            <v>39904</v>
          </cell>
          <cell r="C398" t="str">
            <v>神田 達成</v>
          </cell>
          <cell r="D398" t="str">
            <v>ｶﾝﾀﾞ ﾀﾂﾅﾘ</v>
          </cell>
          <cell r="E398" t="str">
            <v>Tatsunari Kanda</v>
          </cell>
          <cell r="F398" t="str">
            <v>ｺﾝｻﾙﾃｨﾝｸﾞｻｰﾋﾞｽ統括</v>
          </cell>
          <cell r="G398" t="str">
            <v>ﾃｸﾉﾛｼﾞｰｿﾘｭｰｼｮﾝｺﾝｻﾙﾃｨﾝｸﾞ統括本部</v>
          </cell>
          <cell r="H398" t="str">
            <v>ﾃｸﾆｶﾙｱｰｷﾃｸﾄ本部</v>
          </cell>
          <cell r="I398" t="str">
            <v>ﾃﾞｰﾀﾍﾞｰｽｱｰｷﾃｸﾄ第二部</v>
          </cell>
          <cell r="J398" t="str">
            <v>Oracle Consulting Services</v>
          </cell>
          <cell r="K398" t="str">
            <v>Technology Solution Consulting</v>
          </cell>
          <cell r="L398" t="str">
            <v>Technical Architect</v>
          </cell>
          <cell r="M398" t="str">
            <v>Database Architect 2</v>
          </cell>
          <cell r="N398" t="str">
            <v>5070 - Technology solution consulting - ORCL Japan</v>
          </cell>
          <cell r="O398" t="str">
            <v>IC1</v>
          </cell>
          <cell r="P398" t="str">
            <v>20310.Staff Consultant.CONS.IMPDEL.IC1</v>
          </cell>
          <cell r="Q398" t="str">
            <v>L3</v>
          </cell>
          <cell r="S398" t="str">
            <v>724</v>
          </cell>
          <cell r="T398" t="str">
            <v>Otsuka, Nobuo /  ｵｵﾂｶ ﾉﾌﾞｵ /  大塚 信男</v>
          </cell>
          <cell r="U398" t="str">
            <v>JP-Tokyo-OAC</v>
          </cell>
          <cell r="V398" t="str">
            <v>tatsunari.kanda@oracle.com</v>
          </cell>
          <cell r="W398" t="str">
            <v>NG</v>
          </cell>
          <cell r="Z398" t="str">
            <v>ｽﾀｯﾌｺﾝｻﾙﾀﾝﾄ</v>
          </cell>
        </row>
        <row r="399">
          <cell r="A399">
            <v>3911</v>
          </cell>
          <cell r="B399">
            <v>39904</v>
          </cell>
          <cell r="C399" t="str">
            <v>呉 双</v>
          </cell>
          <cell r="D399" t="str">
            <v>ｺﾞ ｿｳ</v>
          </cell>
          <cell r="E399" t="str">
            <v>So Go</v>
          </cell>
          <cell r="F399" t="str">
            <v>ｺﾝｻﾙﾃｨﾝｸﾞｻｰﾋﾞｽ統括</v>
          </cell>
          <cell r="G399" t="str">
            <v>ﾃｸﾉﾛｼﾞｰｿﾘｭｰｼｮﾝｺﾝｻﾙﾃｨﾝｸﾞ統括本部</v>
          </cell>
          <cell r="H399" t="str">
            <v>ﾃｸﾆｶﾙｱｰｷﾃｸﾄ本部</v>
          </cell>
          <cell r="I399" t="str">
            <v>ﾃﾞｰﾀﾍﾞｰｽｱｰｷﾃｸﾄ第二部</v>
          </cell>
          <cell r="J399" t="str">
            <v>Oracle Consulting Services</v>
          </cell>
          <cell r="K399" t="str">
            <v>Technology Solution Consulting</v>
          </cell>
          <cell r="L399" t="str">
            <v>Technical Architect</v>
          </cell>
          <cell r="M399" t="str">
            <v>Database Architect 2</v>
          </cell>
          <cell r="N399" t="str">
            <v>5070 - Technology solution consulting - ORCL Japan</v>
          </cell>
          <cell r="O399" t="str">
            <v>IC1</v>
          </cell>
          <cell r="P399" t="str">
            <v>20310.Staff Consultant.CONS.IMPDEL.IC1</v>
          </cell>
          <cell r="Q399" t="str">
            <v>L3</v>
          </cell>
          <cell r="S399" t="str">
            <v>724</v>
          </cell>
          <cell r="T399" t="str">
            <v>Otsuka, Nobuo /  ｵｵﾂｶ ﾉﾌﾞｵ /  大塚 信男</v>
          </cell>
          <cell r="U399" t="str">
            <v>JP-Tokyo-OAC</v>
          </cell>
          <cell r="V399" t="str">
            <v>so.go@oracle.com</v>
          </cell>
          <cell r="W399" t="str">
            <v>NG</v>
          </cell>
          <cell r="Z399" t="str">
            <v>ｽﾀｯﾌｺﾝｻﾙﾀﾝﾄ</v>
          </cell>
        </row>
        <row r="400">
          <cell r="A400">
            <v>3919</v>
          </cell>
          <cell r="B400">
            <v>39904</v>
          </cell>
          <cell r="C400" t="str">
            <v>武吉 佑祐</v>
          </cell>
          <cell r="D400" t="str">
            <v>ﾀｹﾖｼ ﾕｳｽｹ</v>
          </cell>
          <cell r="E400" t="str">
            <v>Yusuke Takeyoshi</v>
          </cell>
          <cell r="F400" t="str">
            <v>ｺﾝｻﾙﾃｨﾝｸﾞｻｰﾋﾞｽ統括</v>
          </cell>
          <cell r="G400" t="str">
            <v>ﾃｸﾉﾛｼﾞｰｿﾘｭｰｼｮﾝｺﾝｻﾙﾃｨﾝｸﾞ統括本部</v>
          </cell>
          <cell r="H400" t="str">
            <v>ﾃｸﾆｶﾙｱｰｷﾃｸﾄ本部</v>
          </cell>
          <cell r="I400" t="str">
            <v>ﾃﾞｰﾀﾍﾞｰｽｱｰｷﾃｸﾄ第二部</v>
          </cell>
          <cell r="J400" t="str">
            <v>Oracle Consulting Services</v>
          </cell>
          <cell r="K400" t="str">
            <v>Technology Solution Consulting</v>
          </cell>
          <cell r="L400" t="str">
            <v>Technical Architect</v>
          </cell>
          <cell r="M400" t="str">
            <v>Database Architect 2</v>
          </cell>
          <cell r="N400" t="str">
            <v>5070 - Technology solution consulting - ORCL Japan</v>
          </cell>
          <cell r="O400" t="str">
            <v>IC1</v>
          </cell>
          <cell r="P400" t="str">
            <v>20310.Staff Consultant.CONS.IMPDEL.IC1</v>
          </cell>
          <cell r="Q400" t="str">
            <v>L3</v>
          </cell>
          <cell r="S400" t="str">
            <v>724</v>
          </cell>
          <cell r="T400" t="str">
            <v>Otsuka, Nobuo /  ｵｵﾂｶ ﾉﾌﾞｵ /  大塚 信男</v>
          </cell>
          <cell r="U400" t="str">
            <v>JP-Tokyo-OAC</v>
          </cell>
          <cell r="V400" t="str">
            <v>yusuke.takeyoshi@oracle.com</v>
          </cell>
          <cell r="W400" t="str">
            <v>NG</v>
          </cell>
          <cell r="Z400" t="str">
            <v>ｽﾀｯﾌｺﾝｻﾙﾀﾝﾄ</v>
          </cell>
        </row>
        <row r="401">
          <cell r="A401">
            <v>3933</v>
          </cell>
          <cell r="B401">
            <v>39904</v>
          </cell>
          <cell r="C401" t="str">
            <v>宮原 優喜</v>
          </cell>
          <cell r="D401" t="str">
            <v>ﾐﾔﾊﾗ ﾕｳｷ</v>
          </cell>
          <cell r="E401" t="str">
            <v>Yuki Miyahara</v>
          </cell>
          <cell r="F401" t="str">
            <v>ｺﾝｻﾙﾃｨﾝｸﾞｻｰﾋﾞｽ統括</v>
          </cell>
          <cell r="G401" t="str">
            <v>ﾃｸﾉﾛｼﾞｰｿﾘｭｰｼｮﾝｺﾝｻﾙﾃｨﾝｸﾞ統括本部</v>
          </cell>
          <cell r="H401" t="str">
            <v>ﾃｸﾆｶﾙｱｰｷﾃｸﾄ本部</v>
          </cell>
          <cell r="I401" t="str">
            <v>ﾃﾞｰﾀﾍﾞｰｽｱｰｷﾃｸﾄ第二部</v>
          </cell>
          <cell r="J401" t="str">
            <v>Oracle Consulting Services</v>
          </cell>
          <cell r="K401" t="str">
            <v>Technology Solution Consulting</v>
          </cell>
          <cell r="L401" t="str">
            <v>Technical Architect</v>
          </cell>
          <cell r="M401" t="str">
            <v>Database Architect 2</v>
          </cell>
          <cell r="N401" t="str">
            <v>5070 - Technology solution consulting - ORCL Japan</v>
          </cell>
          <cell r="O401" t="str">
            <v>IC1</v>
          </cell>
          <cell r="P401" t="str">
            <v>20310.Staff Consultant.CONS.IMPDEL.IC1</v>
          </cell>
          <cell r="Q401" t="str">
            <v>L3</v>
          </cell>
          <cell r="S401" t="str">
            <v>724</v>
          </cell>
          <cell r="T401" t="str">
            <v>Otsuka, Nobuo /  ｵｵﾂｶ ﾉﾌﾞｵ /  大塚 信男</v>
          </cell>
          <cell r="U401" t="str">
            <v>JP-Tokyo-OAC</v>
          </cell>
          <cell r="V401" t="str">
            <v>yuki.miyahara@oracle.com</v>
          </cell>
          <cell r="W401" t="str">
            <v>NG</v>
          </cell>
          <cell r="Z401" t="str">
            <v>ｽﾀｯﾌｺﾝｻﾙﾀﾝﾄ</v>
          </cell>
        </row>
        <row r="402">
          <cell r="A402">
            <v>4243</v>
          </cell>
          <cell r="B402">
            <v>40634</v>
          </cell>
          <cell r="C402" t="str">
            <v>野村 あきつ</v>
          </cell>
          <cell r="D402" t="str">
            <v>ﾉﾑﾗ ｱｷﾂ</v>
          </cell>
          <cell r="E402" t="str">
            <v>Akitsu Nomura</v>
          </cell>
          <cell r="F402" t="str">
            <v>ｺﾝｻﾙﾃｨﾝｸﾞｻｰﾋﾞｽ統括</v>
          </cell>
          <cell r="G402" t="str">
            <v>ﾃｸﾉﾛｼﾞｰｿﾘｭｰｼｮﾝｺﾝｻﾙﾃｨﾝｸﾞ統括本部</v>
          </cell>
          <cell r="H402" t="str">
            <v>ﾃｸﾆｶﾙｱｰｷﾃｸﾄ本部</v>
          </cell>
          <cell r="I402" t="str">
            <v>ﾃﾞｰﾀﾍﾞｰｽｱｰｷﾃｸﾄ第二部</v>
          </cell>
          <cell r="J402" t="str">
            <v>Oracle Consulting Services</v>
          </cell>
          <cell r="K402" t="str">
            <v>Technology Solution Consulting</v>
          </cell>
          <cell r="L402" t="str">
            <v>Technical Architect</v>
          </cell>
          <cell r="M402" t="str">
            <v>Database Architect 2</v>
          </cell>
          <cell r="N402" t="str">
            <v>5070 - Technology solution consulting - ORCL Japan</v>
          </cell>
          <cell r="O402" t="str">
            <v>IC1</v>
          </cell>
          <cell r="P402" t="str">
            <v>20110.Associate Consultant.CONS.IMPDEL.IC1</v>
          </cell>
          <cell r="Q402" t="str">
            <v>L2</v>
          </cell>
          <cell r="S402" t="str">
            <v>724</v>
          </cell>
          <cell r="T402" t="str">
            <v>Otsuka, Nobuo /  ｵｵﾂｶ ﾉﾌﾞｵ /  大塚 信男</v>
          </cell>
          <cell r="U402" t="str">
            <v>JP-Tokyo-OAC</v>
          </cell>
          <cell r="V402" t="str">
            <v>akitsu.nomura@oracle.com</v>
          </cell>
          <cell r="W402" t="str">
            <v>NG</v>
          </cell>
          <cell r="Z402" t="str">
            <v>ｱｿｼｴｲﾄｺﾝｻﾙﾀﾝﾄ</v>
          </cell>
        </row>
        <row r="403">
          <cell r="A403">
            <v>4323</v>
          </cell>
          <cell r="B403">
            <v>40725</v>
          </cell>
          <cell r="C403" t="str">
            <v>玉置 雄大</v>
          </cell>
          <cell r="D403" t="str">
            <v>ﾀﾏｵｷ ﾀｹﾋﾛ</v>
          </cell>
          <cell r="E403" t="str">
            <v>Takehiro Tamaoki</v>
          </cell>
          <cell r="F403" t="str">
            <v>ｺﾝｻﾙﾃｨﾝｸﾞｻｰﾋﾞｽ統括</v>
          </cell>
          <cell r="G403" t="str">
            <v>ﾃｸﾉﾛｼﾞｰｿﾘｭｰｼｮﾝｺﾝｻﾙﾃｨﾝｸﾞ統括本部</v>
          </cell>
          <cell r="H403" t="str">
            <v>ﾃｸﾆｶﾙｱｰｷﾃｸﾄ本部</v>
          </cell>
          <cell r="I403" t="str">
            <v>ﾃﾞｰﾀﾍﾞｰｽｱｰｷﾃｸﾄ第二部</v>
          </cell>
          <cell r="J403" t="str">
            <v>Oracle Consulting Services</v>
          </cell>
          <cell r="K403" t="str">
            <v>Technology Solution Consulting</v>
          </cell>
          <cell r="L403" t="str">
            <v>Technical Architect</v>
          </cell>
          <cell r="M403" t="str">
            <v>Database Architect 2</v>
          </cell>
          <cell r="N403" t="str">
            <v>5070 - Technology solution consulting - ORCL Japan</v>
          </cell>
          <cell r="O403" t="str">
            <v>IC1</v>
          </cell>
          <cell r="P403" t="str">
            <v>20310.Staff Consultant.CONS.IMPDEL.IC1</v>
          </cell>
          <cell r="Q403" t="str">
            <v>L3</v>
          </cell>
          <cell r="S403" t="str">
            <v>724</v>
          </cell>
          <cell r="T403" t="str">
            <v>Otsuka, Nobuo /  ｵｵﾂｶ ﾉﾌﾞｵ /  大塚 信男</v>
          </cell>
          <cell r="U403" t="str">
            <v>JP-Tokyo-OAC</v>
          </cell>
          <cell r="V403" t="str">
            <v>takehiro.tamaoki@oracle.com</v>
          </cell>
          <cell r="W403" t="str">
            <v>C</v>
          </cell>
          <cell r="Z403" t="str">
            <v>ｽﾀｯﾌｺﾝｻﾙﾀﾝﾄ</v>
          </cell>
        </row>
        <row r="404">
          <cell r="A404">
            <v>4486</v>
          </cell>
          <cell r="B404">
            <v>40969</v>
          </cell>
          <cell r="C404" t="str">
            <v>木村 暢介</v>
          </cell>
          <cell r="D404" t="str">
            <v>ｷﾑﾗ ﾏｻﾕｷ</v>
          </cell>
          <cell r="E404" t="str">
            <v>Masayuki Kimura</v>
          </cell>
          <cell r="F404" t="str">
            <v>ｺﾝｻﾙﾃｨﾝｸﾞｻｰﾋﾞｽ統括</v>
          </cell>
          <cell r="G404" t="str">
            <v>ﾃｸﾉﾛｼﾞｰｿﾘｭｰｼｮﾝｺﾝｻﾙﾃｨﾝｸﾞ統括本部</v>
          </cell>
          <cell r="H404" t="str">
            <v>ﾃｸﾆｶﾙｱｰｷﾃｸﾄ本部</v>
          </cell>
          <cell r="I404" t="str">
            <v>ﾃﾞｰﾀﾍﾞｰｽｱｰｷﾃｸﾄ第二部</v>
          </cell>
          <cell r="J404" t="str">
            <v>Oracle Consulting Services</v>
          </cell>
          <cell r="K404" t="str">
            <v>Technology Solution Consulting</v>
          </cell>
          <cell r="L404" t="str">
            <v>Technical Architect</v>
          </cell>
          <cell r="M404" t="str">
            <v>Database Architect 2</v>
          </cell>
          <cell r="N404" t="str">
            <v>5070 - Technology solution consulting - ORCL Japan</v>
          </cell>
          <cell r="O404" t="str">
            <v>IC1</v>
          </cell>
          <cell r="P404" t="str">
            <v>20310.Staff Consultant.CONS.IMPDEL.IC1</v>
          </cell>
          <cell r="Q404" t="str">
            <v>L3</v>
          </cell>
          <cell r="S404" t="str">
            <v>724</v>
          </cell>
          <cell r="T404" t="str">
            <v>Otsuka, Nobuo /  ｵｵﾂｶ ﾉﾌﾞｵ /  大塚 信男</v>
          </cell>
          <cell r="U404" t="str">
            <v>JP-Nagoya</v>
          </cell>
          <cell r="V404" t="str">
            <v>masayuki.kimura@oracle.com</v>
          </cell>
          <cell r="W404" t="str">
            <v>C</v>
          </cell>
          <cell r="Z404" t="str">
            <v>ｽﾀｯﾌｺﾝｻﾙﾀﾝﾄ</v>
          </cell>
        </row>
        <row r="405">
          <cell r="A405">
            <v>2185</v>
          </cell>
          <cell r="B405">
            <v>36982</v>
          </cell>
          <cell r="C405" t="str">
            <v>五十嵐 建平</v>
          </cell>
          <cell r="D405" t="str">
            <v>ｲｶﾞﾗｼ ｹﾝﾍﾟｲ</v>
          </cell>
          <cell r="E405" t="str">
            <v>Kenpei Igarashi</v>
          </cell>
          <cell r="F405" t="str">
            <v>ｺﾝｻﾙﾃｨﾝｸﾞｻｰﾋﾞｽ統括</v>
          </cell>
          <cell r="G405" t="str">
            <v>ﾃｸﾉﾛｼﾞｰｿﾘｭｰｼｮﾝｺﾝｻﾙﾃｨﾝｸﾞ統括本部</v>
          </cell>
          <cell r="H405" t="str">
            <v>ﾃｸﾆｶﾙｱｰｷﾃｸﾄ本部</v>
          </cell>
          <cell r="I405" t="str">
            <v>ﾐﾄﾞﾙｳｪｱｱｰｷﾃｸﾄ部</v>
          </cell>
          <cell r="J405" t="str">
            <v>Oracle Consulting Services</v>
          </cell>
          <cell r="K405" t="str">
            <v>Technology Solution Consulting</v>
          </cell>
          <cell r="L405" t="str">
            <v>Technical Architect</v>
          </cell>
          <cell r="M405" t="str">
            <v>Middleware Architect</v>
          </cell>
          <cell r="N405" t="str">
            <v>5070 - Technology solution consulting - ORCL Japan</v>
          </cell>
          <cell r="O405" t="str">
            <v>M2</v>
          </cell>
          <cell r="P405" t="str">
            <v>20710.Managing Principal Consultant.CONS.IMPDEL.M2</v>
          </cell>
          <cell r="Q405" t="str">
            <v>L6</v>
          </cell>
          <cell r="R405" t="str">
            <v>Y</v>
          </cell>
          <cell r="S405" t="str">
            <v>1628</v>
          </cell>
          <cell r="T405" t="str">
            <v>Kimuro, Tomohisa /  ｷﾑﾛ ﾄﾓﾋｻ /  木室 智久</v>
          </cell>
          <cell r="U405" t="str">
            <v>JP-Tokyo-OAC</v>
          </cell>
          <cell r="V405" t="str">
            <v>Kenpei.Igarashi@oracle.com</v>
          </cell>
          <cell r="W405" t="str">
            <v>NG</v>
          </cell>
          <cell r="Z405" t="str">
            <v>ﾏﾈｰｼﾞﾝｸﾞﾌﾟﾘﾝｼﾊﾟﾙｺﾝｻﾙﾀﾝﾄ</v>
          </cell>
        </row>
        <row r="406">
          <cell r="A406">
            <v>5448</v>
          </cell>
          <cell r="B406">
            <v>40878</v>
          </cell>
          <cell r="C406" t="str">
            <v>鈴木 浩樹</v>
          </cell>
          <cell r="D406" t="str">
            <v>ｽｽﾞｷ ﾋﾛｷ</v>
          </cell>
          <cell r="E406" t="str">
            <v>Hiroki Suzuki</v>
          </cell>
          <cell r="F406" t="str">
            <v>ｺﾝｻﾙﾃｨﾝｸﾞｻｰﾋﾞｽ統括</v>
          </cell>
          <cell r="G406" t="str">
            <v>ﾃｸﾉﾛｼﾞｰｿﾘｭｰｼｮﾝｺﾝｻﾙﾃｨﾝｸﾞ統括本部</v>
          </cell>
          <cell r="H406" t="str">
            <v>ﾃｸﾆｶﾙｱｰｷﾃｸﾄ本部</v>
          </cell>
          <cell r="I406" t="str">
            <v>ﾐﾄﾞﾙｳｪｱｱｰｷﾃｸﾄ部</v>
          </cell>
          <cell r="J406" t="str">
            <v>Oracle Consulting Services</v>
          </cell>
          <cell r="K406" t="str">
            <v>Technology Solution Consulting</v>
          </cell>
          <cell r="L406" t="str">
            <v>Technical Architect</v>
          </cell>
          <cell r="M406" t="str">
            <v>Middleware Architect</v>
          </cell>
          <cell r="N406" t="str">
            <v>5070 - Technology solution consulting - ORCL OIS Japan GK</v>
          </cell>
          <cell r="O406" t="str">
            <v>IC5</v>
          </cell>
          <cell r="P406" t="str">
            <v>22028.Consulting Staff Technical Director.CONS.CONSOPS.IC5</v>
          </cell>
          <cell r="Q406" t="str">
            <v>L8</v>
          </cell>
          <cell r="S406" t="str">
            <v>2185</v>
          </cell>
          <cell r="T406" t="str">
            <v>Igarashi, Kenpei /  ｲｶﾞﾗｼ ｹﾝﾍﾟｲ /  五十嵐 建平</v>
          </cell>
          <cell r="U406" t="str">
            <v>JP-Tokyo-OAC</v>
          </cell>
          <cell r="V406" t="str">
            <v>hiroki.suzuki@oracle.com</v>
          </cell>
          <cell r="W406" t="str">
            <v>C</v>
          </cell>
          <cell r="Z406" t="str">
            <v>Consulting Technical Director</v>
          </cell>
        </row>
        <row r="407">
          <cell r="A407">
            <v>617</v>
          </cell>
          <cell r="B407">
            <v>34943</v>
          </cell>
          <cell r="C407" t="str">
            <v>副田 徹也</v>
          </cell>
          <cell r="D407" t="str">
            <v>ｿｴﾀﾞ ﾃﾂﾔ</v>
          </cell>
          <cell r="E407" t="str">
            <v>Tetsuya Soeda</v>
          </cell>
          <cell r="F407" t="str">
            <v>ｺﾝｻﾙﾃｨﾝｸﾞｻｰﾋﾞｽ統括</v>
          </cell>
          <cell r="G407" t="str">
            <v>ﾃｸﾉﾛｼﾞｰｿﾘｭｰｼｮﾝｺﾝｻﾙﾃｨﾝｸﾞ統括本部</v>
          </cell>
          <cell r="H407" t="str">
            <v>ﾃｸﾆｶﾙｱｰｷﾃｸﾄ本部</v>
          </cell>
          <cell r="I407" t="str">
            <v>ﾐﾄﾞﾙｳｪｱｱｰｷﾃｸﾄ部</v>
          </cell>
          <cell r="J407" t="str">
            <v>Oracle Consulting Services</v>
          </cell>
          <cell r="K407" t="str">
            <v>Technology Solution Consulting</v>
          </cell>
          <cell r="L407" t="str">
            <v>Technical Architect</v>
          </cell>
          <cell r="M407" t="str">
            <v>Middleware Architect</v>
          </cell>
          <cell r="N407" t="str">
            <v>5070 - Technology solution consulting - ORCL Japan</v>
          </cell>
          <cell r="O407" t="str">
            <v>IC3</v>
          </cell>
          <cell r="P407" t="str">
            <v>20610.Senior Principal Consultant.CONS.IMPDEL.IC3</v>
          </cell>
          <cell r="Q407" t="str">
            <v>L6</v>
          </cell>
          <cell r="S407" t="str">
            <v>2185</v>
          </cell>
          <cell r="T407" t="str">
            <v>Igarashi, Kenpei /  ｲｶﾞﾗｼ ｹﾝﾍﾟｲ /  五十嵐 建平</v>
          </cell>
          <cell r="U407" t="str">
            <v>JP-Tokyo-OAC</v>
          </cell>
          <cell r="V407" t="str">
            <v>Tetsuya.Soeda@oracle.com</v>
          </cell>
          <cell r="W407" t="str">
            <v>C</v>
          </cell>
          <cell r="Z407" t="str">
            <v>ｼﾆｱﾌﾟﾘﾝｼﾊﾟﾙｺﾝｻﾙﾀﾝﾄ</v>
          </cell>
        </row>
        <row r="408">
          <cell r="A408">
            <v>2902</v>
          </cell>
          <cell r="B408">
            <v>38443</v>
          </cell>
          <cell r="C408" t="str">
            <v>吉田 稔</v>
          </cell>
          <cell r="D408" t="str">
            <v>ﾖｼﾀﾞ ﾐﾉﾙ</v>
          </cell>
          <cell r="E408" t="str">
            <v>Minoru Yoshida</v>
          </cell>
          <cell r="F408" t="str">
            <v>ｺﾝｻﾙﾃｨﾝｸﾞｻｰﾋﾞｽ統括</v>
          </cell>
          <cell r="G408" t="str">
            <v>ﾃｸﾉﾛｼﾞｰｿﾘｭｰｼｮﾝｺﾝｻﾙﾃｨﾝｸﾞ統括本部</v>
          </cell>
          <cell r="H408" t="str">
            <v>ﾃｸﾆｶﾙｱｰｷﾃｸﾄ本部</v>
          </cell>
          <cell r="I408" t="str">
            <v>ﾐﾄﾞﾙｳｪｱｱｰｷﾃｸﾄ部</v>
          </cell>
          <cell r="J408" t="str">
            <v>Oracle Consulting Services</v>
          </cell>
          <cell r="K408" t="str">
            <v>Technology Solution Consulting</v>
          </cell>
          <cell r="L408" t="str">
            <v>Technical Architect</v>
          </cell>
          <cell r="M408" t="str">
            <v>Middleware Architect</v>
          </cell>
          <cell r="N408" t="str">
            <v>5070 - Technology solution consulting - ORCL Japan</v>
          </cell>
          <cell r="O408" t="str">
            <v>IC3</v>
          </cell>
          <cell r="P408" t="str">
            <v>20515.Principal Consultant.CONS.IMPDEL.IC3</v>
          </cell>
          <cell r="Q408" t="str">
            <v>L5</v>
          </cell>
          <cell r="S408" t="str">
            <v>2185</v>
          </cell>
          <cell r="T408" t="str">
            <v>Igarashi, Kenpei /  ｲｶﾞﾗｼ ｹﾝﾍﾟｲ /  五十嵐 建平</v>
          </cell>
          <cell r="U408" t="str">
            <v>JP-Tokyo-OAC</v>
          </cell>
          <cell r="V408" t="str">
            <v>minoru.yoshida@oracle.com</v>
          </cell>
          <cell r="W408" t="str">
            <v>C</v>
          </cell>
          <cell r="Z408" t="str">
            <v>ﾌﾟﾘﾝｼﾊﾟﾙｺﾝｻﾙﾀﾝﾄ</v>
          </cell>
        </row>
        <row r="409">
          <cell r="A409">
            <v>3091</v>
          </cell>
          <cell r="B409">
            <v>38838</v>
          </cell>
          <cell r="C409" t="str">
            <v>中川 雅司</v>
          </cell>
          <cell r="D409" t="str">
            <v>ﾅｶｶﾞﾜ ﾏｻｼﾞ</v>
          </cell>
          <cell r="E409" t="str">
            <v>Masaji Nakagawa</v>
          </cell>
          <cell r="F409" t="str">
            <v>ｺﾝｻﾙﾃｨﾝｸﾞｻｰﾋﾞｽ統括</v>
          </cell>
          <cell r="G409" t="str">
            <v>ﾃｸﾉﾛｼﾞｰｿﾘｭｰｼｮﾝｺﾝｻﾙﾃｨﾝｸﾞ統括本部</v>
          </cell>
          <cell r="H409" t="str">
            <v>ﾃｸﾆｶﾙｱｰｷﾃｸﾄ本部</v>
          </cell>
          <cell r="I409" t="str">
            <v>ﾐﾄﾞﾙｳｪｱｱｰｷﾃｸﾄ部</v>
          </cell>
          <cell r="J409" t="str">
            <v>Oracle Consulting Services</v>
          </cell>
          <cell r="K409" t="str">
            <v>Technology Solution Consulting</v>
          </cell>
          <cell r="L409" t="str">
            <v>Technical Architect</v>
          </cell>
          <cell r="M409" t="str">
            <v>Middleware Architect</v>
          </cell>
          <cell r="N409" t="str">
            <v>5070 - Technology solution consulting - ORCL Japan</v>
          </cell>
          <cell r="O409" t="str">
            <v>IC3</v>
          </cell>
          <cell r="P409" t="str">
            <v>20515.Principal Consultant.CONS.IMPDEL.IC3</v>
          </cell>
          <cell r="Q409" t="str">
            <v>L5</v>
          </cell>
          <cell r="S409" t="str">
            <v>2185</v>
          </cell>
          <cell r="T409" t="str">
            <v>Igarashi, Kenpei /  ｲｶﾞﾗｼ ｹﾝﾍﾟｲ /  五十嵐 建平</v>
          </cell>
          <cell r="U409" t="str">
            <v>JP-Tokyo-OAC</v>
          </cell>
          <cell r="V409" t="str">
            <v>masaji.nakagawa@oracle.com</v>
          </cell>
          <cell r="W409" t="str">
            <v>C</v>
          </cell>
          <cell r="Z409" t="str">
            <v>ﾌﾟﾘﾝｼﾊﾟﾙｺﾝｻﾙﾀﾝﾄ</v>
          </cell>
        </row>
        <row r="410">
          <cell r="A410">
            <v>3463</v>
          </cell>
          <cell r="B410">
            <v>39279</v>
          </cell>
          <cell r="C410" t="str">
            <v>羽生田 恒永</v>
          </cell>
          <cell r="D410" t="str">
            <v>ﾊﾆｭｳﾀﾞ ﾂﾈﾅｶﾞ</v>
          </cell>
          <cell r="E410" t="str">
            <v>Tsunenaga Hanyuda</v>
          </cell>
          <cell r="F410" t="str">
            <v>ｺﾝｻﾙﾃｨﾝｸﾞｻｰﾋﾞｽ統括</v>
          </cell>
          <cell r="G410" t="str">
            <v>ﾃｸﾉﾛｼﾞｰｿﾘｭｰｼｮﾝｺﾝｻﾙﾃｨﾝｸﾞ統括本部</v>
          </cell>
          <cell r="H410" t="str">
            <v>ﾃｸﾆｶﾙｱｰｷﾃｸﾄ本部</v>
          </cell>
          <cell r="I410" t="str">
            <v>ﾐﾄﾞﾙｳｪｱｱｰｷﾃｸﾄ部</v>
          </cell>
          <cell r="J410" t="str">
            <v>Oracle Consulting Services</v>
          </cell>
          <cell r="K410" t="str">
            <v>Technology Solution Consulting</v>
          </cell>
          <cell r="L410" t="str">
            <v>Technical Architect</v>
          </cell>
          <cell r="M410" t="str">
            <v>Middleware Architect</v>
          </cell>
          <cell r="N410" t="str">
            <v>5070 - Technology solution consulting - ORCL Japan</v>
          </cell>
          <cell r="O410" t="str">
            <v>IC3</v>
          </cell>
          <cell r="P410" t="str">
            <v>20515.Principal Consultant.CONS.IMPDEL.IC3</v>
          </cell>
          <cell r="Q410" t="str">
            <v>L5</v>
          </cell>
          <cell r="S410" t="str">
            <v>2185</v>
          </cell>
          <cell r="T410" t="str">
            <v>Igarashi, Kenpei /  ｲｶﾞﾗｼ ｹﾝﾍﾟｲ /  五十嵐 建平</v>
          </cell>
          <cell r="U410" t="str">
            <v>JP-Tokyo-OAC</v>
          </cell>
          <cell r="V410" t="str">
            <v>tsunenaga.hanyuda@oracle.com</v>
          </cell>
          <cell r="W410" t="str">
            <v>C</v>
          </cell>
          <cell r="Z410" t="str">
            <v>ﾌﾟﾘﾝｼﾊﾟﾙｺﾝｻﾙﾀﾝﾄ</v>
          </cell>
        </row>
        <row r="411">
          <cell r="A411">
            <v>5392</v>
          </cell>
          <cell r="B411">
            <v>39606</v>
          </cell>
          <cell r="C411" t="str">
            <v>榑松 谷仁</v>
          </cell>
          <cell r="D411" t="str">
            <v>ｸﾚﾏﾂ ﾀﾆﾋﾄ</v>
          </cell>
          <cell r="E411" t="str">
            <v>Tanihito Kurematsu</v>
          </cell>
          <cell r="F411" t="str">
            <v>ｺﾝｻﾙﾃｨﾝｸﾞｻｰﾋﾞｽ統括</v>
          </cell>
          <cell r="G411" t="str">
            <v>ﾃｸﾉﾛｼﾞｰｿﾘｭｰｼｮﾝｺﾝｻﾙﾃｨﾝｸﾞ統括本部</v>
          </cell>
          <cell r="H411" t="str">
            <v>ﾃｸﾆｶﾙｱｰｷﾃｸﾄ本部</v>
          </cell>
          <cell r="I411" t="str">
            <v>ﾐﾄﾞﾙｳｪｱｱｰｷﾃｸﾄ部</v>
          </cell>
          <cell r="J411" t="str">
            <v>Oracle Consulting Services</v>
          </cell>
          <cell r="K411" t="str">
            <v>Technology Solution Consulting</v>
          </cell>
          <cell r="L411" t="str">
            <v>Technical Architect</v>
          </cell>
          <cell r="M411" t="str">
            <v>Middleware Architect</v>
          </cell>
          <cell r="N411" t="str">
            <v>5070 - Technology solution consulting - ORCL OIS Japan GK</v>
          </cell>
          <cell r="O411" t="str">
            <v>IC3</v>
          </cell>
          <cell r="P411" t="str">
            <v>21630.Consulting Solution Lead.CONS.IMPDEL.IC3</v>
          </cell>
          <cell r="Q411" t="str">
            <v>L6</v>
          </cell>
          <cell r="S411" t="str">
            <v>2185</v>
          </cell>
          <cell r="T411" t="str">
            <v>Igarashi, Kenpei /  ｲｶﾞﾗｼ ｹﾝﾍﾟｲ /  五十嵐 建平</v>
          </cell>
          <cell r="U411" t="str">
            <v>JP-Tokyo-OAC</v>
          </cell>
          <cell r="V411" t="str">
            <v>tanihito.kurematsu@oracle.com</v>
          </cell>
          <cell r="W411" t="str">
            <v>C</v>
          </cell>
          <cell r="Z411" t="str">
            <v>ｿﾘｭｰｼｮﾝﾘｰﾀﾞｰ</v>
          </cell>
        </row>
        <row r="412">
          <cell r="A412">
            <v>6072</v>
          </cell>
          <cell r="B412">
            <v>39630</v>
          </cell>
          <cell r="C412" t="str">
            <v>猪瀬 淳</v>
          </cell>
          <cell r="D412" t="str">
            <v>ｲﾉｾ ｼﾞｭﾝ</v>
          </cell>
          <cell r="E412" t="str">
            <v>Jun Inose</v>
          </cell>
          <cell r="F412" t="str">
            <v>ｺﾝｻﾙﾃｨﾝｸﾞｻｰﾋﾞｽ統括</v>
          </cell>
          <cell r="G412" t="str">
            <v>ﾃｸﾉﾛｼﾞｰｿﾘｭｰｼｮﾝｺﾝｻﾙﾃｨﾝｸﾞ統括本部</v>
          </cell>
          <cell r="H412" t="str">
            <v>ﾃｸﾆｶﾙｱｰｷﾃｸﾄ本部</v>
          </cell>
          <cell r="I412" t="str">
            <v>ﾐﾄﾞﾙｳｪｱｱｰｷﾃｸﾄ部</v>
          </cell>
          <cell r="J412" t="str">
            <v>Oracle Consulting Services</v>
          </cell>
          <cell r="K412" t="str">
            <v>Technology Solution Consulting</v>
          </cell>
          <cell r="L412" t="str">
            <v>Technical Architect</v>
          </cell>
          <cell r="M412" t="str">
            <v>Middleware Architect</v>
          </cell>
          <cell r="N412" t="str">
            <v>5070 - Technology solution consulting - ORCL OIS Japan GK</v>
          </cell>
          <cell r="O412" t="str">
            <v>IC3</v>
          </cell>
          <cell r="P412" t="str">
            <v>20610.Senior Principal Consultant.CONS.IMPDEL.IC3</v>
          </cell>
          <cell r="Q412" t="str">
            <v>L6</v>
          </cell>
          <cell r="S412" t="str">
            <v>2185</v>
          </cell>
          <cell r="T412" t="str">
            <v>Igarashi, Kenpei /  ｲｶﾞﾗｼ ｹﾝﾍﾟｲ /  五十嵐 建平</v>
          </cell>
          <cell r="U412" t="str">
            <v>JP-Tokyo-OAC</v>
          </cell>
          <cell r="V412" t="str">
            <v>jun.inose@oracle.com</v>
          </cell>
          <cell r="W412" t="str">
            <v>C</v>
          </cell>
          <cell r="Z412" t="str">
            <v>ｼﾆｱﾌﾟﾘﾝｼﾊﾟﾙｺﾝｻﾙﾀﾝﾄ</v>
          </cell>
        </row>
        <row r="413">
          <cell r="A413">
            <v>3152</v>
          </cell>
          <cell r="B413">
            <v>38945</v>
          </cell>
          <cell r="C413" t="str">
            <v>竹澤 正嗣</v>
          </cell>
          <cell r="D413" t="str">
            <v>ﾀｹｻﾞﾜ ﾏｻｼ</v>
          </cell>
          <cell r="E413" t="str">
            <v>Masashi Takezawa</v>
          </cell>
          <cell r="F413" t="str">
            <v>ｺﾝｻﾙﾃｨﾝｸﾞｻｰﾋﾞｽ統括</v>
          </cell>
          <cell r="G413" t="str">
            <v>ﾃｸﾉﾛｼﾞｰｿﾘｭｰｼｮﾝｺﾝｻﾙﾃｨﾝｸﾞ統括本部</v>
          </cell>
          <cell r="H413" t="str">
            <v>ﾃｸﾆｶﾙｱｰｷﾃｸﾄ本部</v>
          </cell>
          <cell r="I413" t="str">
            <v>ﾐﾄﾞﾙｳｪｱｱｰｷﾃｸﾄ部</v>
          </cell>
          <cell r="J413" t="str">
            <v>Oracle Consulting Services</v>
          </cell>
          <cell r="K413" t="str">
            <v>Technology Solution Consulting</v>
          </cell>
          <cell r="L413" t="str">
            <v>Technical Architect</v>
          </cell>
          <cell r="M413" t="str">
            <v>Middleware Architect</v>
          </cell>
          <cell r="N413" t="str">
            <v>5070 - Technology solution consulting - ORCL Japan</v>
          </cell>
          <cell r="O413" t="str">
            <v>IC2</v>
          </cell>
          <cell r="P413" t="str">
            <v>20410.Senior Consultant.CONS.IMPDEL.IC2</v>
          </cell>
          <cell r="Q413" t="str">
            <v>L4</v>
          </cell>
          <cell r="S413" t="str">
            <v>2185</v>
          </cell>
          <cell r="T413" t="str">
            <v>Igarashi, Kenpei /  ｲｶﾞﾗｼ ｹﾝﾍﾟｲ /  五十嵐 建平</v>
          </cell>
          <cell r="U413" t="str">
            <v>JP-Tokyo-OAC</v>
          </cell>
          <cell r="V413" t="str">
            <v>masashi.takezawa@oracle.com</v>
          </cell>
          <cell r="W413" t="str">
            <v>C</v>
          </cell>
          <cell r="Z413" t="str">
            <v>ｼﾆｱｺﾝｻﾙﾀﾝﾄ</v>
          </cell>
        </row>
        <row r="414">
          <cell r="A414">
            <v>3177</v>
          </cell>
          <cell r="B414">
            <v>38976</v>
          </cell>
          <cell r="C414" t="str">
            <v>上村 健一</v>
          </cell>
          <cell r="D414" t="str">
            <v>ｶﾐﾑﾗ ｹﾝｲﾁ</v>
          </cell>
          <cell r="E414" t="str">
            <v>Kenichi Kamimura</v>
          </cell>
          <cell r="F414" t="str">
            <v>ｺﾝｻﾙﾃｨﾝｸﾞｻｰﾋﾞｽ統括</v>
          </cell>
          <cell r="G414" t="str">
            <v>ﾃｸﾉﾛｼﾞｰｿﾘｭｰｼｮﾝｺﾝｻﾙﾃｨﾝｸﾞ統括本部</v>
          </cell>
          <cell r="H414" t="str">
            <v>ﾃｸﾆｶﾙｱｰｷﾃｸﾄ本部</v>
          </cell>
          <cell r="I414" t="str">
            <v>ﾐﾄﾞﾙｳｪｱｱｰｷﾃｸﾄ部</v>
          </cell>
          <cell r="J414" t="str">
            <v>Oracle Consulting Services</v>
          </cell>
          <cell r="K414" t="str">
            <v>Technology Solution Consulting</v>
          </cell>
          <cell r="L414" t="str">
            <v>Technical Architect</v>
          </cell>
          <cell r="M414" t="str">
            <v>Middleware Architect</v>
          </cell>
          <cell r="N414" t="str">
            <v>5070 - Technology solution consulting - ORCL Japan</v>
          </cell>
          <cell r="O414" t="str">
            <v>IC2</v>
          </cell>
          <cell r="P414" t="str">
            <v>20410.Senior Consultant.CONS.IMPDEL.IC2</v>
          </cell>
          <cell r="Q414" t="str">
            <v>L4</v>
          </cell>
          <cell r="S414" t="str">
            <v>2185</v>
          </cell>
          <cell r="T414" t="str">
            <v>Igarashi, Kenpei /  ｲｶﾞﾗｼ ｹﾝﾍﾟｲ /  五十嵐 建平</v>
          </cell>
          <cell r="U414" t="str">
            <v>JP-Tokyo-OAC</v>
          </cell>
          <cell r="V414" t="str">
            <v>kenichi.kamimura@oracle.com</v>
          </cell>
          <cell r="W414" t="str">
            <v>C</v>
          </cell>
          <cell r="Z414" t="str">
            <v>ｼﾆｱｺﾝｻﾙﾀﾝﾄ</v>
          </cell>
        </row>
        <row r="415">
          <cell r="A415">
            <v>3355</v>
          </cell>
          <cell r="B415">
            <v>39173</v>
          </cell>
          <cell r="C415" t="str">
            <v>矢形 拓也</v>
          </cell>
          <cell r="D415" t="str">
            <v>ﾔｶﾞﾀ ﾀｸﾔ</v>
          </cell>
          <cell r="E415" t="str">
            <v>Takuya Yagata</v>
          </cell>
          <cell r="F415" t="str">
            <v>ｺﾝｻﾙﾃｨﾝｸﾞｻｰﾋﾞｽ統括</v>
          </cell>
          <cell r="G415" t="str">
            <v>ﾃｸﾉﾛｼﾞｰｿﾘｭｰｼｮﾝｺﾝｻﾙﾃｨﾝｸﾞ統括本部</v>
          </cell>
          <cell r="H415" t="str">
            <v>ﾃｸﾆｶﾙｱｰｷﾃｸﾄ本部</v>
          </cell>
          <cell r="I415" t="str">
            <v>ﾐﾄﾞﾙｳｪｱｱｰｷﾃｸﾄ部</v>
          </cell>
          <cell r="J415" t="str">
            <v>Oracle Consulting Services</v>
          </cell>
          <cell r="K415" t="str">
            <v>Technology Solution Consulting</v>
          </cell>
          <cell r="L415" t="str">
            <v>Technical Architect</v>
          </cell>
          <cell r="M415" t="str">
            <v>Middleware Architect</v>
          </cell>
          <cell r="N415" t="str">
            <v>5070 - Technology solution consulting - ORCL Japan</v>
          </cell>
          <cell r="O415" t="str">
            <v>IC2</v>
          </cell>
          <cell r="P415" t="str">
            <v>20410.Senior Consultant.CONS.IMPDEL.IC2</v>
          </cell>
          <cell r="Q415" t="str">
            <v>L4</v>
          </cell>
          <cell r="S415" t="str">
            <v>2185</v>
          </cell>
          <cell r="T415" t="str">
            <v>Igarashi, Kenpei /  ｲｶﾞﾗｼ ｹﾝﾍﾟｲ /  五十嵐 建平</v>
          </cell>
          <cell r="U415" t="str">
            <v>JP-Tokyo-OAC</v>
          </cell>
          <cell r="V415" t="str">
            <v>takuya.yagata@oracle.com</v>
          </cell>
          <cell r="W415" t="str">
            <v>NG</v>
          </cell>
          <cell r="Z415" t="str">
            <v>ｼﾆｱｺﾝｻﾙﾀﾝﾄ</v>
          </cell>
        </row>
        <row r="416">
          <cell r="A416">
            <v>3578</v>
          </cell>
          <cell r="B416">
            <v>39417</v>
          </cell>
          <cell r="C416" t="str">
            <v>米田 穣</v>
          </cell>
          <cell r="D416" t="str">
            <v>ﾖﾈﾀﾞ ﾕﾀｶ</v>
          </cell>
          <cell r="E416" t="str">
            <v>Yutaka Yoneda</v>
          </cell>
          <cell r="F416" t="str">
            <v>ｺﾝｻﾙﾃｨﾝｸﾞｻｰﾋﾞｽ統括</v>
          </cell>
          <cell r="G416" t="str">
            <v>ﾃｸﾉﾛｼﾞｰｿﾘｭｰｼｮﾝｺﾝｻﾙﾃｨﾝｸﾞ統括本部</v>
          </cell>
          <cell r="H416" t="str">
            <v>ﾃｸﾆｶﾙｱｰｷﾃｸﾄ本部</v>
          </cell>
          <cell r="I416" t="str">
            <v>ﾐﾄﾞﾙｳｪｱｱｰｷﾃｸﾄ部</v>
          </cell>
          <cell r="J416" t="str">
            <v>Oracle Consulting Services</v>
          </cell>
          <cell r="K416" t="str">
            <v>Technology Solution Consulting</v>
          </cell>
          <cell r="L416" t="str">
            <v>Technical Architect</v>
          </cell>
          <cell r="M416" t="str">
            <v>Middleware Architect</v>
          </cell>
          <cell r="N416" t="str">
            <v>5070 - Technology solution consulting - ORCL Japan</v>
          </cell>
          <cell r="O416" t="str">
            <v>IC2</v>
          </cell>
          <cell r="P416" t="str">
            <v>20410.Senior Consultant.CONS.IMPDEL.IC2</v>
          </cell>
          <cell r="Q416" t="str">
            <v>L4</v>
          </cell>
          <cell r="S416" t="str">
            <v>2185</v>
          </cell>
          <cell r="T416" t="str">
            <v>Igarashi, Kenpei /  ｲｶﾞﾗｼ ｹﾝﾍﾟｲ /  五十嵐 建平</v>
          </cell>
          <cell r="U416" t="str">
            <v>JP-Tokyo-OAC</v>
          </cell>
          <cell r="V416" t="str">
            <v>yutaka.x.yoneda@oracle.com</v>
          </cell>
          <cell r="W416" t="str">
            <v>C</v>
          </cell>
          <cell r="Z416" t="str">
            <v>ｼﾆｱｺﾝｻﾙﾀﾝﾄ</v>
          </cell>
        </row>
        <row r="417">
          <cell r="A417">
            <v>3607</v>
          </cell>
          <cell r="B417">
            <v>39448</v>
          </cell>
          <cell r="C417" t="str">
            <v>久次米 孝俊</v>
          </cell>
          <cell r="D417" t="str">
            <v>ｸｼﾞﾒ ﾀｶﾄｼ</v>
          </cell>
          <cell r="E417" t="str">
            <v>Takatoshi Kujime</v>
          </cell>
          <cell r="F417" t="str">
            <v>ｺﾝｻﾙﾃｨﾝｸﾞｻｰﾋﾞｽ統括</v>
          </cell>
          <cell r="G417" t="str">
            <v>ﾃｸﾉﾛｼﾞｰｿﾘｭｰｼｮﾝｺﾝｻﾙﾃｨﾝｸﾞ統括本部</v>
          </cell>
          <cell r="H417" t="str">
            <v>ﾃｸﾆｶﾙｱｰｷﾃｸﾄ本部</v>
          </cell>
          <cell r="I417" t="str">
            <v>ﾐﾄﾞﾙｳｪｱｱｰｷﾃｸﾄ部</v>
          </cell>
          <cell r="J417" t="str">
            <v>Oracle Consulting Services</v>
          </cell>
          <cell r="K417" t="str">
            <v>Technology Solution Consulting</v>
          </cell>
          <cell r="L417" t="str">
            <v>Technical Architect</v>
          </cell>
          <cell r="M417" t="str">
            <v>Middleware Architect</v>
          </cell>
          <cell r="N417" t="str">
            <v>5070 - Technology solution consulting - ORCL Japan</v>
          </cell>
          <cell r="O417" t="str">
            <v>IC2</v>
          </cell>
          <cell r="P417" t="str">
            <v>20410.Senior Consultant.CONS.IMPDEL.IC2</v>
          </cell>
          <cell r="Q417" t="str">
            <v>L4</v>
          </cell>
          <cell r="S417" t="str">
            <v>2185</v>
          </cell>
          <cell r="T417" t="str">
            <v>Igarashi, Kenpei /  ｲｶﾞﾗｼ ｹﾝﾍﾟｲ /  五十嵐 建平</v>
          </cell>
          <cell r="U417" t="str">
            <v>JP-Tokyo-OAC</v>
          </cell>
          <cell r="V417" t="str">
            <v>takatoshi.kujime@oracle.com</v>
          </cell>
          <cell r="W417" t="str">
            <v>C</v>
          </cell>
          <cell r="Z417" t="str">
            <v>ｼﾆｱｺﾝｻﾙﾀﾝﾄ</v>
          </cell>
        </row>
        <row r="418">
          <cell r="A418">
            <v>4416</v>
          </cell>
          <cell r="B418">
            <v>40878</v>
          </cell>
          <cell r="C418" t="str">
            <v>伊藤 智博</v>
          </cell>
          <cell r="D418" t="str">
            <v>ｲﾄｳ ﾁﾋﾛ</v>
          </cell>
          <cell r="E418" t="str">
            <v>Chihiro Ito</v>
          </cell>
          <cell r="F418" t="str">
            <v>ｺﾝｻﾙﾃｨﾝｸﾞｻｰﾋﾞｽ統括</v>
          </cell>
          <cell r="G418" t="str">
            <v>ﾃｸﾉﾛｼﾞｰｿﾘｭｰｼｮﾝｺﾝｻﾙﾃｨﾝｸﾞ統括本部</v>
          </cell>
          <cell r="H418" t="str">
            <v>ﾃｸﾆｶﾙｱｰｷﾃｸﾄ本部</v>
          </cell>
          <cell r="I418" t="str">
            <v>ﾐﾄﾞﾙｳｪｱｱｰｷﾃｸﾄ部</v>
          </cell>
          <cell r="J418" t="str">
            <v>Oracle Consulting Services</v>
          </cell>
          <cell r="K418" t="str">
            <v>Technology Solution Consulting</v>
          </cell>
          <cell r="L418" t="str">
            <v>Technical Architect</v>
          </cell>
          <cell r="M418" t="str">
            <v>Middleware Architect</v>
          </cell>
          <cell r="N418" t="str">
            <v>5070 - Technology solution consulting - ORCL Japan</v>
          </cell>
          <cell r="O418" t="str">
            <v>IC2</v>
          </cell>
          <cell r="P418" t="str">
            <v>20410.Senior Consultant.CONS.IMPDEL.IC2</v>
          </cell>
          <cell r="Q418" t="str">
            <v>L4</v>
          </cell>
          <cell r="S418" t="str">
            <v>2185</v>
          </cell>
          <cell r="T418" t="str">
            <v>Igarashi, Kenpei /  ｲｶﾞﾗｼ ｹﾝﾍﾟｲ /  五十嵐 建平</v>
          </cell>
          <cell r="U418" t="str">
            <v>JP-Tokyo-OAC</v>
          </cell>
          <cell r="V418" t="str">
            <v>chihiro.ito@oracle.com</v>
          </cell>
          <cell r="W418" t="str">
            <v>C</v>
          </cell>
          <cell r="Z418" t="str">
            <v>ｼﾆｱｺﾝｻﾙﾀﾝﾄ</v>
          </cell>
        </row>
        <row r="419">
          <cell r="A419">
            <v>4444</v>
          </cell>
          <cell r="B419">
            <v>40909</v>
          </cell>
          <cell r="C419" t="str">
            <v>堤 昭雄</v>
          </cell>
          <cell r="D419" t="str">
            <v>ﾂﾂﾐ ｱｷｵ</v>
          </cell>
          <cell r="E419" t="str">
            <v>Akio Tsutsumi</v>
          </cell>
          <cell r="F419" t="str">
            <v>ｺﾝｻﾙﾃｨﾝｸﾞｻｰﾋﾞｽ統括</v>
          </cell>
          <cell r="G419" t="str">
            <v>ﾃｸﾉﾛｼﾞｰｿﾘｭｰｼｮﾝｺﾝｻﾙﾃｨﾝｸﾞ統括本部</v>
          </cell>
          <cell r="H419" t="str">
            <v>ﾃｸﾆｶﾙｱｰｷﾃｸﾄ本部</v>
          </cell>
          <cell r="I419" t="str">
            <v>ﾐﾄﾞﾙｳｪｱｱｰｷﾃｸﾄ部</v>
          </cell>
          <cell r="J419" t="str">
            <v>Oracle Consulting Services</v>
          </cell>
          <cell r="K419" t="str">
            <v>Technology Solution Consulting</v>
          </cell>
          <cell r="L419" t="str">
            <v>Technical Architect</v>
          </cell>
          <cell r="M419" t="str">
            <v>Middleware Architect</v>
          </cell>
          <cell r="N419" t="str">
            <v>5070 - Technology solution consulting - ORCL Japan</v>
          </cell>
          <cell r="O419" t="str">
            <v>IC2</v>
          </cell>
          <cell r="P419" t="str">
            <v>20410.Senior Consultant.CONS.IMPDEL.IC2</v>
          </cell>
          <cell r="Q419" t="str">
            <v>L4</v>
          </cell>
          <cell r="S419" t="str">
            <v>2185</v>
          </cell>
          <cell r="T419" t="str">
            <v>Igarashi, Kenpei /  ｲｶﾞﾗｼ ｹﾝﾍﾟｲ /  五十嵐 建平</v>
          </cell>
          <cell r="U419" t="str">
            <v>JP-Tokyo-OAC</v>
          </cell>
          <cell r="V419" t="str">
            <v>akio.tsutsumi@oracle.com</v>
          </cell>
          <cell r="W419" t="str">
            <v>C</v>
          </cell>
          <cell r="Z419" t="str">
            <v>ｼﾆｱｺﾝｻﾙﾀﾝﾄ</v>
          </cell>
        </row>
        <row r="420">
          <cell r="A420">
            <v>5450</v>
          </cell>
          <cell r="B420">
            <v>40878</v>
          </cell>
          <cell r="C420" t="str">
            <v>井上 理</v>
          </cell>
          <cell r="D420" t="str">
            <v>ｲﾉｳｴ ｵｻﾑ</v>
          </cell>
          <cell r="E420" t="str">
            <v>Osamu Inoue</v>
          </cell>
          <cell r="F420" t="str">
            <v>ｺﾝｻﾙﾃｨﾝｸﾞｻｰﾋﾞｽ統括</v>
          </cell>
          <cell r="G420" t="str">
            <v>ﾃｸﾉﾛｼﾞｰｿﾘｭｰｼｮﾝｺﾝｻﾙﾃｨﾝｸﾞ統括本部</v>
          </cell>
          <cell r="H420" t="str">
            <v>ﾃｸﾆｶﾙｱｰｷﾃｸﾄ本部</v>
          </cell>
          <cell r="I420" t="str">
            <v>ﾐﾄﾞﾙｳｪｱｱｰｷﾃｸﾄ部</v>
          </cell>
          <cell r="J420" t="str">
            <v>Oracle Consulting Services</v>
          </cell>
          <cell r="K420" t="str">
            <v>Technology Solution Consulting</v>
          </cell>
          <cell r="L420" t="str">
            <v>Technical Architect</v>
          </cell>
          <cell r="M420" t="str">
            <v>Middleware Architect</v>
          </cell>
          <cell r="N420" t="str">
            <v>5070 - Technology solution consulting - ORCL OIS Japan GK</v>
          </cell>
          <cell r="O420" t="str">
            <v>IC2</v>
          </cell>
          <cell r="P420" t="str">
            <v>20410.Senior Consultant.CONS.IMPDEL.IC2</v>
          </cell>
          <cell r="Q420" t="str">
            <v>L4</v>
          </cell>
          <cell r="S420" t="str">
            <v>2185</v>
          </cell>
          <cell r="T420" t="str">
            <v>Igarashi, Kenpei /  ｲｶﾞﾗｼ ｹﾝﾍﾟｲ /  五十嵐 建平</v>
          </cell>
          <cell r="U420" t="str">
            <v>JP-Tokyo-OAC</v>
          </cell>
          <cell r="V420" t="str">
            <v>osamu.inoue@oracle.com</v>
          </cell>
          <cell r="W420" t="str">
            <v>C</v>
          </cell>
          <cell r="Z420" t="str">
            <v>Senior Consultant</v>
          </cell>
        </row>
        <row r="421">
          <cell r="A421">
            <v>3571</v>
          </cell>
          <cell r="B421">
            <v>39417</v>
          </cell>
          <cell r="C421" t="str">
            <v>伊藤 郁保</v>
          </cell>
          <cell r="D421" t="str">
            <v>ｲﾄｳ ｲｸﾎ</v>
          </cell>
          <cell r="E421" t="str">
            <v>Ikuho Itoh</v>
          </cell>
          <cell r="F421" t="str">
            <v>ｺﾝｻﾙﾃｨﾝｸﾞｻｰﾋﾞｽ統括</v>
          </cell>
          <cell r="G421" t="str">
            <v>ﾃｸﾉﾛｼﾞｰｿﾘｭｰｼｮﾝｺﾝｻﾙﾃｨﾝｸﾞ統括本部</v>
          </cell>
          <cell r="H421" t="str">
            <v>ﾃｸﾆｶﾙｱｰｷﾃｸﾄ本部</v>
          </cell>
          <cell r="I421" t="str">
            <v>ﾐﾄﾞﾙｳｪｱｱｰｷﾃｸﾄ部</v>
          </cell>
          <cell r="J421" t="str">
            <v>Oracle Consulting Services</v>
          </cell>
          <cell r="K421" t="str">
            <v>Technology Solution Consulting</v>
          </cell>
          <cell r="L421" t="str">
            <v>Technical Architect</v>
          </cell>
          <cell r="M421" t="str">
            <v>Middleware Architect</v>
          </cell>
          <cell r="N421" t="str">
            <v>5070 - Technology solution consulting - ORCL Japan</v>
          </cell>
          <cell r="O421" t="str">
            <v>IC2</v>
          </cell>
          <cell r="P421" t="str">
            <v>20410.Senior Consultant.CONS.IMPDEL.IC2</v>
          </cell>
          <cell r="Q421" t="str">
            <v>L4</v>
          </cell>
          <cell r="S421" t="str">
            <v>2185</v>
          </cell>
          <cell r="T421" t="str">
            <v>Igarashi, Kenpei /  ｲｶﾞﾗｼ ｹﾝﾍﾟｲ /  五十嵐 建平</v>
          </cell>
          <cell r="U421" t="str">
            <v>JP-Tokyo-OAC</v>
          </cell>
          <cell r="V421" t="str">
            <v>ikuho.itoh@oracle.com</v>
          </cell>
          <cell r="W421" t="str">
            <v>C</v>
          </cell>
          <cell r="Z421" t="str">
            <v>ｼﾆｱｺﾝｻﾙﾀﾝﾄ</v>
          </cell>
        </row>
        <row r="422">
          <cell r="A422">
            <v>3351</v>
          </cell>
          <cell r="B422">
            <v>39173</v>
          </cell>
          <cell r="C422" t="str">
            <v>堀田 直美</v>
          </cell>
          <cell r="D422" t="str">
            <v>ﾎｯﾀ ﾅｵﾐ</v>
          </cell>
          <cell r="E422" t="str">
            <v>Naomi Hotta</v>
          </cell>
          <cell r="F422" t="str">
            <v>ｺﾝｻﾙﾃｨﾝｸﾞｻｰﾋﾞｽ統括</v>
          </cell>
          <cell r="G422" t="str">
            <v>ﾃｸﾉﾛｼﾞｰｿﾘｭｰｼｮﾝｺﾝｻﾙﾃｨﾝｸﾞ統括本部</v>
          </cell>
          <cell r="H422" t="str">
            <v>ﾃｸﾆｶﾙｱｰｷﾃｸﾄ本部</v>
          </cell>
          <cell r="I422" t="str">
            <v>ﾐﾄﾞﾙｳｪｱｱｰｷﾃｸﾄ部</v>
          </cell>
          <cell r="J422" t="str">
            <v>Oracle Consulting Services</v>
          </cell>
          <cell r="K422" t="str">
            <v>Technology Solution Consulting</v>
          </cell>
          <cell r="L422" t="str">
            <v>Technical Architect</v>
          </cell>
          <cell r="M422" t="str">
            <v>Middleware Architect</v>
          </cell>
          <cell r="N422" t="str">
            <v>5070 - Technology solution consulting - ORCL Japan</v>
          </cell>
          <cell r="O422" t="str">
            <v>IC1</v>
          </cell>
          <cell r="P422" t="str">
            <v>20310.Staff Consultant.CONS.IMPDEL.IC1</v>
          </cell>
          <cell r="Q422" t="str">
            <v>L3</v>
          </cell>
          <cell r="S422" t="str">
            <v>2185</v>
          </cell>
          <cell r="T422" t="str">
            <v>Igarashi, Kenpei /  ｲｶﾞﾗｼ ｹﾝﾍﾟｲ /  五十嵐 建平</v>
          </cell>
          <cell r="U422" t="str">
            <v>JP-Tokyo-OAC</v>
          </cell>
          <cell r="V422" t="str">
            <v>naomi.hotta@oracle.com</v>
          </cell>
          <cell r="W422" t="str">
            <v>NG</v>
          </cell>
          <cell r="Z422" t="str">
            <v>ｽﾀｯﾌｺﾝｻﾙﾀﾝﾄ</v>
          </cell>
        </row>
        <row r="423">
          <cell r="A423">
            <v>3674</v>
          </cell>
          <cell r="B423">
            <v>39539</v>
          </cell>
          <cell r="C423" t="str">
            <v>伊東 朋子</v>
          </cell>
          <cell r="D423" t="str">
            <v>ｲﾄｳ ﾄﾓｺ</v>
          </cell>
          <cell r="E423" t="str">
            <v>Tomoko Ito</v>
          </cell>
          <cell r="F423" t="str">
            <v>ｺﾝｻﾙﾃｨﾝｸﾞｻｰﾋﾞｽ統括</v>
          </cell>
          <cell r="G423" t="str">
            <v>ﾃｸﾉﾛｼﾞｰｿﾘｭｰｼｮﾝｺﾝｻﾙﾃｨﾝｸﾞ統括本部</v>
          </cell>
          <cell r="H423" t="str">
            <v>ﾃｸﾆｶﾙｱｰｷﾃｸﾄ本部</v>
          </cell>
          <cell r="I423" t="str">
            <v>ﾐﾄﾞﾙｳｪｱｱｰｷﾃｸﾄ部</v>
          </cell>
          <cell r="J423" t="str">
            <v>Oracle Consulting Services</v>
          </cell>
          <cell r="K423" t="str">
            <v>Technology Solution Consulting</v>
          </cell>
          <cell r="L423" t="str">
            <v>Technical Architect</v>
          </cell>
          <cell r="M423" t="str">
            <v>Middleware Architect</v>
          </cell>
          <cell r="N423" t="str">
            <v>5070 - Technology solution consulting - ORCL Japan</v>
          </cell>
          <cell r="O423" t="str">
            <v>IC1</v>
          </cell>
          <cell r="P423" t="str">
            <v>20310.Staff Consultant.CONS.IMPDEL.IC1</v>
          </cell>
          <cell r="Q423" t="str">
            <v>L3</v>
          </cell>
          <cell r="S423" t="str">
            <v>2185</v>
          </cell>
          <cell r="T423" t="str">
            <v>Igarashi, Kenpei /  ｲｶﾞﾗｼ ｹﾝﾍﾟｲ /  五十嵐 建平</v>
          </cell>
          <cell r="U423" t="str">
            <v>JP-Tokyo-OAC</v>
          </cell>
          <cell r="V423" t="str">
            <v>tomoko.ito@oracle.com</v>
          </cell>
          <cell r="W423" t="str">
            <v>NG</v>
          </cell>
          <cell r="Z423" t="str">
            <v>ｽﾀｯﾌｺﾝｻﾙﾀﾝﾄ</v>
          </cell>
        </row>
        <row r="424">
          <cell r="A424">
            <v>3692</v>
          </cell>
          <cell r="B424">
            <v>39539</v>
          </cell>
          <cell r="C424" t="str">
            <v>佐藤 貴彦</v>
          </cell>
          <cell r="D424" t="str">
            <v>ｻﾄｳ ﾀｶﾋｺ</v>
          </cell>
          <cell r="E424" t="str">
            <v>Takahiko Sato</v>
          </cell>
          <cell r="F424" t="str">
            <v>ｺﾝｻﾙﾃｨﾝｸﾞｻｰﾋﾞｽ統括</v>
          </cell>
          <cell r="G424" t="str">
            <v>ﾃｸﾉﾛｼﾞｰｿﾘｭｰｼｮﾝｺﾝｻﾙﾃｨﾝｸﾞ統括本部</v>
          </cell>
          <cell r="H424" t="str">
            <v>ﾃｸﾆｶﾙｱｰｷﾃｸﾄ本部</v>
          </cell>
          <cell r="I424" t="str">
            <v>ﾐﾄﾞﾙｳｪｱｱｰｷﾃｸﾄ部</v>
          </cell>
          <cell r="J424" t="str">
            <v>Oracle Consulting Services</v>
          </cell>
          <cell r="K424" t="str">
            <v>Technology Solution Consulting</v>
          </cell>
          <cell r="L424" t="str">
            <v>Technical Architect</v>
          </cell>
          <cell r="M424" t="str">
            <v>Middleware Architect</v>
          </cell>
          <cell r="N424" t="str">
            <v>5070 - Technology solution consulting - ORCL Japan</v>
          </cell>
          <cell r="O424" t="str">
            <v>IC1</v>
          </cell>
          <cell r="P424" t="str">
            <v>20310.Staff Consultant.CONS.IMPDEL.IC1</v>
          </cell>
          <cell r="Q424" t="str">
            <v>L3</v>
          </cell>
          <cell r="S424" t="str">
            <v>2185</v>
          </cell>
          <cell r="T424" t="str">
            <v>Igarashi, Kenpei /  ｲｶﾞﾗｼ ｹﾝﾍﾟｲ /  五十嵐 建平</v>
          </cell>
          <cell r="U424" t="str">
            <v>JP-Tokyo-OAC</v>
          </cell>
          <cell r="V424" t="str">
            <v>takahiko.sato@oracle.com</v>
          </cell>
          <cell r="W424" t="str">
            <v>NG</v>
          </cell>
          <cell r="Z424" t="str">
            <v>ｽﾀｯﾌｺﾝｻﾙﾀﾝﾄ</v>
          </cell>
        </row>
        <row r="425">
          <cell r="A425">
            <v>3719</v>
          </cell>
          <cell r="B425">
            <v>39539</v>
          </cell>
          <cell r="C425" t="str">
            <v>村田 京介</v>
          </cell>
          <cell r="D425" t="str">
            <v>ﾑﾗﾀ ｷｮｳｽｹ</v>
          </cell>
          <cell r="E425" t="str">
            <v>Kyosuke Murata</v>
          </cell>
          <cell r="F425" t="str">
            <v>ｺﾝｻﾙﾃｨﾝｸﾞｻｰﾋﾞｽ統括</v>
          </cell>
          <cell r="G425" t="str">
            <v>ﾃｸﾉﾛｼﾞｰｿﾘｭｰｼｮﾝｺﾝｻﾙﾃｨﾝｸﾞ統括本部</v>
          </cell>
          <cell r="H425" t="str">
            <v>ﾃｸﾆｶﾙｱｰｷﾃｸﾄ本部</v>
          </cell>
          <cell r="I425" t="str">
            <v>ﾐﾄﾞﾙｳｪｱｱｰｷﾃｸﾄ部</v>
          </cell>
          <cell r="J425" t="str">
            <v>Oracle Consulting Services</v>
          </cell>
          <cell r="K425" t="str">
            <v>Technology Solution Consulting</v>
          </cell>
          <cell r="L425" t="str">
            <v>Technical Architect</v>
          </cell>
          <cell r="M425" t="str">
            <v>Middleware Architect</v>
          </cell>
          <cell r="N425" t="str">
            <v>5070 - Technology solution consulting - ORCL Japan</v>
          </cell>
          <cell r="O425" t="str">
            <v>IC1</v>
          </cell>
          <cell r="P425" t="str">
            <v>20310.Staff Consultant.CONS.IMPDEL.IC1</v>
          </cell>
          <cell r="Q425" t="str">
            <v>L3</v>
          </cell>
          <cell r="S425" t="str">
            <v>2185</v>
          </cell>
          <cell r="T425" t="str">
            <v>Igarashi, Kenpei /  ｲｶﾞﾗｼ ｹﾝﾍﾟｲ /  五十嵐 建平</v>
          </cell>
          <cell r="U425" t="str">
            <v>JP-Tokyo-OAC</v>
          </cell>
          <cell r="V425" t="str">
            <v>kyosuke.murata@oracle.com</v>
          </cell>
          <cell r="W425" t="str">
            <v>NG</v>
          </cell>
          <cell r="Z425" t="str">
            <v>ｽﾀｯﾌｺﾝｻﾙﾀﾝﾄ</v>
          </cell>
        </row>
        <row r="426">
          <cell r="A426">
            <v>3857</v>
          </cell>
          <cell r="B426">
            <v>39722</v>
          </cell>
          <cell r="C426" t="str">
            <v>村田 友紀</v>
          </cell>
          <cell r="D426" t="str">
            <v>ﾑﾗﾀ ﾕｷ</v>
          </cell>
          <cell r="E426" t="str">
            <v>Yuki Murata</v>
          </cell>
          <cell r="F426" t="str">
            <v>ｺﾝｻﾙﾃｨﾝｸﾞｻｰﾋﾞｽ統括</v>
          </cell>
          <cell r="G426" t="str">
            <v>ﾃｸﾉﾛｼﾞｰｿﾘｭｰｼｮﾝｺﾝｻﾙﾃｨﾝｸﾞ統括本部</v>
          </cell>
          <cell r="H426" t="str">
            <v>ﾃｸﾆｶﾙｱｰｷﾃｸﾄ本部</v>
          </cell>
          <cell r="I426" t="str">
            <v>ﾐﾄﾞﾙｳｪｱｱｰｷﾃｸﾄ部</v>
          </cell>
          <cell r="J426" t="str">
            <v>Oracle Consulting Services</v>
          </cell>
          <cell r="K426" t="str">
            <v>Technology Solution Consulting</v>
          </cell>
          <cell r="L426" t="str">
            <v>Technical Architect</v>
          </cell>
          <cell r="M426" t="str">
            <v>Middleware Architect</v>
          </cell>
          <cell r="N426" t="str">
            <v>5070 - Technology solution consulting - ORCL Japan</v>
          </cell>
          <cell r="O426" t="str">
            <v>IC1</v>
          </cell>
          <cell r="P426" t="str">
            <v>20310.Staff Consultant.CONS.IMPDEL.IC1</v>
          </cell>
          <cell r="Q426" t="str">
            <v>L3</v>
          </cell>
          <cell r="S426" t="str">
            <v>2185</v>
          </cell>
          <cell r="T426" t="str">
            <v>Igarashi, Kenpei /  ｲｶﾞﾗｼ ｹﾝﾍﾟｲ /  五十嵐 建平</v>
          </cell>
          <cell r="U426" t="str">
            <v>JP-Tokyo-OAC</v>
          </cell>
          <cell r="V426" t="str">
            <v>yuki.murata@oracle.com</v>
          </cell>
          <cell r="W426" t="str">
            <v>NG</v>
          </cell>
          <cell r="Z426" t="str">
            <v>ｽﾀｯﾌｺﾝｻﾙﾀﾝﾄ</v>
          </cell>
        </row>
        <row r="427">
          <cell r="A427">
            <v>3906</v>
          </cell>
          <cell r="B427">
            <v>39904</v>
          </cell>
          <cell r="C427" t="str">
            <v>小幡 陽輔</v>
          </cell>
          <cell r="D427" t="str">
            <v>ｵﾊﾞﾀ ﾖｳｽｹ</v>
          </cell>
          <cell r="E427" t="str">
            <v>Yosuke Obata</v>
          </cell>
          <cell r="F427" t="str">
            <v>ｺﾝｻﾙﾃｨﾝｸﾞｻｰﾋﾞｽ統括</v>
          </cell>
          <cell r="G427" t="str">
            <v>ﾃｸﾉﾛｼﾞｰｿﾘｭｰｼｮﾝｺﾝｻﾙﾃｨﾝｸﾞ統括本部</v>
          </cell>
          <cell r="H427" t="str">
            <v>ﾃｸﾆｶﾙｱｰｷﾃｸﾄ本部</v>
          </cell>
          <cell r="I427" t="str">
            <v>ﾐﾄﾞﾙｳｪｱｱｰｷﾃｸﾄ部</v>
          </cell>
          <cell r="J427" t="str">
            <v>Oracle Consulting Services</v>
          </cell>
          <cell r="K427" t="str">
            <v>Technology Solution Consulting</v>
          </cell>
          <cell r="L427" t="str">
            <v>Technical Architect</v>
          </cell>
          <cell r="M427" t="str">
            <v>Middleware Architect</v>
          </cell>
          <cell r="N427" t="str">
            <v>5070 - Technology solution consulting - ORCL Japan</v>
          </cell>
          <cell r="O427" t="str">
            <v>IC1</v>
          </cell>
          <cell r="P427" t="str">
            <v>20310.Staff Consultant.CONS.IMPDEL.IC1</v>
          </cell>
          <cell r="Q427" t="str">
            <v>L3</v>
          </cell>
          <cell r="S427" t="str">
            <v>2185</v>
          </cell>
          <cell r="T427" t="str">
            <v>Igarashi, Kenpei /  ｲｶﾞﾗｼ ｹﾝﾍﾟｲ /  五十嵐 建平</v>
          </cell>
          <cell r="U427" t="str">
            <v>JP-Tokyo-OAC</v>
          </cell>
          <cell r="V427" t="str">
            <v>yosuke.obata@oracle.com</v>
          </cell>
          <cell r="W427" t="str">
            <v>NG</v>
          </cell>
          <cell r="Z427" t="str">
            <v>ｽﾀｯﾌｺﾝｻﾙﾀﾝﾄ</v>
          </cell>
        </row>
        <row r="428">
          <cell r="A428">
            <v>3912</v>
          </cell>
          <cell r="B428">
            <v>39904</v>
          </cell>
          <cell r="C428" t="str">
            <v>堺 正範</v>
          </cell>
          <cell r="D428" t="str">
            <v>ｻｶｲ ﾏｻﾉﾘ</v>
          </cell>
          <cell r="E428" t="str">
            <v>Masanori Sakai</v>
          </cell>
          <cell r="F428" t="str">
            <v>ｺﾝｻﾙﾃｨﾝｸﾞｻｰﾋﾞｽ統括</v>
          </cell>
          <cell r="G428" t="str">
            <v>ﾃｸﾉﾛｼﾞｰｿﾘｭｰｼｮﾝｺﾝｻﾙﾃｨﾝｸﾞ統括本部</v>
          </cell>
          <cell r="H428" t="str">
            <v>ﾃｸﾆｶﾙｱｰｷﾃｸﾄ本部</v>
          </cell>
          <cell r="I428" t="str">
            <v>ﾐﾄﾞﾙｳｪｱｱｰｷﾃｸﾄ部</v>
          </cell>
          <cell r="J428" t="str">
            <v>Oracle Consulting Services</v>
          </cell>
          <cell r="K428" t="str">
            <v>Technology Solution Consulting</v>
          </cell>
          <cell r="L428" t="str">
            <v>Technical Architect</v>
          </cell>
          <cell r="M428" t="str">
            <v>Middleware Architect</v>
          </cell>
          <cell r="N428" t="str">
            <v>5070 - Technology solution consulting - ORCL Japan</v>
          </cell>
          <cell r="O428" t="str">
            <v>IC1</v>
          </cell>
          <cell r="P428" t="str">
            <v>20310.Staff Consultant.CONS.IMPDEL.IC1</v>
          </cell>
          <cell r="Q428" t="str">
            <v>L3</v>
          </cell>
          <cell r="S428" t="str">
            <v>2185</v>
          </cell>
          <cell r="T428" t="str">
            <v>Igarashi, Kenpei /  ｲｶﾞﾗｼ ｹﾝﾍﾟｲ /  五十嵐 建平</v>
          </cell>
          <cell r="U428" t="str">
            <v>JP-Tokyo-OAC</v>
          </cell>
          <cell r="V428" t="str">
            <v>masanori.sakai@oracle.com</v>
          </cell>
          <cell r="W428" t="str">
            <v>NG</v>
          </cell>
          <cell r="Z428" t="str">
            <v>ｽﾀｯﾌｺﾝｻﾙﾀﾝﾄ</v>
          </cell>
        </row>
        <row r="429">
          <cell r="A429">
            <v>3928</v>
          </cell>
          <cell r="B429">
            <v>39904</v>
          </cell>
          <cell r="C429" t="str">
            <v>古川 拓也</v>
          </cell>
          <cell r="D429" t="str">
            <v>ﾌﾙｶﾜ ﾀｸﾔ</v>
          </cell>
          <cell r="E429" t="str">
            <v>Takuya Furukawa</v>
          </cell>
          <cell r="F429" t="str">
            <v>ｺﾝｻﾙﾃｨﾝｸﾞｻｰﾋﾞｽ統括</v>
          </cell>
          <cell r="G429" t="str">
            <v>ﾃｸﾉﾛｼﾞｰｿﾘｭｰｼｮﾝｺﾝｻﾙﾃｨﾝｸﾞ統括本部</v>
          </cell>
          <cell r="H429" t="str">
            <v>ﾃｸﾆｶﾙｱｰｷﾃｸﾄ本部</v>
          </cell>
          <cell r="I429" t="str">
            <v>ﾐﾄﾞﾙｳｪｱｱｰｷﾃｸﾄ部</v>
          </cell>
          <cell r="J429" t="str">
            <v>Oracle Consulting Services</v>
          </cell>
          <cell r="K429" t="str">
            <v>Technology Solution Consulting</v>
          </cell>
          <cell r="L429" t="str">
            <v>Technical Architect</v>
          </cell>
          <cell r="M429" t="str">
            <v>Middleware Architect</v>
          </cell>
          <cell r="N429" t="str">
            <v>5070 - Technology solution consulting - ORCL Japan</v>
          </cell>
          <cell r="O429" t="str">
            <v>IC1</v>
          </cell>
          <cell r="P429" t="str">
            <v>20310.Staff Consultant.CONS.IMPDEL.IC1</v>
          </cell>
          <cell r="Q429" t="str">
            <v>L3</v>
          </cell>
          <cell r="S429" t="str">
            <v>2185</v>
          </cell>
          <cell r="T429" t="str">
            <v>Igarashi, Kenpei /  ｲｶﾞﾗｼ ｹﾝﾍﾟｲ /  五十嵐 建平</v>
          </cell>
          <cell r="U429" t="str">
            <v>JP-Tokyo-OAC</v>
          </cell>
          <cell r="V429" t="str">
            <v>takuya.furukawa@oracle.com</v>
          </cell>
          <cell r="W429" t="str">
            <v>NG</v>
          </cell>
          <cell r="Z429" t="str">
            <v>ｽﾀｯﾌｺﾝｻﾙﾀﾝﾄ</v>
          </cell>
        </row>
        <row r="430">
          <cell r="A430">
            <v>3929</v>
          </cell>
          <cell r="B430">
            <v>39904</v>
          </cell>
          <cell r="C430" t="str">
            <v>朴 真由美</v>
          </cell>
          <cell r="D430" t="str">
            <v>ﾎﾞｸ ﾏﾕﾐ</v>
          </cell>
          <cell r="E430" t="str">
            <v>Mayumi Boku</v>
          </cell>
          <cell r="F430" t="str">
            <v>ｺﾝｻﾙﾃｨﾝｸﾞｻｰﾋﾞｽ統括</v>
          </cell>
          <cell r="G430" t="str">
            <v>ﾃｸﾉﾛｼﾞｰｿﾘｭｰｼｮﾝｺﾝｻﾙﾃｨﾝｸﾞ統括本部</v>
          </cell>
          <cell r="H430" t="str">
            <v>ﾃｸﾆｶﾙｱｰｷﾃｸﾄ本部</v>
          </cell>
          <cell r="I430" t="str">
            <v>ﾐﾄﾞﾙｳｪｱｱｰｷﾃｸﾄ部</v>
          </cell>
          <cell r="J430" t="str">
            <v>Oracle Consulting Services</v>
          </cell>
          <cell r="K430" t="str">
            <v>Technology Solution Consulting</v>
          </cell>
          <cell r="L430" t="str">
            <v>Technical Architect</v>
          </cell>
          <cell r="M430" t="str">
            <v>Middleware Architect</v>
          </cell>
          <cell r="N430" t="str">
            <v>5070 - Technology solution consulting - ORCL Japan</v>
          </cell>
          <cell r="O430" t="str">
            <v>IC1</v>
          </cell>
          <cell r="P430" t="str">
            <v>20310.Staff Consultant.CONS.IMPDEL.IC1</v>
          </cell>
          <cell r="Q430" t="str">
            <v>L3</v>
          </cell>
          <cell r="S430" t="str">
            <v>2185</v>
          </cell>
          <cell r="T430" t="str">
            <v>Igarashi, Kenpei /  ｲｶﾞﾗｼ ｹﾝﾍﾟｲ /  五十嵐 建平</v>
          </cell>
          <cell r="U430" t="str">
            <v>JP-Tokyo-OAC</v>
          </cell>
          <cell r="V430" t="str">
            <v>mayumi.boku@oracle.com</v>
          </cell>
          <cell r="W430" t="str">
            <v>NG</v>
          </cell>
          <cell r="Z430" t="str">
            <v>ｽﾀｯﾌｺﾝｻﾙﾀﾝﾄ</v>
          </cell>
        </row>
        <row r="431">
          <cell r="A431">
            <v>4244</v>
          </cell>
          <cell r="B431">
            <v>40634</v>
          </cell>
          <cell r="C431" t="str">
            <v>山本 耕大</v>
          </cell>
          <cell r="D431" t="str">
            <v>ﾔﾏﾓﾄ ｺｳﾀﾞｲ</v>
          </cell>
          <cell r="E431" t="str">
            <v>Kodai Yamamoto</v>
          </cell>
          <cell r="F431" t="str">
            <v>ｺﾝｻﾙﾃｨﾝｸﾞｻｰﾋﾞｽ統括</v>
          </cell>
          <cell r="G431" t="str">
            <v>ﾃｸﾉﾛｼﾞｰｿﾘｭｰｼｮﾝｺﾝｻﾙﾃｨﾝｸﾞ統括本部</v>
          </cell>
          <cell r="H431" t="str">
            <v>ﾃｸﾆｶﾙｱｰｷﾃｸﾄ本部</v>
          </cell>
          <cell r="I431" t="str">
            <v>ﾐﾄﾞﾙｳｪｱｱｰｷﾃｸﾄ部</v>
          </cell>
          <cell r="J431" t="str">
            <v>Oracle Consulting Services</v>
          </cell>
          <cell r="K431" t="str">
            <v>Technology Solution Consulting</v>
          </cell>
          <cell r="L431" t="str">
            <v>Technical Architect</v>
          </cell>
          <cell r="M431" t="str">
            <v>Middleware Architect</v>
          </cell>
          <cell r="N431" t="str">
            <v>5070 - Technology solution consulting - ORCL Japan</v>
          </cell>
          <cell r="O431" t="str">
            <v>IC1</v>
          </cell>
          <cell r="P431" t="str">
            <v>20110.Associate Consultant.CONS.IMPDEL.IC1</v>
          </cell>
          <cell r="Q431" t="str">
            <v>L2</v>
          </cell>
          <cell r="S431" t="str">
            <v>2185</v>
          </cell>
          <cell r="T431" t="str">
            <v>Igarashi, Kenpei /  ｲｶﾞﾗｼ ｹﾝﾍﾟｲ /  五十嵐 建平</v>
          </cell>
          <cell r="U431" t="str">
            <v>JP-Tokyo-OAC</v>
          </cell>
          <cell r="V431" t="str">
            <v>kodai.yamamoto@oracle.com</v>
          </cell>
          <cell r="W431" t="str">
            <v>NG</v>
          </cell>
          <cell r="Z431" t="str">
            <v>ｱｿｼｴｲﾄｺﾝｻﾙﾀﾝﾄ</v>
          </cell>
        </row>
        <row r="432">
          <cell r="A432">
            <v>599</v>
          </cell>
          <cell r="B432">
            <v>34912</v>
          </cell>
          <cell r="C432" t="str">
            <v>木下 栄次</v>
          </cell>
          <cell r="D432" t="str">
            <v>ｷﾉｼﾀ ｴｲｼﾞ</v>
          </cell>
          <cell r="E432" t="str">
            <v>Eiji Kinoshita</v>
          </cell>
          <cell r="F432" t="str">
            <v>ｺﾝｻﾙﾃｨﾝｸﾞｻｰﾋﾞｽ統括</v>
          </cell>
          <cell r="G432" t="str">
            <v>ﾃｸﾉﾛｼﾞｰｿﾘｭｰｼｮﾝｺﾝｻﾙﾃｨﾝｸﾞ統括本部</v>
          </cell>
          <cell r="H432" t="str">
            <v>ｴﾝﾀｰﾌﾟﾗｲｽﾞﾃｸﾆｶﾙｱｰｷﾃｸﾄ部</v>
          </cell>
          <cell r="J432" t="str">
            <v>Oracle Consulting Services</v>
          </cell>
          <cell r="K432" t="str">
            <v>Technology Solution Consulting</v>
          </cell>
          <cell r="L432" t="str">
            <v>Enterprise Technical Architect</v>
          </cell>
          <cell r="N432" t="str">
            <v>5070 - Technology solution consulting - ORCL Japan</v>
          </cell>
          <cell r="O432" t="str">
            <v>M5</v>
          </cell>
          <cell r="P432" t="str">
            <v>23020.Consulting Senior Practice Director.CONS.IMPDEL.M5</v>
          </cell>
          <cell r="Q432" t="str">
            <v>L9</v>
          </cell>
          <cell r="R432" t="str">
            <v>Y</v>
          </cell>
          <cell r="S432" t="str">
            <v>1737</v>
          </cell>
          <cell r="T432" t="str">
            <v>Komori, Masatoshi /  ｺﾓﾘ ﾏｻﾄｼ /  小守 雅年</v>
          </cell>
          <cell r="U432" t="str">
            <v>JP-Tokyo-OAC</v>
          </cell>
          <cell r="V432" t="str">
            <v>Eiji.Kinoshita@oracle.com</v>
          </cell>
          <cell r="W432" t="str">
            <v>C</v>
          </cell>
          <cell r="Z432" t="str">
            <v>本部長</v>
          </cell>
        </row>
        <row r="433">
          <cell r="A433">
            <v>838</v>
          </cell>
          <cell r="B433">
            <v>40695</v>
          </cell>
          <cell r="C433" t="str">
            <v>下山 正彦</v>
          </cell>
          <cell r="D433" t="str">
            <v>ｼﾓﾔﾏ ﾏｻﾋｺ</v>
          </cell>
          <cell r="E433" t="str">
            <v>Masahiko Shimoyama</v>
          </cell>
          <cell r="F433" t="str">
            <v>ｺﾝｻﾙﾃｨﾝｸﾞｻｰﾋﾞｽ統括</v>
          </cell>
          <cell r="G433" t="str">
            <v>ﾃｸﾉﾛｼﾞｰｿﾘｭｰｼｮﾝｺﾝｻﾙﾃｨﾝｸﾞ統括本部</v>
          </cell>
          <cell r="H433" t="str">
            <v>ｴﾝﾀｰﾌﾟﾗｲｽﾞﾃｸﾆｶﾙｱｰｷﾃｸﾄ部</v>
          </cell>
          <cell r="J433" t="str">
            <v>Oracle Consulting Services</v>
          </cell>
          <cell r="K433" t="str">
            <v>Technology Solution Consulting</v>
          </cell>
          <cell r="L433" t="str">
            <v>Enterprise Technical Architect</v>
          </cell>
          <cell r="N433" t="str">
            <v>5070 - Technology solution consulting - ORCL Japan</v>
          </cell>
          <cell r="O433" t="str">
            <v>IC4</v>
          </cell>
          <cell r="P433" t="str">
            <v>21640.Consulting Solution Manager.CONS.IMPDEL.IC4</v>
          </cell>
          <cell r="Q433" t="str">
            <v>L7</v>
          </cell>
          <cell r="S433" t="str">
            <v>599</v>
          </cell>
          <cell r="T433" t="str">
            <v>Kinoshita, Eiji /  ｷﾉｼﾀ ｴｲｼﾞ /  木下 栄次</v>
          </cell>
          <cell r="U433" t="str">
            <v>JP-Tokyo-OAC</v>
          </cell>
          <cell r="V433" t="str">
            <v>masahiko.shimoyama@oracle.com</v>
          </cell>
          <cell r="W433" t="str">
            <v>C</v>
          </cell>
          <cell r="Z433" t="str">
            <v>ｿﾘｭｰｼｮﾝﾏﾈｼﾞｬｰ</v>
          </cell>
        </row>
        <row r="434">
          <cell r="A434">
            <v>646</v>
          </cell>
          <cell r="B434">
            <v>35004</v>
          </cell>
          <cell r="C434" t="str">
            <v>平山 正利</v>
          </cell>
          <cell r="D434" t="str">
            <v>ﾋﾗﾔﾏ ﾏｻﾄｼ</v>
          </cell>
          <cell r="E434" t="str">
            <v>Masatoshi Hirayama</v>
          </cell>
          <cell r="F434" t="str">
            <v>ｺﾝｻﾙﾃｨﾝｸﾞｻｰﾋﾞｽ統括</v>
          </cell>
          <cell r="G434" t="str">
            <v>ﾃｸﾉﾛｼﾞｰｿﾘｭｰｼｮﾝｺﾝｻﾙﾃｨﾝｸﾞ統括本部</v>
          </cell>
          <cell r="H434" t="str">
            <v>ｴﾝﾀｰﾌﾟﾗｲｽﾞﾃｸﾆｶﾙｱｰｷﾃｸﾄ部</v>
          </cell>
          <cell r="J434" t="str">
            <v>Oracle Consulting Services</v>
          </cell>
          <cell r="K434" t="str">
            <v>Technology Solution Consulting</v>
          </cell>
          <cell r="L434" t="str">
            <v>Enterprise Technical Architect</v>
          </cell>
          <cell r="N434" t="str">
            <v>5070 - Technology solution consulting - ORCL Japan</v>
          </cell>
          <cell r="O434" t="str">
            <v>IC3</v>
          </cell>
          <cell r="P434" t="str">
            <v>20610.Senior Principal Consultant.CONS.IMPDEL.IC3</v>
          </cell>
          <cell r="Q434" t="str">
            <v>L6</v>
          </cell>
          <cell r="S434" t="str">
            <v>599</v>
          </cell>
          <cell r="T434" t="str">
            <v>Kinoshita, Eiji /  ｷﾉｼﾀ ｴｲｼﾞ /  木下 栄次</v>
          </cell>
          <cell r="U434" t="str">
            <v>JP-Tokyo-OAC</v>
          </cell>
          <cell r="V434" t="str">
            <v>Masatoshi.Hirayama@oracle.com</v>
          </cell>
          <cell r="W434" t="str">
            <v>C</v>
          </cell>
          <cell r="Z434" t="str">
            <v>ｼﾆｱﾌﾟﾘﾝｼﾊﾟﾙｺﾝｻﾙﾀﾝﾄ</v>
          </cell>
        </row>
        <row r="435">
          <cell r="A435">
            <v>1855</v>
          </cell>
          <cell r="B435">
            <v>36495</v>
          </cell>
          <cell r="C435" t="str">
            <v>斉藤 芳忠</v>
          </cell>
          <cell r="D435" t="str">
            <v>ｻｲﾄｳ ﾖｼﾀﾀﾞ</v>
          </cell>
          <cell r="E435" t="str">
            <v>Yoshitada Saito</v>
          </cell>
          <cell r="F435" t="str">
            <v>ｺﾝｻﾙﾃｨﾝｸﾞｻｰﾋﾞｽ統括</v>
          </cell>
          <cell r="G435" t="str">
            <v>ﾃｸﾉﾛｼﾞｰｿﾘｭｰｼｮﾝｺﾝｻﾙﾃｨﾝｸﾞ統括本部</v>
          </cell>
          <cell r="H435" t="str">
            <v>ｴﾝﾀｰﾌﾟﾗｲｽﾞﾃｸﾆｶﾙｱｰｷﾃｸﾄ部</v>
          </cell>
          <cell r="J435" t="str">
            <v>Oracle Consulting Services</v>
          </cell>
          <cell r="K435" t="str">
            <v>Technology Solution Consulting</v>
          </cell>
          <cell r="L435" t="str">
            <v>Enterprise Technical Architect</v>
          </cell>
          <cell r="N435" t="str">
            <v>5070 - Technology solution consulting - ORCL Japan</v>
          </cell>
          <cell r="O435" t="str">
            <v>IC3</v>
          </cell>
          <cell r="P435" t="str">
            <v>20610.Senior Principal Consultant.CONS.IMPDEL.IC3</v>
          </cell>
          <cell r="Q435" t="str">
            <v>L6</v>
          </cell>
          <cell r="S435" t="str">
            <v>599</v>
          </cell>
          <cell r="T435" t="str">
            <v>Kinoshita, Eiji /  ｷﾉｼﾀ ｴｲｼﾞ /  木下 栄次</v>
          </cell>
          <cell r="U435" t="str">
            <v>JP-Tokyo-OAC</v>
          </cell>
          <cell r="V435" t="str">
            <v>Yoshitada.Saito@oracle.com</v>
          </cell>
          <cell r="W435" t="str">
            <v>C</v>
          </cell>
          <cell r="Z435" t="str">
            <v>ｼﾆｱﾌﾟﾘﾝｼﾊﾟﾙｺﾝｻﾙﾀﾝﾄ</v>
          </cell>
        </row>
        <row r="436">
          <cell r="A436">
            <v>2149</v>
          </cell>
          <cell r="B436">
            <v>36892</v>
          </cell>
          <cell r="C436" t="str">
            <v>渡邉 桂太</v>
          </cell>
          <cell r="D436" t="str">
            <v>ﾜﾀﾅﾍﾞ ｹｲﾀ</v>
          </cell>
          <cell r="E436" t="str">
            <v>Keita Watanabe</v>
          </cell>
          <cell r="F436" t="str">
            <v>ｺﾝｻﾙﾃｨﾝｸﾞｻｰﾋﾞｽ統括</v>
          </cell>
          <cell r="G436" t="str">
            <v>ﾃｸﾉﾛｼﾞｰｿﾘｭｰｼｮﾝｺﾝｻﾙﾃｨﾝｸﾞ統括本部</v>
          </cell>
          <cell r="H436" t="str">
            <v>ｴﾝﾀｰﾌﾟﾗｲｽﾞﾃｸﾆｶﾙｱｰｷﾃｸﾄ部</v>
          </cell>
          <cell r="J436" t="str">
            <v>Oracle Consulting Services</v>
          </cell>
          <cell r="K436" t="str">
            <v>Technology Solution Consulting</v>
          </cell>
          <cell r="L436" t="str">
            <v>Enterprise Technical Architect</v>
          </cell>
          <cell r="N436" t="str">
            <v>5070 - Technology solution consulting - ORCL Japan</v>
          </cell>
          <cell r="O436" t="str">
            <v>IC3</v>
          </cell>
          <cell r="P436" t="str">
            <v>21630.Consulting Solution Lead.CONS.IMPDEL.IC3</v>
          </cell>
          <cell r="Q436" t="str">
            <v>L6</v>
          </cell>
          <cell r="S436" t="str">
            <v>599</v>
          </cell>
          <cell r="T436" t="str">
            <v>Kinoshita, Eiji /  ｷﾉｼﾀ ｴｲｼﾞ /  木下 栄次</v>
          </cell>
          <cell r="U436" t="str">
            <v>JP-Tokyo-OAC</v>
          </cell>
          <cell r="V436" t="str">
            <v>Keita.Watanabe@oracle.com</v>
          </cell>
          <cell r="W436" t="str">
            <v>C</v>
          </cell>
          <cell r="Z436" t="str">
            <v>ｿﾘｭｰｼｮﾝﾘｰﾀﾞｰ</v>
          </cell>
        </row>
        <row r="437">
          <cell r="A437">
            <v>2330</v>
          </cell>
          <cell r="B437">
            <v>37073</v>
          </cell>
          <cell r="C437" t="str">
            <v>田村 征剛</v>
          </cell>
          <cell r="D437" t="str">
            <v>ﾀﾑﾗ ｾｲｺﾞｳ</v>
          </cell>
          <cell r="E437" t="str">
            <v>Seigo Tamura</v>
          </cell>
          <cell r="F437" t="str">
            <v>ｺﾝｻﾙﾃｨﾝｸﾞｻｰﾋﾞｽ統括</v>
          </cell>
          <cell r="G437" t="str">
            <v>ﾃｸﾉﾛｼﾞｰｿﾘｭｰｼｮﾝｺﾝｻﾙﾃｨﾝｸﾞ統括本部</v>
          </cell>
          <cell r="H437" t="str">
            <v>ｴﾝﾀｰﾌﾟﾗｲｽﾞﾃｸﾆｶﾙｱｰｷﾃｸﾄ部</v>
          </cell>
          <cell r="J437" t="str">
            <v>Oracle Consulting Services</v>
          </cell>
          <cell r="K437" t="str">
            <v>Technology Solution Consulting</v>
          </cell>
          <cell r="L437" t="str">
            <v>Enterprise Technical Architect</v>
          </cell>
          <cell r="N437" t="str">
            <v>5070 - Technology solution consulting - ORCL Japan</v>
          </cell>
          <cell r="O437" t="str">
            <v>IC3</v>
          </cell>
          <cell r="P437" t="str">
            <v>20610.Senior Principal Consultant.CONS.IMPDEL.IC3</v>
          </cell>
          <cell r="Q437" t="str">
            <v>L6</v>
          </cell>
          <cell r="S437" t="str">
            <v>599</v>
          </cell>
          <cell r="T437" t="str">
            <v>Kinoshita, Eiji /  ｷﾉｼﾀ ｴｲｼﾞ /  木下 栄次</v>
          </cell>
          <cell r="U437" t="str">
            <v>JP-Tokyo-OAC</v>
          </cell>
          <cell r="V437" t="str">
            <v>Seigo.Tamura@oracle.com</v>
          </cell>
          <cell r="W437" t="str">
            <v>C</v>
          </cell>
          <cell r="Z437" t="str">
            <v>ｼﾆｱﾌﾟﾘﾝｼﾊﾟﾙｺﾝｻﾙﾀﾝﾄ</v>
          </cell>
        </row>
        <row r="438">
          <cell r="A438">
            <v>2897</v>
          </cell>
          <cell r="B438">
            <v>38443</v>
          </cell>
          <cell r="C438" t="str">
            <v>日高 靖</v>
          </cell>
          <cell r="D438" t="str">
            <v>ﾋﾀﾞｶ ﾔｽｼ</v>
          </cell>
          <cell r="E438" t="str">
            <v>Yasushi Hidaka</v>
          </cell>
          <cell r="F438" t="str">
            <v>ｺﾝｻﾙﾃｨﾝｸﾞｻｰﾋﾞｽ統括</v>
          </cell>
          <cell r="G438" t="str">
            <v>ﾃｸﾉﾛｼﾞｰｿﾘｭｰｼｮﾝｺﾝｻﾙﾃｨﾝｸﾞ統括本部</v>
          </cell>
          <cell r="H438" t="str">
            <v>ｴﾝﾀｰﾌﾟﾗｲｽﾞﾃｸﾆｶﾙｱｰｷﾃｸﾄ部</v>
          </cell>
          <cell r="J438" t="str">
            <v>Oracle Consulting Services</v>
          </cell>
          <cell r="K438" t="str">
            <v>Technology Solution Consulting</v>
          </cell>
          <cell r="L438" t="str">
            <v>Enterprise Technical Architect</v>
          </cell>
          <cell r="N438" t="str">
            <v>5070 - Technology solution consulting - ORCL Japan</v>
          </cell>
          <cell r="O438" t="str">
            <v>IC3</v>
          </cell>
          <cell r="P438" t="str">
            <v>20515.Principal Consultant.CONS.IMPDEL.IC3</v>
          </cell>
          <cell r="Q438" t="str">
            <v>L5</v>
          </cell>
          <cell r="S438" t="str">
            <v>599</v>
          </cell>
          <cell r="T438" t="str">
            <v>Kinoshita, Eiji /  ｷﾉｼﾀ ｴｲｼﾞ /  木下 栄次</v>
          </cell>
          <cell r="U438" t="str">
            <v>JP-Tokyo-OAC</v>
          </cell>
          <cell r="V438" t="str">
            <v>yasushi.hidaka@oracle.com</v>
          </cell>
          <cell r="W438" t="str">
            <v>C</v>
          </cell>
          <cell r="Z438" t="str">
            <v>ﾌﾟﾘﾝｼﾊﾟﾙｺﾝｻﾙﾀﾝﾄ</v>
          </cell>
        </row>
        <row r="439">
          <cell r="A439">
            <v>2985</v>
          </cell>
          <cell r="B439">
            <v>38626</v>
          </cell>
          <cell r="C439" t="str">
            <v>前島 裕史</v>
          </cell>
          <cell r="D439" t="str">
            <v>ﾏｴｼﾞﾏ ﾋﾛｼ</v>
          </cell>
          <cell r="E439" t="str">
            <v>Hiroshi Maejima</v>
          </cell>
          <cell r="F439" t="str">
            <v>ｺﾝｻﾙﾃｨﾝｸﾞｻｰﾋﾞｽ統括</v>
          </cell>
          <cell r="G439" t="str">
            <v>ﾃｸﾉﾛｼﾞｰｿﾘｭｰｼｮﾝｺﾝｻﾙﾃｨﾝｸﾞ統括本部</v>
          </cell>
          <cell r="H439" t="str">
            <v>ｴﾝﾀｰﾌﾟﾗｲｽﾞﾃｸﾆｶﾙｱｰｷﾃｸﾄ部</v>
          </cell>
          <cell r="J439" t="str">
            <v>Oracle Consulting Services</v>
          </cell>
          <cell r="K439" t="str">
            <v>Technology Solution Consulting</v>
          </cell>
          <cell r="L439" t="str">
            <v>Enterprise Technical Architect</v>
          </cell>
          <cell r="N439" t="str">
            <v>5070 - Technology solution consulting - ORCL Japan</v>
          </cell>
          <cell r="O439" t="str">
            <v>IC3</v>
          </cell>
          <cell r="P439" t="str">
            <v>20610.Senior Principal Consultant.CONS.IMPDEL.IC3</v>
          </cell>
          <cell r="Q439" t="str">
            <v>L6</v>
          </cell>
          <cell r="S439" t="str">
            <v>599</v>
          </cell>
          <cell r="T439" t="str">
            <v>Kinoshita, Eiji /  ｷﾉｼﾀ ｴｲｼﾞ /  木下 栄次</v>
          </cell>
          <cell r="U439" t="str">
            <v>JP-Tokyo-OAC</v>
          </cell>
          <cell r="V439" t="str">
            <v>hiroshi.maejima@oracle.com</v>
          </cell>
          <cell r="W439" t="str">
            <v>C</v>
          </cell>
          <cell r="Z439" t="str">
            <v>ｼﾆｱﾌﾟﾘﾝｼﾊﾟﾙｺﾝｻﾙﾀﾝﾄ</v>
          </cell>
        </row>
        <row r="440">
          <cell r="A440">
            <v>4118</v>
          </cell>
          <cell r="B440">
            <v>40452</v>
          </cell>
          <cell r="C440" t="str">
            <v>畔勝 洋平</v>
          </cell>
          <cell r="D440" t="str">
            <v>ｱｾﾞｶﾂ ﾖｳﾍｲ</v>
          </cell>
          <cell r="E440" t="str">
            <v>Yohei Azekatsu</v>
          </cell>
          <cell r="F440" t="str">
            <v>ｺﾝｻﾙﾃｨﾝｸﾞｻｰﾋﾞｽ統括</v>
          </cell>
          <cell r="G440" t="str">
            <v>ﾃｸﾉﾛｼﾞｰｿﾘｭｰｼｮﾝｺﾝｻﾙﾃｨﾝｸﾞ統括本部</v>
          </cell>
          <cell r="H440" t="str">
            <v>ｴﾝﾀｰﾌﾟﾗｲｽﾞﾃｸﾆｶﾙｱｰｷﾃｸﾄ部</v>
          </cell>
          <cell r="J440" t="str">
            <v>Oracle Consulting Services</v>
          </cell>
          <cell r="K440" t="str">
            <v>Technology Solution Consulting</v>
          </cell>
          <cell r="L440" t="str">
            <v>Enterprise Technical Architect</v>
          </cell>
          <cell r="N440" t="str">
            <v>5070 - Technology solution consulting - ORCL Japan</v>
          </cell>
          <cell r="O440" t="str">
            <v>IC2</v>
          </cell>
          <cell r="P440" t="str">
            <v>20410.Senior Consultant.CONS.IMPDEL.IC2</v>
          </cell>
          <cell r="Q440" t="str">
            <v>L4</v>
          </cell>
          <cell r="S440" t="str">
            <v>599</v>
          </cell>
          <cell r="T440" t="str">
            <v>Kinoshita, Eiji /  ｷﾉｼﾀ ｴｲｼﾞ /  木下 栄次</v>
          </cell>
          <cell r="U440" t="str">
            <v>JP-Tokyo-OAC</v>
          </cell>
          <cell r="V440" t="str">
            <v>yohei.azekatsu@oracle.com</v>
          </cell>
          <cell r="W440" t="str">
            <v>C</v>
          </cell>
          <cell r="Z440" t="str">
            <v>ｼﾆｱｺﾝｻﾙﾀﾝﾄ</v>
          </cell>
        </row>
        <row r="441">
          <cell r="A441">
            <v>503</v>
          </cell>
          <cell r="B441">
            <v>34790</v>
          </cell>
          <cell r="C441" t="str">
            <v>大村 耕平</v>
          </cell>
          <cell r="D441" t="str">
            <v>ｵｵﾑﾗ ｺｳﾍｲ</v>
          </cell>
          <cell r="E441" t="str">
            <v>Kohei Omura</v>
          </cell>
          <cell r="F441" t="str">
            <v>ｺﾝｻﾙﾃｨﾝｸﾞｻｰﾋﾞｽ統括</v>
          </cell>
          <cell r="G441" t="str">
            <v>BPM/SOAｺﾝｻﾙﾃｨﾝｸﾞ本部</v>
          </cell>
          <cell r="J441" t="str">
            <v>Oracle Consulting Services</v>
          </cell>
          <cell r="K441" t="str">
            <v>BPM/SOA Consulting</v>
          </cell>
          <cell r="N441" t="str">
            <v>5058 - SOA Consulting - ORCL Japan</v>
          </cell>
          <cell r="O441" t="str">
            <v>M4</v>
          </cell>
          <cell r="P441" t="str">
            <v>21310.Consulting Practice Director.CONS.IMPDEL.M4</v>
          </cell>
          <cell r="Q441" t="str">
            <v>L8</v>
          </cell>
          <cell r="R441" t="str">
            <v>Y</v>
          </cell>
          <cell r="S441" t="str">
            <v>3946</v>
          </cell>
          <cell r="T441" t="str">
            <v>Otsuka, Masao /  ｵｵﾂｶ ﾏｻｵ /  大塚 正夫</v>
          </cell>
          <cell r="U441" t="str">
            <v>JP-Tokyo-OAC</v>
          </cell>
          <cell r="V441" t="str">
            <v>Kohei.Omura@oracle.com</v>
          </cell>
          <cell r="W441" t="str">
            <v>NG</v>
          </cell>
          <cell r="Z441" t="str">
            <v>本部長</v>
          </cell>
        </row>
        <row r="442">
          <cell r="A442">
            <v>4048</v>
          </cell>
          <cell r="B442">
            <v>40299</v>
          </cell>
          <cell r="C442" t="str">
            <v>竹村 司</v>
          </cell>
          <cell r="D442" t="str">
            <v>ﾀｹﾑﾗ ﾂｶｻ</v>
          </cell>
          <cell r="E442" t="str">
            <v>Tsukasa Takemura</v>
          </cell>
          <cell r="F442" t="str">
            <v>ｺﾝｻﾙﾃｨﾝｸﾞｻｰﾋﾞｽ統括</v>
          </cell>
          <cell r="G442" t="str">
            <v>BPM/SOAｺﾝｻﾙﾃｨﾝｸﾞ本部</v>
          </cell>
          <cell r="J442" t="str">
            <v>Oracle Consulting Services</v>
          </cell>
          <cell r="K442" t="str">
            <v>BPM/SOA Consulting</v>
          </cell>
          <cell r="N442" t="str">
            <v>5058 - SOA Consulting - ORCL Japan</v>
          </cell>
          <cell r="O442" t="str">
            <v>IC4</v>
          </cell>
          <cell r="P442" t="str">
            <v>21640.Consulting Solution Manager.CONS.IMPDEL.IC4</v>
          </cell>
          <cell r="Q442" t="str">
            <v>L7</v>
          </cell>
          <cell r="S442" t="str">
            <v>503</v>
          </cell>
          <cell r="T442" t="str">
            <v>Omura, Kohei /  ｵｵﾑﾗ ｺｳﾍｲ /  大村 耕平</v>
          </cell>
          <cell r="U442" t="str">
            <v>JP-Tokyo-OAC</v>
          </cell>
          <cell r="V442" t="str">
            <v>tsukasa.takemura@oracle.com</v>
          </cell>
          <cell r="W442" t="str">
            <v>C</v>
          </cell>
          <cell r="Z442" t="str">
            <v>ｿﾘｭｰｼｮﾝﾏﾈｰｼﾞｬｰ</v>
          </cell>
        </row>
        <row r="443">
          <cell r="A443">
            <v>4488</v>
          </cell>
          <cell r="B443">
            <v>40969</v>
          </cell>
          <cell r="C443" t="str">
            <v>大樂 秀俊</v>
          </cell>
          <cell r="D443" t="str">
            <v>ﾀｲﾗｸ ﾋﾃﾞﾄｼ</v>
          </cell>
          <cell r="E443" t="str">
            <v>Hidetoshi Tairaku</v>
          </cell>
          <cell r="F443" t="str">
            <v>ｺﾝｻﾙﾃｨﾝｸﾞｻｰﾋﾞｽ統括</v>
          </cell>
          <cell r="G443" t="str">
            <v>BPM/SOAｺﾝｻﾙﾃｨﾝｸﾞ本部</v>
          </cell>
          <cell r="J443" t="str">
            <v>Oracle Consulting Services</v>
          </cell>
          <cell r="K443" t="str">
            <v>BPM/SOA Consulting</v>
          </cell>
          <cell r="N443" t="str">
            <v>5058 - SOA Consulting - ORCL Japan</v>
          </cell>
          <cell r="O443" t="str">
            <v>IC4</v>
          </cell>
          <cell r="P443" t="str">
            <v>21640.Consulting Solution Manager.CONS.IMPDEL.IC4</v>
          </cell>
          <cell r="Q443" t="str">
            <v>L7</v>
          </cell>
          <cell r="S443" t="str">
            <v>503</v>
          </cell>
          <cell r="T443" t="str">
            <v>Omura, Kohei /  ｵｵﾑﾗ ｺｳﾍｲ /  大村 耕平</v>
          </cell>
          <cell r="U443" t="str">
            <v>JP-Tokyo-OAC</v>
          </cell>
          <cell r="V443" t="str">
            <v>hidetoshi.tairaku@oracle.com</v>
          </cell>
          <cell r="W443" t="str">
            <v>C</v>
          </cell>
          <cell r="Z443" t="str">
            <v>ｿﾘｭｰｼｮﾝﾏﾈｼﾞｬｰ</v>
          </cell>
        </row>
        <row r="444">
          <cell r="A444">
            <v>1701</v>
          </cell>
          <cell r="B444">
            <v>36251</v>
          </cell>
          <cell r="C444" t="str">
            <v>高橋 尚之</v>
          </cell>
          <cell r="D444" t="str">
            <v>ﾀｶﾊｼ ﾅｵﾕｷ</v>
          </cell>
          <cell r="E444" t="str">
            <v>Naoyuki Takahashi</v>
          </cell>
          <cell r="F444" t="str">
            <v>ｺﾝｻﾙﾃｨﾝｸﾞｻｰﾋﾞｽ統括</v>
          </cell>
          <cell r="G444" t="str">
            <v>BPM/SOAｺﾝｻﾙﾃｨﾝｸﾞ本部</v>
          </cell>
          <cell r="J444" t="str">
            <v>Oracle Consulting Services</v>
          </cell>
          <cell r="K444" t="str">
            <v>BPM/SOA Consulting</v>
          </cell>
          <cell r="N444" t="str">
            <v>5058 - SOA Consulting - ORCL Japan</v>
          </cell>
          <cell r="O444" t="str">
            <v>IC3</v>
          </cell>
          <cell r="P444" t="str">
            <v>21630.Consulting Solution Lead.CONS.IMPDEL.IC3</v>
          </cell>
          <cell r="Q444" t="str">
            <v>L6</v>
          </cell>
          <cell r="S444" t="str">
            <v>503</v>
          </cell>
          <cell r="T444" t="str">
            <v>Omura, Kohei /  ｵｵﾑﾗ ｺｳﾍｲ /  大村 耕平</v>
          </cell>
          <cell r="U444" t="str">
            <v>JP-Tokyo-OAC</v>
          </cell>
          <cell r="V444" t="str">
            <v>Naoyuki.Takahashi@oracle.com</v>
          </cell>
          <cell r="W444" t="str">
            <v>NG</v>
          </cell>
          <cell r="Z444" t="str">
            <v>ｿﾘｭｰｼｮﾝﾘｰﾀﾞｰ</v>
          </cell>
        </row>
        <row r="445">
          <cell r="A445">
            <v>3547</v>
          </cell>
          <cell r="B445">
            <v>39387</v>
          </cell>
          <cell r="C445" t="str">
            <v>川又 俊一</v>
          </cell>
          <cell r="D445" t="str">
            <v>ｶﾜﾏﾀ ｼｭﾝｲﾁ</v>
          </cell>
          <cell r="E445" t="str">
            <v>Shunichi Kawamata</v>
          </cell>
          <cell r="F445" t="str">
            <v>ｺﾝｻﾙﾃｨﾝｸﾞｻｰﾋﾞｽ統括</v>
          </cell>
          <cell r="G445" t="str">
            <v>BPM/SOAｺﾝｻﾙﾃｨﾝｸﾞ本部</v>
          </cell>
          <cell r="J445" t="str">
            <v>Oracle Consulting Services</v>
          </cell>
          <cell r="K445" t="str">
            <v>BPM/SOA Consulting</v>
          </cell>
          <cell r="N445" t="str">
            <v>5058 - SOA Consulting - ORCL Japan</v>
          </cell>
          <cell r="O445" t="str">
            <v>IC3</v>
          </cell>
          <cell r="P445" t="str">
            <v>21630.Consulting Solution Lead.CONS.IMPDEL.IC3</v>
          </cell>
          <cell r="Q445" t="str">
            <v>L6</v>
          </cell>
          <cell r="S445" t="str">
            <v>503</v>
          </cell>
          <cell r="T445" t="str">
            <v>Omura, Kohei /  ｵｵﾑﾗ ｺｳﾍｲ /  大村 耕平</v>
          </cell>
          <cell r="U445" t="str">
            <v>JP-Osaka</v>
          </cell>
          <cell r="V445" t="str">
            <v>shunichi.kawamata@oracle.com</v>
          </cell>
          <cell r="W445" t="str">
            <v>C</v>
          </cell>
          <cell r="Z445" t="str">
            <v>ｿﾘｭｰｼｮﾝﾘｰﾀﾞｰ</v>
          </cell>
        </row>
        <row r="446">
          <cell r="A446">
            <v>3752</v>
          </cell>
          <cell r="B446">
            <v>39554</v>
          </cell>
          <cell r="C446" t="str">
            <v>串田 雄一</v>
          </cell>
          <cell r="D446" t="str">
            <v>ｸｼﾀﾞ ﾕｳｲﾁ</v>
          </cell>
          <cell r="E446" t="str">
            <v>Yuichi Kushida</v>
          </cell>
          <cell r="F446" t="str">
            <v>ｺﾝｻﾙﾃｨﾝｸﾞｻｰﾋﾞｽ統括</v>
          </cell>
          <cell r="G446" t="str">
            <v>BPM/SOAｺﾝｻﾙﾃｨﾝｸﾞ本部</v>
          </cell>
          <cell r="J446" t="str">
            <v>Oracle Consulting Services</v>
          </cell>
          <cell r="K446" t="str">
            <v>BPM/SOA Consulting</v>
          </cell>
          <cell r="N446" t="str">
            <v>5058 - SOA Consulting - ORCL Japan</v>
          </cell>
          <cell r="O446" t="str">
            <v>IC3</v>
          </cell>
          <cell r="P446" t="str">
            <v>21620.Consulting Solution Principle.CONS.IMPDEL.IC3</v>
          </cell>
          <cell r="Q446" t="str">
            <v>L5</v>
          </cell>
          <cell r="S446" t="str">
            <v>503</v>
          </cell>
          <cell r="T446" t="str">
            <v>Omura, Kohei /  ｵｵﾑﾗ ｺｳﾍｲ /  大村 耕平</v>
          </cell>
          <cell r="U446" t="str">
            <v>JP-Tokyo-OAC</v>
          </cell>
          <cell r="V446" t="str">
            <v>yuichi.kushida@oracle.com</v>
          </cell>
          <cell r="W446" t="str">
            <v>C</v>
          </cell>
          <cell r="Z446" t="str">
            <v>ｿﾘｭｰｼｮﾝﾌﾟﾘﾝｼﾊﾟﾙ</v>
          </cell>
        </row>
        <row r="447">
          <cell r="A447">
            <v>3420</v>
          </cell>
          <cell r="B447">
            <v>39234</v>
          </cell>
          <cell r="C447" t="str">
            <v>小番 弘久</v>
          </cell>
          <cell r="D447" t="str">
            <v>ｺﾂｶﾞｲ ﾋﾛﾋｻ</v>
          </cell>
          <cell r="E447" t="str">
            <v>Hirohisa Kotsugai</v>
          </cell>
          <cell r="F447" t="str">
            <v>ｺﾝｻﾙﾃｨﾝｸﾞｻｰﾋﾞｽ統括</v>
          </cell>
          <cell r="G447" t="str">
            <v>BPM/SOAｺﾝｻﾙﾃｨﾝｸﾞ本部</v>
          </cell>
          <cell r="H447" t="str">
            <v>BPMｺﾝｻﾙﾃｨﾝｸﾞ部</v>
          </cell>
          <cell r="J447" t="str">
            <v>Oracle Consulting Services</v>
          </cell>
          <cell r="K447" t="str">
            <v>BPM/SOA Consulting</v>
          </cell>
          <cell r="L447" t="str">
            <v>BPM Consulting</v>
          </cell>
          <cell r="N447" t="str">
            <v>5058 - SOA Consulting - ORCL Japan</v>
          </cell>
          <cell r="O447" t="str">
            <v>M2</v>
          </cell>
          <cell r="P447" t="str">
            <v>20710.Managing Principal Consultant.CONS.IMPDEL.M2</v>
          </cell>
          <cell r="Q447" t="str">
            <v>L6</v>
          </cell>
          <cell r="R447" t="str">
            <v>Y</v>
          </cell>
          <cell r="S447" t="str">
            <v>503</v>
          </cell>
          <cell r="T447" t="str">
            <v>Omura, Kohei /  ｵｵﾑﾗ ｺｳﾍｲ /  大村 耕平</v>
          </cell>
          <cell r="U447" t="str">
            <v>JP-Tokyo-OAC</v>
          </cell>
          <cell r="V447" t="str">
            <v>hirohisa.kotsugai@oracle.com</v>
          </cell>
          <cell r="W447" t="str">
            <v>C</v>
          </cell>
          <cell r="Z447" t="str">
            <v>ﾏﾈｰｼﾞﾝｸﾞﾌﾟﾘﾝｼﾊﾟﾙｺﾝｻﾙﾀﾝﾄ</v>
          </cell>
        </row>
        <row r="448">
          <cell r="A448">
            <v>2319</v>
          </cell>
          <cell r="B448">
            <v>37043</v>
          </cell>
          <cell r="C448" t="str">
            <v>鈴木 務</v>
          </cell>
          <cell r="D448" t="str">
            <v>ｽｽﾞｷ ﾂﾄﾑ</v>
          </cell>
          <cell r="E448" t="str">
            <v>Tsutomu Suzuki</v>
          </cell>
          <cell r="F448" t="str">
            <v>ｺﾝｻﾙﾃｨﾝｸﾞｻｰﾋﾞｽ統括</v>
          </cell>
          <cell r="G448" t="str">
            <v>BPM/SOAｺﾝｻﾙﾃｨﾝｸﾞ本部</v>
          </cell>
          <cell r="H448" t="str">
            <v>BPMｺﾝｻﾙﾃｨﾝｸﾞ部</v>
          </cell>
          <cell r="J448" t="str">
            <v>Oracle Consulting Services</v>
          </cell>
          <cell r="K448" t="str">
            <v>BPM/SOA Consulting</v>
          </cell>
          <cell r="L448" t="str">
            <v>BPM Consulting</v>
          </cell>
          <cell r="N448" t="str">
            <v>5058 - SOA Consulting - ORCL Japan</v>
          </cell>
          <cell r="O448" t="str">
            <v>IC3</v>
          </cell>
          <cell r="P448" t="str">
            <v>20610.Senior Principal Consultant.CONS.IMPDEL.IC3</v>
          </cell>
          <cell r="Q448" t="str">
            <v>L6</v>
          </cell>
          <cell r="S448" t="str">
            <v>3420</v>
          </cell>
          <cell r="T448" t="str">
            <v>Kotsugai, Hirohisa /  ｺﾂｶﾞｲ ﾋﾛﾋｻ /  小番 弘久</v>
          </cell>
          <cell r="U448" t="str">
            <v>JP-Tokyo-OAC</v>
          </cell>
          <cell r="V448" t="str">
            <v>Tsutomu.Suzuki@oracle.com</v>
          </cell>
          <cell r="W448" t="str">
            <v>C</v>
          </cell>
          <cell r="Z448" t="str">
            <v>ｼﾆｱﾌﾟﾘﾝｼﾊﾟﾙｺﾝｻﾙﾀﾝﾄ</v>
          </cell>
        </row>
        <row r="449">
          <cell r="A449">
            <v>2387</v>
          </cell>
          <cell r="B449">
            <v>37165</v>
          </cell>
          <cell r="C449" t="str">
            <v>山田 祐子</v>
          </cell>
          <cell r="D449" t="str">
            <v>ﾔﾏﾀﾞ ﾕｳｺ</v>
          </cell>
          <cell r="E449" t="str">
            <v>Yuko Yamada</v>
          </cell>
          <cell r="F449" t="str">
            <v>ｺﾝｻﾙﾃｨﾝｸﾞｻｰﾋﾞｽ統括</v>
          </cell>
          <cell r="G449" t="str">
            <v>BPM/SOAｺﾝｻﾙﾃｨﾝｸﾞ本部</v>
          </cell>
          <cell r="H449" t="str">
            <v>BPMｺﾝｻﾙﾃｨﾝｸﾞ部</v>
          </cell>
          <cell r="J449" t="str">
            <v>Oracle Consulting Services</v>
          </cell>
          <cell r="K449" t="str">
            <v>BPM/SOA Consulting</v>
          </cell>
          <cell r="L449" t="str">
            <v>BPM Consulting</v>
          </cell>
          <cell r="N449" t="str">
            <v>5058 - SOA Consulting - ORCL Japan</v>
          </cell>
          <cell r="O449" t="str">
            <v>IC3</v>
          </cell>
          <cell r="P449" t="str">
            <v>20610.Senior Principal Consultant.CONS.IMPDEL.IC3</v>
          </cell>
          <cell r="Q449" t="str">
            <v>L6</v>
          </cell>
          <cell r="S449" t="str">
            <v>3420</v>
          </cell>
          <cell r="T449" t="str">
            <v>Kotsugai, Hirohisa /  ｺﾂｶﾞｲ ﾋﾛﾋｻ /  小番 弘久</v>
          </cell>
          <cell r="U449" t="str">
            <v>JP-Tokyo-OAC</v>
          </cell>
          <cell r="V449" t="str">
            <v>yuko.y.yamada@oracle.com</v>
          </cell>
          <cell r="W449" t="str">
            <v>C</v>
          </cell>
          <cell r="Z449" t="str">
            <v>ｼﾆｱﾌﾟﾘﾝｼﾊﾟﾙｺﾝｻﾙﾀﾝﾄ</v>
          </cell>
        </row>
        <row r="450">
          <cell r="A450">
            <v>3399</v>
          </cell>
          <cell r="B450">
            <v>39203</v>
          </cell>
          <cell r="C450" t="str">
            <v>市川 義規</v>
          </cell>
          <cell r="D450" t="str">
            <v>ｲﾁｶﾜ ﾖｼﾉﾘ</v>
          </cell>
          <cell r="E450" t="str">
            <v>Yoshinori Ichikawa</v>
          </cell>
          <cell r="F450" t="str">
            <v>ｺﾝｻﾙﾃｨﾝｸﾞｻｰﾋﾞｽ統括</v>
          </cell>
          <cell r="G450" t="str">
            <v>BPM/SOAｺﾝｻﾙﾃｨﾝｸﾞ本部</v>
          </cell>
          <cell r="H450" t="str">
            <v>BPMｺﾝｻﾙﾃｨﾝｸﾞ部</v>
          </cell>
          <cell r="J450" t="str">
            <v>Oracle Consulting Services</v>
          </cell>
          <cell r="K450" t="str">
            <v>BPM/SOA Consulting</v>
          </cell>
          <cell r="L450" t="str">
            <v>BPM Consulting</v>
          </cell>
          <cell r="N450" t="str">
            <v>5058 - SOA Consulting - ORCL Japan</v>
          </cell>
          <cell r="O450" t="str">
            <v>IC3</v>
          </cell>
          <cell r="P450" t="str">
            <v>21620.Consulting Solution Principle.CONS.IMPDEL.IC3</v>
          </cell>
          <cell r="Q450" t="str">
            <v>L5</v>
          </cell>
          <cell r="S450" t="str">
            <v>3420</v>
          </cell>
          <cell r="T450" t="str">
            <v>Kotsugai, Hirohisa /  ｺﾂｶﾞｲ ﾋﾛﾋｻ /  小番 弘久</v>
          </cell>
          <cell r="U450" t="str">
            <v>JP-Tokyo-OAC</v>
          </cell>
          <cell r="V450" t="str">
            <v>yoshinori.ichikawa@oracle.com</v>
          </cell>
          <cell r="W450" t="str">
            <v>C</v>
          </cell>
          <cell r="Z450" t="str">
            <v>ｿﾘｭｰｼｮﾝﾌﾟﾘﾝｼﾊﾟﾙ</v>
          </cell>
        </row>
        <row r="451">
          <cell r="A451">
            <v>7204</v>
          </cell>
          <cell r="B451">
            <v>40330</v>
          </cell>
          <cell r="C451" t="str">
            <v>草地 真吾</v>
          </cell>
          <cell r="D451" t="str">
            <v>ｸｻﾁ ｼﾝｺﾞ</v>
          </cell>
          <cell r="E451" t="str">
            <v>Shingo Kusachi</v>
          </cell>
          <cell r="F451" t="str">
            <v>ｺﾝｻﾙﾃｨﾝｸﾞｻｰﾋﾞｽ統括</v>
          </cell>
          <cell r="G451" t="str">
            <v>BPM/SOAｺﾝｻﾙﾃｨﾝｸﾞ本部</v>
          </cell>
          <cell r="H451" t="str">
            <v>BPMｺﾝｻﾙﾃｨﾝｸﾞ部</v>
          </cell>
          <cell r="J451" t="str">
            <v>Oracle Consulting Services</v>
          </cell>
          <cell r="K451" t="str">
            <v>BPM/SOA Consulting</v>
          </cell>
          <cell r="L451" t="str">
            <v>BPM Consulting</v>
          </cell>
          <cell r="N451" t="str">
            <v>5058 - SOA Consulting - ORCL OIS Japan GK</v>
          </cell>
          <cell r="O451" t="str">
            <v>IC2</v>
          </cell>
          <cell r="P451" t="str">
            <v>20410.Senior Consultant.CONS.IMPDEL.IC2</v>
          </cell>
          <cell r="Q451" t="str">
            <v>L4</v>
          </cell>
          <cell r="S451" t="str">
            <v>3420</v>
          </cell>
          <cell r="T451" t="str">
            <v>Kotsugai, Hirohisa /  ｺﾂｶﾞｲ ﾋﾛﾋｻ /  小番 弘久</v>
          </cell>
          <cell r="U451" t="str">
            <v>JP-Tokyo-OAC</v>
          </cell>
          <cell r="V451" t="str">
            <v>shingo.kusachi@oracle.com</v>
          </cell>
          <cell r="W451" t="str">
            <v>C</v>
          </cell>
          <cell r="Z451" t="str">
            <v>ｼﾆｱｺﾝｻﾙﾀﾝﾄ</v>
          </cell>
        </row>
        <row r="452">
          <cell r="A452">
            <v>3717</v>
          </cell>
          <cell r="B452">
            <v>39539</v>
          </cell>
          <cell r="C452" t="str">
            <v>増田 直樹</v>
          </cell>
          <cell r="D452" t="str">
            <v>ﾏｽﾀﾞ ﾅｵｷ</v>
          </cell>
          <cell r="E452" t="str">
            <v>Naoki Masuda</v>
          </cell>
          <cell r="F452" t="str">
            <v>ｺﾝｻﾙﾃｨﾝｸﾞｻｰﾋﾞｽ統括</v>
          </cell>
          <cell r="G452" t="str">
            <v>BPM/SOAｺﾝｻﾙﾃｨﾝｸﾞ本部</v>
          </cell>
          <cell r="H452" t="str">
            <v>BPMｺﾝｻﾙﾃｨﾝｸﾞ部</v>
          </cell>
          <cell r="J452" t="str">
            <v>Oracle Consulting Services</v>
          </cell>
          <cell r="K452" t="str">
            <v>BPM/SOA Consulting</v>
          </cell>
          <cell r="L452" t="str">
            <v>BPM Consulting</v>
          </cell>
          <cell r="N452" t="str">
            <v>5058 - SOA Consulting - ORCL Japan</v>
          </cell>
          <cell r="O452" t="str">
            <v>IC1</v>
          </cell>
          <cell r="P452" t="str">
            <v>20310.Staff Consultant.CONS.IMPDEL.IC1</v>
          </cell>
          <cell r="Q452" t="str">
            <v>L3</v>
          </cell>
          <cell r="S452" t="str">
            <v>3420</v>
          </cell>
          <cell r="T452" t="str">
            <v>Kotsugai, Hirohisa /  ｺﾂｶﾞｲ ﾋﾛﾋｻ /  小番 弘久</v>
          </cell>
          <cell r="U452" t="str">
            <v>JP-Tokyo-OAC</v>
          </cell>
          <cell r="V452" t="str">
            <v>naoki.masuda@oracle.com</v>
          </cell>
          <cell r="W452" t="str">
            <v>NG</v>
          </cell>
          <cell r="Z452" t="str">
            <v>ｽﾀｯﾌｺﾝｻﾙﾀﾝﾄ</v>
          </cell>
        </row>
        <row r="453">
          <cell r="A453">
            <v>3854</v>
          </cell>
          <cell r="B453">
            <v>39722</v>
          </cell>
          <cell r="C453" t="str">
            <v>河内 遊沙</v>
          </cell>
          <cell r="D453" t="str">
            <v>ｶﾜｳﾁ ﾕｻ</v>
          </cell>
          <cell r="E453" t="str">
            <v>Yusa Kawauchi</v>
          </cell>
          <cell r="F453" t="str">
            <v>ｺﾝｻﾙﾃｨﾝｸﾞｻｰﾋﾞｽ統括</v>
          </cell>
          <cell r="G453" t="str">
            <v>BPM/SOAｺﾝｻﾙﾃｨﾝｸﾞ本部</v>
          </cell>
          <cell r="H453" t="str">
            <v>BPMｺﾝｻﾙﾃｨﾝｸﾞ部</v>
          </cell>
          <cell r="J453" t="str">
            <v>Oracle Consulting Services</v>
          </cell>
          <cell r="K453" t="str">
            <v>BPM/SOA Consulting</v>
          </cell>
          <cell r="L453" t="str">
            <v>BPM Consulting</v>
          </cell>
          <cell r="N453" t="str">
            <v>5058 - SOA Consulting - ORCL Japan</v>
          </cell>
          <cell r="O453" t="str">
            <v>IC1</v>
          </cell>
          <cell r="P453" t="str">
            <v>20310.Staff Consultant.CONS.IMPDEL.IC1</v>
          </cell>
          <cell r="Q453" t="str">
            <v>L3</v>
          </cell>
          <cell r="S453" t="str">
            <v>3420</v>
          </cell>
          <cell r="T453" t="str">
            <v>Kotsugai, Hirohisa /  ｺﾂｶﾞｲ ﾋﾛﾋｻ /  小番 弘久</v>
          </cell>
          <cell r="U453" t="str">
            <v>JP-Tokyo-OAC</v>
          </cell>
          <cell r="V453" t="str">
            <v>yusa.kawauchi@oracle.com</v>
          </cell>
          <cell r="W453" t="str">
            <v>NG</v>
          </cell>
          <cell r="Z453" t="str">
            <v>ｽﾀｯﾌｺﾝｻﾙﾀﾝﾄ</v>
          </cell>
        </row>
        <row r="454">
          <cell r="A454">
            <v>3936</v>
          </cell>
          <cell r="B454">
            <v>39904</v>
          </cell>
          <cell r="C454" t="str">
            <v>山口 敦</v>
          </cell>
          <cell r="D454" t="str">
            <v>ﾔﾏｸﾞﾁ ｱﾂｼ</v>
          </cell>
          <cell r="E454" t="str">
            <v>Atsushi Yamaguchi</v>
          </cell>
          <cell r="F454" t="str">
            <v>ｺﾝｻﾙﾃｨﾝｸﾞｻｰﾋﾞｽ統括</v>
          </cell>
          <cell r="G454" t="str">
            <v>BPM/SOAｺﾝｻﾙﾃｨﾝｸﾞ本部</v>
          </cell>
          <cell r="H454" t="str">
            <v>BPMｺﾝｻﾙﾃｨﾝｸﾞ部</v>
          </cell>
          <cell r="J454" t="str">
            <v>Oracle Consulting Services</v>
          </cell>
          <cell r="K454" t="str">
            <v>BPM/SOA Consulting</v>
          </cell>
          <cell r="L454" t="str">
            <v>BPM Consulting</v>
          </cell>
          <cell r="N454" t="str">
            <v>5058 - SOA Consulting - ORCL Japan</v>
          </cell>
          <cell r="O454" t="str">
            <v>IC1</v>
          </cell>
          <cell r="P454" t="str">
            <v>20310.Staff Consultant.CONS.IMPDEL.IC1</v>
          </cell>
          <cell r="Q454" t="str">
            <v>L3</v>
          </cell>
          <cell r="S454" t="str">
            <v>3420</v>
          </cell>
          <cell r="T454" t="str">
            <v>Kotsugai, Hirohisa /  ｺﾂｶﾞｲ ﾋﾛﾋｻ /  小番 弘久</v>
          </cell>
          <cell r="U454" t="str">
            <v>JP-Tokyo-OAC</v>
          </cell>
          <cell r="V454" t="str">
            <v>atsushi.yamaguchi@oracle.com</v>
          </cell>
          <cell r="W454" t="str">
            <v>NG</v>
          </cell>
          <cell r="Z454" t="str">
            <v>ｽﾀｯﾌｺﾝｻﾙﾀﾝﾄ</v>
          </cell>
        </row>
        <row r="455">
          <cell r="A455">
            <v>1811</v>
          </cell>
          <cell r="B455">
            <v>36404</v>
          </cell>
          <cell r="C455" t="str">
            <v>堀江 厚</v>
          </cell>
          <cell r="D455" t="str">
            <v>ﾎﾘｴ ｱﾂｼ</v>
          </cell>
          <cell r="E455" t="str">
            <v>Atsushi Horie</v>
          </cell>
          <cell r="F455" t="str">
            <v>ｺﾝｻﾙﾃｨﾝｸﾞｻｰﾋﾞｽ統括</v>
          </cell>
          <cell r="G455" t="str">
            <v>BPM/SOAｺﾝｻﾙﾃｨﾝｸﾞ本部</v>
          </cell>
          <cell r="H455" t="str">
            <v>SOAｺﾝｻﾙﾃｨﾝｸﾞ部</v>
          </cell>
          <cell r="J455" t="str">
            <v>Oracle Consulting Services</v>
          </cell>
          <cell r="K455" t="str">
            <v>BPM/SOA Consulting</v>
          </cell>
          <cell r="L455" t="str">
            <v>SOA Consulting</v>
          </cell>
          <cell r="N455" t="str">
            <v>5058 - SOA Consulting - ORCL Japan</v>
          </cell>
          <cell r="O455" t="str">
            <v>M3</v>
          </cell>
          <cell r="P455" t="str">
            <v>21505.Consulting Technical Mgmt Manager.CONS.IMPDEL.M3</v>
          </cell>
          <cell r="Q455" t="str">
            <v>L7</v>
          </cell>
          <cell r="R455" t="str">
            <v>Y</v>
          </cell>
          <cell r="S455" t="str">
            <v>503</v>
          </cell>
          <cell r="T455" t="str">
            <v>Omura, Kohei /  ｵｵﾑﾗ ｺｳﾍｲ /  大村 耕平</v>
          </cell>
          <cell r="U455" t="str">
            <v>JP-Tokyo-OAC</v>
          </cell>
          <cell r="V455" t="str">
            <v>Atsushi.Horie@oracle.com</v>
          </cell>
          <cell r="W455" t="str">
            <v>NG</v>
          </cell>
          <cell r="Z455" t="str">
            <v>ｺﾝｻﾙﾃｨﾝｸﾞﾏﾈｼﾞｬｰ</v>
          </cell>
        </row>
        <row r="456">
          <cell r="A456">
            <v>2776</v>
          </cell>
          <cell r="B456">
            <v>38169</v>
          </cell>
          <cell r="C456" t="str">
            <v>澤井 孝彰</v>
          </cell>
          <cell r="D456" t="str">
            <v>ｻﾜｲ ﾀｶｱｷ</v>
          </cell>
          <cell r="E456" t="str">
            <v>Takaaki Sawai</v>
          </cell>
          <cell r="F456" t="str">
            <v>ｺﾝｻﾙﾃｨﾝｸﾞｻｰﾋﾞｽ統括</v>
          </cell>
          <cell r="G456" t="str">
            <v>BPM/SOAｺﾝｻﾙﾃｨﾝｸﾞ本部</v>
          </cell>
          <cell r="H456" t="str">
            <v>SOAｺﾝｻﾙﾃｨﾝｸﾞ部</v>
          </cell>
          <cell r="J456" t="str">
            <v>Oracle Consulting Services</v>
          </cell>
          <cell r="K456" t="str">
            <v>BPM/SOA Consulting</v>
          </cell>
          <cell r="L456" t="str">
            <v>SOA Consulting</v>
          </cell>
          <cell r="N456" t="str">
            <v>5058 - SOA Consulting - ORCL Japan</v>
          </cell>
          <cell r="O456" t="str">
            <v>IC3</v>
          </cell>
          <cell r="P456" t="str">
            <v>20515.Principal Consultant.CONS.IMPDEL.IC3</v>
          </cell>
          <cell r="Q456" t="str">
            <v>L5</v>
          </cell>
          <cell r="S456" t="str">
            <v>1811</v>
          </cell>
          <cell r="T456" t="str">
            <v>Horie, Atsushi /  ﾎﾘｴ ｱﾂｼ /  堀江 厚</v>
          </cell>
          <cell r="U456" t="str">
            <v>JP-Tokyo-OAC</v>
          </cell>
          <cell r="V456" t="str">
            <v>takaaki.sawai@oracle.com</v>
          </cell>
          <cell r="W456" t="str">
            <v>C</v>
          </cell>
          <cell r="Z456" t="str">
            <v>ﾌﾟﾘﾝｼﾊﾟﾙｺﾝｻﾙﾀﾝﾄ</v>
          </cell>
        </row>
        <row r="457">
          <cell r="A457">
            <v>2825</v>
          </cell>
          <cell r="B457">
            <v>38261</v>
          </cell>
          <cell r="C457" t="str">
            <v>森田 晃平</v>
          </cell>
          <cell r="D457" t="str">
            <v>ﾓﾘﾀ ｺｳﾍｲ</v>
          </cell>
          <cell r="E457" t="str">
            <v>Kohei Morita</v>
          </cell>
          <cell r="F457" t="str">
            <v>ｺﾝｻﾙﾃｨﾝｸﾞｻｰﾋﾞｽ統括</v>
          </cell>
          <cell r="G457" t="str">
            <v>BPM/SOAｺﾝｻﾙﾃｨﾝｸﾞ本部</v>
          </cell>
          <cell r="H457" t="str">
            <v>SOAｺﾝｻﾙﾃｨﾝｸﾞ部</v>
          </cell>
          <cell r="J457" t="str">
            <v>Oracle Consulting Services</v>
          </cell>
          <cell r="K457" t="str">
            <v>BPM/SOA Consulting</v>
          </cell>
          <cell r="L457" t="str">
            <v>SOA Consulting</v>
          </cell>
          <cell r="N457" t="str">
            <v>5058 - SOA Consulting - ORCL Japan</v>
          </cell>
          <cell r="O457" t="str">
            <v>IC3</v>
          </cell>
          <cell r="P457" t="str">
            <v>20610.Senior Principal Consultant.CONS.IMPDEL.IC3</v>
          </cell>
          <cell r="Q457" t="str">
            <v>L6</v>
          </cell>
          <cell r="S457" t="str">
            <v>1811</v>
          </cell>
          <cell r="T457" t="str">
            <v>Horie, Atsushi /  ﾎﾘｴ ｱﾂｼ /  堀江 厚</v>
          </cell>
          <cell r="U457" t="str">
            <v>JP-Osaka</v>
          </cell>
          <cell r="V457" t="str">
            <v>kohei.morita@oracle.com</v>
          </cell>
          <cell r="W457" t="str">
            <v>C</v>
          </cell>
          <cell r="Z457" t="str">
            <v>ｼﾆｱﾌﾟﾘﾝｼﾊﾟﾙｺﾝｻﾙﾀﾝﾄ</v>
          </cell>
        </row>
        <row r="458">
          <cell r="A458">
            <v>2991</v>
          </cell>
          <cell r="B458">
            <v>38641</v>
          </cell>
          <cell r="C458" t="str">
            <v>十川 亮平</v>
          </cell>
          <cell r="D458" t="str">
            <v>ｿｺﾞｳ ﾘｮｳﾍｲ</v>
          </cell>
          <cell r="E458" t="str">
            <v>Ryohei Sogo</v>
          </cell>
          <cell r="F458" t="str">
            <v>ｺﾝｻﾙﾃｨﾝｸﾞｻｰﾋﾞｽ統括</v>
          </cell>
          <cell r="G458" t="str">
            <v>BPM/SOAｺﾝｻﾙﾃｨﾝｸﾞ本部</v>
          </cell>
          <cell r="H458" t="str">
            <v>SOAｺﾝｻﾙﾃｨﾝｸﾞ部</v>
          </cell>
          <cell r="J458" t="str">
            <v>Oracle Consulting Services</v>
          </cell>
          <cell r="K458" t="str">
            <v>BPM/SOA Consulting</v>
          </cell>
          <cell r="L458" t="str">
            <v>SOA Consulting</v>
          </cell>
          <cell r="N458" t="str">
            <v>5058 - SOA Consulting - ORCL Japan</v>
          </cell>
          <cell r="O458" t="str">
            <v>IC3</v>
          </cell>
          <cell r="P458" t="str">
            <v>12609.Consulting Project Snr Principal Consultant.CONS.PROJMAN.IC3</v>
          </cell>
          <cell r="Q458" t="str">
            <v>L6</v>
          </cell>
          <cell r="S458" t="str">
            <v>1811</v>
          </cell>
          <cell r="T458" t="str">
            <v>Horie, Atsushi /  ﾎﾘｴ ｱﾂｼ /  堀江 厚</v>
          </cell>
          <cell r="U458" t="str">
            <v>JP-Tokyo-OAC</v>
          </cell>
          <cell r="V458" t="str">
            <v>ryohei.sogo@oracle.com</v>
          </cell>
          <cell r="W458" t="str">
            <v>C</v>
          </cell>
          <cell r="Z458" t="str">
            <v>ﾌﾟﾛｼﾞｪｸﾄｼﾆｱﾌﾟﾘﾝｼﾊﾟﾙｺﾝｻﾙﾀﾝﾄ</v>
          </cell>
        </row>
        <row r="459">
          <cell r="A459">
            <v>3036</v>
          </cell>
          <cell r="B459">
            <v>38749</v>
          </cell>
          <cell r="C459" t="str">
            <v>堀川 茂</v>
          </cell>
          <cell r="D459" t="str">
            <v>ﾎﾘｶﾜ ｼｹﾞﾙ</v>
          </cell>
          <cell r="E459" t="str">
            <v>Shigeru Horikawa</v>
          </cell>
          <cell r="F459" t="str">
            <v>ｺﾝｻﾙﾃｨﾝｸﾞｻｰﾋﾞｽ統括</v>
          </cell>
          <cell r="G459" t="str">
            <v>BPM/SOAｺﾝｻﾙﾃｨﾝｸﾞ本部</v>
          </cell>
          <cell r="H459" t="str">
            <v>SOAｺﾝｻﾙﾃｨﾝｸﾞ部</v>
          </cell>
          <cell r="J459" t="str">
            <v>Oracle Consulting Services</v>
          </cell>
          <cell r="K459" t="str">
            <v>BPM/SOA Consulting</v>
          </cell>
          <cell r="L459" t="str">
            <v>SOA Consulting</v>
          </cell>
          <cell r="N459" t="str">
            <v>5058 - SOA Consulting - ORCL Japan</v>
          </cell>
          <cell r="O459" t="str">
            <v>IC3</v>
          </cell>
          <cell r="P459" t="str">
            <v>20515.Principal Consultant.CONS.IMPDEL.IC3</v>
          </cell>
          <cell r="Q459" t="str">
            <v>L5</v>
          </cell>
          <cell r="S459" t="str">
            <v>1811</v>
          </cell>
          <cell r="T459" t="str">
            <v>Horie, Atsushi /  ﾎﾘｴ ｱﾂｼ /  堀江 厚</v>
          </cell>
          <cell r="U459" t="str">
            <v>JP-Tokyo-OAC</v>
          </cell>
          <cell r="V459" t="str">
            <v>shigeru.horikawa@oracle.com</v>
          </cell>
          <cell r="W459" t="str">
            <v>C</v>
          </cell>
          <cell r="Z459" t="str">
            <v>ﾌﾟﾘﾝｼﾊﾟﾙｺﾝｻﾙﾀﾝﾄ</v>
          </cell>
        </row>
        <row r="460">
          <cell r="A460">
            <v>3669</v>
          </cell>
          <cell r="B460">
            <v>39523</v>
          </cell>
          <cell r="C460" t="str">
            <v>北浦 竜治</v>
          </cell>
          <cell r="D460" t="str">
            <v>ｷﾀｳﾗ ﾘｭｳｼﾞ</v>
          </cell>
          <cell r="E460" t="str">
            <v>Ryuji Kitaura</v>
          </cell>
          <cell r="F460" t="str">
            <v>ｺﾝｻﾙﾃｨﾝｸﾞｻｰﾋﾞｽ統括</v>
          </cell>
          <cell r="G460" t="str">
            <v>BPM/SOAｺﾝｻﾙﾃｨﾝｸﾞ本部</v>
          </cell>
          <cell r="H460" t="str">
            <v>SOAｺﾝｻﾙﾃｨﾝｸﾞ部</v>
          </cell>
          <cell r="J460" t="str">
            <v>Oracle Consulting Services</v>
          </cell>
          <cell r="K460" t="str">
            <v>BPM/SOA Consulting</v>
          </cell>
          <cell r="L460" t="str">
            <v>SOA Consulting</v>
          </cell>
          <cell r="N460" t="str">
            <v>5058 - SOA Consulting - ORCL Japan</v>
          </cell>
          <cell r="O460" t="str">
            <v>IC3</v>
          </cell>
          <cell r="P460" t="str">
            <v>20515.Principal Consultant.CONS.IMPDEL.IC3</v>
          </cell>
          <cell r="Q460" t="str">
            <v>L5</v>
          </cell>
          <cell r="S460" t="str">
            <v>1811</v>
          </cell>
          <cell r="T460" t="str">
            <v>Horie, Atsushi /  ﾎﾘｴ ｱﾂｼ /  堀江 厚</v>
          </cell>
          <cell r="U460" t="str">
            <v>JP-Osaka</v>
          </cell>
          <cell r="V460" t="str">
            <v>ryuji.kitaura@oracle.com</v>
          </cell>
          <cell r="W460" t="str">
            <v>C</v>
          </cell>
          <cell r="Z460" t="str">
            <v>ﾌﾟﾘﾝｼﾊﾟﾙｺﾝｻﾙﾀﾝﾄ</v>
          </cell>
        </row>
        <row r="461">
          <cell r="A461">
            <v>4272</v>
          </cell>
          <cell r="B461">
            <v>40664</v>
          </cell>
          <cell r="C461" t="str">
            <v>小島 勇人</v>
          </cell>
          <cell r="D461" t="str">
            <v>ｺｼﾞﾏ ﾊﾔﾄ</v>
          </cell>
          <cell r="E461" t="str">
            <v>Hayato Kojima</v>
          </cell>
          <cell r="F461" t="str">
            <v>ｺﾝｻﾙﾃｨﾝｸﾞｻｰﾋﾞｽ統括</v>
          </cell>
          <cell r="G461" t="str">
            <v>BPM/SOAｺﾝｻﾙﾃｨﾝｸﾞ本部</v>
          </cell>
          <cell r="H461" t="str">
            <v>SOAｺﾝｻﾙﾃｨﾝｸﾞ部</v>
          </cell>
          <cell r="J461" t="str">
            <v>Oracle Consulting Services</v>
          </cell>
          <cell r="K461" t="str">
            <v>BPM/SOA Consulting</v>
          </cell>
          <cell r="L461" t="str">
            <v>SOA Consulting</v>
          </cell>
          <cell r="N461" t="str">
            <v>5058 - SOA Consulting - ORCL Japan</v>
          </cell>
          <cell r="O461" t="str">
            <v>IC3</v>
          </cell>
          <cell r="P461" t="str">
            <v>20515.Principal Consultant.CONS.IMPDEL.IC3</v>
          </cell>
          <cell r="Q461" t="str">
            <v>L5</v>
          </cell>
          <cell r="S461" t="str">
            <v>1811</v>
          </cell>
          <cell r="T461" t="str">
            <v>Horie, Atsushi /  ﾎﾘｴ ｱﾂｼ /  堀江 厚</v>
          </cell>
          <cell r="U461" t="str">
            <v>JP-Tokyo-OAC</v>
          </cell>
          <cell r="V461" t="str">
            <v>hayato.kojima@oracle.com</v>
          </cell>
          <cell r="W461" t="str">
            <v>C</v>
          </cell>
          <cell r="Z461" t="str">
            <v>ﾌﾟﾘﾝｼﾊﾟﾙｺﾝｻﾙﾀﾝﾄ</v>
          </cell>
        </row>
        <row r="462">
          <cell r="A462">
            <v>4499</v>
          </cell>
          <cell r="B462">
            <v>41000</v>
          </cell>
          <cell r="C462" t="str">
            <v>佐々木 享</v>
          </cell>
          <cell r="D462" t="str">
            <v>ｻｻｷ ｻﾄﾙ</v>
          </cell>
          <cell r="E462" t="str">
            <v>Satoru Sasaki</v>
          </cell>
          <cell r="F462" t="str">
            <v>ｺﾝｻﾙﾃｨﾝｸﾞｻｰﾋﾞｽ統括</v>
          </cell>
          <cell r="G462" t="str">
            <v>BPM/SOAｺﾝｻﾙﾃｨﾝｸﾞ本部</v>
          </cell>
          <cell r="H462" t="str">
            <v>SOAｺﾝｻﾙﾃｨﾝｸﾞ部</v>
          </cell>
          <cell r="J462" t="str">
            <v>Oracle Consulting Services</v>
          </cell>
          <cell r="K462" t="str">
            <v>BPM/SOA Consulting</v>
          </cell>
          <cell r="L462" t="str">
            <v>SOA Consulting</v>
          </cell>
          <cell r="N462" t="str">
            <v>5058 - SOA Consulting - ORCL Japan</v>
          </cell>
          <cell r="O462" t="str">
            <v>IC3</v>
          </cell>
          <cell r="P462" t="str">
            <v>12608.Consulting Project Principal Consultant.CONS.PROJMAN.IC3</v>
          </cell>
          <cell r="Q462" t="str">
            <v>L5</v>
          </cell>
          <cell r="S462" t="str">
            <v>1811</v>
          </cell>
          <cell r="T462" t="str">
            <v>Horie, Atsushi /  ﾎﾘｴ ｱﾂｼ /  堀江 厚</v>
          </cell>
          <cell r="U462" t="str">
            <v>JP-Tokyo-OAC</v>
          </cell>
          <cell r="V462" t="str">
            <v>satoru.sasaki@oracle.com</v>
          </cell>
          <cell r="W462" t="str">
            <v>C</v>
          </cell>
          <cell r="Z462" t="str">
            <v>ﾌﾟﾛｼﾞｪｸﾄﾌﾟﾘﾝｼﾊﾟﾙｺﾝｻﾙﾀﾝﾄ</v>
          </cell>
        </row>
        <row r="463">
          <cell r="A463">
            <v>3139</v>
          </cell>
          <cell r="B463">
            <v>38930</v>
          </cell>
          <cell r="C463" t="str">
            <v>真杉 信正</v>
          </cell>
          <cell r="D463" t="str">
            <v>ﾏｽｷﾞ ﾉﾌﾞﾏｻ</v>
          </cell>
          <cell r="E463" t="str">
            <v>Nobumasa Masugi</v>
          </cell>
          <cell r="F463" t="str">
            <v>ｺﾝｻﾙﾃｨﾝｸﾞｻｰﾋﾞｽ統括</v>
          </cell>
          <cell r="G463" t="str">
            <v>BPM/SOAｺﾝｻﾙﾃｨﾝｸﾞ本部</v>
          </cell>
          <cell r="H463" t="str">
            <v>SOAｺﾝｻﾙﾃｨﾝｸﾞ部</v>
          </cell>
          <cell r="J463" t="str">
            <v>Oracle Consulting Services</v>
          </cell>
          <cell r="K463" t="str">
            <v>BPM/SOA Consulting</v>
          </cell>
          <cell r="L463" t="str">
            <v>SOA Consulting</v>
          </cell>
          <cell r="N463" t="str">
            <v>5058 - SOA Consulting - ORCL Japan</v>
          </cell>
          <cell r="O463" t="str">
            <v>IC2</v>
          </cell>
          <cell r="P463" t="str">
            <v>20410.Senior Consultant.CONS.IMPDEL.IC2</v>
          </cell>
          <cell r="Q463" t="str">
            <v>L4</v>
          </cell>
          <cell r="S463" t="str">
            <v>1811</v>
          </cell>
          <cell r="T463" t="str">
            <v>Horie, Atsushi /  ﾎﾘｴ ｱﾂｼ /  堀江 厚</v>
          </cell>
          <cell r="U463" t="str">
            <v>JP-Tokyo-OAC</v>
          </cell>
          <cell r="V463" t="str">
            <v>nobumasa.masugi@oracle.com</v>
          </cell>
          <cell r="W463" t="str">
            <v>C</v>
          </cell>
          <cell r="Z463" t="str">
            <v>ｼﾆｱｺﾝｻﾙﾀﾝﾄ</v>
          </cell>
        </row>
        <row r="464">
          <cell r="A464">
            <v>3186</v>
          </cell>
          <cell r="B464">
            <v>38991</v>
          </cell>
          <cell r="C464" t="str">
            <v>長谷川 真以</v>
          </cell>
          <cell r="D464" t="str">
            <v>ﾊｾｶﾞﾜ ﾏｲ</v>
          </cell>
          <cell r="E464" t="str">
            <v>Mai Hasegawa</v>
          </cell>
          <cell r="F464" t="str">
            <v>ｺﾝｻﾙﾃｨﾝｸﾞｻｰﾋﾞｽ統括</v>
          </cell>
          <cell r="G464" t="str">
            <v>BPM/SOAｺﾝｻﾙﾃｨﾝｸﾞ本部</v>
          </cell>
          <cell r="H464" t="str">
            <v>SOAｺﾝｻﾙﾃｨﾝｸﾞ部</v>
          </cell>
          <cell r="J464" t="str">
            <v>Oracle Consulting Services</v>
          </cell>
          <cell r="K464" t="str">
            <v>BPM/SOA Consulting</v>
          </cell>
          <cell r="L464" t="str">
            <v>SOA Consulting</v>
          </cell>
          <cell r="N464" t="str">
            <v>5058 - SOA Consulting - ORCL Japan</v>
          </cell>
          <cell r="O464" t="str">
            <v>IC2</v>
          </cell>
          <cell r="P464" t="str">
            <v>20410.Senior Consultant.CONS.IMPDEL.IC2</v>
          </cell>
          <cell r="Q464" t="str">
            <v>L4</v>
          </cell>
          <cell r="S464" t="str">
            <v>1811</v>
          </cell>
          <cell r="T464" t="str">
            <v>Horie, Atsushi /  ﾎﾘｴ ｱﾂｼ /  堀江 厚</v>
          </cell>
          <cell r="U464" t="str">
            <v>JP-Tokyo-OAC</v>
          </cell>
          <cell r="V464" t="str">
            <v>mai.hasegawa@oracle.com</v>
          </cell>
          <cell r="W464" t="str">
            <v>NG</v>
          </cell>
          <cell r="Z464" t="str">
            <v>ｼﾆｱｺﾝｻﾙﾀﾝﾄ</v>
          </cell>
        </row>
        <row r="465">
          <cell r="A465">
            <v>3338</v>
          </cell>
          <cell r="B465">
            <v>39173</v>
          </cell>
          <cell r="C465" t="str">
            <v>高原 睦</v>
          </cell>
          <cell r="D465" t="str">
            <v>ﾀｶﾊﾗ ｱﾂｼ</v>
          </cell>
          <cell r="E465" t="str">
            <v>Atsushi Takahara</v>
          </cell>
          <cell r="F465" t="str">
            <v>ｺﾝｻﾙﾃｨﾝｸﾞｻｰﾋﾞｽ統括</v>
          </cell>
          <cell r="G465" t="str">
            <v>BPM/SOAｺﾝｻﾙﾃｨﾝｸﾞ本部</v>
          </cell>
          <cell r="H465" t="str">
            <v>SOAｺﾝｻﾙﾃｨﾝｸﾞ部</v>
          </cell>
          <cell r="J465" t="str">
            <v>Oracle Consulting Services</v>
          </cell>
          <cell r="K465" t="str">
            <v>BPM/SOA Consulting</v>
          </cell>
          <cell r="L465" t="str">
            <v>SOA Consulting</v>
          </cell>
          <cell r="N465" t="str">
            <v>5058 - SOA Consulting - ORCL Japan</v>
          </cell>
          <cell r="O465" t="str">
            <v>IC2</v>
          </cell>
          <cell r="P465" t="str">
            <v>20410.Senior Consultant.CONS.IMPDEL.IC2</v>
          </cell>
          <cell r="Q465" t="str">
            <v>L4</v>
          </cell>
          <cell r="S465" t="str">
            <v>1811</v>
          </cell>
          <cell r="T465" t="str">
            <v>Horie, Atsushi /  ﾎﾘｴ ｱﾂｼ /  堀江 厚</v>
          </cell>
          <cell r="U465" t="str">
            <v>JP-Tokyo-OAC</v>
          </cell>
          <cell r="V465" t="str">
            <v>atsushi.takahara@oracle.com</v>
          </cell>
          <cell r="W465" t="str">
            <v>NG</v>
          </cell>
          <cell r="Z465" t="str">
            <v>ｼﾆｱｺﾝｻﾙﾀﾝﾄ</v>
          </cell>
        </row>
        <row r="466">
          <cell r="A466">
            <v>3706</v>
          </cell>
          <cell r="B466">
            <v>39539</v>
          </cell>
          <cell r="C466" t="str">
            <v>程 亮英</v>
          </cell>
          <cell r="D466" t="str">
            <v>ﾃｲ ﾘｮｳｴｲ</v>
          </cell>
          <cell r="E466" t="str">
            <v>Ryoei Tei</v>
          </cell>
          <cell r="F466" t="str">
            <v>ｺﾝｻﾙﾃｨﾝｸﾞｻｰﾋﾞｽ統括</v>
          </cell>
          <cell r="G466" t="str">
            <v>BPM/SOAｺﾝｻﾙﾃｨﾝｸﾞ本部</v>
          </cell>
          <cell r="H466" t="str">
            <v>SOAｺﾝｻﾙﾃｨﾝｸﾞ部</v>
          </cell>
          <cell r="J466" t="str">
            <v>Oracle Consulting Services</v>
          </cell>
          <cell r="K466" t="str">
            <v>BPM/SOA Consulting</v>
          </cell>
          <cell r="L466" t="str">
            <v>SOA Consulting</v>
          </cell>
          <cell r="N466" t="str">
            <v>5058 - SOA Consulting - ORCL Japan</v>
          </cell>
          <cell r="O466" t="str">
            <v>IC1</v>
          </cell>
          <cell r="P466" t="str">
            <v>20310.Staff Consultant.CONS.IMPDEL.IC1</v>
          </cell>
          <cell r="Q466" t="str">
            <v>L3</v>
          </cell>
          <cell r="S466" t="str">
            <v>1811</v>
          </cell>
          <cell r="T466" t="str">
            <v>Horie, Atsushi /  ﾎﾘｴ ｱﾂｼ /  堀江 厚</v>
          </cell>
          <cell r="U466" t="str">
            <v>JP-Tokyo-OAC</v>
          </cell>
          <cell r="V466" t="str">
            <v>ryoei.tei@oracle.com</v>
          </cell>
          <cell r="W466" t="str">
            <v>NG</v>
          </cell>
          <cell r="Z466" t="str">
            <v>ｽﾀｯﾌｺﾝｻﾙﾀﾝﾄ</v>
          </cell>
        </row>
        <row r="467">
          <cell r="A467">
            <v>3707</v>
          </cell>
          <cell r="B467">
            <v>39539</v>
          </cell>
          <cell r="C467" t="str">
            <v>戸田 博美</v>
          </cell>
          <cell r="D467" t="str">
            <v>ﾄﾀﾞ ﾋﾛﾐ</v>
          </cell>
          <cell r="E467" t="str">
            <v>Hiromi Toda</v>
          </cell>
          <cell r="F467" t="str">
            <v>ｺﾝｻﾙﾃｨﾝｸﾞｻｰﾋﾞｽ統括</v>
          </cell>
          <cell r="G467" t="str">
            <v>BPM/SOAｺﾝｻﾙﾃｨﾝｸﾞ本部</v>
          </cell>
          <cell r="H467" t="str">
            <v>SOAｺﾝｻﾙﾃｨﾝｸﾞ部</v>
          </cell>
          <cell r="J467" t="str">
            <v>Oracle Consulting Services</v>
          </cell>
          <cell r="K467" t="str">
            <v>BPM/SOA Consulting</v>
          </cell>
          <cell r="L467" t="str">
            <v>SOA Consulting</v>
          </cell>
          <cell r="N467" t="str">
            <v>5058 - SOA Consulting - ORCL Japan</v>
          </cell>
          <cell r="O467" t="str">
            <v>IC1</v>
          </cell>
          <cell r="P467" t="str">
            <v>20310.Staff Consultant.CONS.IMPDEL.IC1</v>
          </cell>
          <cell r="Q467" t="str">
            <v>L3</v>
          </cell>
          <cell r="S467" t="str">
            <v>1811</v>
          </cell>
          <cell r="T467" t="str">
            <v>Horie, Atsushi /  ﾎﾘｴ ｱﾂｼ /  堀江 厚</v>
          </cell>
          <cell r="U467" t="str">
            <v>JP-Tokyo-OAC</v>
          </cell>
          <cell r="V467" t="str">
            <v>hiromi.x.toda@oracle.com</v>
          </cell>
          <cell r="W467" t="str">
            <v>NG</v>
          </cell>
          <cell r="Z467" t="str">
            <v>ｽﾀｯﾌｺﾝｻﾙﾀﾝﾄ</v>
          </cell>
        </row>
        <row r="468">
          <cell r="A468">
            <v>4020</v>
          </cell>
          <cell r="B468">
            <v>40269</v>
          </cell>
          <cell r="C468" t="str">
            <v>赤城 徹</v>
          </cell>
          <cell r="D468" t="str">
            <v>ｱｶｷﾞ ﾄｵﾙ</v>
          </cell>
          <cell r="E468" t="str">
            <v>Toru Akagi</v>
          </cell>
          <cell r="F468" t="str">
            <v>ｺﾝｻﾙﾃｨﾝｸﾞｻｰﾋﾞｽ統括</v>
          </cell>
          <cell r="G468" t="str">
            <v>BPM/SOAｺﾝｻﾙﾃｨﾝｸﾞ本部</v>
          </cell>
          <cell r="H468" t="str">
            <v>SOAｺﾝｻﾙﾃｨﾝｸﾞ部</v>
          </cell>
          <cell r="J468" t="str">
            <v>Oracle Consulting Services</v>
          </cell>
          <cell r="K468" t="str">
            <v>BPM/SOA Consulting</v>
          </cell>
          <cell r="L468" t="str">
            <v>SOA Consulting</v>
          </cell>
          <cell r="N468" t="str">
            <v>5058 - SOA Consulting - ORCL Japan</v>
          </cell>
          <cell r="O468" t="str">
            <v>IC1</v>
          </cell>
          <cell r="P468" t="str">
            <v>20110.Associate Consultant.CONS.IMPDEL.IC1</v>
          </cell>
          <cell r="Q468" t="str">
            <v>L2</v>
          </cell>
          <cell r="S468" t="str">
            <v>1811</v>
          </cell>
          <cell r="T468" t="str">
            <v>Horie, Atsushi /  ﾎﾘｴ ｱﾂｼ /  堀江 厚</v>
          </cell>
          <cell r="U468" t="str">
            <v>JP-Tokyo-OAC</v>
          </cell>
          <cell r="V468" t="str">
            <v>toru.akagi@oracle.com</v>
          </cell>
          <cell r="W468" t="str">
            <v>NG</v>
          </cell>
          <cell r="Z468" t="str">
            <v>ｱｿｼｴｲﾄｺﾝｻﾙﾀﾝﾄ</v>
          </cell>
        </row>
        <row r="469">
          <cell r="A469">
            <v>2865</v>
          </cell>
          <cell r="B469">
            <v>38384</v>
          </cell>
          <cell r="C469" t="str">
            <v>川上 貴</v>
          </cell>
          <cell r="D469" t="str">
            <v>ｶﾜｶﾐ ﾀｶｼ</v>
          </cell>
          <cell r="E469" t="str">
            <v>Takashi Kawakami</v>
          </cell>
          <cell r="F469" t="str">
            <v>ｺﾝｻﾙﾃｨﾝｸﾞｻｰﾋﾞｽ統括</v>
          </cell>
          <cell r="G469" t="str">
            <v>BPM/SOAｺﾝｻﾙﾃｨﾝｸﾞ本部</v>
          </cell>
          <cell r="H469" t="str">
            <v>Securityｺﾝｻﾙﾃｨﾝｸﾞ部</v>
          </cell>
          <cell r="J469" t="str">
            <v>Oracle Consulting Services</v>
          </cell>
          <cell r="K469" t="str">
            <v>BPM/SOA Consulting</v>
          </cell>
          <cell r="L469" t="str">
            <v>Security Consulting</v>
          </cell>
          <cell r="N469" t="str">
            <v>5058 - SOA Consulting - ORCL Japan</v>
          </cell>
          <cell r="O469" t="str">
            <v>M2</v>
          </cell>
          <cell r="P469" t="str">
            <v>20710.Managing Principal Consultant.CONS.IMPDEL.M2</v>
          </cell>
          <cell r="Q469" t="str">
            <v>L6</v>
          </cell>
          <cell r="R469" t="str">
            <v>Y</v>
          </cell>
          <cell r="S469" t="str">
            <v>503</v>
          </cell>
          <cell r="T469" t="str">
            <v>Omura, Kohei /  ｵｵﾑﾗ ｺｳﾍｲ /  大村 耕平</v>
          </cell>
          <cell r="U469" t="str">
            <v>JP-Tokyo-OAC</v>
          </cell>
          <cell r="V469" t="str">
            <v>takashi.kawakami@oracle.com</v>
          </cell>
          <cell r="W469" t="str">
            <v>C</v>
          </cell>
          <cell r="Z469" t="str">
            <v>ﾏﾈｰｼﾞﾝｸﾞﾌﾟﾘﾝｼﾊﾟﾙｺﾝｻﾙﾀﾝﾄ</v>
          </cell>
        </row>
        <row r="470">
          <cell r="A470">
            <v>3011</v>
          </cell>
          <cell r="B470">
            <v>38702</v>
          </cell>
          <cell r="C470" t="str">
            <v>清水 良一</v>
          </cell>
          <cell r="D470" t="str">
            <v>ｼﾐｽﾞ ﾘｮｳｲﾁ</v>
          </cell>
          <cell r="E470" t="str">
            <v>Ryoichi Shimizu</v>
          </cell>
          <cell r="F470" t="str">
            <v>ｺﾝｻﾙﾃｨﾝｸﾞｻｰﾋﾞｽ統括</v>
          </cell>
          <cell r="G470" t="str">
            <v>BPM/SOAｺﾝｻﾙﾃｨﾝｸﾞ本部</v>
          </cell>
          <cell r="H470" t="str">
            <v>Securityｺﾝｻﾙﾃｨﾝｸﾞ部</v>
          </cell>
          <cell r="J470" t="str">
            <v>Oracle Consulting Services</v>
          </cell>
          <cell r="K470" t="str">
            <v>BPM/SOA Consulting</v>
          </cell>
          <cell r="L470" t="str">
            <v>Security Consulting</v>
          </cell>
          <cell r="N470" t="str">
            <v>5058 - SOA Consulting - ORCL Japan</v>
          </cell>
          <cell r="O470" t="str">
            <v>IC3</v>
          </cell>
          <cell r="P470" t="str">
            <v>20515.Principal Consultant.CONS.IMPDEL.IC3</v>
          </cell>
          <cell r="Q470" t="str">
            <v>L5</v>
          </cell>
          <cell r="S470" t="str">
            <v>2865</v>
          </cell>
          <cell r="T470" t="str">
            <v>Kawakami, Takashi /  ｶﾜｶﾐ ﾀｶｼ /  川上 貴</v>
          </cell>
          <cell r="U470" t="str">
            <v>JP-Tokyo-OAC</v>
          </cell>
          <cell r="V470" t="str">
            <v>ryoichi.shimizu@oracle.com</v>
          </cell>
          <cell r="W470" t="str">
            <v>C</v>
          </cell>
          <cell r="Z470" t="str">
            <v>ﾌﾟﾘﾝｼﾊﾟﾙｺﾝｻﾙﾀﾝﾄ</v>
          </cell>
        </row>
        <row r="471">
          <cell r="A471">
            <v>3054</v>
          </cell>
          <cell r="B471">
            <v>38808</v>
          </cell>
          <cell r="C471" t="str">
            <v>有泉 信隆</v>
          </cell>
          <cell r="D471" t="str">
            <v>ｱﾘｲｽﾞﾐ ﾉﾌﾞﾀｶ</v>
          </cell>
          <cell r="E471" t="str">
            <v>Nobutaka Ariizumi</v>
          </cell>
          <cell r="F471" t="str">
            <v>ｺﾝｻﾙﾃｨﾝｸﾞｻｰﾋﾞｽ統括</v>
          </cell>
          <cell r="G471" t="str">
            <v>BPM/SOAｺﾝｻﾙﾃｨﾝｸﾞ本部</v>
          </cell>
          <cell r="H471" t="str">
            <v>Securityｺﾝｻﾙﾃｨﾝｸﾞ部</v>
          </cell>
          <cell r="J471" t="str">
            <v>Oracle Consulting Services</v>
          </cell>
          <cell r="K471" t="str">
            <v>BPM/SOA Consulting</v>
          </cell>
          <cell r="L471" t="str">
            <v>Security Consulting</v>
          </cell>
          <cell r="N471" t="str">
            <v>5058 - SOA Consulting - ORCL Japan</v>
          </cell>
          <cell r="O471" t="str">
            <v>IC2</v>
          </cell>
          <cell r="P471" t="str">
            <v>20410.Senior Consultant.CONS.IMPDEL.IC2</v>
          </cell>
          <cell r="Q471" t="str">
            <v>L4</v>
          </cell>
          <cell r="S471" t="str">
            <v>2865</v>
          </cell>
          <cell r="T471" t="str">
            <v>Kawakami, Takashi /  ｶﾜｶﾐ ﾀｶｼ /  川上 貴</v>
          </cell>
          <cell r="U471" t="str">
            <v>JP-Tokyo-OAC</v>
          </cell>
          <cell r="V471" t="str">
            <v>nobutaka.ariizumi@oracle.com</v>
          </cell>
          <cell r="W471" t="str">
            <v>NG</v>
          </cell>
          <cell r="Z471" t="str">
            <v>ｼﾆｱｺﾝｻﾙﾀﾝﾄ</v>
          </cell>
        </row>
        <row r="472">
          <cell r="A472">
            <v>3678</v>
          </cell>
          <cell r="B472">
            <v>39539</v>
          </cell>
          <cell r="C472" t="str">
            <v>内田 翼</v>
          </cell>
          <cell r="D472" t="str">
            <v>ｳﾁﾀﾞ ﾂﾊﾞｻ</v>
          </cell>
          <cell r="E472" t="str">
            <v>Tsubasa Uchida</v>
          </cell>
          <cell r="F472" t="str">
            <v>ｺﾝｻﾙﾃｨﾝｸﾞｻｰﾋﾞｽ統括</v>
          </cell>
          <cell r="G472" t="str">
            <v>BPM/SOAｺﾝｻﾙﾃｨﾝｸﾞ本部</v>
          </cell>
          <cell r="H472" t="str">
            <v>Securityｺﾝｻﾙﾃｨﾝｸﾞ部</v>
          </cell>
          <cell r="J472" t="str">
            <v>Oracle Consulting Services</v>
          </cell>
          <cell r="K472" t="str">
            <v>BPM/SOA Consulting</v>
          </cell>
          <cell r="L472" t="str">
            <v>Security Consulting</v>
          </cell>
          <cell r="N472" t="str">
            <v>5058 - SOA Consulting - ORCL Japan</v>
          </cell>
          <cell r="O472" t="str">
            <v>IC1</v>
          </cell>
          <cell r="P472" t="str">
            <v>20310.Staff Consultant.CONS.IMPDEL.IC1</v>
          </cell>
          <cell r="Q472" t="str">
            <v>L3</v>
          </cell>
          <cell r="S472" t="str">
            <v>2865</v>
          </cell>
          <cell r="T472" t="str">
            <v>Kawakami, Takashi /  ｶﾜｶﾐ ﾀｶｼ /  川上 貴</v>
          </cell>
          <cell r="U472" t="str">
            <v>JP-Tokyo-OAC</v>
          </cell>
          <cell r="V472" t="str">
            <v>tsubasa.uchida@oracle.com</v>
          </cell>
          <cell r="W472" t="str">
            <v>NG</v>
          </cell>
          <cell r="Z472" t="str">
            <v>ｽﾀｯﾌｺﾝｻﾙﾀﾝﾄ</v>
          </cell>
        </row>
        <row r="473">
          <cell r="A473">
            <v>4238</v>
          </cell>
          <cell r="B473">
            <v>40634</v>
          </cell>
          <cell r="C473" t="str">
            <v>黒澤 健</v>
          </cell>
          <cell r="D473" t="str">
            <v>ｸﾛｻﾜ ﾀｹﾙ</v>
          </cell>
          <cell r="E473" t="str">
            <v>Takeru Kurosawa</v>
          </cell>
          <cell r="F473" t="str">
            <v>ｺﾝｻﾙﾃｨﾝｸﾞｻｰﾋﾞｽ統括</v>
          </cell>
          <cell r="G473" t="str">
            <v>BPM/SOAｺﾝｻﾙﾃｨﾝｸﾞ本部</v>
          </cell>
          <cell r="H473" t="str">
            <v>Securityｺﾝｻﾙﾃｨﾝｸﾞ部</v>
          </cell>
          <cell r="J473" t="str">
            <v>Oracle Consulting Services</v>
          </cell>
          <cell r="K473" t="str">
            <v>BPM/SOA Consulting</v>
          </cell>
          <cell r="L473" t="str">
            <v>Security Consulting</v>
          </cell>
          <cell r="N473" t="str">
            <v>5058 - SOA Consulting - ORCL Japan</v>
          </cell>
          <cell r="O473" t="str">
            <v>IC1</v>
          </cell>
          <cell r="P473" t="str">
            <v>20110.Associate Consultant.CONS.IMPDEL.IC1</v>
          </cell>
          <cell r="Q473" t="str">
            <v>L2</v>
          </cell>
          <cell r="S473" t="str">
            <v>2865</v>
          </cell>
          <cell r="T473" t="str">
            <v>Kawakami, Takashi /  ｶﾜｶﾐ ﾀｶｼ /  川上 貴</v>
          </cell>
          <cell r="U473" t="str">
            <v>JP-Tokyo-OAC</v>
          </cell>
          <cell r="V473" t="str">
            <v>takeru.kurosawa@oracle.com</v>
          </cell>
          <cell r="W473" t="str">
            <v>NG</v>
          </cell>
          <cell r="Z473" t="str">
            <v>ｱｿｼｴｲﾄｺﾝｻﾙﾀﾝﾄ</v>
          </cell>
        </row>
        <row r="474">
          <cell r="A474">
            <v>1951</v>
          </cell>
          <cell r="B474">
            <v>36617</v>
          </cell>
          <cell r="C474" t="str">
            <v>田村 智彦</v>
          </cell>
          <cell r="D474" t="str">
            <v>ﾀﾑﾗ ﾄﾓﾋｺ</v>
          </cell>
          <cell r="E474" t="str">
            <v>Tomohiko Tamura</v>
          </cell>
          <cell r="F474" t="str">
            <v>ｺﾝｻﾙﾃｨﾝｸﾞｻｰﾋﾞｽ統括</v>
          </cell>
          <cell r="G474" t="str">
            <v>BPM/SOAｺﾝｻﾙﾃｨﾝｸﾞ本部</v>
          </cell>
          <cell r="H474" t="str">
            <v>Technical Architectureｺﾝｻﾙﾃｨﾝｸﾞ部</v>
          </cell>
          <cell r="J474" t="str">
            <v>Oracle Consulting Services</v>
          </cell>
          <cell r="K474" t="str">
            <v>BPM/SOA Consulting</v>
          </cell>
          <cell r="L474" t="str">
            <v>Technical Arichitecture Consulting</v>
          </cell>
          <cell r="N474" t="str">
            <v>5058 - SOA Consulting - ORCL Japan</v>
          </cell>
          <cell r="O474" t="str">
            <v>M3</v>
          </cell>
          <cell r="P474" t="str">
            <v>21505.Consulting Technical Mgmt Manager.CONS.IMPDEL.M3</v>
          </cell>
          <cell r="Q474" t="str">
            <v>L7</v>
          </cell>
          <cell r="R474" t="str">
            <v>Y</v>
          </cell>
          <cell r="S474" t="str">
            <v>503</v>
          </cell>
          <cell r="T474" t="str">
            <v>Omura, Kohei /  ｵｵﾑﾗ ｺｳﾍｲ /  大村 耕平</v>
          </cell>
          <cell r="U474" t="str">
            <v>JP-Tokyo-OAC</v>
          </cell>
          <cell r="V474" t="str">
            <v>Tomohiko.Tamura@oracle.com</v>
          </cell>
          <cell r="W474" t="str">
            <v>NG</v>
          </cell>
          <cell r="Z474" t="str">
            <v>ｺﾝｻﾙﾃｨﾝｸﾞﾏﾈｼﾞｬｰ</v>
          </cell>
        </row>
        <row r="475">
          <cell r="A475">
            <v>1614</v>
          </cell>
          <cell r="B475">
            <v>36100</v>
          </cell>
          <cell r="C475" t="str">
            <v>小原 賢介</v>
          </cell>
          <cell r="D475" t="str">
            <v>ｵﾊﾞﾗ ｹﾝｽｹ</v>
          </cell>
          <cell r="E475" t="str">
            <v>Kensuke Obara</v>
          </cell>
          <cell r="F475" t="str">
            <v>ｺﾝｻﾙﾃｨﾝｸﾞｻｰﾋﾞｽ統括</v>
          </cell>
          <cell r="G475" t="str">
            <v>BPM/SOAｺﾝｻﾙﾃｨﾝｸﾞ本部</v>
          </cell>
          <cell r="H475" t="str">
            <v>Technical Architectureｺﾝｻﾙﾃｨﾝｸﾞ部</v>
          </cell>
          <cell r="J475" t="str">
            <v>Oracle Consulting Services</v>
          </cell>
          <cell r="K475" t="str">
            <v>BPM/SOA Consulting</v>
          </cell>
          <cell r="L475" t="str">
            <v>Technical Arichitecture Consulting</v>
          </cell>
          <cell r="N475" t="str">
            <v>5058 - SOA Consulting - ORCL Japan</v>
          </cell>
          <cell r="O475" t="str">
            <v>IC3</v>
          </cell>
          <cell r="P475" t="str">
            <v>20610.Senior Principal Consultant.CONS.IMPDEL.IC3</v>
          </cell>
          <cell r="Q475" t="str">
            <v>L6</v>
          </cell>
          <cell r="S475" t="str">
            <v>1951</v>
          </cell>
          <cell r="T475" t="str">
            <v>Tamura, Tomohiko /  ﾀﾑﾗ ﾄﾓﾋｺ /  田村 智彦</v>
          </cell>
          <cell r="U475" t="str">
            <v>JP-Tokyo-OAC</v>
          </cell>
          <cell r="V475" t="str">
            <v>Kensuke.Obara@oracle.com</v>
          </cell>
          <cell r="W475" t="str">
            <v>C</v>
          </cell>
          <cell r="Z475" t="str">
            <v>ｼﾆｱﾌﾟﾘﾝｼﾊﾟﾙｺﾝｻﾙﾀﾝﾄ</v>
          </cell>
        </row>
        <row r="476">
          <cell r="A476">
            <v>2941</v>
          </cell>
          <cell r="B476">
            <v>38549</v>
          </cell>
          <cell r="C476" t="str">
            <v>田部 孝行</v>
          </cell>
          <cell r="D476" t="str">
            <v>ﾀﾍﾞ ﾀｶﾕｷ</v>
          </cell>
          <cell r="E476" t="str">
            <v>Takayuki Tabe</v>
          </cell>
          <cell r="F476" t="str">
            <v>ｺﾝｻﾙﾃｨﾝｸﾞｻｰﾋﾞｽ統括</v>
          </cell>
          <cell r="G476" t="str">
            <v>BPM/SOAｺﾝｻﾙﾃｨﾝｸﾞ本部</v>
          </cell>
          <cell r="H476" t="str">
            <v>Technical Architectureｺﾝｻﾙﾃｨﾝｸﾞ部</v>
          </cell>
          <cell r="J476" t="str">
            <v>Oracle Consulting Services</v>
          </cell>
          <cell r="K476" t="str">
            <v>BPM/SOA Consulting</v>
          </cell>
          <cell r="L476" t="str">
            <v>Technical Arichitecture Consulting</v>
          </cell>
          <cell r="N476" t="str">
            <v>5058 - SOA Consulting - ORCL Japan</v>
          </cell>
          <cell r="O476" t="str">
            <v>IC3</v>
          </cell>
          <cell r="P476" t="str">
            <v>20610.Senior Principal Consultant.CONS.IMPDEL.IC3</v>
          </cell>
          <cell r="Q476" t="str">
            <v>L6</v>
          </cell>
          <cell r="S476" t="str">
            <v>1951</v>
          </cell>
          <cell r="T476" t="str">
            <v>Tamura, Tomohiko /  ﾀﾑﾗ ﾄﾓﾋｺ /  田村 智彦</v>
          </cell>
          <cell r="U476" t="str">
            <v>JP-Osaka</v>
          </cell>
          <cell r="V476" t="str">
            <v>takayuki.tabe@oracle.com</v>
          </cell>
          <cell r="W476" t="str">
            <v>C</v>
          </cell>
          <cell r="Z476" t="str">
            <v>ｼﾆｱﾌﾟﾘﾝｼﾊﾟﾙｺﾝｻﾙﾀﾝﾄ</v>
          </cell>
        </row>
        <row r="477">
          <cell r="A477">
            <v>3009</v>
          </cell>
          <cell r="B477">
            <v>38702</v>
          </cell>
          <cell r="C477" t="str">
            <v>久保田 誠治</v>
          </cell>
          <cell r="D477" t="str">
            <v>ｸﾎﾞﾀ ｾｲｼﾞ</v>
          </cell>
          <cell r="E477" t="str">
            <v>Seiji Kubota</v>
          </cell>
          <cell r="F477" t="str">
            <v>ｺﾝｻﾙﾃｨﾝｸﾞｻｰﾋﾞｽ統括</v>
          </cell>
          <cell r="G477" t="str">
            <v>BPM/SOAｺﾝｻﾙﾃｨﾝｸﾞ本部</v>
          </cell>
          <cell r="H477" t="str">
            <v>Technical Architectureｺﾝｻﾙﾃｨﾝｸﾞ部</v>
          </cell>
          <cell r="J477" t="str">
            <v>Oracle Consulting Services</v>
          </cell>
          <cell r="K477" t="str">
            <v>BPM/SOA Consulting</v>
          </cell>
          <cell r="L477" t="str">
            <v>Technical Arichitecture Consulting</v>
          </cell>
          <cell r="N477" t="str">
            <v>5058 - SOA Consulting - ORCL Japan</v>
          </cell>
          <cell r="O477" t="str">
            <v>IC3</v>
          </cell>
          <cell r="P477" t="str">
            <v>20610.Senior Principal Consultant.CONS.IMPDEL.IC3</v>
          </cell>
          <cell r="Q477" t="str">
            <v>L6</v>
          </cell>
          <cell r="S477" t="str">
            <v>1951</v>
          </cell>
          <cell r="T477" t="str">
            <v>Tamura, Tomohiko /  ﾀﾑﾗ ﾄﾓﾋｺ /  田村 智彦</v>
          </cell>
          <cell r="U477" t="str">
            <v>JP-Tokyo-OAC</v>
          </cell>
          <cell r="V477" t="str">
            <v>seiji.kubota@oracle.com</v>
          </cell>
          <cell r="W477" t="str">
            <v>C</v>
          </cell>
          <cell r="Z477" t="str">
            <v>ｼﾆｱﾌﾟﾘﾝｼﾊﾟﾙｺﾝｻﾙﾀﾝﾄ</v>
          </cell>
        </row>
        <row r="478">
          <cell r="A478">
            <v>3346</v>
          </cell>
          <cell r="B478">
            <v>39173</v>
          </cell>
          <cell r="C478" t="str">
            <v>原 龍朗</v>
          </cell>
          <cell r="D478" t="str">
            <v>ﾊﾗ ﾀﾂﾛｳ</v>
          </cell>
          <cell r="E478" t="str">
            <v>Tatsuro Hara</v>
          </cell>
          <cell r="F478" t="str">
            <v>ｺﾝｻﾙﾃｨﾝｸﾞｻｰﾋﾞｽ統括</v>
          </cell>
          <cell r="G478" t="str">
            <v>BPM/SOAｺﾝｻﾙﾃｨﾝｸﾞ本部</v>
          </cell>
          <cell r="H478" t="str">
            <v>Technical Architectureｺﾝｻﾙﾃｨﾝｸﾞ部</v>
          </cell>
          <cell r="J478" t="str">
            <v>Oracle Consulting Services</v>
          </cell>
          <cell r="K478" t="str">
            <v>BPM/SOA Consulting</v>
          </cell>
          <cell r="L478" t="str">
            <v>Technical Arichitecture Consulting</v>
          </cell>
          <cell r="N478" t="str">
            <v>5058 - SOA Consulting - ORCL Japan</v>
          </cell>
          <cell r="O478" t="str">
            <v>IC2</v>
          </cell>
          <cell r="P478" t="str">
            <v>20410.Senior Consultant.CONS.IMPDEL.IC2</v>
          </cell>
          <cell r="Q478" t="str">
            <v>L4</v>
          </cell>
          <cell r="S478" t="str">
            <v>1951</v>
          </cell>
          <cell r="T478" t="str">
            <v>Tamura, Tomohiko /  ﾀﾑﾗ ﾄﾓﾋｺ /  田村 智彦</v>
          </cell>
          <cell r="U478" t="str">
            <v>JP-Tokyo-OAC</v>
          </cell>
          <cell r="V478" t="str">
            <v>tatsuro.hara@oracle.com</v>
          </cell>
          <cell r="W478" t="str">
            <v>NG</v>
          </cell>
          <cell r="Z478" t="str">
            <v>ｼﾆｱｺﾝｻﾙﾀﾝﾄ</v>
          </cell>
        </row>
        <row r="479">
          <cell r="A479">
            <v>3690</v>
          </cell>
          <cell r="B479">
            <v>39539</v>
          </cell>
          <cell r="C479" t="str">
            <v>兒玉 雄介</v>
          </cell>
          <cell r="D479" t="str">
            <v>ｺﾀﾞﾏ ﾕｳｽｹ</v>
          </cell>
          <cell r="E479" t="str">
            <v>Yusuke Kodama</v>
          </cell>
          <cell r="F479" t="str">
            <v>ｺﾝｻﾙﾃｨﾝｸﾞｻｰﾋﾞｽ統括</v>
          </cell>
          <cell r="G479" t="str">
            <v>BPM/SOAｺﾝｻﾙﾃｨﾝｸﾞ本部</v>
          </cell>
          <cell r="H479" t="str">
            <v>Technical Architectureｺﾝｻﾙﾃｨﾝｸﾞ部</v>
          </cell>
          <cell r="J479" t="str">
            <v>Oracle Consulting Services</v>
          </cell>
          <cell r="K479" t="str">
            <v>BPM/SOA Consulting</v>
          </cell>
          <cell r="L479" t="str">
            <v>Technical Arichitecture Consulting</v>
          </cell>
          <cell r="N479" t="str">
            <v>5058 - SOA Consulting - ORCL Japan</v>
          </cell>
          <cell r="O479" t="str">
            <v>IC2</v>
          </cell>
          <cell r="P479" t="str">
            <v>20410.Senior Consultant.CONS.IMPDEL.IC2</v>
          </cell>
          <cell r="Q479" t="str">
            <v>L4</v>
          </cell>
          <cell r="S479" t="str">
            <v>1951</v>
          </cell>
          <cell r="T479" t="str">
            <v>Tamura, Tomohiko /  ﾀﾑﾗ ﾄﾓﾋｺ /  田村 智彦</v>
          </cell>
          <cell r="U479" t="str">
            <v>JP-Tokyo-OAC</v>
          </cell>
          <cell r="V479" t="str">
            <v>yusuke.kodama@oracle.com</v>
          </cell>
          <cell r="W479" t="str">
            <v>NG</v>
          </cell>
          <cell r="Z479" t="str">
            <v>ｼﾆｱｺﾝｻﾙﾀﾝﾄ</v>
          </cell>
        </row>
        <row r="480">
          <cell r="A480">
            <v>3715</v>
          </cell>
          <cell r="B480">
            <v>39539</v>
          </cell>
          <cell r="C480" t="str">
            <v>細野 恭平</v>
          </cell>
          <cell r="D480" t="str">
            <v>ﾎｿﾉ ｷｮｳﾍｲ</v>
          </cell>
          <cell r="E480" t="str">
            <v>Kyohei Hosono</v>
          </cell>
          <cell r="F480" t="str">
            <v>ｺﾝｻﾙﾃｨﾝｸﾞｻｰﾋﾞｽ統括</v>
          </cell>
          <cell r="G480" t="str">
            <v>BPM/SOAｺﾝｻﾙﾃｨﾝｸﾞ本部</v>
          </cell>
          <cell r="H480" t="str">
            <v>Technical Architectureｺﾝｻﾙﾃｨﾝｸﾞ部</v>
          </cell>
          <cell r="J480" t="str">
            <v>Oracle Consulting Services</v>
          </cell>
          <cell r="K480" t="str">
            <v>BPM/SOA Consulting</v>
          </cell>
          <cell r="L480" t="str">
            <v>Technical Arichitecture Consulting</v>
          </cell>
          <cell r="N480" t="str">
            <v>5058 - SOA Consulting - ORCL Japan</v>
          </cell>
          <cell r="O480" t="str">
            <v>IC2</v>
          </cell>
          <cell r="P480" t="str">
            <v>20410.Senior Consultant.CONS.IMPDEL.IC2</v>
          </cell>
          <cell r="Q480" t="str">
            <v>L4</v>
          </cell>
          <cell r="S480" t="str">
            <v>1951</v>
          </cell>
          <cell r="T480" t="str">
            <v>Tamura, Tomohiko /  ﾀﾑﾗ ﾄﾓﾋｺ /  田村 智彦</v>
          </cell>
          <cell r="U480" t="str">
            <v>JP-Tokyo-OAC</v>
          </cell>
          <cell r="V480" t="str">
            <v>kyohei.hosono@oracle.com</v>
          </cell>
          <cell r="W480" t="str">
            <v>NG</v>
          </cell>
          <cell r="Z480" t="str">
            <v>ｼﾆｱｺﾝｻﾙﾀﾝﾄ</v>
          </cell>
        </row>
        <row r="481">
          <cell r="A481">
            <v>3676</v>
          </cell>
          <cell r="B481">
            <v>39539</v>
          </cell>
          <cell r="C481" t="str">
            <v>井上 真美</v>
          </cell>
          <cell r="D481" t="str">
            <v>ｲﾉｳｴ ﾏﾐ</v>
          </cell>
          <cell r="E481" t="str">
            <v>Mami Inoue</v>
          </cell>
          <cell r="F481" t="str">
            <v>ｺﾝｻﾙﾃｨﾝｸﾞｻｰﾋﾞｽ統括</v>
          </cell>
          <cell r="G481" t="str">
            <v>BPM/SOAｺﾝｻﾙﾃｨﾝｸﾞ本部</v>
          </cell>
          <cell r="H481" t="str">
            <v>Technical Architectureｺﾝｻﾙﾃｨﾝｸﾞ部</v>
          </cell>
          <cell r="J481" t="str">
            <v>Oracle Consulting Services</v>
          </cell>
          <cell r="K481" t="str">
            <v>BPM/SOA Consulting</v>
          </cell>
          <cell r="L481" t="str">
            <v>Technical Arichitecture Consulting</v>
          </cell>
          <cell r="N481" t="str">
            <v>5058 - SOA Consulting - ORCL Japan</v>
          </cell>
          <cell r="O481" t="str">
            <v>IC1</v>
          </cell>
          <cell r="P481" t="str">
            <v>20310.Staff Consultant.CONS.IMPDEL.IC1</v>
          </cell>
          <cell r="Q481" t="str">
            <v>L3</v>
          </cell>
          <cell r="S481" t="str">
            <v>1951</v>
          </cell>
          <cell r="T481" t="str">
            <v>Tamura, Tomohiko /  ﾀﾑﾗ ﾄﾓﾋｺ /  田村 智彦</v>
          </cell>
          <cell r="U481" t="str">
            <v>JP-Tokyo-OAC</v>
          </cell>
          <cell r="V481" t="str">
            <v>mami.inoue@oracle.com</v>
          </cell>
          <cell r="W481" t="str">
            <v>NG</v>
          </cell>
          <cell r="Z481" t="str">
            <v>ｽﾀｯﾌｺﾝｻﾙﾀﾝﾄ</v>
          </cell>
        </row>
        <row r="482">
          <cell r="A482">
            <v>3924</v>
          </cell>
          <cell r="B482">
            <v>39904</v>
          </cell>
          <cell r="C482" t="str">
            <v>中島 悠</v>
          </cell>
          <cell r="D482" t="str">
            <v>ﾅｶｼﾞﾏ ﾕｳ</v>
          </cell>
          <cell r="E482" t="str">
            <v>Yu Nakajima</v>
          </cell>
          <cell r="F482" t="str">
            <v>ｺﾝｻﾙﾃｨﾝｸﾞｻｰﾋﾞｽ統括</v>
          </cell>
          <cell r="G482" t="str">
            <v>BPM/SOAｺﾝｻﾙﾃｨﾝｸﾞ本部</v>
          </cell>
          <cell r="H482" t="str">
            <v>Technical Architectureｺﾝｻﾙﾃｨﾝｸﾞ部</v>
          </cell>
          <cell r="J482" t="str">
            <v>Oracle Consulting Services</v>
          </cell>
          <cell r="K482" t="str">
            <v>BPM/SOA Consulting</v>
          </cell>
          <cell r="L482" t="str">
            <v>Technical Arichitecture Consulting</v>
          </cell>
          <cell r="N482" t="str">
            <v>5058 - SOA Consulting - ORCL Japan</v>
          </cell>
          <cell r="O482" t="str">
            <v>IC1</v>
          </cell>
          <cell r="P482" t="str">
            <v>20310.Staff Consultant.CONS.IMPDEL.IC1</v>
          </cell>
          <cell r="Q482" t="str">
            <v>L3</v>
          </cell>
          <cell r="S482" t="str">
            <v>1951</v>
          </cell>
          <cell r="T482" t="str">
            <v>Tamura, Tomohiko /  ﾀﾑﾗ ﾄﾓﾋｺ /  田村 智彦</v>
          </cell>
          <cell r="U482" t="str">
            <v>JP-Tokyo-OAC</v>
          </cell>
          <cell r="V482" t="str">
            <v>yu.nakajima@oracle.com</v>
          </cell>
          <cell r="W482" t="str">
            <v>NG</v>
          </cell>
          <cell r="Z482" t="str">
            <v>ｽﾀｯﾌｺﾝｻﾙﾀﾝﾄ</v>
          </cell>
        </row>
        <row r="483">
          <cell r="A483">
            <v>4028</v>
          </cell>
          <cell r="B483">
            <v>40269</v>
          </cell>
          <cell r="C483" t="str">
            <v>猿木 裕子</v>
          </cell>
          <cell r="D483" t="str">
            <v>ｻﾙｷ ﾕｳｺ</v>
          </cell>
          <cell r="E483" t="str">
            <v>Yuko Saruki</v>
          </cell>
          <cell r="F483" t="str">
            <v>ｺﾝｻﾙﾃｨﾝｸﾞｻｰﾋﾞｽ統括</v>
          </cell>
          <cell r="G483" t="str">
            <v>BPM/SOAｺﾝｻﾙﾃｨﾝｸﾞ本部</v>
          </cell>
          <cell r="H483" t="str">
            <v>Technical Architectureｺﾝｻﾙﾃｨﾝｸﾞ部</v>
          </cell>
          <cell r="J483" t="str">
            <v>Oracle Consulting Services</v>
          </cell>
          <cell r="K483" t="str">
            <v>BPM/SOA Consulting</v>
          </cell>
          <cell r="L483" t="str">
            <v>Technical Arichitecture Consulting</v>
          </cell>
          <cell r="N483" t="str">
            <v>5058 - SOA Consulting - ORCL Japan</v>
          </cell>
          <cell r="O483" t="str">
            <v>IC1</v>
          </cell>
          <cell r="P483" t="str">
            <v>20110.Associate Consultant.CONS.IMPDEL.IC1</v>
          </cell>
          <cell r="Q483" t="str">
            <v>L2</v>
          </cell>
          <cell r="S483" t="str">
            <v>1951</v>
          </cell>
          <cell r="T483" t="str">
            <v>Tamura, Tomohiko /  ﾀﾑﾗ ﾄﾓﾋｺ /  田村 智彦</v>
          </cell>
          <cell r="U483" t="str">
            <v>JP-Tokyo-OAC</v>
          </cell>
          <cell r="V483" t="str">
            <v>yuko.saruki@oracle.com</v>
          </cell>
          <cell r="W483" t="str">
            <v>NG</v>
          </cell>
          <cell r="Z483" t="str">
            <v>ｱｿｼｴｲﾄｺﾝｻﾙﾀﾝﾄ</v>
          </cell>
        </row>
        <row r="484">
          <cell r="A484">
            <v>4236</v>
          </cell>
          <cell r="B484">
            <v>40634</v>
          </cell>
          <cell r="C484" t="str">
            <v>岡田 裕</v>
          </cell>
          <cell r="D484" t="str">
            <v>ｵｶﾀﾞ ﾕｳ</v>
          </cell>
          <cell r="E484" t="str">
            <v>Yu Okada</v>
          </cell>
          <cell r="F484" t="str">
            <v>ｺﾝｻﾙﾃｨﾝｸﾞｻｰﾋﾞｽ統括</v>
          </cell>
          <cell r="G484" t="str">
            <v>BPM/SOAｺﾝｻﾙﾃｨﾝｸﾞ本部</v>
          </cell>
          <cell r="H484" t="str">
            <v>Technical Architectureｺﾝｻﾙﾃｨﾝｸﾞ部</v>
          </cell>
          <cell r="J484" t="str">
            <v>Oracle Consulting Services</v>
          </cell>
          <cell r="K484" t="str">
            <v>BPM/SOA Consulting</v>
          </cell>
          <cell r="L484" t="str">
            <v>Technical Arichitecture Consulting</v>
          </cell>
          <cell r="N484" t="str">
            <v>5058 - SOA Consulting - ORCL Japan</v>
          </cell>
          <cell r="O484" t="str">
            <v>IC1</v>
          </cell>
          <cell r="P484" t="str">
            <v>20110.Associate Consultant.CONS.IMPDEL.IC1</v>
          </cell>
          <cell r="Q484" t="str">
            <v>L2</v>
          </cell>
          <cell r="S484" t="str">
            <v>1951</v>
          </cell>
          <cell r="T484" t="str">
            <v>Tamura, Tomohiko /  ﾀﾑﾗ ﾄﾓﾋｺ /  田村 智彦</v>
          </cell>
          <cell r="U484" t="str">
            <v>JP-Tokyo-OAC</v>
          </cell>
          <cell r="V484" t="str">
            <v>yu.okada@oracle.com</v>
          </cell>
          <cell r="W484" t="str">
            <v>NG</v>
          </cell>
          <cell r="Z484" t="str">
            <v>ｱｿｼｴｲﾄｺﾝｻﾙﾀﾝﾄ</v>
          </cell>
        </row>
        <row r="485">
          <cell r="A485">
            <v>4241</v>
          </cell>
          <cell r="B485">
            <v>40634</v>
          </cell>
          <cell r="C485" t="str">
            <v>中村 友紀</v>
          </cell>
          <cell r="D485" t="str">
            <v>ﾅｶﾑﾗ ﾕｷ</v>
          </cell>
          <cell r="E485" t="str">
            <v>Yuki Nakamura</v>
          </cell>
          <cell r="F485" t="str">
            <v>ｺﾝｻﾙﾃｨﾝｸﾞｻｰﾋﾞｽ統括</v>
          </cell>
          <cell r="G485" t="str">
            <v>BPM/SOAｺﾝｻﾙﾃｨﾝｸﾞ本部</v>
          </cell>
          <cell r="H485" t="str">
            <v>Technical Architectureｺﾝｻﾙﾃｨﾝｸﾞ部</v>
          </cell>
          <cell r="J485" t="str">
            <v>Oracle Consulting Services</v>
          </cell>
          <cell r="K485" t="str">
            <v>BPM/SOA Consulting</v>
          </cell>
          <cell r="L485" t="str">
            <v>Technical Arichitecture Consulting</v>
          </cell>
          <cell r="N485" t="str">
            <v>5058 - SOA Consulting - ORCL Japan</v>
          </cell>
          <cell r="O485" t="str">
            <v>IC1</v>
          </cell>
          <cell r="P485" t="str">
            <v>20110.Associate Consultant.CONS.IMPDEL.IC1</v>
          </cell>
          <cell r="Q485" t="str">
            <v>L2</v>
          </cell>
          <cell r="S485" t="str">
            <v>1951</v>
          </cell>
          <cell r="T485" t="str">
            <v>Tamura, Tomohiko /  ﾀﾑﾗ ﾄﾓﾋｺ /  田村 智彦</v>
          </cell>
          <cell r="U485" t="str">
            <v>JP-Tokyo-OAC</v>
          </cell>
          <cell r="V485" t="str">
            <v>yuki.x.nakamura@oracle.com</v>
          </cell>
          <cell r="W485" t="str">
            <v>NG</v>
          </cell>
          <cell r="Z485" t="str">
            <v>ｱｿｼｴｲﾄｺﾝｻﾙﾀﾝﾄ</v>
          </cell>
        </row>
        <row r="486">
          <cell r="A486">
            <v>4001</v>
          </cell>
          <cell r="B486">
            <v>40148</v>
          </cell>
          <cell r="C486" t="str">
            <v>涌井 秀人</v>
          </cell>
          <cell r="D486" t="str">
            <v>ﾜｸｲ ﾋﾃﾞﾄ</v>
          </cell>
          <cell r="E486" t="str">
            <v>Hideto Wakui</v>
          </cell>
          <cell r="F486" t="str">
            <v>ｺﾝｻﾙﾃｨﾝｸﾞｻｰﾋﾞｽ統括</v>
          </cell>
          <cell r="G486" t="str">
            <v>ｺﾝｻﾙﾃｨﾝｸﾞPMO</v>
          </cell>
          <cell r="J486" t="str">
            <v>Oracle Consulting Services</v>
          </cell>
          <cell r="K486" t="str">
            <v>Consulting PMO</v>
          </cell>
          <cell r="N486" t="str">
            <v>5053 - Consulting PMO - ORCL Japan</v>
          </cell>
          <cell r="O486" t="str">
            <v>M5</v>
          </cell>
          <cell r="P486" t="str">
            <v>23020.Consulting Senior Practice Director.CONS.IMPDEL.M5</v>
          </cell>
          <cell r="Q486" t="str">
            <v>L9</v>
          </cell>
          <cell r="R486" t="str">
            <v>Y</v>
          </cell>
          <cell r="S486" t="str">
            <v>3946</v>
          </cell>
          <cell r="T486" t="str">
            <v>Otsuka, Masao /  ｵｵﾂｶ ﾏｻｵ /  大塚 正夫</v>
          </cell>
          <cell r="U486" t="str">
            <v>JP-Tokyo-OAC</v>
          </cell>
          <cell r="V486" t="str">
            <v>hideto.wakui@oracle.com</v>
          </cell>
          <cell r="W486" t="str">
            <v>C</v>
          </cell>
          <cell r="Z486" t="str">
            <v>シニアプラクティスディレクター</v>
          </cell>
        </row>
        <row r="487">
          <cell r="A487">
            <v>1316</v>
          </cell>
          <cell r="B487">
            <v>35674</v>
          </cell>
          <cell r="C487" t="str">
            <v>山田 大史</v>
          </cell>
          <cell r="D487" t="str">
            <v>ﾔﾏﾀﾞ ﾀﾞｲｼ</v>
          </cell>
          <cell r="E487" t="str">
            <v>Daishi Yamada</v>
          </cell>
          <cell r="F487" t="str">
            <v>ｺﾝｻﾙﾃｨﾝｸﾞｻｰﾋﾞｽ統括</v>
          </cell>
          <cell r="G487" t="str">
            <v>ｺﾝｻﾙﾃｨﾝｸﾞPMO</v>
          </cell>
          <cell r="H487" t="str">
            <v xml:space="preserve">ｵﾌｼｮｱｻｰﾋﾞｽ	</v>
          </cell>
          <cell r="J487" t="str">
            <v>Oracle Consulting Services</v>
          </cell>
          <cell r="K487" t="str">
            <v>Consulting PMO</v>
          </cell>
          <cell r="L487" t="str">
            <v>Offshore Services</v>
          </cell>
          <cell r="N487" t="str">
            <v>5053 - Consulting PMO - ORCL Japan</v>
          </cell>
          <cell r="O487" t="str">
            <v>IC3</v>
          </cell>
          <cell r="P487" t="str">
            <v>20610.Senior Principal Consultant.CONS.IMPDEL.IC3</v>
          </cell>
          <cell r="Q487" t="str">
            <v>L6</v>
          </cell>
          <cell r="S487" t="str">
            <v>4001</v>
          </cell>
          <cell r="T487" t="str">
            <v>Wakui, Hideto /  ﾜｸｲ ﾋﾃﾞﾄ /  涌井 秀人</v>
          </cell>
          <cell r="U487" t="str">
            <v>JP-Tokyo-OAC</v>
          </cell>
          <cell r="V487" t="str">
            <v>Daishi.Yamada@oracle.com</v>
          </cell>
          <cell r="W487" t="str">
            <v>NG</v>
          </cell>
          <cell r="Z487" t="str">
            <v>ｼﾆｱﾌﾟﾘﾝｼﾊﾟﾙｺﾝｻﾙﾀﾝﾄ</v>
          </cell>
        </row>
        <row r="488">
          <cell r="A488">
            <v>4441</v>
          </cell>
          <cell r="B488">
            <v>40909</v>
          </cell>
          <cell r="C488" t="str">
            <v>Kulkarni Sudarshan</v>
          </cell>
          <cell r="D488" t="str">
            <v>ｸﾙｶﾙﾆ ｽﾀﾞﾙｼｬﾝ</v>
          </cell>
          <cell r="E488" t="str">
            <v>Sudarshan Kulkarni</v>
          </cell>
          <cell r="F488" t="str">
            <v>ｺﾝｻﾙﾃｨﾝｸﾞｻｰﾋﾞｽ統括</v>
          </cell>
          <cell r="G488" t="str">
            <v>ｺﾝｻﾙﾃｨﾝｸﾞPMO</v>
          </cell>
          <cell r="H488" t="str">
            <v xml:space="preserve">ｵﾌｼｮｱｻｰﾋﾞｽ	</v>
          </cell>
          <cell r="J488" t="str">
            <v>Oracle Consulting Services</v>
          </cell>
          <cell r="K488" t="str">
            <v>Consulting PMO</v>
          </cell>
          <cell r="L488" t="str">
            <v>Offshore Services</v>
          </cell>
          <cell r="N488" t="str">
            <v>D891 - APAC Division (India SSI Only) - ORCL Japan</v>
          </cell>
          <cell r="O488" t="str">
            <v>IC3</v>
          </cell>
          <cell r="P488" t="str">
            <v>20610.Senior Principal Consultant.CONS.IMPDEL.IC3</v>
          </cell>
          <cell r="Q488" t="str">
            <v>L6</v>
          </cell>
          <cell r="S488" t="str">
            <v>3690</v>
          </cell>
          <cell r="T488" t="str">
            <v>Armstrong, Mr Christopher (Chris)</v>
          </cell>
          <cell r="U488" t="str">
            <v>JP-Tokyo-OAC</v>
          </cell>
          <cell r="V488" t="str">
            <v>sudarshan.kulkarni@oracle.com</v>
          </cell>
          <cell r="W488" t="str">
            <v>C</v>
          </cell>
          <cell r="Z488" t="str">
            <v>ｼﾆｱﾌﾟﾘﾝｼﾊﾟﾙｺﾝｻﾙﾀﾝﾄ</v>
          </cell>
        </row>
        <row r="489">
          <cell r="A489">
            <v>3787</v>
          </cell>
          <cell r="B489">
            <v>39600</v>
          </cell>
          <cell r="C489" t="str">
            <v>蒋 中傑</v>
          </cell>
          <cell r="D489" t="str">
            <v>ｼｮｳ ﾁｭｳｹﾂ</v>
          </cell>
          <cell r="E489" t="str">
            <v>ZhongJie Jiang</v>
          </cell>
          <cell r="F489" t="str">
            <v>ｺﾝｻﾙﾃｨﾝｸﾞｻｰﾋﾞｽ統括</v>
          </cell>
          <cell r="G489" t="str">
            <v>ｺﾝｻﾙﾃｨﾝｸﾞPMO</v>
          </cell>
          <cell r="H489" t="str">
            <v xml:space="preserve">ｵﾌｼｮｱｻｰﾋﾞｽ	</v>
          </cell>
          <cell r="J489" t="str">
            <v>Oracle Consulting Services</v>
          </cell>
          <cell r="K489" t="str">
            <v>Consulting PMO</v>
          </cell>
          <cell r="L489" t="str">
            <v>Offshore Services</v>
          </cell>
          <cell r="N489" t="str">
            <v>5053 - Consulting PMO - ORCL Japan</v>
          </cell>
          <cell r="O489" t="str">
            <v>IC2</v>
          </cell>
          <cell r="P489" t="str">
            <v>20410.Senior Consultant.CONS.IMPDEL.IC2</v>
          </cell>
          <cell r="Q489" t="str">
            <v>L4</v>
          </cell>
          <cell r="S489" t="str">
            <v>4001</v>
          </cell>
          <cell r="T489" t="str">
            <v>Wakui, Hideto /  ﾜｸｲ ﾋﾃﾞﾄ /  涌井 秀人</v>
          </cell>
          <cell r="U489" t="str">
            <v>JP-Tokyo-OAC</v>
          </cell>
          <cell r="V489" t="str">
            <v>zhongjie.jiang@oracle.com</v>
          </cell>
          <cell r="W489" t="str">
            <v>C</v>
          </cell>
          <cell r="Z489" t="str">
            <v>ｼﾆｱｺﾝｻﾙﾀﾝﾄ</v>
          </cell>
        </row>
        <row r="490">
          <cell r="A490">
            <v>2020</v>
          </cell>
          <cell r="B490">
            <v>36678</v>
          </cell>
          <cell r="C490" t="str">
            <v>地引 明秀</v>
          </cell>
          <cell r="D490" t="str">
            <v>ｼﾞﾋﾞｷ ｱｷﾋﾃﾞ</v>
          </cell>
          <cell r="E490" t="str">
            <v>Akihide Jibiki</v>
          </cell>
          <cell r="F490" t="str">
            <v>ｺﾝｻﾙﾃｨﾝｸﾞｻｰﾋﾞｽ統括</v>
          </cell>
          <cell r="G490" t="str">
            <v>ｺﾝｻﾙﾃｨﾝｸﾞPMO</v>
          </cell>
          <cell r="H490" t="str">
            <v>PMｻｰﾋﾞｽ</v>
          </cell>
          <cell r="J490" t="str">
            <v>Oracle Consulting Services</v>
          </cell>
          <cell r="K490" t="str">
            <v>Consulting PMO</v>
          </cell>
          <cell r="L490" t="str">
            <v>PM Services</v>
          </cell>
          <cell r="N490" t="str">
            <v>5053 - Consulting PMO - ORCL Japan</v>
          </cell>
          <cell r="O490" t="str">
            <v>M4</v>
          </cell>
          <cell r="P490" t="str">
            <v>12620.Consulting Project Director.CONS.PROJMAN.M4</v>
          </cell>
          <cell r="Q490" t="str">
            <v>L8</v>
          </cell>
          <cell r="R490" t="str">
            <v>Y</v>
          </cell>
          <cell r="S490" t="str">
            <v>4001</v>
          </cell>
          <cell r="T490" t="str">
            <v>Wakui, Hideto /  ﾜｸｲ ﾋﾃﾞﾄ /  涌井 秀人</v>
          </cell>
          <cell r="U490" t="str">
            <v>JP-Tokyo-OAC</v>
          </cell>
          <cell r="V490" t="str">
            <v>Akihide.Jibiki@oracle.com</v>
          </cell>
          <cell r="W490" t="str">
            <v>C</v>
          </cell>
          <cell r="Z490" t="str">
            <v>Consulting Project Director</v>
          </cell>
        </row>
        <row r="491">
          <cell r="A491">
            <v>1051</v>
          </cell>
          <cell r="B491">
            <v>35490</v>
          </cell>
          <cell r="C491" t="str">
            <v>渋谷 和博</v>
          </cell>
          <cell r="D491" t="str">
            <v>ｼﾌﾞﾔ ｶｽﾞﾋﾛ</v>
          </cell>
          <cell r="E491" t="str">
            <v>Kazuhiro Shibuya</v>
          </cell>
          <cell r="F491" t="str">
            <v>ｺﾝｻﾙﾃｨﾝｸﾞｻｰﾋﾞｽ統括</v>
          </cell>
          <cell r="G491" t="str">
            <v>ｺﾝｻﾙﾃｨﾝｸﾞPMO</v>
          </cell>
          <cell r="H491" t="str">
            <v>PMｻｰﾋﾞｽ</v>
          </cell>
          <cell r="J491" t="str">
            <v>Oracle Consulting Services</v>
          </cell>
          <cell r="K491" t="str">
            <v>Consulting PMO</v>
          </cell>
          <cell r="L491" t="str">
            <v>PM Services</v>
          </cell>
          <cell r="N491" t="str">
            <v>5053 - Consulting PMO - ORCL Japan</v>
          </cell>
          <cell r="O491" t="str">
            <v>IC4</v>
          </cell>
          <cell r="P491" t="str">
            <v>12611.Consulting Project Technical Manager.CONS.PROJMAN.IC4</v>
          </cell>
          <cell r="Q491" t="str">
            <v>L7</v>
          </cell>
          <cell r="S491" t="str">
            <v>2020</v>
          </cell>
          <cell r="T491" t="str">
            <v>Jibiki, Akihide /  ｼﾞﾋﾞｷ ｱｷﾋﾃﾞ /  地引 明秀</v>
          </cell>
          <cell r="U491" t="str">
            <v>JP-Tokyo-OAC</v>
          </cell>
          <cell r="V491" t="str">
            <v>Kazuhiro.Shibuya@oracle.com</v>
          </cell>
          <cell r="W491" t="str">
            <v>C</v>
          </cell>
          <cell r="Z491" t="str">
            <v>ﾌﾟﾛｼﾞｪｸﾄﾃｸﾆｶﾙﾏﾈｼﾞｬｰ</v>
          </cell>
        </row>
        <row r="492">
          <cell r="A492">
            <v>2324</v>
          </cell>
          <cell r="B492">
            <v>37073</v>
          </cell>
          <cell r="C492" t="str">
            <v>大山 哲志郎</v>
          </cell>
          <cell r="D492" t="str">
            <v>ｵｵﾔﾏ ﾃﾂｼﾛｳ</v>
          </cell>
          <cell r="E492" t="str">
            <v>Tetsushiro Oyama</v>
          </cell>
          <cell r="F492" t="str">
            <v>ｺﾝｻﾙﾃｨﾝｸﾞｻｰﾋﾞｽ統括</v>
          </cell>
          <cell r="G492" t="str">
            <v>ｺﾝｻﾙﾃｨﾝｸﾞPMO</v>
          </cell>
          <cell r="H492" t="str">
            <v>PMｻｰﾋﾞｽ</v>
          </cell>
          <cell r="J492" t="str">
            <v>Oracle Consulting Services</v>
          </cell>
          <cell r="K492" t="str">
            <v>Consulting PMO</v>
          </cell>
          <cell r="L492" t="str">
            <v>PM Services</v>
          </cell>
          <cell r="N492" t="str">
            <v>5053 - Consulting PMO - ORCL Japan</v>
          </cell>
          <cell r="O492" t="str">
            <v>IC4</v>
          </cell>
          <cell r="P492" t="str">
            <v>22027.Consulting Staff Technical Manager.CONS.CONSOPS.IC4</v>
          </cell>
          <cell r="Q492" t="str">
            <v>L7</v>
          </cell>
          <cell r="S492" t="str">
            <v>2020</v>
          </cell>
          <cell r="T492" t="str">
            <v>Jibiki, Akihide /  ｼﾞﾋﾞｷ ｱｷﾋﾃﾞ /  地引 明秀</v>
          </cell>
          <cell r="U492" t="str">
            <v>JP-Tokyo-OAC</v>
          </cell>
          <cell r="V492" t="str">
            <v>Tetsushiro.Oyama@oracle.com</v>
          </cell>
          <cell r="W492" t="str">
            <v>C</v>
          </cell>
          <cell r="Z492" t="str">
            <v>担当マネジャー</v>
          </cell>
        </row>
        <row r="493">
          <cell r="A493">
            <v>3536</v>
          </cell>
          <cell r="B493">
            <v>39387</v>
          </cell>
          <cell r="C493" t="str">
            <v>田代 政志</v>
          </cell>
          <cell r="D493" t="str">
            <v>ﾀｼﾛ ﾏｻｼ</v>
          </cell>
          <cell r="E493" t="str">
            <v>Masashi Tashiro</v>
          </cell>
          <cell r="F493" t="str">
            <v>ｺﾝｻﾙﾃｨﾝｸﾞｻｰﾋﾞｽ統括</v>
          </cell>
          <cell r="G493" t="str">
            <v>ｺﾝｻﾙﾃｨﾝｸﾞPMO</v>
          </cell>
          <cell r="H493" t="str">
            <v>PMｻｰﾋﾞｽ</v>
          </cell>
          <cell r="J493" t="str">
            <v>Oracle Consulting Services</v>
          </cell>
          <cell r="K493" t="str">
            <v>Consulting PMO</v>
          </cell>
          <cell r="L493" t="str">
            <v>PM Services</v>
          </cell>
          <cell r="N493" t="str">
            <v>5053 - Consulting PMO - ORCL Japan</v>
          </cell>
          <cell r="O493" t="str">
            <v>IC4</v>
          </cell>
          <cell r="P493" t="str">
            <v>22027.Consulting Staff Technical Manager.CONS.CONSOPS.IC4</v>
          </cell>
          <cell r="Q493" t="str">
            <v>L7</v>
          </cell>
          <cell r="S493" t="str">
            <v>2020</v>
          </cell>
          <cell r="T493" t="str">
            <v>Jibiki, Akihide /  ｼﾞﾋﾞｷ ｱｷﾋﾃﾞ /  地引 明秀</v>
          </cell>
          <cell r="U493" t="str">
            <v>JP-Tokyo-OAC</v>
          </cell>
          <cell r="V493" t="str">
            <v>masashi.tashiro@oracle.com</v>
          </cell>
          <cell r="W493" t="str">
            <v>C</v>
          </cell>
          <cell r="Z493" t="str">
            <v>担当ﾏﾈｼﾞｬｰ</v>
          </cell>
        </row>
        <row r="494">
          <cell r="A494">
            <v>3261</v>
          </cell>
          <cell r="B494">
            <v>39083</v>
          </cell>
          <cell r="C494" t="str">
            <v>高橋 雄一郎</v>
          </cell>
          <cell r="D494" t="str">
            <v>ﾀｶﾊｼ ﾕｳｲﾁﾛｳ</v>
          </cell>
          <cell r="E494" t="str">
            <v>Yuichiro Takahashi</v>
          </cell>
          <cell r="F494" t="str">
            <v>ｺﾝｻﾙﾃｨﾝｸﾞｻｰﾋﾞｽ統括</v>
          </cell>
          <cell r="G494" t="str">
            <v>ｺﾝｻﾙﾃｨﾝｸﾞPMO</v>
          </cell>
          <cell r="H494" t="str">
            <v>PMｻｰﾋﾞｽ</v>
          </cell>
          <cell r="J494" t="str">
            <v>Oracle Consulting Services</v>
          </cell>
          <cell r="K494" t="str">
            <v>Consulting PMO</v>
          </cell>
          <cell r="L494" t="str">
            <v>PM Services</v>
          </cell>
          <cell r="N494" t="str">
            <v>5053 - Consulting PMO - ORCL Japan</v>
          </cell>
          <cell r="O494" t="str">
            <v>IC3</v>
          </cell>
          <cell r="P494" t="str">
            <v>22026.Consulting Staff Snr Principal.CONS.CONSOPS.IC3</v>
          </cell>
          <cell r="Q494" t="str">
            <v>L6</v>
          </cell>
          <cell r="S494" t="str">
            <v>2020</v>
          </cell>
          <cell r="T494" t="str">
            <v>Jibiki, Akihide /  ｼﾞﾋﾞｷ ｱｷﾋﾃﾞ /  地引 明秀</v>
          </cell>
          <cell r="U494" t="str">
            <v>JP-Tokyo-OAC</v>
          </cell>
          <cell r="V494" t="str">
            <v>yuichiro.takahashi@oracle.com</v>
          </cell>
          <cell r="W494" t="str">
            <v>C</v>
          </cell>
          <cell r="Z494" t="str">
            <v>担当ｼﾆｱﾌﾟﾘﾝｼﾊﾟﾙ</v>
          </cell>
        </row>
        <row r="495">
          <cell r="A495">
            <v>3592</v>
          </cell>
          <cell r="B495">
            <v>39448</v>
          </cell>
          <cell r="C495" t="str">
            <v>田中 健嗣</v>
          </cell>
          <cell r="D495" t="str">
            <v>ﾀﾅｶ ｹﾝｼﾞ</v>
          </cell>
          <cell r="E495" t="str">
            <v>Kenji Tanaka</v>
          </cell>
          <cell r="F495" t="str">
            <v>ｺﾝｻﾙﾃｨﾝｸﾞｻｰﾋﾞｽ統括</v>
          </cell>
          <cell r="G495" t="str">
            <v>ｺﾝｻﾙﾃｨﾝｸﾞPMO</v>
          </cell>
          <cell r="H495" t="str">
            <v>PMｻｰﾋﾞｽ</v>
          </cell>
          <cell r="J495" t="str">
            <v>Oracle Consulting Services</v>
          </cell>
          <cell r="K495" t="str">
            <v>Consulting PMO</v>
          </cell>
          <cell r="L495" t="str">
            <v>PM Services</v>
          </cell>
          <cell r="N495" t="str">
            <v>5053 - Consulting PMO - ORCL Japan</v>
          </cell>
          <cell r="O495" t="str">
            <v>IC3</v>
          </cell>
          <cell r="P495" t="str">
            <v>12609.Consulting Project Snr Principal Consultant.CONS.PROJMAN.IC3</v>
          </cell>
          <cell r="Q495" t="str">
            <v>L6</v>
          </cell>
          <cell r="S495" t="str">
            <v>2020</v>
          </cell>
          <cell r="T495" t="str">
            <v>Jibiki, Akihide /  ｼﾞﾋﾞｷ ｱｷﾋﾃﾞ /  地引 明秀</v>
          </cell>
          <cell r="U495" t="str">
            <v>JP-Tokyo-OAC</v>
          </cell>
          <cell r="V495" t="str">
            <v>kenji.tanaka@oracle.com</v>
          </cell>
          <cell r="W495" t="str">
            <v>C</v>
          </cell>
          <cell r="Z495" t="str">
            <v>ﾌﾟﾛｼﾞｪｸﾄｼﾆｱﾌﾟﾘﾝｼﾊﾟﾙｺﾝｻﾙﾀﾝﾄ</v>
          </cell>
        </row>
        <row r="496">
          <cell r="A496">
            <v>4200</v>
          </cell>
          <cell r="B496">
            <v>40603</v>
          </cell>
          <cell r="C496" t="str">
            <v>大矢 和明</v>
          </cell>
          <cell r="D496" t="str">
            <v>ｵｵﾔ ｶｽﾞｱｷ</v>
          </cell>
          <cell r="E496" t="str">
            <v>Kazuaki Oya</v>
          </cell>
          <cell r="F496" t="str">
            <v>ｺﾝｻﾙﾃｨﾝｸﾞｻｰﾋﾞｽ統括</v>
          </cell>
          <cell r="G496" t="str">
            <v>ｺﾝｻﾙﾃｨﾝｸﾞPMO</v>
          </cell>
          <cell r="H496" t="str">
            <v>ﾏﾈｰｼﾞﾄﾞｻｰﾋﾞｽ</v>
          </cell>
          <cell r="J496" t="str">
            <v>Oracle Consulting Services</v>
          </cell>
          <cell r="K496" t="str">
            <v>Consulting PMO</v>
          </cell>
          <cell r="L496" t="str">
            <v>Managed Services</v>
          </cell>
          <cell r="N496" t="str">
            <v>5057 - Managed Services 1 - ORCL Japan</v>
          </cell>
          <cell r="O496" t="str">
            <v>IC5</v>
          </cell>
          <cell r="P496" t="str">
            <v>21650.Consulting Solution Director.CONS.IMPDEL.IC5</v>
          </cell>
          <cell r="Q496" t="str">
            <v>L8</v>
          </cell>
          <cell r="S496" t="str">
            <v>4001</v>
          </cell>
          <cell r="T496" t="str">
            <v>Wakui, Hideto /  ﾜｸｲ ﾋﾃﾞﾄ /  涌井 秀人</v>
          </cell>
          <cell r="U496" t="str">
            <v>JP-Tokyo-OAC</v>
          </cell>
          <cell r="V496" t="str">
            <v>kazuaki.oya@oracle.com</v>
          </cell>
          <cell r="W496" t="str">
            <v>C</v>
          </cell>
          <cell r="Z496" t="str">
            <v>ｿﾘｭｰｼｮﾝﾃﾞｨﾚｸﾀｰ</v>
          </cell>
        </row>
        <row r="497">
          <cell r="A497">
            <v>801</v>
          </cell>
          <cell r="B497">
            <v>35156</v>
          </cell>
          <cell r="C497" t="str">
            <v>千葉 友太郎</v>
          </cell>
          <cell r="D497" t="str">
            <v>ﾁﾊﾞ ﾄﾓﾀﾛｳ</v>
          </cell>
          <cell r="E497" t="str">
            <v>Tomotaro Chiba</v>
          </cell>
          <cell r="F497" t="str">
            <v>ｺﾝｻﾙﾃｨﾝｸﾞｻｰﾋﾞｽ統括</v>
          </cell>
          <cell r="G497" t="str">
            <v>ｺﾝｻﾙﾃｨﾝｸﾞPMO</v>
          </cell>
          <cell r="H497" t="str">
            <v>ﾏﾈｰｼﾞﾄﾞｻｰﾋﾞｽ</v>
          </cell>
          <cell r="J497" t="str">
            <v>Oracle Consulting Services</v>
          </cell>
          <cell r="K497" t="str">
            <v>Consulting PMO</v>
          </cell>
          <cell r="L497" t="str">
            <v>Managed Services</v>
          </cell>
          <cell r="N497" t="str">
            <v>5057 - Managed Services 1 - ORCL Japan</v>
          </cell>
          <cell r="O497" t="str">
            <v>IC4</v>
          </cell>
          <cell r="P497" t="str">
            <v>21640.Consulting Solution Manager.CONS.IMPDEL.IC4</v>
          </cell>
          <cell r="Q497" t="str">
            <v>L7</v>
          </cell>
          <cell r="S497" t="str">
            <v>4001</v>
          </cell>
          <cell r="T497" t="str">
            <v>Wakui, Hideto /  ﾜｸｲ ﾋﾃﾞﾄ /  涌井 秀人</v>
          </cell>
          <cell r="U497" t="str">
            <v>JP-Tokyo-OAC</v>
          </cell>
          <cell r="V497" t="str">
            <v>Tomotaro.Chiba@oracle.com</v>
          </cell>
          <cell r="W497" t="str">
            <v>C</v>
          </cell>
          <cell r="Z497" t="str">
            <v>ｿﾘｭｰｼｮﾝﾏﾈｼﾞｬｰ</v>
          </cell>
        </row>
        <row r="498">
          <cell r="A498">
            <v>3089</v>
          </cell>
          <cell r="B498">
            <v>38838</v>
          </cell>
          <cell r="C498" t="str">
            <v>高橋 武史</v>
          </cell>
          <cell r="D498" t="str">
            <v>ﾀｶﾊｼ ﾀｹｼ</v>
          </cell>
          <cell r="E498" t="str">
            <v>Takeshi Takahashi</v>
          </cell>
          <cell r="F498" t="str">
            <v>ｺﾝｻﾙﾃｨﾝｸﾞｻｰﾋﾞｽ統括</v>
          </cell>
          <cell r="G498" t="str">
            <v>ｺﾝｻﾙﾃｨﾝｸﾞPMO</v>
          </cell>
          <cell r="H498" t="str">
            <v>ﾏﾈｰｼﾞﾄﾞｻｰﾋﾞｽ</v>
          </cell>
          <cell r="J498" t="str">
            <v>Oracle Consulting Services</v>
          </cell>
          <cell r="K498" t="str">
            <v>Consulting PMO</v>
          </cell>
          <cell r="L498" t="str">
            <v>Managed Services</v>
          </cell>
          <cell r="N498" t="str">
            <v>5057 - Managed Services 1 - ORCL Japan</v>
          </cell>
          <cell r="O498" t="str">
            <v>IC4</v>
          </cell>
          <cell r="P498" t="str">
            <v>21640.Consulting Solution Manager.CONS.IMPDEL.IC4</v>
          </cell>
          <cell r="Q498" t="str">
            <v>L7</v>
          </cell>
          <cell r="S498" t="str">
            <v>4001</v>
          </cell>
          <cell r="T498" t="str">
            <v>Wakui, Hideto /  ﾜｸｲ ﾋﾃﾞﾄ /  涌井 秀人</v>
          </cell>
          <cell r="U498" t="str">
            <v>JP-Tokyo-OAC</v>
          </cell>
          <cell r="V498" t="str">
            <v>takeshi.takahashi@oracle.com</v>
          </cell>
          <cell r="W498" t="str">
            <v>C</v>
          </cell>
          <cell r="Z498" t="str">
            <v>ｿﾘｭｰｼｮﾝﾏﾈｼﾞｬｰ</v>
          </cell>
        </row>
      </sheetData>
      <sheetData sheetId="3">
        <row r="1">
          <cell r="A1" t="str">
            <v>Job Code</v>
          </cell>
          <cell r="B1" t="str">
            <v>Job Detail</v>
          </cell>
          <cell r="C1" t="str">
            <v>Job Title 【英語の名刺タイトル】　(FY11)</v>
          </cell>
          <cell r="D1" t="str">
            <v>Specialist Sub Area</v>
          </cell>
          <cell r="E1" t="str">
            <v>B/NB</v>
          </cell>
          <cell r="F1" t="str">
            <v>IC/M</v>
          </cell>
          <cell r="G1" t="str">
            <v>Level</v>
          </cell>
          <cell r="H1" t="str">
            <v>Function</v>
          </cell>
          <cell r="I1" t="str">
            <v>Japanease Title 【名刺のタイトル】　（FY11）</v>
          </cell>
        </row>
        <row r="2">
          <cell r="A2">
            <v>21430</v>
          </cell>
          <cell r="B2" t="str">
            <v>21430.Consulting Technical VP - IC6</v>
          </cell>
          <cell r="C2" t="str">
            <v>Consulting Technical VP</v>
          </cell>
          <cell r="D2" t="str">
            <v>Delivery</v>
          </cell>
          <cell r="E2" t="str">
            <v>B</v>
          </cell>
          <cell r="F2" t="str">
            <v>IC6</v>
          </cell>
          <cell r="G2" t="str">
            <v>L10</v>
          </cell>
          <cell r="H2" t="str">
            <v>Consulting</v>
          </cell>
          <cell r="I2" t="str">
            <v>コンサルティングテクニカルバイスプレジデント</v>
          </cell>
        </row>
        <row r="3">
          <cell r="A3">
            <v>21420</v>
          </cell>
          <cell r="B3" t="str">
            <v>21420.Consulting Technical Senior Director - IC5</v>
          </cell>
          <cell r="C3" t="str">
            <v>Consulting Technical Senior Director</v>
          </cell>
          <cell r="D3" t="str">
            <v>Delivery</v>
          </cell>
          <cell r="E3" t="str">
            <v>B</v>
          </cell>
          <cell r="F3" t="str">
            <v>IC5</v>
          </cell>
          <cell r="G3" t="str">
            <v>L9</v>
          </cell>
          <cell r="H3" t="str">
            <v>Consulting</v>
          </cell>
          <cell r="I3" t="str">
            <v>コンサルティングテクニカルシニアディレクター</v>
          </cell>
        </row>
        <row r="4">
          <cell r="A4">
            <v>21410</v>
          </cell>
          <cell r="B4" t="str">
            <v>21410.Consulting Technical Director - IC5</v>
          </cell>
          <cell r="C4" t="str">
            <v>Consulting Technical Director</v>
          </cell>
          <cell r="D4" t="str">
            <v>Delivery</v>
          </cell>
          <cell r="E4" t="str">
            <v>B</v>
          </cell>
          <cell r="F4" t="str">
            <v>IC5</v>
          </cell>
          <cell r="G4" t="str">
            <v>L8</v>
          </cell>
          <cell r="H4" t="str">
            <v>Consulting</v>
          </cell>
          <cell r="I4" t="str">
            <v>コンサルティングテクニカルディレクター</v>
          </cell>
        </row>
        <row r="5">
          <cell r="A5">
            <v>20820</v>
          </cell>
          <cell r="B5" t="str">
            <v>20820.Consulting Technical Manager - IC4</v>
          </cell>
          <cell r="C5" t="str">
            <v>Consulting Technical Manager</v>
          </cell>
          <cell r="D5" t="str">
            <v>Delivery</v>
          </cell>
          <cell r="E5" t="str">
            <v>B</v>
          </cell>
          <cell r="F5" t="str">
            <v>IC4</v>
          </cell>
          <cell r="G5" t="str">
            <v>L7</v>
          </cell>
          <cell r="H5" t="str">
            <v>Consulting</v>
          </cell>
          <cell r="I5" t="str">
            <v>コンサルティングテクニカルマネジャー</v>
          </cell>
        </row>
        <row r="6">
          <cell r="A6">
            <v>20610</v>
          </cell>
          <cell r="B6" t="str">
            <v>20610.Senior Principal Consultant - IC3</v>
          </cell>
          <cell r="C6" t="str">
            <v>Senior Principal Consultant</v>
          </cell>
          <cell r="D6" t="str">
            <v>Delivery</v>
          </cell>
          <cell r="E6" t="str">
            <v>B</v>
          </cell>
          <cell r="F6" t="str">
            <v>IC3</v>
          </cell>
          <cell r="G6" t="str">
            <v>L6</v>
          </cell>
          <cell r="H6" t="str">
            <v>Consulting</v>
          </cell>
          <cell r="I6" t="str">
            <v>シニアプリンシパルコンサルタント</v>
          </cell>
        </row>
        <row r="7">
          <cell r="A7">
            <v>20515</v>
          </cell>
          <cell r="B7" t="str">
            <v>20515.Principal Consultant - IC3</v>
          </cell>
          <cell r="C7" t="str">
            <v>Principal Consultant</v>
          </cell>
          <cell r="D7" t="str">
            <v>Delivery</v>
          </cell>
          <cell r="E7" t="str">
            <v>B</v>
          </cell>
          <cell r="F7" t="str">
            <v>IC3</v>
          </cell>
          <cell r="G7" t="str">
            <v>L5</v>
          </cell>
          <cell r="H7" t="str">
            <v>Consulting</v>
          </cell>
          <cell r="I7" t="str">
            <v>プリンシパルコンサルタント</v>
          </cell>
        </row>
        <row r="8">
          <cell r="A8">
            <v>20410</v>
          </cell>
          <cell r="B8" t="str">
            <v>20410.Senior Consultant - IC2</v>
          </cell>
          <cell r="C8" t="str">
            <v>Senior Consultant</v>
          </cell>
          <cell r="D8" t="str">
            <v>Delivery</v>
          </cell>
          <cell r="E8" t="str">
            <v>B</v>
          </cell>
          <cell r="F8" t="str">
            <v>IC2</v>
          </cell>
          <cell r="G8" t="str">
            <v>L4</v>
          </cell>
          <cell r="H8" t="str">
            <v>Consulting</v>
          </cell>
          <cell r="I8" t="str">
            <v>シニアコンサルタント</v>
          </cell>
        </row>
        <row r="9">
          <cell r="A9">
            <v>20310</v>
          </cell>
          <cell r="B9" t="str">
            <v>20310.Staff Consultant - IC1</v>
          </cell>
          <cell r="C9" t="str">
            <v>Staff Consultant</v>
          </cell>
          <cell r="D9" t="str">
            <v>Delivery</v>
          </cell>
          <cell r="E9" t="str">
            <v>B</v>
          </cell>
          <cell r="F9" t="str">
            <v>IC1</v>
          </cell>
          <cell r="G9" t="str">
            <v>L3</v>
          </cell>
          <cell r="H9" t="str">
            <v>Consulting</v>
          </cell>
          <cell r="I9" t="str">
            <v>スタッフコンサルタント</v>
          </cell>
        </row>
        <row r="10">
          <cell r="A10">
            <v>20110</v>
          </cell>
          <cell r="B10" t="str">
            <v>20110.Associate Consultant - IC1</v>
          </cell>
          <cell r="C10" t="str">
            <v>Associate Consultant</v>
          </cell>
          <cell r="D10" t="str">
            <v>Delivery</v>
          </cell>
          <cell r="E10" t="str">
            <v>B</v>
          </cell>
          <cell r="F10" t="str">
            <v>IC1</v>
          </cell>
          <cell r="G10" t="str">
            <v>L2</v>
          </cell>
          <cell r="H10" t="str">
            <v>Consulting</v>
          </cell>
          <cell r="I10" t="str">
            <v>アソシエイトコンサルタント</v>
          </cell>
        </row>
        <row r="11">
          <cell r="A11">
            <v>21530</v>
          </cell>
          <cell r="B11" t="str">
            <v>21530.Consulting Technical Mgmt VP - M6</v>
          </cell>
          <cell r="C11" t="str">
            <v>Consulting Technical Mgmt VP</v>
          </cell>
          <cell r="D11" t="str">
            <v>Delivery</v>
          </cell>
          <cell r="E11" t="str">
            <v>B</v>
          </cell>
          <cell r="F11" t="str">
            <v>M6</v>
          </cell>
          <cell r="G11" t="str">
            <v>L10</v>
          </cell>
          <cell r="H11" t="str">
            <v>Consulting</v>
          </cell>
          <cell r="I11" t="str">
            <v>コンサルティングバイスプレジデント</v>
          </cell>
        </row>
        <row r="12">
          <cell r="A12">
            <v>21520</v>
          </cell>
          <cell r="B12" t="str">
            <v>21520.Consulting Tech Mgmt Snr Director - M5</v>
          </cell>
          <cell r="C12" t="str">
            <v>Consulting Technical Mgmt Senior Director</v>
          </cell>
          <cell r="D12" t="str">
            <v>Delivery</v>
          </cell>
          <cell r="E12" t="str">
            <v>B</v>
          </cell>
          <cell r="F12" t="str">
            <v>M5</v>
          </cell>
          <cell r="G12" t="str">
            <v>L9</v>
          </cell>
          <cell r="H12" t="str">
            <v>Consulting</v>
          </cell>
          <cell r="I12" t="str">
            <v>コンサルティングシニアディレクター</v>
          </cell>
        </row>
        <row r="13">
          <cell r="A13">
            <v>21510</v>
          </cell>
          <cell r="B13" t="str">
            <v>21510.Consulting Technical Mgmt Director -M4</v>
          </cell>
          <cell r="C13" t="str">
            <v>Consulting Technical Mgmt Director</v>
          </cell>
          <cell r="D13" t="str">
            <v>Delivery</v>
          </cell>
          <cell r="E13" t="str">
            <v>B</v>
          </cell>
          <cell r="F13" t="str">
            <v>M4</v>
          </cell>
          <cell r="G13" t="str">
            <v>L8</v>
          </cell>
          <cell r="H13" t="str">
            <v>Consulting</v>
          </cell>
          <cell r="I13" t="str">
            <v>コンサルティングディレクター</v>
          </cell>
        </row>
        <row r="14">
          <cell r="A14">
            <v>21505</v>
          </cell>
          <cell r="B14" t="str">
            <v>21505.Consulting Technical Mgmt Manager - M3</v>
          </cell>
          <cell r="C14" t="str">
            <v>Consulting Technical Mgmt Manager</v>
          </cell>
          <cell r="D14" t="str">
            <v>Delivery</v>
          </cell>
          <cell r="E14" t="str">
            <v>B</v>
          </cell>
          <cell r="F14" t="str">
            <v>M3</v>
          </cell>
          <cell r="G14" t="str">
            <v>L7</v>
          </cell>
          <cell r="H14" t="str">
            <v>Consulting</v>
          </cell>
          <cell r="I14" t="str">
            <v>コンサルティングマネジャー</v>
          </cell>
        </row>
        <row r="15">
          <cell r="A15">
            <v>20710</v>
          </cell>
          <cell r="B15" t="str">
            <v>20710.Managing Principal Consultant - M2</v>
          </cell>
          <cell r="C15" t="str">
            <v>Managing Principal Consultant</v>
          </cell>
          <cell r="D15" t="str">
            <v>Delivery</v>
          </cell>
          <cell r="E15" t="str">
            <v>B</v>
          </cell>
          <cell r="F15" t="str">
            <v>M2</v>
          </cell>
          <cell r="G15" t="str">
            <v>L6</v>
          </cell>
          <cell r="H15" t="str">
            <v>Consulting</v>
          </cell>
          <cell r="I15" t="str">
            <v>マネージングプリンシパルコンサルタント</v>
          </cell>
        </row>
        <row r="16">
          <cell r="A16">
            <v>21660</v>
          </cell>
          <cell r="B16" t="str">
            <v>21660.Consulting Solution Senior Director - IC5</v>
          </cell>
          <cell r="C16" t="str">
            <v>Consulting Solution Senior Director</v>
          </cell>
          <cell r="D16" t="str">
            <v>Solution</v>
          </cell>
          <cell r="E16" t="str">
            <v>B</v>
          </cell>
          <cell r="F16" t="str">
            <v>IC5</v>
          </cell>
          <cell r="G16" t="str">
            <v>L9</v>
          </cell>
          <cell r="H16" t="str">
            <v>Consulting</v>
          </cell>
          <cell r="I16" t="str">
            <v>（○○担当）ソリューションシニアディレクター</v>
          </cell>
          <cell r="J16" t="str">
            <v>○○担当を付けるかどうかは統括本部長判断
(つけなくてもよい)</v>
          </cell>
        </row>
        <row r="17">
          <cell r="A17">
            <v>21650</v>
          </cell>
          <cell r="B17" t="str">
            <v>21650.Consulting Solution Director -IC5</v>
          </cell>
          <cell r="C17" t="str">
            <v>Consulting Solution Director</v>
          </cell>
          <cell r="D17" t="str">
            <v>Solution</v>
          </cell>
          <cell r="E17" t="str">
            <v>B</v>
          </cell>
          <cell r="F17" t="str">
            <v>IC5</v>
          </cell>
          <cell r="G17" t="str">
            <v>L8</v>
          </cell>
          <cell r="H17" t="str">
            <v>Consulting</v>
          </cell>
          <cell r="I17" t="str">
            <v>（○○担当）ソリューションディレクター</v>
          </cell>
        </row>
        <row r="18">
          <cell r="A18">
            <v>21640</v>
          </cell>
          <cell r="B18" t="str">
            <v>21640.Consulting Solution Manager - IC4</v>
          </cell>
          <cell r="C18" t="str">
            <v>Consulting Solution Manager</v>
          </cell>
          <cell r="D18" t="str">
            <v>Solution</v>
          </cell>
          <cell r="E18" t="str">
            <v>B</v>
          </cell>
          <cell r="F18" t="str">
            <v>IC4</v>
          </cell>
          <cell r="G18" t="str">
            <v>L7</v>
          </cell>
          <cell r="H18" t="str">
            <v>Consulting</v>
          </cell>
          <cell r="I18" t="str">
            <v>（○○担当）ソリューションマネジャー</v>
          </cell>
        </row>
        <row r="19">
          <cell r="A19">
            <v>21630</v>
          </cell>
          <cell r="B19" t="str">
            <v>21630.Consulting Solution Lead - IC3</v>
          </cell>
          <cell r="C19" t="str">
            <v>Consulting Solution Lead</v>
          </cell>
          <cell r="D19" t="str">
            <v>Solution</v>
          </cell>
          <cell r="E19" t="str">
            <v>B</v>
          </cell>
          <cell r="F19" t="str">
            <v>IC3</v>
          </cell>
          <cell r="G19" t="str">
            <v>L6</v>
          </cell>
          <cell r="H19" t="str">
            <v>Consulting</v>
          </cell>
          <cell r="I19" t="str">
            <v>（○○担当）ソリューションリーダー</v>
          </cell>
        </row>
        <row r="20">
          <cell r="A20">
            <v>21620</v>
          </cell>
          <cell r="B20" t="str">
            <v>21620.Consulting Solution Principal - IC3</v>
          </cell>
          <cell r="C20" t="str">
            <v>Consulting Solution Principal</v>
          </cell>
          <cell r="D20" t="str">
            <v>Solution</v>
          </cell>
          <cell r="E20" t="str">
            <v>B</v>
          </cell>
          <cell r="F20" t="str">
            <v>IC3</v>
          </cell>
          <cell r="G20" t="str">
            <v>L5</v>
          </cell>
          <cell r="H20" t="str">
            <v>Consulting</v>
          </cell>
          <cell r="I20" t="str">
            <v>（○○担当）ソリューションプリンシパル</v>
          </cell>
        </row>
        <row r="21">
          <cell r="A21">
            <v>45130</v>
          </cell>
          <cell r="C21" t="str">
            <v>Consulting SVP</v>
          </cell>
          <cell r="D21" t="str">
            <v>Practice</v>
          </cell>
          <cell r="E21" t="str">
            <v>B</v>
          </cell>
          <cell r="F21" t="str">
            <v>M</v>
          </cell>
          <cell r="G21" t="str">
            <v>L12</v>
          </cell>
          <cell r="H21" t="str">
            <v>Consulting</v>
          </cell>
        </row>
        <row r="22">
          <cell r="A22">
            <v>12010</v>
          </cell>
          <cell r="B22" t="str">
            <v>12010.Consulting GVP - M6</v>
          </cell>
          <cell r="C22" t="str">
            <v>Consulting GVP</v>
          </cell>
          <cell r="D22" t="str">
            <v>Practice</v>
          </cell>
          <cell r="E22" t="str">
            <v>B</v>
          </cell>
          <cell r="F22" t="str">
            <v>M6</v>
          </cell>
          <cell r="G22" t="str">
            <v>L11</v>
          </cell>
          <cell r="H22" t="str">
            <v>Consulting</v>
          </cell>
        </row>
        <row r="23">
          <cell r="A23">
            <v>12015</v>
          </cell>
          <cell r="B23" t="str">
            <v>12015.Consulting RVP - M6</v>
          </cell>
          <cell r="C23" t="str">
            <v>Consulting RVP</v>
          </cell>
          <cell r="D23" t="str">
            <v>Practice</v>
          </cell>
          <cell r="E23" t="str">
            <v>B</v>
          </cell>
          <cell r="F23" t="str">
            <v>M6</v>
          </cell>
          <cell r="G23" t="str">
            <v>L10</v>
          </cell>
          <cell r="H23" t="str">
            <v>Consulting</v>
          </cell>
          <cell r="I23" t="str">
            <v>リージョナルバイスプレジデント</v>
          </cell>
        </row>
        <row r="24">
          <cell r="A24">
            <v>23020</v>
          </cell>
          <cell r="B24" t="str">
            <v>23020.Consulting Senior Practice Director - M5</v>
          </cell>
          <cell r="C24" t="str">
            <v>Consulting Senior Practice Director</v>
          </cell>
          <cell r="D24" t="str">
            <v>Practice</v>
          </cell>
          <cell r="E24" t="str">
            <v>B</v>
          </cell>
          <cell r="F24" t="str">
            <v>M5</v>
          </cell>
          <cell r="G24" t="str">
            <v>L9</v>
          </cell>
          <cell r="H24" t="str">
            <v>Consulting</v>
          </cell>
          <cell r="I24" t="str">
            <v>シニアプラクティスディレクター</v>
          </cell>
        </row>
        <row r="25">
          <cell r="A25">
            <v>21310</v>
          </cell>
          <cell r="B25" t="str">
            <v>21310.Consulting Practice Director - M4</v>
          </cell>
          <cell r="C25" t="str">
            <v>Consulting Practice Director</v>
          </cell>
          <cell r="D25" t="str">
            <v>Practice</v>
          </cell>
          <cell r="E25" t="str">
            <v>B</v>
          </cell>
          <cell r="F25" t="str">
            <v>M4</v>
          </cell>
          <cell r="G25" t="str">
            <v>L8</v>
          </cell>
          <cell r="H25" t="str">
            <v>Consulting</v>
          </cell>
          <cell r="I25" t="str">
            <v>プラクティスディレクター</v>
          </cell>
        </row>
        <row r="26">
          <cell r="A26">
            <v>21110</v>
          </cell>
          <cell r="B26" t="str">
            <v>21110.Consulting Practice Manager - M3</v>
          </cell>
          <cell r="C26" t="str">
            <v>Consulting Practice Manager</v>
          </cell>
          <cell r="D26" t="str">
            <v>Practice</v>
          </cell>
          <cell r="E26" t="str">
            <v>B</v>
          </cell>
          <cell r="F26" t="str">
            <v>M3</v>
          </cell>
          <cell r="G26" t="str">
            <v>L7</v>
          </cell>
          <cell r="H26" t="str">
            <v>Consulting</v>
          </cell>
          <cell r="I26" t="str">
            <v>プラクティスマネジャー</v>
          </cell>
        </row>
        <row r="27">
          <cell r="A27">
            <v>12612</v>
          </cell>
          <cell r="B27" t="str">
            <v>12612.Consulting Project Technical Director - IC5</v>
          </cell>
          <cell r="C27" t="str">
            <v>Consulting Project Technical Director</v>
          </cell>
          <cell r="D27" t="str">
            <v>Project</v>
          </cell>
          <cell r="E27" t="str">
            <v>B</v>
          </cell>
          <cell r="F27" t="str">
            <v>IC5</v>
          </cell>
          <cell r="G27" t="str">
            <v>L8</v>
          </cell>
          <cell r="H27" t="str">
            <v>Consulting</v>
          </cell>
          <cell r="I27" t="str">
            <v>プロジェクトテクニカルディレクター</v>
          </cell>
        </row>
        <row r="28">
          <cell r="A28">
            <v>12611</v>
          </cell>
          <cell r="B28" t="str">
            <v>12611.Consulting Project Technical Manager - IC4</v>
          </cell>
          <cell r="C28" t="str">
            <v>Consulting Project Technical Manager</v>
          </cell>
          <cell r="D28" t="str">
            <v>Project</v>
          </cell>
          <cell r="E28" t="str">
            <v>B</v>
          </cell>
          <cell r="F28" t="str">
            <v>IC4</v>
          </cell>
          <cell r="G28" t="str">
            <v>L7</v>
          </cell>
          <cell r="H28" t="str">
            <v>Consulting</v>
          </cell>
          <cell r="I28" t="str">
            <v>プロジェクトテクニカルマネジャー</v>
          </cell>
        </row>
        <row r="29">
          <cell r="A29">
            <v>12609</v>
          </cell>
          <cell r="B29" t="str">
            <v>12609.Consulting Project Senior Principal - IC3</v>
          </cell>
          <cell r="C29" t="str">
            <v>Consulting Project Senior Principal Consultant</v>
          </cell>
          <cell r="D29" t="str">
            <v>Project</v>
          </cell>
          <cell r="E29" t="str">
            <v>B</v>
          </cell>
          <cell r="F29" t="str">
            <v>IC3</v>
          </cell>
          <cell r="G29" t="str">
            <v>L6</v>
          </cell>
          <cell r="H29" t="str">
            <v>Consulting</v>
          </cell>
          <cell r="I29" t="str">
            <v>プロジェクトシニアプリンシパルコンサルタント</v>
          </cell>
        </row>
        <row r="30">
          <cell r="A30">
            <v>12608</v>
          </cell>
          <cell r="B30" t="str">
            <v>12608.Consulting Project Principal Consultant - IC3</v>
          </cell>
          <cell r="C30" t="str">
            <v>Consulting Project Principal Consultant</v>
          </cell>
          <cell r="D30" t="str">
            <v>Project</v>
          </cell>
          <cell r="E30" t="str">
            <v>B</v>
          </cell>
          <cell r="F30" t="str">
            <v>IC3</v>
          </cell>
          <cell r="G30" t="str">
            <v>L5</v>
          </cell>
          <cell r="H30" t="str">
            <v>Consulting</v>
          </cell>
          <cell r="I30" t="str">
            <v>プロジェクトプリンシパルコンサルタント</v>
          </cell>
        </row>
        <row r="31">
          <cell r="A31">
            <v>12607</v>
          </cell>
          <cell r="B31" t="str">
            <v>12607.Consulting Project Senior Consultant - IC2</v>
          </cell>
          <cell r="C31" t="str">
            <v>Consulting Project Senior Consultant</v>
          </cell>
          <cell r="D31" t="str">
            <v>Project</v>
          </cell>
          <cell r="E31" t="str">
            <v>B</v>
          </cell>
          <cell r="F31" t="str">
            <v>IC2</v>
          </cell>
          <cell r="G31" t="str">
            <v>L4</v>
          </cell>
          <cell r="H31" t="str">
            <v>Consulting</v>
          </cell>
          <cell r="I31" t="str">
            <v>プロジェクトシニアコンサルタント</v>
          </cell>
        </row>
        <row r="32">
          <cell r="A32">
            <v>12640</v>
          </cell>
          <cell r="B32" t="str">
            <v>12640.Consulting Program VP - M6</v>
          </cell>
          <cell r="C32" t="str">
            <v>Consulting Program VP</v>
          </cell>
          <cell r="D32" t="str">
            <v>Project</v>
          </cell>
          <cell r="E32" t="str">
            <v>B</v>
          </cell>
          <cell r="F32" t="str">
            <v>M6</v>
          </cell>
          <cell r="G32" t="str">
            <v>L10</v>
          </cell>
          <cell r="H32" t="str">
            <v>Consulting</v>
          </cell>
          <cell r="I32" t="str">
            <v>プログラムバイスプレジデント</v>
          </cell>
        </row>
        <row r="33">
          <cell r="A33">
            <v>12630</v>
          </cell>
          <cell r="B33" t="str">
            <v>12630.Consulting Project Senior Director - M5</v>
          </cell>
          <cell r="C33" t="str">
            <v>Consulting Project Senior Director</v>
          </cell>
          <cell r="D33" t="str">
            <v>Project</v>
          </cell>
          <cell r="E33" t="str">
            <v>B</v>
          </cell>
          <cell r="F33" t="str">
            <v>M5</v>
          </cell>
          <cell r="G33" t="str">
            <v>L9</v>
          </cell>
          <cell r="H33" t="str">
            <v>Consulting</v>
          </cell>
          <cell r="I33" t="str">
            <v>プロジェクトシニアディレクター</v>
          </cell>
        </row>
        <row r="34">
          <cell r="A34">
            <v>12620</v>
          </cell>
          <cell r="B34" t="str">
            <v>12620.Consulting Project Director - M4</v>
          </cell>
          <cell r="C34" t="str">
            <v>Consulting Project Director</v>
          </cell>
          <cell r="D34" t="str">
            <v>Project</v>
          </cell>
          <cell r="E34" t="str">
            <v>B</v>
          </cell>
          <cell r="F34" t="str">
            <v>M4</v>
          </cell>
          <cell r="G34" t="str">
            <v>L8</v>
          </cell>
          <cell r="H34" t="str">
            <v>Consulting</v>
          </cell>
          <cell r="I34" t="str">
            <v>プロジェクトディレクター</v>
          </cell>
        </row>
        <row r="35">
          <cell r="A35">
            <v>12610</v>
          </cell>
          <cell r="B35" t="str">
            <v>12610.Consulting Project Manager - M3</v>
          </cell>
          <cell r="C35" t="str">
            <v>Consulting Project Manager</v>
          </cell>
          <cell r="D35" t="str">
            <v>Project</v>
          </cell>
          <cell r="E35" t="str">
            <v>B</v>
          </cell>
          <cell r="F35" t="str">
            <v>M3</v>
          </cell>
          <cell r="G35" t="str">
            <v>L7</v>
          </cell>
          <cell r="H35" t="str">
            <v>Consulting</v>
          </cell>
          <cell r="I35" t="str">
            <v>プロジェクトマネジャー</v>
          </cell>
        </row>
        <row r="36">
          <cell r="A36">
            <v>90039</v>
          </cell>
          <cell r="B36" t="str">
            <v>90039.Consulting Sales Rep 5 - IC5</v>
          </cell>
          <cell r="C36" t="str">
            <v>Consulting Sales Rep 5</v>
          </cell>
          <cell r="D36" t="str">
            <v>Sales</v>
          </cell>
          <cell r="E36" t="str">
            <v>NB</v>
          </cell>
          <cell r="F36" t="str">
            <v>IC5</v>
          </cell>
          <cell r="G36" t="str">
            <v>L8</v>
          </cell>
          <cell r="H36" t="str">
            <v>Sales</v>
          </cell>
          <cell r="I36" t="str">
            <v>(○○インダストリー)担当セールスディレクター</v>
          </cell>
          <cell r="J36" t="str">
            <v>インダストリーかソリューションのどちらかを必ず入れる：
統括本部長判断</v>
          </cell>
        </row>
        <row r="37">
          <cell r="A37">
            <v>90038</v>
          </cell>
          <cell r="B37" t="str">
            <v>90038.Consulting Sales Rep 4 - IC4</v>
          </cell>
          <cell r="C37" t="str">
            <v>Consulting Sales Rep 4</v>
          </cell>
          <cell r="D37" t="str">
            <v>Sales</v>
          </cell>
          <cell r="E37" t="str">
            <v>NB</v>
          </cell>
          <cell r="F37" t="str">
            <v>IC4</v>
          </cell>
          <cell r="G37" t="str">
            <v>L7</v>
          </cell>
          <cell r="H37" t="str">
            <v>Sales</v>
          </cell>
          <cell r="I37" t="str">
            <v>(○○インダストリー)担当セールスシニアマネジャー</v>
          </cell>
        </row>
        <row r="38">
          <cell r="A38">
            <v>90037</v>
          </cell>
          <cell r="B38" t="str">
            <v>90037.Consulting Sales Rep 3 - IC3</v>
          </cell>
          <cell r="C38" t="str">
            <v>Consulting Sales Rep 3</v>
          </cell>
          <cell r="D38" t="str">
            <v>Sales</v>
          </cell>
          <cell r="E38" t="str">
            <v>NB</v>
          </cell>
          <cell r="F38" t="str">
            <v>IC3</v>
          </cell>
          <cell r="G38" t="str">
            <v>L6</v>
          </cell>
          <cell r="H38" t="str">
            <v>Sales</v>
          </cell>
          <cell r="I38" t="str">
            <v>(○○インダストリー)担当セールスマネジャー</v>
          </cell>
        </row>
        <row r="39">
          <cell r="A39">
            <v>90036</v>
          </cell>
          <cell r="B39" t="str">
            <v>90036.Consulting Sales Rep 2 - IC2</v>
          </cell>
          <cell r="C39" t="str">
            <v>Consulting Sales Rep 2</v>
          </cell>
          <cell r="D39" t="str">
            <v>Sales</v>
          </cell>
          <cell r="E39" t="str">
            <v>NB</v>
          </cell>
          <cell r="F39" t="str">
            <v>IC2</v>
          </cell>
          <cell r="G39" t="str">
            <v>L4</v>
          </cell>
          <cell r="H39" t="str">
            <v>Sales</v>
          </cell>
          <cell r="I39" t="str">
            <v>(コンサルティングセールス)</v>
          </cell>
        </row>
        <row r="40">
          <cell r="A40">
            <v>90035</v>
          </cell>
          <cell r="C40" t="str">
            <v>Consulting Sales Rep 1</v>
          </cell>
          <cell r="D40" t="str">
            <v>Sales</v>
          </cell>
          <cell r="E40" t="str">
            <v>NB</v>
          </cell>
          <cell r="F40" t="str">
            <v>IC</v>
          </cell>
          <cell r="G40" t="str">
            <v>L3</v>
          </cell>
          <cell r="H40" t="str">
            <v>Sales</v>
          </cell>
          <cell r="I40" t="str">
            <v>(コンサルティングセールス)</v>
          </cell>
        </row>
        <row r="41">
          <cell r="A41">
            <v>90047</v>
          </cell>
          <cell r="C41" t="str">
            <v>Consulting Sales SVP</v>
          </cell>
          <cell r="D41" t="str">
            <v>Sales</v>
          </cell>
          <cell r="E41" t="str">
            <v>NB</v>
          </cell>
          <cell r="F41" t="str">
            <v>M</v>
          </cell>
          <cell r="G41" t="str">
            <v>L12</v>
          </cell>
          <cell r="H41" t="str">
            <v>Sales</v>
          </cell>
        </row>
        <row r="42">
          <cell r="A42">
            <v>90046</v>
          </cell>
          <cell r="B42" t="str">
            <v>90046.Consulting Sales VP - M6</v>
          </cell>
          <cell r="C42" t="str">
            <v>Consulting Sales VP</v>
          </cell>
          <cell r="D42" t="str">
            <v>Sales</v>
          </cell>
          <cell r="E42" t="str">
            <v>NB</v>
          </cell>
          <cell r="F42" t="str">
            <v>M6</v>
          </cell>
          <cell r="G42" t="str">
            <v>L10</v>
          </cell>
          <cell r="H42" t="str">
            <v>Sales</v>
          </cell>
        </row>
        <row r="43">
          <cell r="A43">
            <v>90042</v>
          </cell>
          <cell r="B43" t="str">
            <v>90042.Consulting Sales Senior Director - M5</v>
          </cell>
          <cell r="C43" t="str">
            <v>Consulting Sales Senior Director</v>
          </cell>
          <cell r="D43" t="str">
            <v>Sales</v>
          </cell>
          <cell r="E43" t="str">
            <v>NB</v>
          </cell>
          <cell r="F43" t="str">
            <v>M5</v>
          </cell>
          <cell r="G43" t="str">
            <v>L9</v>
          </cell>
          <cell r="H43" t="str">
            <v>Sales</v>
          </cell>
          <cell r="I43" t="str">
            <v>統括本部長/本部長</v>
          </cell>
          <cell r="J43" t="str">
            <v>(コンサルティングセールス)シニアディレクター</v>
          </cell>
        </row>
        <row r="44">
          <cell r="A44">
            <v>90041</v>
          </cell>
          <cell r="B44" t="str">
            <v>90041.Consulting Sales Director - M4</v>
          </cell>
          <cell r="C44" t="str">
            <v>Consulting Sales Director</v>
          </cell>
          <cell r="D44" t="str">
            <v>Sales</v>
          </cell>
          <cell r="E44" t="str">
            <v>NB</v>
          </cell>
          <cell r="F44" t="str">
            <v>M4</v>
          </cell>
          <cell r="G44" t="str">
            <v>L8</v>
          </cell>
          <cell r="H44" t="str">
            <v>Sales</v>
          </cell>
          <cell r="I44" t="str">
            <v>本部長/部長</v>
          </cell>
          <cell r="J44" t="str">
            <v>(コンサルティングセールス)ディレクター</v>
          </cell>
        </row>
        <row r="45">
          <cell r="A45">
            <v>90040</v>
          </cell>
          <cell r="B45" t="str">
            <v>90040.Consulting Sales Snr Manager - M3</v>
          </cell>
          <cell r="C45" t="str">
            <v>Consulting Sales Senior Manager</v>
          </cell>
          <cell r="D45" t="str">
            <v>Sales</v>
          </cell>
          <cell r="E45" t="str">
            <v>NB</v>
          </cell>
          <cell r="F45" t="str">
            <v>M3</v>
          </cell>
          <cell r="G45" t="str">
            <v>L7</v>
          </cell>
          <cell r="H45" t="str">
            <v>Sales</v>
          </cell>
          <cell r="I45" t="str">
            <v>本部長/部長</v>
          </cell>
        </row>
        <row r="46">
          <cell r="A46">
            <v>22029</v>
          </cell>
          <cell r="B46" t="str">
            <v>22029.Consulting Staff Technical Senior Director - IC5</v>
          </cell>
          <cell r="C46" t="str">
            <v>Consulting Staff Technical Senior Director</v>
          </cell>
          <cell r="D46" t="str">
            <v>General/Operations</v>
          </cell>
          <cell r="E46" t="str">
            <v>NB</v>
          </cell>
          <cell r="F46" t="str">
            <v>IC5</v>
          </cell>
          <cell r="G46" t="str">
            <v>L9</v>
          </cell>
          <cell r="H46" t="str">
            <v>Consulting</v>
          </cell>
          <cell r="I46" t="str">
            <v>（オペレーション/プランニング）担当シニアディレクター</v>
          </cell>
        </row>
        <row r="47">
          <cell r="A47">
            <v>22028</v>
          </cell>
          <cell r="B47" t="str">
            <v>22028.Consulting Staff Technical Director - IC5</v>
          </cell>
          <cell r="C47" t="str">
            <v>Consulting Staff Technical Director</v>
          </cell>
          <cell r="D47" t="str">
            <v>General/Operations</v>
          </cell>
          <cell r="E47" t="str">
            <v>NB</v>
          </cell>
          <cell r="F47" t="str">
            <v>IC5</v>
          </cell>
          <cell r="G47" t="str">
            <v>L8</v>
          </cell>
          <cell r="H47" t="str">
            <v>Consulting</v>
          </cell>
          <cell r="I47" t="str">
            <v>（オペレーション/プランニング）担当ディレクター</v>
          </cell>
        </row>
        <row r="48">
          <cell r="A48">
            <v>22027</v>
          </cell>
          <cell r="B48" t="str">
            <v>22027.Consulting Staff Technical Manager - IC4</v>
          </cell>
          <cell r="C48" t="str">
            <v>Consulting Staff Technical Manager</v>
          </cell>
          <cell r="D48" t="str">
            <v>General/Operations</v>
          </cell>
          <cell r="E48" t="str">
            <v>NB</v>
          </cell>
          <cell r="F48" t="str">
            <v>IC4</v>
          </cell>
          <cell r="G48" t="str">
            <v>L7</v>
          </cell>
          <cell r="H48" t="str">
            <v>Consulting</v>
          </cell>
          <cell r="I48" t="str">
            <v>（オペレーション/プランニング）担当マネジャー</v>
          </cell>
        </row>
        <row r="49">
          <cell r="A49">
            <v>22026</v>
          </cell>
          <cell r="B49" t="str">
            <v>22026.Consulting Staff Senior Principal - IC3</v>
          </cell>
          <cell r="C49" t="str">
            <v>Consulting Staff Senior Principal</v>
          </cell>
          <cell r="D49" t="str">
            <v>General/Operations</v>
          </cell>
          <cell r="E49" t="str">
            <v>NB</v>
          </cell>
          <cell r="F49" t="str">
            <v>IC3</v>
          </cell>
          <cell r="G49" t="str">
            <v>L6</v>
          </cell>
          <cell r="H49" t="str">
            <v>Consulting</v>
          </cell>
          <cell r="I49" t="str">
            <v>（オペレーション/プランニング）担当シニアプリンシパル</v>
          </cell>
        </row>
        <row r="50">
          <cell r="A50">
            <v>22025</v>
          </cell>
          <cell r="B50" t="str">
            <v>22025.Consulting Staff Principal - IC3</v>
          </cell>
          <cell r="C50" t="str">
            <v>Consulting Staff Principal</v>
          </cell>
          <cell r="D50" t="str">
            <v>General/Operations</v>
          </cell>
          <cell r="E50" t="str">
            <v>NB</v>
          </cell>
          <cell r="F50" t="str">
            <v>IC3</v>
          </cell>
          <cell r="G50" t="str">
            <v>L5</v>
          </cell>
          <cell r="H50" t="str">
            <v>Consulting</v>
          </cell>
          <cell r="I50" t="str">
            <v>（オペレーション/プランニング）担当プリンシパル</v>
          </cell>
        </row>
        <row r="51">
          <cell r="A51">
            <v>22024</v>
          </cell>
          <cell r="B51" t="str">
            <v>22024.Consulting Staff Senior - IC2</v>
          </cell>
          <cell r="C51" t="str">
            <v>Consulting Staff Senior</v>
          </cell>
          <cell r="D51" t="str">
            <v>General/Operations</v>
          </cell>
          <cell r="E51" t="str">
            <v>NB</v>
          </cell>
          <cell r="F51" t="str">
            <v>IC2</v>
          </cell>
          <cell r="G51" t="str">
            <v>L4</v>
          </cell>
          <cell r="H51" t="str">
            <v>Consulting</v>
          </cell>
        </row>
        <row r="52">
          <cell r="A52">
            <v>22023</v>
          </cell>
          <cell r="B52" t="str">
            <v>22023.Consulting Staff Staff Consultant - IC1</v>
          </cell>
          <cell r="C52" t="str">
            <v>Consulting Staff Staff Consultant</v>
          </cell>
          <cell r="D52" t="str">
            <v>General/Operations</v>
          </cell>
          <cell r="E52" t="str">
            <v>NB</v>
          </cell>
          <cell r="F52" t="str">
            <v>IC1</v>
          </cell>
          <cell r="G52" t="str">
            <v>L3</v>
          </cell>
          <cell r="H52" t="str">
            <v>Consulting</v>
          </cell>
        </row>
        <row r="53">
          <cell r="A53">
            <v>22022</v>
          </cell>
          <cell r="B53" t="str">
            <v>22022.Consulting Staff Associate - IC1</v>
          </cell>
          <cell r="C53" t="str">
            <v>Consulting Staff Associate</v>
          </cell>
          <cell r="D53" t="str">
            <v>General/Operations</v>
          </cell>
          <cell r="E53" t="str">
            <v>NB</v>
          </cell>
          <cell r="F53" t="str">
            <v>IC1</v>
          </cell>
          <cell r="G53" t="str">
            <v>L2</v>
          </cell>
          <cell r="H53" t="str">
            <v>Consulting</v>
          </cell>
        </row>
        <row r="54">
          <cell r="A54">
            <v>22080</v>
          </cell>
          <cell r="B54" t="str">
            <v>22080.Consulting Staff GVP - M6</v>
          </cell>
          <cell r="C54" t="str">
            <v>Consulting Staff GVP</v>
          </cell>
          <cell r="D54" t="str">
            <v>General/Operations</v>
          </cell>
          <cell r="E54" t="str">
            <v>NB</v>
          </cell>
          <cell r="F54" t="str">
            <v>M6</v>
          </cell>
          <cell r="G54" t="str">
            <v>L11</v>
          </cell>
          <cell r="H54" t="str">
            <v>Consulting</v>
          </cell>
        </row>
        <row r="55">
          <cell r="A55">
            <v>22070</v>
          </cell>
          <cell r="B55" t="str">
            <v>22070.Consulting Staff RVP - M6</v>
          </cell>
          <cell r="C55" t="str">
            <v>Consulting Staff RVP</v>
          </cell>
          <cell r="D55" t="str">
            <v>General/Operations</v>
          </cell>
          <cell r="E55" t="str">
            <v>NB</v>
          </cell>
          <cell r="F55" t="str">
            <v>M6</v>
          </cell>
          <cell r="G55" t="str">
            <v>L10</v>
          </cell>
          <cell r="H55" t="str">
            <v>Consulting</v>
          </cell>
        </row>
        <row r="56">
          <cell r="A56">
            <v>22060</v>
          </cell>
          <cell r="B56" t="str">
            <v>22060.Consulting Staff Senior Practice Director - M5</v>
          </cell>
          <cell r="C56" t="str">
            <v>Consulting Staff Senior Practice Director</v>
          </cell>
          <cell r="D56" t="str">
            <v>General/Operations</v>
          </cell>
          <cell r="E56" t="str">
            <v>NB</v>
          </cell>
          <cell r="F56" t="str">
            <v>M5</v>
          </cell>
          <cell r="G56" t="str">
            <v>L9</v>
          </cell>
          <cell r="H56" t="str">
            <v>Consulting</v>
          </cell>
          <cell r="I56" t="str">
            <v>シニアプラクティスディレクター</v>
          </cell>
        </row>
        <row r="57">
          <cell r="A57">
            <v>22050</v>
          </cell>
          <cell r="B57" t="str">
            <v>22050.Consulting Staff Practice Director - M4</v>
          </cell>
          <cell r="C57" t="str">
            <v>Consulting Staff Practice Director</v>
          </cell>
          <cell r="D57" t="str">
            <v>General/Operations</v>
          </cell>
          <cell r="E57" t="str">
            <v>NB</v>
          </cell>
          <cell r="F57" t="str">
            <v>M4</v>
          </cell>
          <cell r="G57" t="str">
            <v>L8</v>
          </cell>
          <cell r="H57" t="str">
            <v>Consulting</v>
          </cell>
          <cell r="I57" t="str">
            <v>プラクティスディレクター</v>
          </cell>
        </row>
        <row r="58">
          <cell r="A58">
            <v>22040</v>
          </cell>
          <cell r="B58" t="str">
            <v>22040.Consulting Staff Practice Manager - M3</v>
          </cell>
          <cell r="C58" t="str">
            <v>Consulting Staff Practice Manager</v>
          </cell>
          <cell r="D58" t="str">
            <v>General/Operations</v>
          </cell>
          <cell r="E58" t="str">
            <v>NB</v>
          </cell>
          <cell r="F58" t="str">
            <v>M3</v>
          </cell>
          <cell r="G58" t="str">
            <v>L7</v>
          </cell>
          <cell r="H58" t="str">
            <v>Consulting</v>
          </cell>
          <cell r="I58" t="str">
            <v>プラクティスマネジャー</v>
          </cell>
        </row>
        <row r="59">
          <cell r="A59">
            <v>22030</v>
          </cell>
          <cell r="B59" t="str">
            <v>22030.Consulting Staff Managing Principal - M2</v>
          </cell>
          <cell r="C59" t="str">
            <v>Consulting Staff Managing Principal</v>
          </cell>
          <cell r="D59" t="str">
            <v>General/Operations</v>
          </cell>
          <cell r="E59" t="str">
            <v>NB</v>
          </cell>
          <cell r="F59" t="str">
            <v>M2</v>
          </cell>
          <cell r="G59" t="str">
            <v>L6</v>
          </cell>
          <cell r="H59" t="str">
            <v>Consulting</v>
          </cell>
          <cell r="I59" t="str">
            <v>マネージングプリンシパル</v>
          </cell>
        </row>
        <row r="60">
          <cell r="A60">
            <v>46030</v>
          </cell>
          <cell r="B60" t="str">
            <v>46030.Business Analyst 3-Ops.BUSPRAC.BUSPRAC.IC3</v>
          </cell>
          <cell r="C60" t="str">
            <v>Consulting Staff Principal</v>
          </cell>
          <cell r="D60" t="str">
            <v>General/Operations</v>
          </cell>
          <cell r="E60" t="str">
            <v>NB</v>
          </cell>
          <cell r="F60" t="str">
            <v>IC3</v>
          </cell>
          <cell r="G60" t="str">
            <v>L5</v>
          </cell>
        </row>
        <row r="61">
          <cell r="A61">
            <v>46010</v>
          </cell>
          <cell r="B61" t="str">
            <v>46010.Business Analyst 1-Ops.BUSPRAC.BUSPRAC.IC1</v>
          </cell>
          <cell r="C61" t="str">
            <v>Consulting Staff Staff Consultant</v>
          </cell>
          <cell r="D61" t="str">
            <v>General/Operations</v>
          </cell>
          <cell r="E61" t="str">
            <v>NB</v>
          </cell>
          <cell r="F61" t="str">
            <v>IC1</v>
          </cell>
          <cell r="G61" t="str">
            <v>L3</v>
          </cell>
        </row>
        <row r="62">
          <cell r="A62">
            <v>45520</v>
          </cell>
          <cell r="B62" t="str">
            <v>45520.Administrative Assistant A2.ADMIN.ADMIN.IC0</v>
          </cell>
          <cell r="C62" t="str">
            <v>Consulting Staff Associate</v>
          </cell>
          <cell r="D62" t="str">
            <v>General/Operations</v>
          </cell>
          <cell r="E62" t="str">
            <v>NB</v>
          </cell>
          <cell r="F62" t="str">
            <v>IC1</v>
          </cell>
          <cell r="G62" t="str">
            <v>L2</v>
          </cell>
        </row>
        <row r="64">
          <cell r="A64" t="str">
            <v>＊FY11の変更点＊</v>
          </cell>
        </row>
        <row r="65">
          <cell r="A65" t="str">
            <v>・</v>
          </cell>
          <cell r="B65" t="str">
            <v>Practiceの「20710.Managing Principal Consultant - M2」　L6/M2 マネージングプリンシパルコンサルタントは</v>
          </cell>
        </row>
        <row r="66">
          <cell r="B66" t="str">
            <v>DeliveryのL6/M2のCodeとする。</v>
          </cell>
        </row>
        <row r="67">
          <cell r="A67" t="str">
            <v>・</v>
          </cell>
          <cell r="B67" t="str">
            <v>Sales, General/OperationsのみNB、ほかはすべてBillable</v>
          </cell>
        </row>
        <row r="68">
          <cell r="A68" t="str">
            <v>・</v>
          </cell>
          <cell r="B68" t="str">
            <v>2010/11/1より、SolutionのL5 job codeがHQ承認されたので使用開始→21620.Consulting Solution Principal.CONS.IMPDEL.IC3</v>
          </cell>
        </row>
      </sheetData>
      <sheetData sheetId="4">
        <row r="3">
          <cell r="E3">
            <v>1496</v>
          </cell>
          <cell r="F3" t="str">
            <v>本間 靖之</v>
          </cell>
          <cell r="G3" t="str">
            <v>ﾎﾝﾏ ﾔｽﾕｷ</v>
          </cell>
          <cell r="H3" t="str">
            <v>Yasuyuki Honma</v>
          </cell>
          <cell r="I3" t="str">
            <v>M5</v>
          </cell>
          <cell r="J3" t="str">
            <v>23020.Consulting Senior Practice Director.CONS.IMPDEL.M5</v>
          </cell>
          <cell r="K3" t="str">
            <v>Practice</v>
          </cell>
          <cell r="L3" t="str">
            <v>B</v>
          </cell>
          <cell r="M3" t="str">
            <v>L9</v>
          </cell>
          <cell r="N3" t="str">
            <v>Y</v>
          </cell>
          <cell r="Q3" t="str">
            <v>ｺﾝｻﾙﾃｨﾝｸﾞｻｰﾋﾞｽ統括</v>
          </cell>
          <cell r="R3" t="str">
            <v>ｲﾝﾀﾞｽﾄﾘｰｻｰﾋﾞｽｺﾝｻﾙﾃｨﾝｸﾞ統括本部</v>
          </cell>
          <cell r="S3" t="str">
            <v xml:space="preserve"> </v>
          </cell>
          <cell r="T3" t="str">
            <v xml:space="preserve"> </v>
          </cell>
          <cell r="U3" t="str">
            <v>General/Operations</v>
          </cell>
          <cell r="V3" t="str">
            <v>NB</v>
          </cell>
          <cell r="W3" t="str">
            <v>Y</v>
          </cell>
          <cell r="Z3" t="str">
            <v>General/OperationsM5</v>
          </cell>
          <cell r="AA3">
            <v>22060</v>
          </cell>
          <cell r="AB3" t="str">
            <v>統括本部長</v>
          </cell>
          <cell r="AC3" t="str">
            <v>Senior Director</v>
          </cell>
        </row>
        <row r="4">
          <cell r="E4">
            <v>1978</v>
          </cell>
          <cell r="F4" t="str">
            <v>吉兼 三香子</v>
          </cell>
          <cell r="G4" t="str">
            <v>ﾖｼｶﾈ ﾐｶｺ</v>
          </cell>
          <cell r="H4" t="str">
            <v>Mikako Yoshikane</v>
          </cell>
          <cell r="I4" t="str">
            <v>IC3</v>
          </cell>
          <cell r="J4" t="str">
            <v>21620.Consulting Solution Principle.CONS.IMPDEL.IC3</v>
          </cell>
          <cell r="K4" t="str">
            <v>Solution</v>
          </cell>
          <cell r="L4" t="str">
            <v>B</v>
          </cell>
          <cell r="M4" t="str">
            <v>L5</v>
          </cell>
          <cell r="O4" t="str">
            <v>Y</v>
          </cell>
          <cell r="Q4" t="str">
            <v>ｺﾝｻﾙﾃｨﾝｸﾞｻｰﾋﾞｽ統括</v>
          </cell>
          <cell r="R4" t="str">
            <v>ｲﾝﾀﾞｽﾄﾘｰｻｰﾋﾞｽｺﾝｻﾙﾃｨﾝｸﾞ統括本部</v>
          </cell>
          <cell r="S4" t="str">
            <v xml:space="preserve"> </v>
          </cell>
          <cell r="T4" t="str">
            <v xml:space="preserve"> </v>
          </cell>
          <cell r="U4" t="str">
            <v>General/Operations</v>
          </cell>
          <cell r="V4" t="str">
            <v>NB</v>
          </cell>
          <cell r="Z4" t="str">
            <v>General/OperationsIC3</v>
          </cell>
          <cell r="AA4">
            <v>22026</v>
          </cell>
          <cell r="AB4" t="str">
            <v>担当シニアプリンシパル</v>
          </cell>
          <cell r="AC4" t="str">
            <v>Senior Principal</v>
          </cell>
        </row>
        <row r="5">
          <cell r="E5">
            <v>752</v>
          </cell>
          <cell r="F5" t="str">
            <v>地平 法子</v>
          </cell>
          <cell r="G5" t="str">
            <v>ｼﾞﾋﾗ ﾉﾘｺ</v>
          </cell>
          <cell r="H5" t="str">
            <v>Noriko Jihira</v>
          </cell>
          <cell r="I5" t="str">
            <v>IC4</v>
          </cell>
          <cell r="J5" t="str">
            <v>22027.Consulting Staff Technical Manager.CONS.CONSOPS.IC4</v>
          </cell>
          <cell r="K5" t="str">
            <v>General/Operations</v>
          </cell>
          <cell r="L5" t="str">
            <v>NB</v>
          </cell>
          <cell r="M5" t="str">
            <v>L7</v>
          </cell>
          <cell r="Q5" t="str">
            <v>ｺﾝｻﾙﾃｨﾝｸﾞｻｰﾋﾞｽ統括</v>
          </cell>
          <cell r="R5" t="str">
            <v>ｲﾝﾀﾞｽﾄﾘｰｻｰﾋﾞｽｺﾝｻﾙﾃｨﾝｸﾞ統括本部</v>
          </cell>
          <cell r="S5" t="str">
            <v>ｺﾝｻﾙｻﾎﾟｰﾄ部</v>
          </cell>
          <cell r="T5" t="str">
            <v xml:space="preserve"> </v>
          </cell>
          <cell r="U5" t="str">
            <v>General/Operations</v>
          </cell>
          <cell r="V5" t="str">
            <v>NB</v>
          </cell>
          <cell r="W5" t="str">
            <v>Y</v>
          </cell>
          <cell r="Z5" t="str">
            <v>General/OperationsIC4</v>
          </cell>
          <cell r="AA5">
            <v>22027</v>
          </cell>
          <cell r="AB5" t="str">
            <v>担当マネジャー</v>
          </cell>
          <cell r="AC5" t="str">
            <v>Technical Manager</v>
          </cell>
        </row>
        <row r="6">
          <cell r="E6">
            <v>3475</v>
          </cell>
          <cell r="F6" t="str">
            <v>長沢 俊充</v>
          </cell>
          <cell r="G6" t="str">
            <v>ﾅｶﾞｻﾜ ﾄｼﾐﾂ</v>
          </cell>
          <cell r="H6" t="str">
            <v>Toshimitsu Nagasawa</v>
          </cell>
          <cell r="I6" t="str">
            <v>IC3</v>
          </cell>
          <cell r="J6" t="str">
            <v>12609.Consulting Project Snr Principal Consultant.CONS.PROJMAN.IC3</v>
          </cell>
          <cell r="K6" t="str">
            <v>Project</v>
          </cell>
          <cell r="L6" t="str">
            <v>B</v>
          </cell>
          <cell r="M6" t="str">
            <v>L6</v>
          </cell>
          <cell r="Q6" t="str">
            <v>ｺﾝｻﾙﾃｨﾝｸﾞｻｰﾋﾞｽ統括</v>
          </cell>
          <cell r="R6" t="str">
            <v>ｲﾝﾀﾞｽﾄﾘｰｻｰﾋﾞｽｺﾝｻﾙﾃｨﾝｸﾞ統括本部</v>
          </cell>
          <cell r="S6" t="str">
            <v>ｺﾝｻﾙｻﾎﾟｰﾄ部</v>
          </cell>
          <cell r="T6" t="str">
            <v xml:space="preserve"> </v>
          </cell>
          <cell r="U6" t="str">
            <v>General/Operations</v>
          </cell>
          <cell r="V6" t="str">
            <v>NB</v>
          </cell>
          <cell r="Z6" t="str">
            <v>General/OperationsIC3</v>
          </cell>
          <cell r="AA6">
            <v>22026</v>
          </cell>
          <cell r="AB6" t="str">
            <v>担当シニアプリンシパル</v>
          </cell>
          <cell r="AC6" t="str">
            <v>Senior Principal</v>
          </cell>
        </row>
        <row r="7">
          <cell r="E7">
            <v>4190</v>
          </cell>
          <cell r="F7" t="str">
            <v>五十嵐 義容</v>
          </cell>
          <cell r="G7" t="str">
            <v>ｲｶﾞﾗｼ ﾖｼﾋﾛ</v>
          </cell>
          <cell r="H7" t="str">
            <v>Yoshihiro Igarashi</v>
          </cell>
          <cell r="I7" t="str">
            <v>IC3</v>
          </cell>
          <cell r="J7" t="str">
            <v>90037.Consulting Sales Rep 3.SALES.SPECPROD.IC3</v>
          </cell>
          <cell r="K7" t="str">
            <v>Sales</v>
          </cell>
          <cell r="L7" t="str">
            <v>NB</v>
          </cell>
          <cell r="M7" t="str">
            <v>L6</v>
          </cell>
          <cell r="Q7" t="str">
            <v>ｺﾝｻﾙﾃｨﾝｸﾞｻｰﾋﾞｽ統括</v>
          </cell>
          <cell r="R7" t="str">
            <v>ｲﾝﾀﾞｽﾄﾘｰｻｰﾋﾞｽｺﾝｻﾙﾃｨﾝｸﾞ統括本部</v>
          </cell>
          <cell r="S7" t="str">
            <v>ｺﾝｻﾙｻﾎﾟｰﾄ部</v>
          </cell>
          <cell r="T7" t="str">
            <v xml:space="preserve"> </v>
          </cell>
          <cell r="U7" t="str">
            <v>General/Operations</v>
          </cell>
          <cell r="V7" t="str">
            <v>NB</v>
          </cell>
          <cell r="Z7" t="str">
            <v>General/OperationsIC3</v>
          </cell>
          <cell r="AA7">
            <v>22026</v>
          </cell>
          <cell r="AB7" t="str">
            <v>担当シニアプリンシパル</v>
          </cell>
          <cell r="AC7" t="str">
            <v>Senior Principal</v>
          </cell>
        </row>
        <row r="8">
          <cell r="E8">
            <v>2846</v>
          </cell>
          <cell r="F8" t="str">
            <v>松石 直美</v>
          </cell>
          <cell r="G8" t="str">
            <v>ﾏﾂｲｼ ﾅｵﾐ</v>
          </cell>
          <cell r="H8" t="str">
            <v>Naomi Matsuishi</v>
          </cell>
          <cell r="I8" t="str">
            <v>IC3</v>
          </cell>
          <cell r="J8" t="str">
            <v>21620.Consulting Solution Principle.CONS.IMPDEL.IC3</v>
          </cell>
          <cell r="K8" t="str">
            <v>Solution</v>
          </cell>
          <cell r="L8" t="str">
            <v>B</v>
          </cell>
          <cell r="M8" t="str">
            <v>L5</v>
          </cell>
          <cell r="Q8" t="str">
            <v>ｺﾝｻﾙﾃｨﾝｸﾞｻｰﾋﾞｽ統括</v>
          </cell>
          <cell r="R8" t="str">
            <v>ｲﾝﾀﾞｽﾄﾘｰｻｰﾋﾞｽｺﾝｻﾙﾃｨﾝｸﾞ統括本部</v>
          </cell>
          <cell r="S8" t="str">
            <v>ｺﾝｻﾙｻﾎﾟｰﾄ部</v>
          </cell>
          <cell r="T8" t="str">
            <v xml:space="preserve"> </v>
          </cell>
          <cell r="U8" t="str">
            <v>General/Operations</v>
          </cell>
          <cell r="V8" t="str">
            <v>NB</v>
          </cell>
          <cell r="Z8" t="str">
            <v>General/OperationsIC3</v>
          </cell>
          <cell r="AA8">
            <v>22026</v>
          </cell>
          <cell r="AB8" t="str">
            <v>担当シニアプリンシパル</v>
          </cell>
          <cell r="AC8" t="str">
            <v>Senior Principal</v>
          </cell>
        </row>
        <row r="9">
          <cell r="E9">
            <v>7476</v>
          </cell>
          <cell r="F9" t="str">
            <v>上野 晶子</v>
          </cell>
          <cell r="G9" t="str">
            <v>ｳｴﾉ ｱｷｺ</v>
          </cell>
          <cell r="H9" t="str">
            <v>Akiko Ueno</v>
          </cell>
          <cell r="I9" t="str">
            <v>IC2</v>
          </cell>
          <cell r="J9" t="str">
            <v>20410.Senior Consultant.CONS.IMPDEL.IC2</v>
          </cell>
          <cell r="K9" t="str">
            <v>Delivery</v>
          </cell>
          <cell r="L9" t="str">
            <v>B</v>
          </cell>
          <cell r="M9" t="str">
            <v>L4</v>
          </cell>
          <cell r="Q9" t="str">
            <v>ｺﾝｻﾙﾃｨﾝｸﾞｻｰﾋﾞｽ統括</v>
          </cell>
          <cell r="R9" t="str">
            <v>ｲﾝﾀﾞｽﾄﾘｰｻｰﾋﾞｽｺﾝｻﾙﾃｨﾝｸﾞ統括本部</v>
          </cell>
          <cell r="S9" t="str">
            <v>ｺﾝｻﾙｻﾎﾟｰﾄ部</v>
          </cell>
          <cell r="T9" t="str">
            <v xml:space="preserve"> </v>
          </cell>
          <cell r="U9" t="str">
            <v>General/Operations</v>
          </cell>
          <cell r="V9" t="str">
            <v>NB</v>
          </cell>
          <cell r="Z9" t="str">
            <v>General/OperationsIC2</v>
          </cell>
          <cell r="AA9">
            <v>22024</v>
          </cell>
          <cell r="AB9" t="str">
            <v>担当シニア？</v>
          </cell>
          <cell r="AC9" t="str">
            <v>Consulting Staff Senior</v>
          </cell>
        </row>
        <row r="10">
          <cell r="E10">
            <v>2463</v>
          </cell>
          <cell r="F10" t="str">
            <v>大橋 雅人</v>
          </cell>
          <cell r="G10" t="str">
            <v>ｵｵﾊｼ ﾏｻﾄ</v>
          </cell>
          <cell r="H10" t="str">
            <v>Masato Ohashi</v>
          </cell>
          <cell r="I10" t="str">
            <v>IC3</v>
          </cell>
          <cell r="J10" t="str">
            <v>22026.Consulting Staff Snr Principal.CONS.CONSOPS.IC3</v>
          </cell>
          <cell r="K10" t="str">
            <v>General/Operations</v>
          </cell>
          <cell r="L10" t="str">
            <v>NB</v>
          </cell>
          <cell r="M10" t="str">
            <v>L6</v>
          </cell>
          <cell r="Q10" t="str">
            <v>ｺﾝｻﾙﾃｨﾝｸﾞｻｰﾋﾞｽ統括</v>
          </cell>
          <cell r="R10" t="str">
            <v>ｲﾝﾀﾞｽﾄﾘｰｻｰﾋﾞｽｺﾝｻﾙﾃｨﾝｸﾞ統括本部</v>
          </cell>
          <cell r="S10" t="str">
            <v>ﾏｰｹﾃｨﾝｸﾞ部</v>
          </cell>
          <cell r="T10" t="str">
            <v xml:space="preserve"> </v>
          </cell>
          <cell r="U10" t="str">
            <v>General/Operations</v>
          </cell>
          <cell r="V10" t="str">
            <v>NB</v>
          </cell>
          <cell r="W10" t="str">
            <v>Y</v>
          </cell>
          <cell r="Z10" t="str">
            <v>General/OperationsIC3</v>
          </cell>
          <cell r="AA10">
            <v>22026</v>
          </cell>
          <cell r="AB10" t="str">
            <v>担当シニアプリンシパル</v>
          </cell>
          <cell r="AC10" t="str">
            <v>Senior Principal</v>
          </cell>
        </row>
        <row r="11">
          <cell r="E11">
            <v>2420</v>
          </cell>
          <cell r="F11" t="str">
            <v>奥山 隆</v>
          </cell>
          <cell r="G11" t="str">
            <v>ｵｸﾔﾏ ﾀｶｼ</v>
          </cell>
          <cell r="H11" t="str">
            <v>Takashi Okuyama</v>
          </cell>
          <cell r="I11" t="str">
            <v>M5</v>
          </cell>
          <cell r="J11" t="str">
            <v>22060.Consulting Staff Senior Practice Director.CONS.CONSOPS.M5</v>
          </cell>
          <cell r="K11" t="str">
            <v>General/Operations</v>
          </cell>
          <cell r="L11" t="str">
            <v>NB</v>
          </cell>
          <cell r="M11" t="str">
            <v>L9</v>
          </cell>
          <cell r="Q11" t="str">
            <v>ｺﾝｻﾙﾃｨﾝｸﾞｻｰﾋﾞｽ統括</v>
          </cell>
          <cell r="R11" t="str">
            <v>ｲﾝﾀﾞｽﾄﾘｰｻｰﾋﾞｽｺﾝｻﾙﾃｨﾝｸﾞ統括本部</v>
          </cell>
          <cell r="S11" t="str">
            <v>西日本ｱｶｳﾝﾄ部</v>
          </cell>
          <cell r="T11" t="str">
            <v xml:space="preserve"> </v>
          </cell>
          <cell r="U11" t="str">
            <v>General/Operations</v>
          </cell>
          <cell r="V11" t="str">
            <v>NB</v>
          </cell>
          <cell r="W11" t="str">
            <v>Y</v>
          </cell>
          <cell r="Z11" t="str">
            <v>General/OperationsM5</v>
          </cell>
          <cell r="AA11">
            <v>22060</v>
          </cell>
          <cell r="AB11" t="str">
            <v>シニアディレクター</v>
          </cell>
          <cell r="AC11" t="str">
            <v>Senior Director</v>
          </cell>
        </row>
        <row r="12">
          <cell r="E12">
            <v>2339</v>
          </cell>
          <cell r="F12" t="str">
            <v>室田 伸一</v>
          </cell>
          <cell r="G12" t="str">
            <v>ﾑﾛﾀ ｼﾝｲﾁ</v>
          </cell>
          <cell r="H12" t="str">
            <v>Shinichi Murota</v>
          </cell>
          <cell r="I12" t="str">
            <v>M4</v>
          </cell>
          <cell r="J12" t="str">
            <v>12620.Consulting Project Director.CONS.PROJMAN.M4</v>
          </cell>
          <cell r="K12" t="str">
            <v>Project</v>
          </cell>
          <cell r="L12" t="str">
            <v>B</v>
          </cell>
          <cell r="M12" t="str">
            <v>L8</v>
          </cell>
          <cell r="N12" t="str">
            <v>Y</v>
          </cell>
          <cell r="Q12" t="str">
            <v>ｺﾝｻﾙﾃｨﾝｸﾞｻｰﾋﾞｽ統括</v>
          </cell>
          <cell r="R12" t="str">
            <v>ｲﾝﾀﾞｽﾄﾘｰｻｰﾋﾞｽｺﾝｻﾙﾃｨﾝｸﾞ統括本部</v>
          </cell>
          <cell r="S12" t="str">
            <v>西日本ｱｶｳﾝﾄ部</v>
          </cell>
          <cell r="T12" t="str">
            <v xml:space="preserve"> </v>
          </cell>
          <cell r="U12" t="str">
            <v>General/Operations</v>
          </cell>
          <cell r="V12" t="str">
            <v>NB</v>
          </cell>
          <cell r="Z12" t="str">
            <v>General/OperationsM4</v>
          </cell>
          <cell r="AA12">
            <v>22050</v>
          </cell>
          <cell r="AB12" t="str">
            <v>プラクティスディレクター</v>
          </cell>
          <cell r="AC12" t="str">
            <v>Practice Director</v>
          </cell>
        </row>
        <row r="13">
          <cell r="E13">
            <v>1341</v>
          </cell>
          <cell r="F13" t="str">
            <v>住本 浩二郎</v>
          </cell>
          <cell r="G13" t="str">
            <v>ｽﾐﾓﾄ ｺｳｼﾞﾛｳ</v>
          </cell>
          <cell r="H13" t="str">
            <v>Kojiro Sumimoto</v>
          </cell>
          <cell r="I13" t="str">
            <v>IC5</v>
          </cell>
          <cell r="J13" t="str">
            <v>22028.Consulting Staff Technical Director.CONS.CONSOPS.IC5</v>
          </cell>
          <cell r="K13" t="str">
            <v>General/Operations</v>
          </cell>
          <cell r="L13" t="str">
            <v>NB</v>
          </cell>
          <cell r="M13" t="str">
            <v>L8</v>
          </cell>
          <cell r="Q13" t="str">
            <v>ｺﾝｻﾙﾃｨﾝｸﾞｻｰﾋﾞｽ統括</v>
          </cell>
          <cell r="R13" t="str">
            <v>ｲﾝﾀﾞｽﾄﾘｰｻｰﾋﾞｽｺﾝｻﾙﾃｨﾝｸﾞ統括本部</v>
          </cell>
          <cell r="S13" t="str">
            <v>中部ｱｶｳﾝﾄ部</v>
          </cell>
          <cell r="T13" t="str">
            <v xml:space="preserve"> </v>
          </cell>
          <cell r="U13" t="str">
            <v>General/Operations</v>
          </cell>
          <cell r="V13" t="str">
            <v>NB</v>
          </cell>
          <cell r="W13" t="str">
            <v>Y</v>
          </cell>
          <cell r="Z13" t="str">
            <v>General/OperationsIC5</v>
          </cell>
          <cell r="AA13">
            <v>22029</v>
          </cell>
          <cell r="AB13" t="str">
            <v>担当シニアディレクター</v>
          </cell>
          <cell r="AC13" t="str">
            <v>Technical Senior Director</v>
          </cell>
        </row>
        <row r="14">
          <cell r="E14">
            <v>5010</v>
          </cell>
          <cell r="F14" t="str">
            <v>進藤 敬子</v>
          </cell>
          <cell r="G14" t="str">
            <v>ｼﾝﾄﾞｳ ｹｲｺ</v>
          </cell>
          <cell r="H14" t="str">
            <v>Keiko Shindo</v>
          </cell>
          <cell r="I14" t="str">
            <v>IC3</v>
          </cell>
          <cell r="J14" t="str">
            <v>22026.Consulting Staff Snr Principal.CONS.CONSOPS.IC3</v>
          </cell>
          <cell r="K14" t="str">
            <v>General/Operations</v>
          </cell>
          <cell r="L14" t="str">
            <v>NB</v>
          </cell>
          <cell r="M14" t="str">
            <v>L6</v>
          </cell>
          <cell r="Q14" t="str">
            <v>ｺﾝｻﾙﾃｨﾝｸﾞｻｰﾋﾞｽ統括</v>
          </cell>
          <cell r="R14" t="str">
            <v>ｲﾝﾀﾞｽﾄﾘｰｻｰﾋﾞｽｺﾝｻﾙﾃｨﾝｸﾞ統括本部</v>
          </cell>
          <cell r="S14" t="str">
            <v>中部ｱｶｳﾝﾄ部</v>
          </cell>
          <cell r="T14" t="str">
            <v xml:space="preserve"> </v>
          </cell>
          <cell r="U14" t="str">
            <v>General/Operations</v>
          </cell>
          <cell r="V14" t="str">
            <v>NB</v>
          </cell>
          <cell r="Z14" t="str">
            <v>General/OperationsIC3</v>
          </cell>
          <cell r="AA14">
            <v>22026</v>
          </cell>
          <cell r="AB14" t="str">
            <v>担当シニアプリンシパル</v>
          </cell>
          <cell r="AC14" t="str">
            <v>Senior Principal</v>
          </cell>
        </row>
        <row r="15">
          <cell r="E15">
            <v>2788</v>
          </cell>
          <cell r="F15" t="str">
            <v>菊地 悟</v>
          </cell>
          <cell r="G15" t="str">
            <v>ｷｸﾁ ｻﾄﾙ</v>
          </cell>
          <cell r="H15" t="str">
            <v>Satoru Kikuchi</v>
          </cell>
          <cell r="I15" t="str">
            <v>M5</v>
          </cell>
          <cell r="J15" t="str">
            <v>23020.Consulting Senior Practice Director.CONS.IMPDEL.M5</v>
          </cell>
          <cell r="K15" t="str">
            <v>Practice</v>
          </cell>
          <cell r="L15" t="str">
            <v>B</v>
          </cell>
          <cell r="M15" t="str">
            <v>L9</v>
          </cell>
          <cell r="N15" t="str">
            <v>Y</v>
          </cell>
          <cell r="Q15" t="str">
            <v>ｺﾝｻﾙﾃｨﾝｸﾞｻｰﾋﾞｽ統括</v>
          </cell>
          <cell r="R15" t="str">
            <v>ｲﾝﾀﾞｽﾄﾘｰｻｰﾋﾞｽｺﾝｻﾙﾃｨﾝｸﾞ統括本部</v>
          </cell>
          <cell r="S15" t="str">
            <v>製造・流通・ｻｰﾋﾞｽｺﾝｻﾙﾃｨﾝｸﾞ本部</v>
          </cell>
          <cell r="T15" t="str">
            <v xml:space="preserve"> </v>
          </cell>
          <cell r="U15" t="str">
            <v>General/Operations</v>
          </cell>
          <cell r="V15" t="str">
            <v>NB</v>
          </cell>
          <cell r="W15" t="str">
            <v>Y</v>
          </cell>
          <cell r="Z15" t="str">
            <v>General/OperationsM5</v>
          </cell>
          <cell r="AA15">
            <v>22060</v>
          </cell>
          <cell r="AB15" t="str">
            <v>本部長</v>
          </cell>
          <cell r="AC15" t="str">
            <v>Senior Director</v>
          </cell>
        </row>
        <row r="16">
          <cell r="E16">
            <v>4046</v>
          </cell>
          <cell r="F16" t="str">
            <v>井上 到</v>
          </cell>
          <cell r="G16" t="str">
            <v>ｲﾉｳｴ ｲﾀﾙ</v>
          </cell>
          <cell r="H16" t="str">
            <v>Itaru Inoue</v>
          </cell>
          <cell r="I16" t="str">
            <v>IC5</v>
          </cell>
          <cell r="J16" t="str">
            <v>21660.Consulting Solution Senior Director.CONS.IMPDEL.IC5</v>
          </cell>
          <cell r="K16" t="str">
            <v>Solution</v>
          </cell>
          <cell r="L16" t="str">
            <v>B</v>
          </cell>
          <cell r="M16" t="str">
            <v>L9</v>
          </cell>
          <cell r="Q16" t="str">
            <v>ｺﾝｻﾙﾃｨﾝｸﾞｻｰﾋﾞｽ統括</v>
          </cell>
          <cell r="R16" t="str">
            <v>ｲﾝﾀﾞｽﾄﾘｰｻｰﾋﾞｽｺﾝｻﾙﾃｨﾝｸﾞ統括本部</v>
          </cell>
          <cell r="S16" t="str">
            <v>製造・流通・ｻｰﾋﾞｽｺﾝｻﾙﾃｨﾝｸﾞ本部</v>
          </cell>
          <cell r="T16" t="str">
            <v xml:space="preserve"> </v>
          </cell>
          <cell r="U16" t="str">
            <v>General/Operations</v>
          </cell>
          <cell r="V16" t="str">
            <v>NB</v>
          </cell>
          <cell r="Z16" t="str">
            <v>General/OperationsIC5</v>
          </cell>
          <cell r="AA16">
            <v>22029</v>
          </cell>
          <cell r="AB16" t="str">
            <v>担当シニアディレクター</v>
          </cell>
          <cell r="AC16" t="str">
            <v>Technical Senior Director</v>
          </cell>
        </row>
        <row r="17">
          <cell r="E17">
            <v>1613</v>
          </cell>
          <cell r="F17" t="str">
            <v>石橋 政則</v>
          </cell>
          <cell r="G17" t="str">
            <v>ｲｼﾊﾞｼ ﾏｻﾉﾘ</v>
          </cell>
          <cell r="H17" t="str">
            <v>Masanori Ishibashi</v>
          </cell>
          <cell r="I17" t="str">
            <v>IC5</v>
          </cell>
          <cell r="J17" t="str">
            <v>22028.Consulting Staff Technical Director.CONS.CONSOPS.IC5</v>
          </cell>
          <cell r="K17" t="str">
            <v>General/Operations</v>
          </cell>
          <cell r="L17" t="str">
            <v>NB</v>
          </cell>
          <cell r="M17" t="str">
            <v>L8</v>
          </cell>
          <cell r="Q17" t="str">
            <v>ｺﾝｻﾙﾃｨﾝｸﾞｻｰﾋﾞｽ統括</v>
          </cell>
          <cell r="R17" t="str">
            <v>ｲﾝﾀﾞｽﾄﾘｰｻｰﾋﾞｽｺﾝｻﾙﾃｨﾝｸﾞ統括本部</v>
          </cell>
          <cell r="S17" t="str">
            <v>製造・流通・ｻｰﾋﾞｽｺﾝｻﾙﾃｨﾝｸﾞ本部</v>
          </cell>
          <cell r="T17" t="str">
            <v xml:space="preserve"> </v>
          </cell>
          <cell r="U17" t="str">
            <v>General/Operations</v>
          </cell>
          <cell r="V17" t="str">
            <v>NB</v>
          </cell>
          <cell r="Z17" t="str">
            <v>General/OperationsIC5</v>
          </cell>
          <cell r="AA17">
            <v>22029</v>
          </cell>
          <cell r="AB17" t="str">
            <v>担当シニアディレクター</v>
          </cell>
          <cell r="AC17" t="str">
            <v>Technical Senior Director</v>
          </cell>
        </row>
        <row r="18">
          <cell r="E18">
            <v>4056</v>
          </cell>
          <cell r="F18" t="str">
            <v>渡久山 淳</v>
          </cell>
          <cell r="G18" t="str">
            <v>ﾄｸﾔﾏ ｼﾞｭﾝ</v>
          </cell>
          <cell r="H18" t="str">
            <v>Jun Tokuyama</v>
          </cell>
          <cell r="I18" t="str">
            <v>IC5</v>
          </cell>
          <cell r="J18" t="str">
            <v>90039.Consulting Sales Rep 5.SALES.SPECPROD.IC5</v>
          </cell>
          <cell r="K18" t="str">
            <v>Sales</v>
          </cell>
          <cell r="L18" t="str">
            <v>NB</v>
          </cell>
          <cell r="M18" t="str">
            <v>L8</v>
          </cell>
          <cell r="Q18" t="str">
            <v>ｺﾝｻﾙﾃｨﾝｸﾞｻｰﾋﾞｽ統括</v>
          </cell>
          <cell r="R18" t="str">
            <v>ｲﾝﾀﾞｽﾄﾘｰｻｰﾋﾞｽｺﾝｻﾙﾃｨﾝｸﾞ統括本部</v>
          </cell>
          <cell r="S18" t="str">
            <v>製造・流通・ｻｰﾋﾞｽｺﾝｻﾙﾃｨﾝｸﾞ本部</v>
          </cell>
          <cell r="T18" t="str">
            <v xml:space="preserve"> </v>
          </cell>
          <cell r="U18" t="str">
            <v>General/Operations</v>
          </cell>
          <cell r="V18" t="str">
            <v>NB</v>
          </cell>
          <cell r="Z18" t="str">
            <v>General/OperationsIC5</v>
          </cell>
          <cell r="AA18">
            <v>22029</v>
          </cell>
          <cell r="AB18" t="str">
            <v>担当シニアディレクター</v>
          </cell>
          <cell r="AC18" t="str">
            <v>Technical Senior Director</v>
          </cell>
        </row>
        <row r="19">
          <cell r="E19">
            <v>655</v>
          </cell>
          <cell r="F19" t="str">
            <v>藤田 裕二</v>
          </cell>
          <cell r="G19" t="str">
            <v>ﾌｼﾞﾀ ﾕｳｼﾞ</v>
          </cell>
          <cell r="H19" t="str">
            <v>Yuji Fujita</v>
          </cell>
          <cell r="I19" t="str">
            <v>IC4</v>
          </cell>
          <cell r="J19" t="str">
            <v>22027.Consulting Staff Technical Manager.CONS.CONSOPS.IC4</v>
          </cell>
          <cell r="K19" t="str">
            <v>General/Operations</v>
          </cell>
          <cell r="L19" t="str">
            <v>NB</v>
          </cell>
          <cell r="M19" t="str">
            <v>L7</v>
          </cell>
          <cell r="Q19" t="str">
            <v>ｺﾝｻﾙﾃｨﾝｸﾞｻｰﾋﾞｽ統括</v>
          </cell>
          <cell r="R19" t="str">
            <v>ｲﾝﾀﾞｽﾄﾘｰｻｰﾋﾞｽｺﾝｻﾙﾃｨﾝｸﾞ統括本部</v>
          </cell>
          <cell r="S19" t="str">
            <v>製造・流通・ｻｰﾋﾞｽｺﾝｻﾙﾃｨﾝｸﾞ本部</v>
          </cell>
          <cell r="T19" t="str">
            <v xml:space="preserve"> </v>
          </cell>
          <cell r="U19" t="str">
            <v>General/Operations</v>
          </cell>
          <cell r="V19" t="str">
            <v>NB</v>
          </cell>
          <cell r="Z19" t="str">
            <v>General/OperationsIC4</v>
          </cell>
          <cell r="AA19">
            <v>22027</v>
          </cell>
          <cell r="AB19" t="str">
            <v>担当マネジャー</v>
          </cell>
          <cell r="AC19" t="str">
            <v>Technical Manager</v>
          </cell>
        </row>
        <row r="20">
          <cell r="E20">
            <v>85</v>
          </cell>
          <cell r="F20" t="str">
            <v>関野 誉之</v>
          </cell>
          <cell r="G20" t="str">
            <v>ｾｷﾉ ﾀｶﾕｷ</v>
          </cell>
          <cell r="H20" t="str">
            <v>Takayuki Sekino</v>
          </cell>
          <cell r="I20" t="str">
            <v>IC3</v>
          </cell>
          <cell r="J20" t="str">
            <v>90037.Consulting Sales Rep 3.SALES.SPECPROD.IC3</v>
          </cell>
          <cell r="K20" t="str">
            <v>Sales</v>
          </cell>
          <cell r="L20" t="str">
            <v>NB</v>
          </cell>
          <cell r="M20" t="str">
            <v>L6</v>
          </cell>
          <cell r="Q20" t="str">
            <v>ｺﾝｻﾙﾃｨﾝｸﾞｻｰﾋﾞｽ統括</v>
          </cell>
          <cell r="R20" t="str">
            <v>ｲﾝﾀﾞｽﾄﾘｰｻｰﾋﾞｽｺﾝｻﾙﾃｨﾝｸﾞ統括本部</v>
          </cell>
          <cell r="S20" t="str">
            <v>製造・流通・ｻｰﾋﾞｽｺﾝｻﾙﾃｨﾝｸﾞ本部</v>
          </cell>
          <cell r="T20" t="str">
            <v xml:space="preserve"> </v>
          </cell>
          <cell r="U20" t="str">
            <v>General/Operations</v>
          </cell>
          <cell r="V20" t="str">
            <v>NB</v>
          </cell>
          <cell r="Z20" t="str">
            <v>General/OperationsIC3</v>
          </cell>
          <cell r="AA20">
            <v>22026</v>
          </cell>
          <cell r="AB20" t="str">
            <v>担当シニアプリンシパル</v>
          </cell>
          <cell r="AC20" t="str">
            <v>Senior Principal</v>
          </cell>
        </row>
        <row r="21">
          <cell r="E21">
            <v>2100</v>
          </cell>
          <cell r="F21" t="str">
            <v>小杉山 慎</v>
          </cell>
          <cell r="G21" t="str">
            <v>ｺｽｷﾞﾔﾏ ﾏｺﾄ</v>
          </cell>
          <cell r="H21" t="str">
            <v>Makoto Kosugiyama</v>
          </cell>
          <cell r="I21" t="str">
            <v>IC3</v>
          </cell>
          <cell r="J21" t="str">
            <v>22026.Consulting Staff Snr Principal.CONS.CONSOPS.IC3</v>
          </cell>
          <cell r="K21" t="str">
            <v>General/Operations</v>
          </cell>
          <cell r="L21" t="str">
            <v>NB</v>
          </cell>
          <cell r="M21" t="str">
            <v>L6</v>
          </cell>
          <cell r="Q21" t="str">
            <v>ｺﾝｻﾙﾃｨﾝｸﾞｻｰﾋﾞｽ統括</v>
          </cell>
          <cell r="R21" t="str">
            <v>ｲﾝﾀﾞｽﾄﾘｰｻｰﾋﾞｽｺﾝｻﾙﾃｨﾝｸﾞ統括本部</v>
          </cell>
          <cell r="S21" t="str">
            <v>製造・流通・ｻｰﾋﾞｽｺﾝｻﾙﾃｨﾝｸﾞ本部</v>
          </cell>
          <cell r="T21" t="str">
            <v xml:space="preserve"> </v>
          </cell>
          <cell r="U21" t="str">
            <v>General/Operations</v>
          </cell>
          <cell r="V21" t="str">
            <v>NB</v>
          </cell>
          <cell r="Z21" t="str">
            <v>General/OperationsIC3</v>
          </cell>
          <cell r="AA21">
            <v>22026</v>
          </cell>
          <cell r="AB21" t="str">
            <v>担当シニアプリンシパル</v>
          </cell>
          <cell r="AC21" t="str">
            <v>Senior Principal</v>
          </cell>
        </row>
        <row r="22">
          <cell r="E22">
            <v>2159</v>
          </cell>
          <cell r="F22" t="str">
            <v>平井 康秀</v>
          </cell>
          <cell r="G22" t="str">
            <v>ﾋﾗｲ ﾔｽﾋﾃﾞ</v>
          </cell>
          <cell r="H22" t="str">
            <v>Yasuhide Hirai</v>
          </cell>
          <cell r="I22" t="str">
            <v>IC3</v>
          </cell>
          <cell r="J22" t="str">
            <v>21630.Consulting Solution Lead.CONS.IMPDEL.IC3</v>
          </cell>
          <cell r="K22" t="str">
            <v>Solution</v>
          </cell>
          <cell r="L22" t="str">
            <v>B</v>
          </cell>
          <cell r="M22" t="str">
            <v>L6</v>
          </cell>
          <cell r="Q22" t="str">
            <v>ｺﾝｻﾙﾃｨﾝｸﾞｻｰﾋﾞｽ統括</v>
          </cell>
          <cell r="R22" t="str">
            <v>ｲﾝﾀﾞｽﾄﾘｰｻｰﾋﾞｽｺﾝｻﾙﾃｨﾝｸﾞ統括本部</v>
          </cell>
          <cell r="S22" t="str">
            <v>製造・流通・ｻｰﾋﾞｽｺﾝｻﾙﾃｨﾝｸﾞ本部</v>
          </cell>
          <cell r="T22" t="str">
            <v xml:space="preserve"> </v>
          </cell>
          <cell r="U22" t="str">
            <v>General/Operations</v>
          </cell>
          <cell r="V22" t="str">
            <v>NB</v>
          </cell>
          <cell r="Z22" t="str">
            <v>General/OperationsIC3</v>
          </cell>
          <cell r="AA22">
            <v>22026</v>
          </cell>
          <cell r="AB22" t="str">
            <v>担当シニアプリンシパル</v>
          </cell>
          <cell r="AC22" t="str">
            <v>Senior Principal</v>
          </cell>
        </row>
        <row r="23">
          <cell r="E23">
            <v>2499</v>
          </cell>
          <cell r="F23" t="str">
            <v>井上 範子</v>
          </cell>
          <cell r="G23" t="str">
            <v>ｲﾉｳｴ ﾉﾘｺ</v>
          </cell>
          <cell r="H23" t="str">
            <v>Noriko Inoue</v>
          </cell>
          <cell r="I23" t="str">
            <v>IC3</v>
          </cell>
          <cell r="J23" t="str">
            <v>22026.Consulting Staff Snr Principal.CONS.CONSOPS.IC3</v>
          </cell>
          <cell r="K23" t="str">
            <v>General/Operations</v>
          </cell>
          <cell r="L23" t="str">
            <v>NB</v>
          </cell>
          <cell r="M23" t="str">
            <v>L6</v>
          </cell>
          <cell r="Q23" t="str">
            <v>ｺﾝｻﾙﾃｨﾝｸﾞｻｰﾋﾞｽ統括</v>
          </cell>
          <cell r="R23" t="str">
            <v>ｲﾝﾀﾞｽﾄﾘｰｻｰﾋﾞｽｺﾝｻﾙﾃｨﾝｸﾞ統括本部</v>
          </cell>
          <cell r="S23" t="str">
            <v>製造・流通・ｻｰﾋﾞｽｺﾝｻﾙﾃｨﾝｸﾞ本部</v>
          </cell>
          <cell r="T23" t="str">
            <v xml:space="preserve"> </v>
          </cell>
          <cell r="U23" t="str">
            <v>General/Operations</v>
          </cell>
          <cell r="V23" t="str">
            <v>NB</v>
          </cell>
          <cell r="Z23" t="str">
            <v>General/OperationsIC3</v>
          </cell>
          <cell r="AA23">
            <v>22026</v>
          </cell>
          <cell r="AB23" t="str">
            <v>担当シニアプリンシパル</v>
          </cell>
          <cell r="AC23" t="str">
            <v>Senior Principal</v>
          </cell>
        </row>
        <row r="24">
          <cell r="E24">
            <v>3025</v>
          </cell>
          <cell r="F24" t="str">
            <v>田村 篤志</v>
          </cell>
          <cell r="G24" t="str">
            <v>ﾀﾑﾗ ｱﾂｼ</v>
          </cell>
          <cell r="H24" t="str">
            <v>Atsushi Tamura</v>
          </cell>
          <cell r="I24" t="str">
            <v>IC3</v>
          </cell>
          <cell r="J24" t="str">
            <v>22026.Consulting Staff Snr Principal.CONS.CONSOPS.IC3</v>
          </cell>
          <cell r="K24" t="str">
            <v>General/Operations</v>
          </cell>
          <cell r="L24" t="str">
            <v>NB</v>
          </cell>
          <cell r="M24" t="str">
            <v>L6</v>
          </cell>
          <cell r="Q24" t="str">
            <v>ｺﾝｻﾙﾃｨﾝｸﾞｻｰﾋﾞｽ統括</v>
          </cell>
          <cell r="R24" t="str">
            <v>ｲﾝﾀﾞｽﾄﾘｰｻｰﾋﾞｽｺﾝｻﾙﾃｨﾝｸﾞ統括本部</v>
          </cell>
          <cell r="S24" t="str">
            <v>製造・流通・ｻｰﾋﾞｽｺﾝｻﾙﾃｨﾝｸﾞ本部</v>
          </cell>
          <cell r="T24" t="str">
            <v xml:space="preserve"> </v>
          </cell>
          <cell r="U24" t="str">
            <v>General/Operations</v>
          </cell>
          <cell r="V24" t="str">
            <v>NB</v>
          </cell>
          <cell r="Z24" t="str">
            <v>General/OperationsIC3</v>
          </cell>
          <cell r="AA24">
            <v>22026</v>
          </cell>
          <cell r="AB24" t="str">
            <v>担当シニアプリンシパル</v>
          </cell>
          <cell r="AC24" t="str">
            <v>Senior Principal</v>
          </cell>
        </row>
        <row r="25">
          <cell r="E25">
            <v>3262</v>
          </cell>
          <cell r="F25" t="str">
            <v>馬場 良成</v>
          </cell>
          <cell r="G25" t="str">
            <v>ﾊﾞﾊﾞ ﾖｼﾅﾘ</v>
          </cell>
          <cell r="H25" t="str">
            <v>Yoshinari Baba</v>
          </cell>
          <cell r="I25" t="str">
            <v>IC3</v>
          </cell>
          <cell r="J25" t="str">
            <v>22026.Consulting Staff Snr Principal.CONS.CONSOPS.IC3</v>
          </cell>
          <cell r="K25" t="str">
            <v>General/Operations</v>
          </cell>
          <cell r="L25" t="str">
            <v>NB</v>
          </cell>
          <cell r="M25" t="str">
            <v>L6</v>
          </cell>
          <cell r="Q25" t="str">
            <v>ｺﾝｻﾙﾃｨﾝｸﾞｻｰﾋﾞｽ統括</v>
          </cell>
          <cell r="R25" t="str">
            <v>ｲﾝﾀﾞｽﾄﾘｰｻｰﾋﾞｽｺﾝｻﾙﾃｨﾝｸﾞ統括本部</v>
          </cell>
          <cell r="S25" t="str">
            <v>製造・流通・ｻｰﾋﾞｽｺﾝｻﾙﾃｨﾝｸﾞ本部</v>
          </cell>
          <cell r="T25" t="str">
            <v xml:space="preserve"> </v>
          </cell>
          <cell r="U25" t="str">
            <v>General/Operations</v>
          </cell>
          <cell r="V25" t="str">
            <v>NB</v>
          </cell>
          <cell r="Z25" t="str">
            <v>General/OperationsIC3</v>
          </cell>
          <cell r="AA25">
            <v>22026</v>
          </cell>
          <cell r="AB25" t="str">
            <v>担当シニアプリンシパル</v>
          </cell>
          <cell r="AC25" t="str">
            <v>Senior Principal</v>
          </cell>
        </row>
        <row r="26">
          <cell r="E26">
            <v>939</v>
          </cell>
          <cell r="F26" t="str">
            <v>亀貝 聡</v>
          </cell>
          <cell r="Q26" t="str">
            <v>ｺﾝｻﾙﾃｨﾝｸﾞｻｰﾋﾞｽ統括</v>
          </cell>
          <cell r="R26" t="str">
            <v>ｲﾝﾀﾞｽﾄﾘｰｻｰﾋﾞｽｺﾝｻﾙﾃｨﾝｸﾞ統括本部</v>
          </cell>
          <cell r="S26" t="str">
            <v>製造・流通・ｻｰﾋﾞｽｺﾝｻﾙﾃｨﾝｸﾞ本部</v>
          </cell>
          <cell r="T26" t="str">
            <v xml:space="preserve"> </v>
          </cell>
          <cell r="U26" t="str">
            <v>General/Operations</v>
          </cell>
          <cell r="V26" t="str">
            <v>NB</v>
          </cell>
          <cell r="Z26" t="str">
            <v>General/Operations</v>
          </cell>
          <cell r="AA26" t="e">
            <v>#N/A</v>
          </cell>
          <cell r="AB26" t="e">
            <v>#N/A</v>
          </cell>
          <cell r="AC26" t="e">
            <v>#N/A</v>
          </cell>
        </row>
        <row r="27">
          <cell r="E27">
            <v>3623</v>
          </cell>
          <cell r="F27" t="str">
            <v>饒村 吉晴</v>
          </cell>
          <cell r="Q27" t="str">
            <v>ｺﾝｻﾙﾃｨﾝｸﾞｻｰﾋﾞｽ統括</v>
          </cell>
          <cell r="R27" t="str">
            <v>ｲﾝﾀﾞｽﾄﾘｰｻｰﾋﾞｽｺﾝｻﾙﾃｨﾝｸﾞ統括本部</v>
          </cell>
          <cell r="S27" t="str">
            <v>製造・流通・ｻｰﾋﾞｽｺﾝｻﾙﾃｨﾝｸﾞ本部</v>
          </cell>
          <cell r="T27" t="str">
            <v>　</v>
          </cell>
          <cell r="U27" t="str">
            <v>General/Operations</v>
          </cell>
          <cell r="V27" t="str">
            <v>NB</v>
          </cell>
          <cell r="Z27" t="str">
            <v>General/Operations</v>
          </cell>
          <cell r="AA27" t="e">
            <v>#N/A</v>
          </cell>
          <cell r="AB27" t="e">
            <v>#N/A</v>
          </cell>
          <cell r="AC27" t="e">
            <v>#N/A</v>
          </cell>
        </row>
        <row r="28">
          <cell r="E28">
            <v>2050</v>
          </cell>
          <cell r="F28" t="str">
            <v>小林 敏哉</v>
          </cell>
          <cell r="G28" t="str">
            <v>ｺﾊﾞﾔｼ ﾄｼﾔ</v>
          </cell>
          <cell r="H28" t="str">
            <v>Toshiya Kobayashi</v>
          </cell>
          <cell r="I28" t="str">
            <v>M4</v>
          </cell>
          <cell r="J28" t="str">
            <v>90041.Consulting Sales Director.SALES.SPECPROD.M4</v>
          </cell>
          <cell r="K28" t="str">
            <v>Sales</v>
          </cell>
          <cell r="L28" t="str">
            <v>NB</v>
          </cell>
          <cell r="M28" t="str">
            <v>L8</v>
          </cell>
          <cell r="N28" t="str">
            <v>Y</v>
          </cell>
          <cell r="Q28" t="str">
            <v>ｺﾝｻﾙﾃｨﾝｸﾞｻｰﾋﾞｽ統括</v>
          </cell>
          <cell r="R28" t="str">
            <v>ｲﾝﾀﾞｽﾄﾘｰｻｰﾋﾞｽｺﾝｻﾙﾃｨﾝｸﾞ統括本部</v>
          </cell>
          <cell r="S28" t="str">
            <v>金融・通信・公共・公益ｺﾝｻﾙﾃｨﾝｸﾞ本部</v>
          </cell>
          <cell r="T28" t="str">
            <v xml:space="preserve"> </v>
          </cell>
          <cell r="U28" t="str">
            <v>General/Operations</v>
          </cell>
          <cell r="V28" t="str">
            <v>NB</v>
          </cell>
          <cell r="W28" t="str">
            <v>Y</v>
          </cell>
          <cell r="Z28" t="str">
            <v>General/OperationsM4</v>
          </cell>
          <cell r="AA28">
            <v>22050</v>
          </cell>
          <cell r="AB28" t="str">
            <v>本部長/ディレクター</v>
          </cell>
          <cell r="AC28" t="str">
            <v>Director</v>
          </cell>
          <cell r="AD28" t="str">
            <v>※名刺は「本部長」と「ディレクター」と２パターン作ってください。</v>
          </cell>
        </row>
        <row r="29">
          <cell r="E29">
            <v>3968</v>
          </cell>
          <cell r="F29" t="str">
            <v>渕脇 史晴</v>
          </cell>
          <cell r="G29" t="str">
            <v>ﾌﾁﾜｷ ﾌﾐﾊﾙ</v>
          </cell>
          <cell r="H29" t="str">
            <v>Fumiharu Fuchiwaki</v>
          </cell>
          <cell r="I29" t="str">
            <v>IC5</v>
          </cell>
          <cell r="J29" t="str">
            <v>90039.Consulting Sales Rep 5.SALES.SPECPROD.IC5</v>
          </cell>
          <cell r="K29" t="str">
            <v>Sales</v>
          </cell>
          <cell r="L29" t="str">
            <v>NB</v>
          </cell>
          <cell r="M29" t="str">
            <v>L8</v>
          </cell>
          <cell r="Q29" t="str">
            <v>ｺﾝｻﾙﾃｨﾝｸﾞｻｰﾋﾞｽ統括</v>
          </cell>
          <cell r="R29" t="str">
            <v>ｲﾝﾀﾞｽﾄﾘｰｻｰﾋﾞｽｺﾝｻﾙﾃｨﾝｸﾞ統括本部</v>
          </cell>
          <cell r="S29" t="str">
            <v>金融・通信・公共・公益ｺﾝｻﾙﾃｨﾝｸﾞ本部</v>
          </cell>
          <cell r="T29" t="str">
            <v xml:space="preserve"> </v>
          </cell>
          <cell r="U29" t="str">
            <v>General/Operations</v>
          </cell>
          <cell r="V29" t="str">
            <v>NB</v>
          </cell>
          <cell r="X29" t="str">
            <v>Sales</v>
          </cell>
          <cell r="Y29" t="str">
            <v>-</v>
          </cell>
          <cell r="Z29" t="str">
            <v>General/OperationsIC5</v>
          </cell>
          <cell r="AA29">
            <v>22029</v>
          </cell>
          <cell r="AB29" t="str">
            <v>担当シニアディレクター</v>
          </cell>
          <cell r="AC29" t="str">
            <v>Technical Senior Director</v>
          </cell>
        </row>
        <row r="30">
          <cell r="E30">
            <v>756</v>
          </cell>
          <cell r="F30" t="str">
            <v>鈴木 博貴</v>
          </cell>
          <cell r="G30" t="str">
            <v>ｽｽﾞｷ ﾋﾛﾀｶ</v>
          </cell>
          <cell r="H30" t="str">
            <v>Hirotaka Suzuki</v>
          </cell>
          <cell r="I30" t="str">
            <v>IC4</v>
          </cell>
          <cell r="J30" t="str">
            <v>90038.Consulting Sales Rep 4.SALES.SPECPROD.IC4</v>
          </cell>
          <cell r="K30" t="str">
            <v>Sales</v>
          </cell>
          <cell r="L30" t="str">
            <v>NB</v>
          </cell>
          <cell r="M30" t="str">
            <v>L7</v>
          </cell>
          <cell r="Q30" t="str">
            <v>ｺﾝｻﾙﾃｨﾝｸﾞｻｰﾋﾞｽ統括</v>
          </cell>
          <cell r="R30" t="str">
            <v>ｲﾝﾀﾞｽﾄﾘｰｻｰﾋﾞｽｺﾝｻﾙﾃｨﾝｸﾞ統括本部</v>
          </cell>
          <cell r="S30" t="str">
            <v>金融・通信・公共・公益ｺﾝｻﾙﾃｨﾝｸﾞ本部</v>
          </cell>
          <cell r="T30" t="str">
            <v xml:space="preserve"> </v>
          </cell>
          <cell r="U30" t="str">
            <v>General/Operations</v>
          </cell>
          <cell r="V30" t="str">
            <v>NB</v>
          </cell>
          <cell r="Z30" t="str">
            <v>General/OperationsIC4</v>
          </cell>
          <cell r="AA30">
            <v>22027</v>
          </cell>
          <cell r="AB30" t="str">
            <v>担当マネジャー</v>
          </cell>
          <cell r="AC30" t="str">
            <v>Technical Manager</v>
          </cell>
        </row>
        <row r="31">
          <cell r="E31">
            <v>2306</v>
          </cell>
          <cell r="F31" t="str">
            <v>高村 剛司</v>
          </cell>
          <cell r="G31" t="str">
            <v>ﾀｶﾑﾗ ﾀｹｼ</v>
          </cell>
          <cell r="H31" t="str">
            <v>Takeshi Takamura</v>
          </cell>
          <cell r="I31" t="str">
            <v>IC4</v>
          </cell>
          <cell r="J31" t="str">
            <v>90038.Consulting Sales Rep 4.SALES.SPECPROD.IC4</v>
          </cell>
          <cell r="K31" t="str">
            <v>Sales</v>
          </cell>
          <cell r="L31" t="str">
            <v>NB</v>
          </cell>
          <cell r="M31" t="str">
            <v>L7</v>
          </cell>
          <cell r="Q31" t="str">
            <v>ｺﾝｻﾙﾃｨﾝｸﾞｻｰﾋﾞｽ統括</v>
          </cell>
          <cell r="R31" t="str">
            <v>ｲﾝﾀﾞｽﾄﾘｰｻｰﾋﾞｽｺﾝｻﾙﾃｨﾝｸﾞ統括本部</v>
          </cell>
          <cell r="S31" t="str">
            <v>金融・通信・公共・公益ｺﾝｻﾙﾃｨﾝｸﾞ本部</v>
          </cell>
          <cell r="T31" t="str">
            <v xml:space="preserve"> </v>
          </cell>
          <cell r="U31" t="str">
            <v>General/Operations</v>
          </cell>
          <cell r="V31" t="str">
            <v>NB</v>
          </cell>
          <cell r="Z31" t="str">
            <v>General/OperationsIC4</v>
          </cell>
          <cell r="AA31">
            <v>22027</v>
          </cell>
          <cell r="AB31" t="str">
            <v>担当マネジャー</v>
          </cell>
          <cell r="AC31" t="str">
            <v>Technical Manager</v>
          </cell>
        </row>
        <row r="32">
          <cell r="E32">
            <v>785</v>
          </cell>
          <cell r="F32" t="str">
            <v>宮澤 靖彦</v>
          </cell>
          <cell r="G32" t="str">
            <v>ﾐﾔｻﾞﾜ ﾔｽﾋｺ</v>
          </cell>
          <cell r="H32" t="str">
            <v>Yasuhiko Miyazawa</v>
          </cell>
          <cell r="I32" t="str">
            <v>IC3</v>
          </cell>
          <cell r="J32" t="str">
            <v>90037.Consulting Sales Rep 3.SALES.SPECPROD.IC3</v>
          </cell>
          <cell r="K32" t="str">
            <v>Sales</v>
          </cell>
          <cell r="L32" t="str">
            <v>NB</v>
          </cell>
          <cell r="M32" t="str">
            <v>L6</v>
          </cell>
          <cell r="Q32" t="str">
            <v>ｺﾝｻﾙﾃｨﾝｸﾞｻｰﾋﾞｽ統括</v>
          </cell>
          <cell r="R32" t="str">
            <v>ｲﾝﾀﾞｽﾄﾘｰｻｰﾋﾞｽｺﾝｻﾙﾃｨﾝｸﾞ統括本部</v>
          </cell>
          <cell r="S32" t="str">
            <v>金融・通信・公共・公益ｺﾝｻﾙﾃｨﾝｸﾞ本部</v>
          </cell>
          <cell r="T32" t="str">
            <v xml:space="preserve"> </v>
          </cell>
          <cell r="U32" t="str">
            <v>General/Operations</v>
          </cell>
          <cell r="V32" t="str">
            <v>NB</v>
          </cell>
          <cell r="Z32" t="str">
            <v>General/OperationsIC3</v>
          </cell>
          <cell r="AA32">
            <v>22026</v>
          </cell>
          <cell r="AB32" t="str">
            <v>担当シニアプリンシパル</v>
          </cell>
          <cell r="AC32" t="str">
            <v>Senior Principal</v>
          </cell>
        </row>
        <row r="33">
          <cell r="E33">
            <v>3994</v>
          </cell>
          <cell r="F33" t="str">
            <v>小野 暢夫</v>
          </cell>
          <cell r="G33" t="str">
            <v>ｵﾉ ﾉﾌﾞｵ</v>
          </cell>
          <cell r="H33" t="str">
            <v>Nobuo Ono</v>
          </cell>
          <cell r="I33" t="str">
            <v>IC3</v>
          </cell>
          <cell r="J33" t="str">
            <v>90037.Consulting Sales Rep 3.SALES.SPECPROD.IC3</v>
          </cell>
          <cell r="K33" t="str">
            <v>Sales</v>
          </cell>
          <cell r="L33" t="str">
            <v>NB</v>
          </cell>
          <cell r="M33" t="str">
            <v>L6</v>
          </cell>
          <cell r="Q33" t="str">
            <v>ｺﾝｻﾙﾃｨﾝｸﾞｻｰﾋﾞｽ統括</v>
          </cell>
          <cell r="R33" t="str">
            <v>ｲﾝﾀﾞｽﾄﾘｰｻｰﾋﾞｽｺﾝｻﾙﾃｨﾝｸﾞ統括本部</v>
          </cell>
          <cell r="S33" t="str">
            <v>金融・通信・公共・公益ｺﾝｻﾙﾃｨﾝｸﾞ本部</v>
          </cell>
          <cell r="T33" t="str">
            <v xml:space="preserve"> </v>
          </cell>
          <cell r="U33" t="str">
            <v>General/Operations</v>
          </cell>
          <cell r="V33" t="str">
            <v>NB</v>
          </cell>
          <cell r="Z33" t="str">
            <v>General/OperationsIC3</v>
          </cell>
          <cell r="AA33">
            <v>22026</v>
          </cell>
          <cell r="AB33" t="str">
            <v>担当シニアプリンシパル</v>
          </cell>
          <cell r="AC33" t="str">
            <v>Senior Principal</v>
          </cell>
        </row>
        <row r="34">
          <cell r="E34">
            <v>3498</v>
          </cell>
          <cell r="F34" t="str">
            <v>清水 聡泰</v>
          </cell>
          <cell r="G34" t="str">
            <v>ｼﾐｽﾞ ﾄｼﾋﾛ</v>
          </cell>
          <cell r="H34" t="str">
            <v>Toshihiro Shimizu</v>
          </cell>
          <cell r="I34" t="str">
            <v>IC3</v>
          </cell>
          <cell r="J34" t="str">
            <v>90037.Consulting Sales Rep 3.SALES.SPECPROD.IC3</v>
          </cell>
          <cell r="K34" t="str">
            <v>Sales</v>
          </cell>
          <cell r="L34" t="str">
            <v>NB</v>
          </cell>
          <cell r="M34" t="str">
            <v>L5</v>
          </cell>
          <cell r="Q34" t="str">
            <v>ｺﾝｻﾙﾃｨﾝｸﾞｻｰﾋﾞｽ統括</v>
          </cell>
          <cell r="R34" t="str">
            <v>ｲﾝﾀﾞｽﾄﾘｰｻｰﾋﾞｽｺﾝｻﾙﾃｨﾝｸﾞ統括本部</v>
          </cell>
          <cell r="S34" t="str">
            <v>金融・通信・公共・公益ｺﾝｻﾙﾃｨﾝｸﾞ本部</v>
          </cell>
          <cell r="T34" t="str">
            <v xml:space="preserve"> </v>
          </cell>
          <cell r="U34" t="str">
            <v>General/Operations</v>
          </cell>
          <cell r="V34" t="str">
            <v>NB</v>
          </cell>
          <cell r="Z34" t="str">
            <v>General/OperationsIC3</v>
          </cell>
          <cell r="AA34">
            <v>22026</v>
          </cell>
          <cell r="AB34" t="str">
            <v>担当シニアプリンシパル</v>
          </cell>
          <cell r="AC34" t="str">
            <v>Senior Principal</v>
          </cell>
        </row>
        <row r="35">
          <cell r="E35">
            <v>3526</v>
          </cell>
          <cell r="F35" t="str">
            <v>下口 誠</v>
          </cell>
          <cell r="Q35" t="str">
            <v>ｺﾝｻﾙﾃｨﾝｸﾞｻｰﾋﾞｽ統括</v>
          </cell>
          <cell r="R35" t="str">
            <v>ｲﾝﾀﾞｽﾄﾘｰｻｰﾋﾞｽｺﾝｻﾙﾃｨﾝｸﾞ統括本部</v>
          </cell>
          <cell r="S35" t="str">
            <v>金融・通信・公共・公益ｺﾝｻﾙﾃｨﾝｸﾞ本部</v>
          </cell>
          <cell r="T35" t="str">
            <v xml:space="preserve"> </v>
          </cell>
          <cell r="U35" t="str">
            <v>General/Operations</v>
          </cell>
          <cell r="V35" t="str">
            <v>NB</v>
          </cell>
          <cell r="Z35" t="str">
            <v>General/Operations</v>
          </cell>
          <cell r="AA35" t="e">
            <v>#N/A</v>
          </cell>
          <cell r="AB35" t="e">
            <v>#N/A</v>
          </cell>
          <cell r="AC35" t="e">
            <v>#N/A</v>
          </cell>
        </row>
        <row r="36">
          <cell r="E36">
            <v>1945</v>
          </cell>
          <cell r="F36" t="str">
            <v>増田 幸美</v>
          </cell>
          <cell r="G36" t="str">
            <v>ｿｳﾀ ﾕｷﾐ</v>
          </cell>
          <cell r="H36" t="str">
            <v>Yukimi Sota</v>
          </cell>
          <cell r="I36" t="str">
            <v>IC2</v>
          </cell>
          <cell r="J36" t="str">
            <v>22024.Consulting Staff Senior.CONS.CONSOPS.IC2</v>
          </cell>
          <cell r="K36" t="str">
            <v>General/Operations</v>
          </cell>
          <cell r="L36" t="str">
            <v>NB</v>
          </cell>
          <cell r="M36" t="str">
            <v>L4</v>
          </cell>
          <cell r="Q36" t="str">
            <v>ｺﾝｻﾙﾃｨﾝｸﾞｻｰﾋﾞｽ統括</v>
          </cell>
          <cell r="R36" t="str">
            <v>ｱﾌﾟﾘｹｰｼｮﾝｿﾘｭｰｼｮﾝｺﾝｻﾙﾃｨﾝｸﾞ統括本部</v>
          </cell>
          <cell r="S36" t="str">
            <v>　</v>
          </cell>
          <cell r="T36" t="str">
            <v>　</v>
          </cell>
          <cell r="U36" t="str">
            <v>General/Operations</v>
          </cell>
          <cell r="V36" t="str">
            <v>NB</v>
          </cell>
          <cell r="X36" t="str">
            <v>-</v>
          </cell>
          <cell r="Y36" t="str">
            <v>-</v>
          </cell>
          <cell r="Z36" t="str">
            <v>General/OperationsIC2</v>
          </cell>
          <cell r="AA36">
            <v>22024</v>
          </cell>
          <cell r="AB36" t="str">
            <v>担当シニア？</v>
          </cell>
          <cell r="AC36" t="str">
            <v>Consulting Staff Senior</v>
          </cell>
        </row>
        <row r="37">
          <cell r="E37">
            <v>4294</v>
          </cell>
          <cell r="F37" t="str">
            <v>小山 亮平</v>
          </cell>
          <cell r="G37" t="str">
            <v>ｺﾔﾏ ﾘｮｳﾍｲ</v>
          </cell>
          <cell r="H37" t="str">
            <v>Ryohei Koyama</v>
          </cell>
          <cell r="I37" t="str">
            <v>IC3</v>
          </cell>
          <cell r="J37" t="str">
            <v>21630.Consulting Solution Lead.CONS.IMPDEL.IC3</v>
          </cell>
          <cell r="K37" t="str">
            <v>Solution</v>
          </cell>
          <cell r="L37" t="str">
            <v>B</v>
          </cell>
          <cell r="M37" t="str">
            <v>L6</v>
          </cell>
          <cell r="Q37" t="str">
            <v>ｺﾝｻﾙﾃｨﾝｸﾞｻｰﾋﾞｽ統括</v>
          </cell>
          <cell r="R37" t="str">
            <v>ｱﾌﾟﾘｹｰｼｮﾝｿﾘｭｰｼｮﾝｺﾝｻﾙﾃｨﾝｸﾞ統括本部</v>
          </cell>
          <cell r="S37" t="str">
            <v>　</v>
          </cell>
          <cell r="T37" t="str">
            <v xml:space="preserve"> </v>
          </cell>
          <cell r="U37" t="str">
            <v>Solution</v>
          </cell>
          <cell r="V37" t="str">
            <v>B</v>
          </cell>
          <cell r="X37" t="str">
            <v>SA</v>
          </cell>
          <cell r="Y37" t="str">
            <v>-</v>
          </cell>
          <cell r="Z37" t="str">
            <v>SolutionIC3</v>
          </cell>
          <cell r="AA37">
            <v>21630</v>
          </cell>
          <cell r="AB37" t="str">
            <v>ソリューションリーダー</v>
          </cell>
          <cell r="AC37" t="str">
            <v>Consulting Solution Lead</v>
          </cell>
          <cell r="AD37" t="str">
            <v>6月末退職希望のためH/Cから外す　by川久保さん</v>
          </cell>
        </row>
        <row r="38">
          <cell r="E38">
            <v>1948</v>
          </cell>
          <cell r="F38" t="str">
            <v>多賀 直太</v>
          </cell>
          <cell r="G38" t="str">
            <v>ﾀｶﾞ ﾅｵﾀ</v>
          </cell>
          <cell r="H38" t="str">
            <v>Naota Taga</v>
          </cell>
          <cell r="I38" t="str">
            <v>M2</v>
          </cell>
          <cell r="J38" t="str">
            <v>20710.Managing Principal Consultant.CONS.IMPDEL.M2</v>
          </cell>
          <cell r="K38" t="str">
            <v>Delivery</v>
          </cell>
          <cell r="L38" t="str">
            <v>B</v>
          </cell>
          <cell r="M38" t="str">
            <v>L6</v>
          </cell>
          <cell r="N38" t="str">
            <v>Y</v>
          </cell>
          <cell r="Q38" t="str">
            <v>ｺﾝｻﾙﾃｨﾝｸﾞｻｰﾋﾞｽ統括</v>
          </cell>
          <cell r="R38" t="str">
            <v>ｱﾌﾟﾘｹｰｼｮﾝｿﾘｭｰｼｮﾝｺﾝｻﾙﾃｨﾝｸﾞ統括本部</v>
          </cell>
          <cell r="S38" t="str">
            <v>Fusion Applications推進本部</v>
          </cell>
          <cell r="T38" t="str">
            <v xml:space="preserve"> </v>
          </cell>
          <cell r="U38" t="str">
            <v>Practice</v>
          </cell>
          <cell r="V38" t="str">
            <v>B</v>
          </cell>
          <cell r="W38" t="str">
            <v>Y</v>
          </cell>
          <cell r="X38" t="str">
            <v>SA</v>
          </cell>
          <cell r="Y38" t="str">
            <v>IA候補</v>
          </cell>
          <cell r="Z38" t="str">
            <v>PracticeM2</v>
          </cell>
          <cell r="AA38" t="e">
            <v>#N/A</v>
          </cell>
          <cell r="AB38" t="str">
            <v>部長</v>
          </cell>
          <cell r="AC38" t="str">
            <v>Manager</v>
          </cell>
        </row>
        <row r="39">
          <cell r="E39">
            <v>1684</v>
          </cell>
          <cell r="F39" t="str">
            <v>小野寺 樹</v>
          </cell>
          <cell r="G39" t="str">
            <v>ｵﾉﾃﾞﾗ ﾀﾂｷ</v>
          </cell>
          <cell r="H39" t="str">
            <v>Tatsuki Onodera</v>
          </cell>
          <cell r="I39" t="str">
            <v>IC3</v>
          </cell>
          <cell r="J39" t="str">
            <v>21630.Consulting Solution Lead.CONS.IMPDEL.IC3</v>
          </cell>
          <cell r="K39" t="str">
            <v>Solution</v>
          </cell>
          <cell r="L39" t="str">
            <v>B</v>
          </cell>
          <cell r="M39" t="str">
            <v>L6</v>
          </cell>
          <cell r="Q39" t="str">
            <v>ｺﾝｻﾙﾃｨﾝｸﾞｻｰﾋﾞｽ統括</v>
          </cell>
          <cell r="R39" t="str">
            <v>ｱﾌﾟﾘｹｰｼｮﾝｿﾘｭｰｼｮﾝｺﾝｻﾙﾃｨﾝｸﾞ統括本部</v>
          </cell>
          <cell r="S39" t="str">
            <v>Fusion Applications推進本部</v>
          </cell>
          <cell r="T39" t="str">
            <v xml:space="preserve"> </v>
          </cell>
          <cell r="U39" t="str">
            <v>Solution</v>
          </cell>
          <cell r="V39" t="str">
            <v>B</v>
          </cell>
          <cell r="X39" t="str">
            <v>DSA</v>
          </cell>
          <cell r="Y39" t="str">
            <v>-</v>
          </cell>
          <cell r="Z39" t="str">
            <v>SolutionIC3</v>
          </cell>
          <cell r="AA39">
            <v>21630</v>
          </cell>
          <cell r="AB39" t="str">
            <v>ソリューションリーダー</v>
          </cell>
          <cell r="AC39" t="str">
            <v>Consulting Solution Lead</v>
          </cell>
        </row>
        <row r="40">
          <cell r="E40">
            <v>1182</v>
          </cell>
          <cell r="F40" t="str">
            <v>矢澤 健二朗</v>
          </cell>
          <cell r="G40" t="str">
            <v>ﾔｻﾞﾜ ｹﾝｼﾞﾛｳ</v>
          </cell>
          <cell r="H40" t="str">
            <v>Kenjiro Yazawa</v>
          </cell>
          <cell r="I40" t="str">
            <v>IC3</v>
          </cell>
          <cell r="J40" t="str">
            <v>21620.Consulting Solution Principle.CONS.IMPDEL.IC3</v>
          </cell>
          <cell r="K40" t="str">
            <v>Solution</v>
          </cell>
          <cell r="L40" t="str">
            <v>B</v>
          </cell>
          <cell r="M40" t="str">
            <v>L5</v>
          </cell>
          <cell r="Q40" t="str">
            <v>ｺﾝｻﾙﾃｨﾝｸﾞｻｰﾋﾞｽ統括</v>
          </cell>
          <cell r="R40" t="str">
            <v>ｱﾌﾟﾘｹｰｼｮﾝｿﾘｭｰｼｮﾝｺﾝｻﾙﾃｨﾝｸﾞ統括本部</v>
          </cell>
          <cell r="S40" t="str">
            <v>Fusion Applications推進本部</v>
          </cell>
          <cell r="T40" t="str">
            <v xml:space="preserve"> </v>
          </cell>
          <cell r="U40" t="str">
            <v>Solution</v>
          </cell>
          <cell r="V40" t="str">
            <v>B</v>
          </cell>
          <cell r="X40" t="str">
            <v>SA</v>
          </cell>
          <cell r="Y40" t="str">
            <v>-</v>
          </cell>
          <cell r="Z40" t="str">
            <v>SolutionIC3</v>
          </cell>
          <cell r="AA40">
            <v>21630</v>
          </cell>
          <cell r="AB40" t="str">
            <v>ソリューションリーダー</v>
          </cell>
          <cell r="AC40" t="str">
            <v>Consulting Solution Lead</v>
          </cell>
        </row>
        <row r="41">
          <cell r="E41">
            <v>3372</v>
          </cell>
          <cell r="F41" t="str">
            <v>小田 彰宏</v>
          </cell>
          <cell r="G41" t="str">
            <v>ｵﾀﾞ ｱｷﾋﾛ</v>
          </cell>
          <cell r="H41" t="str">
            <v>Akihiro Oda</v>
          </cell>
          <cell r="I41" t="str">
            <v>IC3</v>
          </cell>
          <cell r="J41" t="str">
            <v>20515.Principal Consultant.CONS.IMPDEL.IC3</v>
          </cell>
          <cell r="K41" t="str">
            <v>Delivery</v>
          </cell>
          <cell r="L41" t="str">
            <v>B</v>
          </cell>
          <cell r="M41" t="str">
            <v>L5</v>
          </cell>
          <cell r="Q41" t="str">
            <v>ｺﾝｻﾙﾃｨﾝｸﾞｻｰﾋﾞｽ統括</v>
          </cell>
          <cell r="R41" t="str">
            <v>ｱﾌﾟﾘｹｰｼｮﾝｿﾘｭｰｼｮﾝｺﾝｻﾙﾃｨﾝｸﾞ統括本部</v>
          </cell>
          <cell r="S41" t="str">
            <v>Fusion Applications推進本部</v>
          </cell>
          <cell r="T41" t="str">
            <v xml:space="preserve"> </v>
          </cell>
          <cell r="U41" t="str">
            <v>Delivery</v>
          </cell>
          <cell r="V41" t="str">
            <v>B</v>
          </cell>
          <cell r="X41" t="str">
            <v>Delivery</v>
          </cell>
          <cell r="Y41" t="str">
            <v>-</v>
          </cell>
          <cell r="Z41" t="str">
            <v>DeliveryIC3</v>
          </cell>
          <cell r="AA41">
            <v>20610</v>
          </cell>
          <cell r="AB41" t="str">
            <v>シニアプリンシパルコンサルタント</v>
          </cell>
          <cell r="AC41" t="str">
            <v>Senior Principal Consultant</v>
          </cell>
        </row>
        <row r="42">
          <cell r="E42">
            <v>3908</v>
          </cell>
          <cell r="F42" t="str">
            <v>菅野 翔太</v>
          </cell>
          <cell r="G42" t="str">
            <v>ｶﾝﾉ ｼｮｳﾀ</v>
          </cell>
          <cell r="H42" t="str">
            <v>Shota Kanno</v>
          </cell>
          <cell r="I42" t="str">
            <v>IC1</v>
          </cell>
          <cell r="J42" t="str">
            <v>20310.Staff Consultant.CONS.IMPDEL.IC1</v>
          </cell>
          <cell r="K42" t="str">
            <v>Delivery</v>
          </cell>
          <cell r="L42" t="str">
            <v>B</v>
          </cell>
          <cell r="M42" t="str">
            <v>L3</v>
          </cell>
          <cell r="Q42" t="str">
            <v>ｺﾝｻﾙﾃｨﾝｸﾞｻｰﾋﾞｽ統括</v>
          </cell>
          <cell r="R42" t="str">
            <v>ｱﾌﾟﾘｹｰｼｮﾝｿﾘｭｰｼｮﾝｺﾝｻﾙﾃｨﾝｸﾞ統括本部</v>
          </cell>
          <cell r="S42" t="str">
            <v>Fusion Applications推進本部</v>
          </cell>
          <cell r="T42" t="str">
            <v xml:space="preserve"> </v>
          </cell>
          <cell r="U42" t="str">
            <v>Delivery</v>
          </cell>
          <cell r="V42" t="str">
            <v>B</v>
          </cell>
          <cell r="X42" t="str">
            <v>Delivery</v>
          </cell>
          <cell r="Y42" t="str">
            <v>-</v>
          </cell>
          <cell r="Z42" t="str">
            <v>DeliveryIC1</v>
          </cell>
          <cell r="AA42">
            <v>20310</v>
          </cell>
          <cell r="AB42" t="str">
            <v>スタッフコンサルタント</v>
          </cell>
          <cell r="AC42" t="str">
            <v>Staff Consultant</v>
          </cell>
          <cell r="AD42" t="str">
            <v>小松さん、本間さん、多賀さんで調整合意。</v>
          </cell>
        </row>
        <row r="43">
          <cell r="E43">
            <v>1344</v>
          </cell>
          <cell r="F43" t="str">
            <v>岡田 幸久</v>
          </cell>
          <cell r="G43" t="str">
            <v>ｵｶﾀﾞ ﾕｷﾋｻ</v>
          </cell>
          <cell r="H43" t="str">
            <v>Yukihisa Okada</v>
          </cell>
          <cell r="I43" t="str">
            <v>M4</v>
          </cell>
          <cell r="J43" t="str">
            <v>21310.Consulting Practice Director.CONS.IMPDEL.M4</v>
          </cell>
          <cell r="K43" t="str">
            <v>Practice</v>
          </cell>
          <cell r="L43" t="str">
            <v>B</v>
          </cell>
          <cell r="M43" t="str">
            <v>L8</v>
          </cell>
          <cell r="N43" t="str">
            <v>Y</v>
          </cell>
          <cell r="Q43" t="str">
            <v>ｺﾝｻﾙﾃｨﾝｸﾞｻｰﾋﾞｽ統括</v>
          </cell>
          <cell r="R43" t="str">
            <v>ｱﾌﾟﾘｹｰｼｮﾝｿﾘｭｰｼｮﾝｺﾝｻﾙﾃｨﾝｸﾞ統括本部</v>
          </cell>
          <cell r="S43" t="str">
            <v>Global Businessｺﾝｻﾙﾃｨﾝｸﾞ本部</v>
          </cell>
          <cell r="T43" t="str">
            <v xml:space="preserve"> </v>
          </cell>
          <cell r="U43" t="str">
            <v>Practice</v>
          </cell>
          <cell r="V43" t="str">
            <v>B</v>
          </cell>
          <cell r="W43" t="str">
            <v>Y</v>
          </cell>
          <cell r="Z43" t="str">
            <v>PracticeM4</v>
          </cell>
          <cell r="AA43">
            <v>21310</v>
          </cell>
          <cell r="AB43" t="str">
            <v>本部長</v>
          </cell>
          <cell r="AC43" t="str">
            <v>Director</v>
          </cell>
        </row>
        <row r="44">
          <cell r="E44">
            <v>4376</v>
          </cell>
          <cell r="F44" t="str">
            <v>遠藤 洋一</v>
          </cell>
          <cell r="G44" t="str">
            <v>ｴﾝﾄﾞｳ ﾖｳｲﾁ</v>
          </cell>
          <cell r="H44" t="str">
            <v>Yoichi Endo</v>
          </cell>
          <cell r="I44" t="str">
            <v>IC5</v>
          </cell>
          <cell r="J44" t="str">
            <v>21650.Consulting Solution Director.CONS.IMPDEL.IC5</v>
          </cell>
          <cell r="K44" t="str">
            <v>Solution</v>
          </cell>
          <cell r="L44" t="str">
            <v>B</v>
          </cell>
          <cell r="M44" t="str">
            <v>L8</v>
          </cell>
          <cell r="Q44" t="str">
            <v>ｺﾝｻﾙﾃｨﾝｸﾞｻｰﾋﾞｽ統括</v>
          </cell>
          <cell r="R44" t="str">
            <v>ｱﾌﾟﾘｹｰｼｮﾝｿﾘｭｰｼｮﾝｺﾝｻﾙﾃｨﾝｸﾞ統括本部</v>
          </cell>
          <cell r="S44" t="str">
            <v>Global Businessｺﾝｻﾙﾃｨﾝｸﾞ本部</v>
          </cell>
          <cell r="T44" t="str">
            <v xml:space="preserve"> </v>
          </cell>
          <cell r="U44" t="str">
            <v>Project</v>
          </cell>
          <cell r="V44" t="str">
            <v>B</v>
          </cell>
          <cell r="X44" t="str">
            <v>PM</v>
          </cell>
          <cell r="Y44" t="str">
            <v>-</v>
          </cell>
          <cell r="Z44" t="str">
            <v>ProjectIC5</v>
          </cell>
          <cell r="AA44">
            <v>12612</v>
          </cell>
          <cell r="AB44" t="str">
            <v>プロジェクトテクニカルディレクター</v>
          </cell>
          <cell r="AC44" t="str">
            <v>Consulting Project Technical Director</v>
          </cell>
        </row>
        <row r="45">
          <cell r="E45">
            <v>539</v>
          </cell>
          <cell r="F45" t="str">
            <v>高橋 泰隆</v>
          </cell>
          <cell r="G45" t="str">
            <v>ﾀｶﾊｼ ﾀｲﾘｭｳ</v>
          </cell>
          <cell r="H45" t="str">
            <v>Tairyu Takahashi</v>
          </cell>
          <cell r="I45" t="str">
            <v>IC4</v>
          </cell>
          <cell r="J45" t="str">
            <v>12611.Consulting Project Technical Manager.CONS.PROJMAN.IC4</v>
          </cell>
          <cell r="K45" t="str">
            <v>Project</v>
          </cell>
          <cell r="L45" t="str">
            <v>B</v>
          </cell>
          <cell r="M45" t="str">
            <v>L7</v>
          </cell>
          <cell r="Q45" t="str">
            <v>ｺﾝｻﾙﾃｨﾝｸﾞｻｰﾋﾞｽ統括</v>
          </cell>
          <cell r="R45" t="str">
            <v>ｱﾌﾟﾘｹｰｼｮﾝｿﾘｭｰｼｮﾝｺﾝｻﾙﾃｨﾝｸﾞ統括本部</v>
          </cell>
          <cell r="S45" t="str">
            <v>Global Businessｺﾝｻﾙﾃｨﾝｸﾞ本部</v>
          </cell>
          <cell r="T45" t="str">
            <v xml:space="preserve"> </v>
          </cell>
          <cell r="U45" t="str">
            <v>Project</v>
          </cell>
          <cell r="V45" t="str">
            <v>B</v>
          </cell>
          <cell r="X45" t="str">
            <v>PM</v>
          </cell>
          <cell r="Y45" t="str">
            <v>-</v>
          </cell>
          <cell r="Z45" t="str">
            <v>ProjectIC4</v>
          </cell>
          <cell r="AA45">
            <v>12611</v>
          </cell>
          <cell r="AB45" t="str">
            <v>プロジェクトテクニカルマネジャー</v>
          </cell>
          <cell r="AC45" t="str">
            <v>Consulting Project Technical Manager</v>
          </cell>
        </row>
        <row r="46">
          <cell r="E46">
            <v>743</v>
          </cell>
          <cell r="F46" t="str">
            <v>鴻巣 英明</v>
          </cell>
          <cell r="G46" t="str">
            <v>ｺｳﾉｽ ｴｲﾒｲ</v>
          </cell>
          <cell r="H46" t="str">
            <v>Eimei Konosu</v>
          </cell>
          <cell r="I46" t="str">
            <v>IC3</v>
          </cell>
          <cell r="J46" t="str">
            <v>20610.Senior Principal Consultant.CONS.IMPDEL.IC3</v>
          </cell>
          <cell r="K46" t="str">
            <v>Delivery</v>
          </cell>
          <cell r="L46" t="str">
            <v>B</v>
          </cell>
          <cell r="M46" t="str">
            <v>L6</v>
          </cell>
          <cell r="Q46" t="str">
            <v>ｺﾝｻﾙﾃｨﾝｸﾞｻｰﾋﾞｽ統括</v>
          </cell>
          <cell r="R46" t="str">
            <v>ｱﾌﾟﾘｹｰｼｮﾝｿﾘｭｰｼｮﾝｺﾝｻﾙﾃｨﾝｸﾞ統括本部</v>
          </cell>
          <cell r="S46" t="str">
            <v>Global Businessｺﾝｻﾙﾃｨﾝｸﾞ本部</v>
          </cell>
          <cell r="T46" t="str">
            <v xml:space="preserve"> </v>
          </cell>
          <cell r="U46" t="str">
            <v>Delivery</v>
          </cell>
          <cell r="V46" t="str">
            <v>B</v>
          </cell>
          <cell r="X46" t="str">
            <v>Delivery</v>
          </cell>
          <cell r="Y46" t="str">
            <v>-</v>
          </cell>
          <cell r="Z46" t="str">
            <v>DeliveryIC3</v>
          </cell>
          <cell r="AA46">
            <v>20610</v>
          </cell>
          <cell r="AB46" t="str">
            <v>シニアプリンシパルコンサルタント</v>
          </cell>
          <cell r="AC46" t="str">
            <v>Senior Principal Consultant</v>
          </cell>
        </row>
        <row r="47">
          <cell r="E47">
            <v>2327</v>
          </cell>
          <cell r="F47" t="str">
            <v>曽根原 ふじお</v>
          </cell>
          <cell r="G47" t="str">
            <v>ｿﾈﾊﾗ ﾌｼﾞｵ</v>
          </cell>
          <cell r="H47" t="str">
            <v>Fujio Sonehara</v>
          </cell>
          <cell r="I47" t="str">
            <v>IC3</v>
          </cell>
          <cell r="J47" t="str">
            <v>21630.Consulting Solution Lead.CONS.IMPDEL.IC3</v>
          </cell>
          <cell r="K47" t="str">
            <v>Solution</v>
          </cell>
          <cell r="L47" t="str">
            <v>B</v>
          </cell>
          <cell r="M47" t="str">
            <v>L6</v>
          </cell>
          <cell r="Q47" t="str">
            <v>ｺﾝｻﾙﾃｨﾝｸﾞｻｰﾋﾞｽ統括</v>
          </cell>
          <cell r="R47" t="str">
            <v>ｱﾌﾟﾘｹｰｼｮﾝｿﾘｭｰｼｮﾝｺﾝｻﾙﾃｨﾝｸﾞ統括本部</v>
          </cell>
          <cell r="S47" t="str">
            <v>Global Businessｺﾝｻﾙﾃｨﾝｸﾞ本部</v>
          </cell>
          <cell r="T47" t="str">
            <v xml:space="preserve"> </v>
          </cell>
          <cell r="U47" t="str">
            <v>Solution</v>
          </cell>
          <cell r="V47" t="str">
            <v>B</v>
          </cell>
          <cell r="X47" t="str">
            <v>SA</v>
          </cell>
          <cell r="Y47" t="str">
            <v>-</v>
          </cell>
          <cell r="Z47" t="str">
            <v>SolutionIC3</v>
          </cell>
          <cell r="AA47">
            <v>21630</v>
          </cell>
          <cell r="AB47" t="str">
            <v>ソリューションリーダー</v>
          </cell>
          <cell r="AC47" t="str">
            <v>Consulting Solution Lead</v>
          </cell>
        </row>
        <row r="48">
          <cell r="E48">
            <v>4128</v>
          </cell>
          <cell r="F48" t="str">
            <v>増田 克伊</v>
          </cell>
          <cell r="G48" t="str">
            <v>ｿｳﾀ ｶﾂﾖｼ</v>
          </cell>
          <cell r="H48" t="str">
            <v>Katsuyoshi Sota</v>
          </cell>
          <cell r="I48" t="str">
            <v>IC3</v>
          </cell>
          <cell r="J48" t="str">
            <v>22026.Consulting Staff Snr Principal.CONS.CONSOPS.IC3</v>
          </cell>
          <cell r="K48" t="str">
            <v>General/Operations</v>
          </cell>
          <cell r="L48" t="str">
            <v>NB</v>
          </cell>
          <cell r="M48" t="str">
            <v>L6</v>
          </cell>
          <cell r="Q48" t="str">
            <v>ｺﾝｻﾙﾃｨﾝｸﾞｻｰﾋﾞｽ統括</v>
          </cell>
          <cell r="R48" t="str">
            <v>ｱﾌﾟﾘｹｰｼｮﾝｿﾘｭｰｼｮﾝｺﾝｻﾙﾃｨﾝｸﾞ統括本部</v>
          </cell>
          <cell r="S48" t="str">
            <v>Global Businessｺﾝｻﾙﾃｨﾝｸﾞ本部</v>
          </cell>
          <cell r="T48" t="str">
            <v xml:space="preserve"> </v>
          </cell>
          <cell r="U48" t="str">
            <v>Solution</v>
          </cell>
          <cell r="V48" t="str">
            <v>B</v>
          </cell>
          <cell r="X48" t="str">
            <v>IA</v>
          </cell>
          <cell r="Y48" t="str">
            <v>-</v>
          </cell>
          <cell r="Z48" t="str">
            <v>SolutionIC3</v>
          </cell>
          <cell r="AA48">
            <v>21630</v>
          </cell>
          <cell r="AB48" t="str">
            <v>ソリューションリーダー</v>
          </cell>
          <cell r="AC48" t="str">
            <v>Consulting Solution Lead</v>
          </cell>
        </row>
        <row r="49">
          <cell r="E49">
            <v>4501</v>
          </cell>
          <cell r="F49" t="str">
            <v>本田 農</v>
          </cell>
          <cell r="G49" t="str">
            <v>ﾎﾝﾀﾞ ｱﾂｼ</v>
          </cell>
          <cell r="H49" t="str">
            <v>Atsushi Honda</v>
          </cell>
          <cell r="I49" t="str">
            <v>IC3</v>
          </cell>
          <cell r="J49" t="str">
            <v>21630.Consulting Solution Lead.CONS.IMPDEL.IC3</v>
          </cell>
          <cell r="K49" t="str">
            <v>Solution</v>
          </cell>
          <cell r="L49" t="str">
            <v>B</v>
          </cell>
          <cell r="M49" t="str">
            <v>L6</v>
          </cell>
          <cell r="Q49" t="str">
            <v>ｺﾝｻﾙﾃｨﾝｸﾞｻｰﾋﾞｽ統括</v>
          </cell>
          <cell r="R49" t="str">
            <v>ｱﾌﾟﾘｹｰｼｮﾝｿﾘｭｰｼｮﾝｺﾝｻﾙﾃｨﾝｸﾞ統括本部</v>
          </cell>
          <cell r="S49" t="str">
            <v>Global Businessｺﾝｻﾙﾃｨﾝｸﾞ本部</v>
          </cell>
          <cell r="T49" t="str">
            <v xml:space="preserve"> </v>
          </cell>
          <cell r="U49" t="str">
            <v>Project</v>
          </cell>
          <cell r="V49" t="str">
            <v>B</v>
          </cell>
          <cell r="Z49" t="str">
            <v>ProjectIC3</v>
          </cell>
          <cell r="AA49">
            <v>12609</v>
          </cell>
          <cell r="AB49" t="str">
            <v>プロジェクトシニアプリンシパルコンサルタント</v>
          </cell>
          <cell r="AC49" t="str">
            <v>Consulting Project Senior Principal Consultant</v>
          </cell>
          <cell r="AD49" t="str">
            <v>GBU？</v>
          </cell>
        </row>
        <row r="50">
          <cell r="E50">
            <v>3597</v>
          </cell>
          <cell r="F50" t="str">
            <v>清水 和伸</v>
          </cell>
          <cell r="G50" t="str">
            <v>ｼﾐｽﾞ ｶｽﾞﾉﾌﾞ</v>
          </cell>
          <cell r="H50" t="str">
            <v>Kazunobu Shimizu</v>
          </cell>
          <cell r="I50" t="str">
            <v>IC3</v>
          </cell>
          <cell r="J50" t="str">
            <v>20515.Principal Consultant.CONS.IMPDEL.IC3</v>
          </cell>
          <cell r="K50" t="str">
            <v>Delivery</v>
          </cell>
          <cell r="L50" t="str">
            <v>B</v>
          </cell>
          <cell r="M50" t="str">
            <v>L5</v>
          </cell>
          <cell r="Q50" t="str">
            <v>ｺﾝｻﾙﾃｨﾝｸﾞｻｰﾋﾞｽ統括</v>
          </cell>
          <cell r="R50" t="str">
            <v>ｱﾌﾟﾘｹｰｼｮﾝｿﾘｭｰｼｮﾝｺﾝｻﾙﾃｨﾝｸﾞ統括本部</v>
          </cell>
          <cell r="S50" t="str">
            <v>Global Businessｺﾝｻﾙﾃｨﾝｸﾞ本部</v>
          </cell>
          <cell r="T50" t="str">
            <v xml:space="preserve"> </v>
          </cell>
          <cell r="U50" t="str">
            <v>Delivery</v>
          </cell>
          <cell r="V50" t="str">
            <v>B</v>
          </cell>
          <cell r="X50" t="str">
            <v>Delivery</v>
          </cell>
          <cell r="Y50" t="str">
            <v>-</v>
          </cell>
          <cell r="Z50" t="str">
            <v>DeliveryIC3</v>
          </cell>
          <cell r="AA50">
            <v>20610</v>
          </cell>
          <cell r="AB50" t="str">
            <v>シニアプリンシパルコンサルタント</v>
          </cell>
          <cell r="AC50" t="str">
            <v>Senior Principal Consultant</v>
          </cell>
        </row>
        <row r="51">
          <cell r="E51">
            <v>3811</v>
          </cell>
          <cell r="F51" t="str">
            <v>三縄 慶子</v>
          </cell>
          <cell r="G51" t="str">
            <v>ﾐﾅﾜ ﾖｼｺ</v>
          </cell>
          <cell r="H51" t="str">
            <v>Yoshiko Minawa</v>
          </cell>
          <cell r="I51" t="str">
            <v>IC3</v>
          </cell>
          <cell r="J51" t="str">
            <v>12608.Consulting Project Principal Consultant.CONS.PROJMAN.IC3</v>
          </cell>
          <cell r="K51" t="str">
            <v>Project</v>
          </cell>
          <cell r="L51" t="str">
            <v>B</v>
          </cell>
          <cell r="M51" t="str">
            <v>L5</v>
          </cell>
          <cell r="Q51" t="str">
            <v>ｺﾝｻﾙﾃｨﾝｸﾞｻｰﾋﾞｽ統括</v>
          </cell>
          <cell r="R51" t="str">
            <v>ｱﾌﾟﾘｹｰｼｮﾝｿﾘｭｰｼｮﾝｺﾝｻﾙﾃｨﾝｸﾞ統括本部</v>
          </cell>
          <cell r="S51" t="str">
            <v>Global Businessｺﾝｻﾙﾃｨﾝｸﾞ本部</v>
          </cell>
          <cell r="T51" t="str">
            <v xml:space="preserve"> </v>
          </cell>
          <cell r="U51" t="str">
            <v>Project</v>
          </cell>
          <cell r="V51" t="str">
            <v>B</v>
          </cell>
          <cell r="X51" t="str">
            <v>PM</v>
          </cell>
          <cell r="Y51" t="str">
            <v>-</v>
          </cell>
          <cell r="Z51" t="str">
            <v>ProjectIC3</v>
          </cell>
          <cell r="AA51">
            <v>12609</v>
          </cell>
          <cell r="AB51" t="str">
            <v>プロジェクトシニアプリンシパルコンサルタント</v>
          </cell>
          <cell r="AC51" t="str">
            <v>Consulting Project Senior Principal Consultant</v>
          </cell>
        </row>
        <row r="52">
          <cell r="E52">
            <v>3703</v>
          </cell>
          <cell r="F52" t="str">
            <v>楯 香奈子</v>
          </cell>
          <cell r="G52" t="str">
            <v>ﾀﾃ ｶﾅｺ</v>
          </cell>
          <cell r="H52" t="str">
            <v>Kanako Tate</v>
          </cell>
          <cell r="I52" t="str">
            <v>IC1</v>
          </cell>
          <cell r="J52" t="str">
            <v>20110.Associate Consultant.CONS.IMPDEL.IC1</v>
          </cell>
          <cell r="K52" t="str">
            <v>Delivery</v>
          </cell>
          <cell r="L52" t="str">
            <v>B</v>
          </cell>
          <cell r="M52" t="str">
            <v>L2</v>
          </cell>
          <cell r="Q52" t="str">
            <v>ｺﾝｻﾙﾃｨﾝｸﾞｻｰﾋﾞｽ統括</v>
          </cell>
          <cell r="R52" t="str">
            <v>ｱﾌﾟﾘｹｰｼｮﾝｿﾘｭｰｼｮﾝｺﾝｻﾙﾃｨﾝｸﾞ統括本部</v>
          </cell>
          <cell r="S52" t="str">
            <v>Global Businessｺﾝｻﾙﾃｨﾝｸﾞ本部</v>
          </cell>
          <cell r="T52" t="str">
            <v xml:space="preserve"> </v>
          </cell>
          <cell r="U52" t="str">
            <v>Delivery</v>
          </cell>
          <cell r="V52" t="str">
            <v>B</v>
          </cell>
          <cell r="X52" t="str">
            <v>Delivery</v>
          </cell>
          <cell r="Y52" t="str">
            <v>-</v>
          </cell>
          <cell r="Z52" t="str">
            <v>DeliveryIC1</v>
          </cell>
          <cell r="AA52">
            <v>20310</v>
          </cell>
          <cell r="AB52" t="str">
            <v>スタッフコンサルタント</v>
          </cell>
          <cell r="AC52" t="str">
            <v>Staff Consultant</v>
          </cell>
          <cell r="AD52" t="str">
            <v>※</v>
          </cell>
        </row>
        <row r="53">
          <cell r="E53">
            <v>3921</v>
          </cell>
          <cell r="F53" t="str">
            <v>寺崎 亮実</v>
          </cell>
          <cell r="G53" t="str">
            <v>ﾃﾗｻｷ ｱｷﾐﾂ</v>
          </cell>
          <cell r="H53" t="str">
            <v>Akimitsu Terasaki</v>
          </cell>
          <cell r="I53" t="str">
            <v>IC1</v>
          </cell>
          <cell r="J53" t="str">
            <v>20310.Staff Consultant.CONS.IMPDEL.IC1</v>
          </cell>
          <cell r="K53" t="str">
            <v>Delivery</v>
          </cell>
          <cell r="L53" t="str">
            <v>B</v>
          </cell>
          <cell r="M53" t="str">
            <v>L3</v>
          </cell>
          <cell r="Q53" t="str">
            <v>ｺﾝｻﾙﾃｨﾝｸﾞｻｰﾋﾞｽ統括</v>
          </cell>
          <cell r="R53" t="str">
            <v>ｱﾌﾟﾘｹｰｼｮﾝｿﾘｭｰｼｮﾝｺﾝｻﾙﾃｨﾝｸﾞ統括本部</v>
          </cell>
          <cell r="S53" t="str">
            <v>Global Businessｺﾝｻﾙﾃｨﾝｸﾞ本部</v>
          </cell>
          <cell r="T53" t="str">
            <v xml:space="preserve"> </v>
          </cell>
          <cell r="U53" t="str">
            <v>Delivery</v>
          </cell>
          <cell r="V53" t="str">
            <v>B</v>
          </cell>
          <cell r="X53" t="str">
            <v>Delivery</v>
          </cell>
          <cell r="Y53" t="str">
            <v>-</v>
          </cell>
          <cell r="Z53" t="str">
            <v>DeliveryIC1</v>
          </cell>
          <cell r="AA53">
            <v>20310</v>
          </cell>
          <cell r="AB53" t="str">
            <v>スタッフコンサルタント</v>
          </cell>
          <cell r="AC53" t="str">
            <v>Staff Consultant</v>
          </cell>
        </row>
        <row r="54">
          <cell r="E54">
            <v>3867</v>
          </cell>
          <cell r="F54" t="str">
            <v>川久保 義彦</v>
          </cell>
          <cell r="G54" t="str">
            <v>ｶﾜｸﾎﾞ ﾖｼﾋｺ</v>
          </cell>
          <cell r="H54" t="str">
            <v>Yoshihiko Kawakubo</v>
          </cell>
          <cell r="I54" t="str">
            <v>M5</v>
          </cell>
          <cell r="J54" t="str">
            <v>23020.Consulting Senior Practice Director.CONS.IMPDEL.M5</v>
          </cell>
          <cell r="K54" t="str">
            <v>Practice</v>
          </cell>
          <cell r="L54" t="str">
            <v>B</v>
          </cell>
          <cell r="M54" t="str">
            <v>L9</v>
          </cell>
          <cell r="N54" t="str">
            <v>Y</v>
          </cell>
          <cell r="Q54" t="str">
            <v>ｺﾝｻﾙﾃｨﾝｸﾞｻｰﾋﾞｽ統括</v>
          </cell>
          <cell r="R54" t="str">
            <v>ｱﾌﾟﾘｹｰｼｮﾝｿﾘｭｰｼｮﾝｺﾝｻﾙﾃｨﾝｸﾞ統括本部</v>
          </cell>
          <cell r="S54" t="str">
            <v>ｲﾝﾀﾞｽﾄﾘｰｿﾘｭｰｼｮﾝｺﾝｻﾙﾃｨﾝｸﾞ本部</v>
          </cell>
          <cell r="T54" t="str">
            <v xml:space="preserve"> </v>
          </cell>
          <cell r="U54" t="str">
            <v>Practice</v>
          </cell>
          <cell r="V54" t="str">
            <v>B</v>
          </cell>
          <cell r="W54" t="str">
            <v>Y</v>
          </cell>
          <cell r="Z54" t="str">
            <v>PracticeM5</v>
          </cell>
          <cell r="AA54">
            <v>23020</v>
          </cell>
          <cell r="AB54" t="str">
            <v>本部長</v>
          </cell>
          <cell r="AC54" t="str">
            <v>Senior Director</v>
          </cell>
        </row>
        <row r="55">
          <cell r="E55">
            <v>3966</v>
          </cell>
          <cell r="F55" t="str">
            <v>平田 庫嗣</v>
          </cell>
          <cell r="G55" t="str">
            <v>ﾋﾗﾀ ｺｳｼﾞ</v>
          </cell>
          <cell r="H55" t="str">
            <v>Koji Hirata</v>
          </cell>
          <cell r="I55" t="str">
            <v>IC5</v>
          </cell>
          <cell r="J55" t="str">
            <v>21650.Consulting Solution Director.CONS.IMPDEL.IC5</v>
          </cell>
          <cell r="K55" t="str">
            <v>Solution</v>
          </cell>
          <cell r="L55" t="str">
            <v>B</v>
          </cell>
          <cell r="M55" t="str">
            <v>L8</v>
          </cell>
          <cell r="Q55" t="str">
            <v>ｺﾝｻﾙﾃｨﾝｸﾞｻｰﾋﾞｽ統括</v>
          </cell>
          <cell r="R55" t="str">
            <v>ｱﾌﾟﾘｹｰｼｮﾝｿﾘｭｰｼｮﾝｺﾝｻﾙﾃｨﾝｸﾞ統括本部</v>
          </cell>
          <cell r="S55" t="str">
            <v>ｲﾝﾀﾞｽﾄﾘｰｿﾘｭｰｼｮﾝｺﾝｻﾙﾃｨﾝｸﾞ本部</v>
          </cell>
          <cell r="T55" t="str">
            <v xml:space="preserve"> </v>
          </cell>
          <cell r="U55" t="str">
            <v>Solution</v>
          </cell>
          <cell r="V55" t="str">
            <v>B</v>
          </cell>
          <cell r="X55" t="str">
            <v>SA</v>
          </cell>
          <cell r="Y55" t="str">
            <v>-</v>
          </cell>
          <cell r="Z55" t="str">
            <v>SolutionIC5</v>
          </cell>
          <cell r="AA55">
            <v>21660</v>
          </cell>
          <cell r="AB55" t="str">
            <v>ソリューションシニアディレクター</v>
          </cell>
          <cell r="AC55" t="str">
            <v>Consulting Solution Senior Director</v>
          </cell>
        </row>
        <row r="56">
          <cell r="E56">
            <v>3969</v>
          </cell>
          <cell r="F56" t="str">
            <v>増田 康之</v>
          </cell>
          <cell r="G56" t="str">
            <v>ﾏｽﾀﾞ ﾔｽﾕｷ</v>
          </cell>
          <cell r="H56" t="str">
            <v>Yasuyuki Masuda</v>
          </cell>
          <cell r="I56" t="str">
            <v>IC5</v>
          </cell>
          <cell r="J56" t="str">
            <v>21650.Consulting Solution Director.CONS.IMPDEL.IC5</v>
          </cell>
          <cell r="K56" t="str">
            <v>Solution</v>
          </cell>
          <cell r="L56" t="str">
            <v>B</v>
          </cell>
          <cell r="M56" t="str">
            <v>L8</v>
          </cell>
          <cell r="Q56" t="str">
            <v>ｺﾝｻﾙﾃｨﾝｸﾞｻｰﾋﾞｽ統括</v>
          </cell>
          <cell r="R56" t="str">
            <v>ｱﾌﾟﾘｹｰｼｮﾝｿﾘｭｰｼｮﾝｺﾝｻﾙﾃｨﾝｸﾞ統括本部</v>
          </cell>
          <cell r="S56" t="str">
            <v>ｲﾝﾀﾞｽﾄﾘｰｿﾘｭｰｼｮﾝｺﾝｻﾙﾃｨﾝｸﾞ本部</v>
          </cell>
          <cell r="T56" t="str">
            <v xml:space="preserve"> </v>
          </cell>
          <cell r="U56" t="str">
            <v>Solution</v>
          </cell>
          <cell r="V56" t="str">
            <v>B</v>
          </cell>
          <cell r="X56" t="str">
            <v>SA</v>
          </cell>
          <cell r="Y56" t="str">
            <v>-</v>
          </cell>
          <cell r="Z56" t="str">
            <v>SolutionIC5</v>
          </cell>
          <cell r="AA56">
            <v>21660</v>
          </cell>
          <cell r="AB56" t="str">
            <v>ソリューションシニアディレクター</v>
          </cell>
          <cell r="AC56" t="str">
            <v>Consulting Solution Senior Director</v>
          </cell>
        </row>
        <row r="57">
          <cell r="E57">
            <v>4002</v>
          </cell>
          <cell r="F57" t="str">
            <v>真下 敦朗</v>
          </cell>
          <cell r="G57" t="str">
            <v>ﾏｼﾓ ｱﾂｵ</v>
          </cell>
          <cell r="H57" t="str">
            <v>Atsuo Mashimo</v>
          </cell>
          <cell r="I57" t="str">
            <v>IC5</v>
          </cell>
          <cell r="J57" t="str">
            <v>21650.Consulting Solution Director.CONS.IMPDEL.IC5</v>
          </cell>
          <cell r="K57" t="str">
            <v>Solution</v>
          </cell>
          <cell r="L57" t="str">
            <v>B</v>
          </cell>
          <cell r="M57" t="str">
            <v>L8</v>
          </cell>
          <cell r="Q57" t="str">
            <v>ｺﾝｻﾙﾃｨﾝｸﾞｻｰﾋﾞｽ統括</v>
          </cell>
          <cell r="R57" t="str">
            <v>ｱﾌﾟﾘｹｰｼｮﾝｿﾘｭｰｼｮﾝｺﾝｻﾙﾃｨﾝｸﾞ統括本部</v>
          </cell>
          <cell r="S57" t="str">
            <v>ｲﾝﾀﾞｽﾄﾘｰｿﾘｭｰｼｮﾝｺﾝｻﾙﾃｨﾝｸﾞ本部</v>
          </cell>
          <cell r="T57" t="str">
            <v xml:space="preserve"> </v>
          </cell>
          <cell r="U57" t="str">
            <v>Solution</v>
          </cell>
          <cell r="V57" t="str">
            <v>B</v>
          </cell>
          <cell r="X57" t="str">
            <v>SA</v>
          </cell>
          <cell r="Y57" t="str">
            <v>-</v>
          </cell>
          <cell r="Z57" t="str">
            <v>SolutionIC5</v>
          </cell>
          <cell r="AA57">
            <v>21660</v>
          </cell>
          <cell r="AB57" t="str">
            <v>ソリューションシニアディレクター</v>
          </cell>
          <cell r="AC57" t="str">
            <v>Consulting Solution Senior Director</v>
          </cell>
        </row>
        <row r="58">
          <cell r="E58">
            <v>1513</v>
          </cell>
          <cell r="F58" t="str">
            <v>寺園 重隆</v>
          </cell>
          <cell r="G58" t="str">
            <v>ﾃﾗｿﾞﾉ ｼｹﾞﾀｶ</v>
          </cell>
          <cell r="H58" t="str">
            <v>Shigetaka Terazono</v>
          </cell>
          <cell r="I58" t="str">
            <v>IC4</v>
          </cell>
          <cell r="J58" t="str">
            <v>22027.Consulting Staff Technical Manager.CONS.CONSOPS.IC4</v>
          </cell>
          <cell r="K58" t="str">
            <v>General/Operations</v>
          </cell>
          <cell r="L58" t="str">
            <v>NB</v>
          </cell>
          <cell r="M58" t="str">
            <v>L7</v>
          </cell>
          <cell r="Q58" t="str">
            <v>ｺﾝｻﾙﾃｨﾝｸﾞｻｰﾋﾞｽ統括</v>
          </cell>
          <cell r="R58" t="str">
            <v>ｱﾌﾟﾘｹｰｼｮﾝｿﾘｭｰｼｮﾝｺﾝｻﾙﾃｨﾝｸﾞ統括本部</v>
          </cell>
          <cell r="S58" t="str">
            <v>ｲﾝﾀﾞｽﾄﾘｰｿﾘｭｰｼｮﾝｺﾝｻﾙﾃｨﾝｸﾞ本部</v>
          </cell>
          <cell r="T58" t="str">
            <v xml:space="preserve"> </v>
          </cell>
          <cell r="U58" t="str">
            <v>Solution</v>
          </cell>
          <cell r="V58" t="str">
            <v>B</v>
          </cell>
          <cell r="X58" t="str">
            <v>DSA</v>
          </cell>
          <cell r="Y58" t="str">
            <v>-</v>
          </cell>
          <cell r="Z58" t="str">
            <v>SolutionIC4</v>
          </cell>
          <cell r="AA58">
            <v>21640</v>
          </cell>
          <cell r="AB58" t="str">
            <v>ソリューションマネジャー</v>
          </cell>
          <cell r="AC58" t="str">
            <v>Consulting Solution Manager</v>
          </cell>
        </row>
        <row r="59">
          <cell r="E59">
            <v>4057</v>
          </cell>
          <cell r="F59" t="str">
            <v>太田 寛</v>
          </cell>
          <cell r="G59" t="str">
            <v>ｵｵﾀ ｶﾝ</v>
          </cell>
          <cell r="H59" t="str">
            <v>Kan Ota</v>
          </cell>
          <cell r="I59" t="str">
            <v>IC4</v>
          </cell>
          <cell r="J59" t="str">
            <v>21640.Consulting Solution Manager.CONS.IMPDEL.IC4</v>
          </cell>
          <cell r="K59" t="str">
            <v>Solution</v>
          </cell>
          <cell r="L59" t="str">
            <v>B</v>
          </cell>
          <cell r="M59" t="str">
            <v>L7</v>
          </cell>
          <cell r="Q59" t="str">
            <v>ｺﾝｻﾙﾃｨﾝｸﾞｻｰﾋﾞｽ統括</v>
          </cell>
          <cell r="R59" t="str">
            <v>ｱﾌﾟﾘｹｰｼｮﾝｿﾘｭｰｼｮﾝｺﾝｻﾙﾃｨﾝｸﾞ統括本部</v>
          </cell>
          <cell r="S59" t="str">
            <v>ｲﾝﾀﾞｽﾄﾘｰｿﾘｭｰｼｮﾝｺﾝｻﾙﾃｨﾝｸﾞ本部</v>
          </cell>
          <cell r="T59" t="str">
            <v xml:space="preserve"> </v>
          </cell>
          <cell r="U59" t="str">
            <v>Delivery</v>
          </cell>
          <cell r="V59" t="str">
            <v>B</v>
          </cell>
          <cell r="X59" t="str">
            <v>SA</v>
          </cell>
          <cell r="Y59" t="str">
            <v>-</v>
          </cell>
          <cell r="Z59" t="str">
            <v>DeliveryIC4</v>
          </cell>
          <cell r="AA59">
            <v>20820</v>
          </cell>
          <cell r="AB59" t="str">
            <v>コンサルティングテクニカルマネジャー</v>
          </cell>
          <cell r="AC59" t="str">
            <v>Consulting Technical Manager</v>
          </cell>
        </row>
        <row r="60">
          <cell r="E60">
            <v>4325</v>
          </cell>
          <cell r="F60" t="str">
            <v>原 健太郎</v>
          </cell>
          <cell r="G60" t="str">
            <v>ﾊﾗ ｹﾝﾀﾛｳ</v>
          </cell>
          <cell r="H60" t="str">
            <v>Kentaro Hara</v>
          </cell>
          <cell r="I60" t="str">
            <v>IC4</v>
          </cell>
          <cell r="J60" t="str">
            <v>21640.Consulting Solution Manager.CONS.IMPDEL.IC4</v>
          </cell>
          <cell r="K60" t="str">
            <v>Solution</v>
          </cell>
          <cell r="L60" t="str">
            <v>B</v>
          </cell>
          <cell r="M60" t="str">
            <v>L7</v>
          </cell>
          <cell r="Q60" t="str">
            <v>ｺﾝｻﾙﾃｨﾝｸﾞｻｰﾋﾞｽ統括</v>
          </cell>
          <cell r="R60" t="str">
            <v>ｱﾌﾟﾘｹｰｼｮﾝｿﾘｭｰｼｮﾝｺﾝｻﾙﾃｨﾝｸﾞ統括本部</v>
          </cell>
          <cell r="S60" t="str">
            <v>ｲﾝﾀﾞｽﾄﾘｰｿﾘｭｰｼｮﾝｺﾝｻﾙﾃｨﾝｸﾞ本部</v>
          </cell>
          <cell r="T60" t="str">
            <v xml:space="preserve"> </v>
          </cell>
          <cell r="U60" t="str">
            <v>Delivery</v>
          </cell>
          <cell r="V60" t="str">
            <v>B</v>
          </cell>
          <cell r="X60" t="str">
            <v>SA</v>
          </cell>
          <cell r="Y60" t="str">
            <v>-</v>
          </cell>
          <cell r="Z60" t="str">
            <v>DeliveryIC4</v>
          </cell>
          <cell r="AA60">
            <v>20820</v>
          </cell>
          <cell r="AB60" t="str">
            <v>コンサルティングテクニカルマネジャー</v>
          </cell>
          <cell r="AC60" t="str">
            <v>Consulting Technical Manager</v>
          </cell>
        </row>
        <row r="61">
          <cell r="E61">
            <v>3774</v>
          </cell>
          <cell r="F61" t="str">
            <v>大山 昇</v>
          </cell>
          <cell r="G61" t="str">
            <v>ｵｵﾔﾏ ﾉﾎﾞﾙ</v>
          </cell>
          <cell r="H61" t="str">
            <v>Noboru Oyama</v>
          </cell>
          <cell r="I61" t="str">
            <v>IC3</v>
          </cell>
          <cell r="J61" t="str">
            <v>20610.Senior Principal Consultant.CONS.IMPDEL.IC3</v>
          </cell>
          <cell r="K61" t="str">
            <v>Delivery</v>
          </cell>
          <cell r="L61" t="str">
            <v>B</v>
          </cell>
          <cell r="M61" t="str">
            <v>L6</v>
          </cell>
          <cell r="Q61" t="str">
            <v>ｺﾝｻﾙﾃｨﾝｸﾞｻｰﾋﾞｽ統括</v>
          </cell>
          <cell r="R61" t="str">
            <v>ｱﾌﾟﾘｹｰｼｮﾝｿﾘｭｰｼｮﾝｺﾝｻﾙﾃｨﾝｸﾞ統括本部</v>
          </cell>
          <cell r="S61" t="str">
            <v>ｲﾝﾀﾞｽﾄﾘｰｿﾘｭｰｼｮﾝｺﾝｻﾙﾃｨﾝｸﾞ本部</v>
          </cell>
          <cell r="T61" t="str">
            <v xml:space="preserve"> </v>
          </cell>
          <cell r="U61" t="str">
            <v>Solution</v>
          </cell>
          <cell r="V61" t="str">
            <v>B</v>
          </cell>
          <cell r="X61" t="str">
            <v>SA</v>
          </cell>
          <cell r="Y61" t="str">
            <v>-</v>
          </cell>
          <cell r="Z61" t="str">
            <v>SolutionIC3</v>
          </cell>
          <cell r="AA61">
            <v>21630</v>
          </cell>
          <cell r="AB61" t="str">
            <v>ソリューションリーダー</v>
          </cell>
          <cell r="AC61" t="str">
            <v>Consulting Solution Lead</v>
          </cell>
        </row>
        <row r="62">
          <cell r="E62">
            <v>4351</v>
          </cell>
          <cell r="F62" t="str">
            <v>岩瀬 裕樹</v>
          </cell>
          <cell r="G62" t="str">
            <v>ｲﾜｾ ﾋﾛｷ</v>
          </cell>
          <cell r="H62" t="str">
            <v>Hiroki Iwase</v>
          </cell>
          <cell r="I62" t="str">
            <v>IC3</v>
          </cell>
          <cell r="J62" t="str">
            <v>21630.Consulting Solution Lead.CONS.IMPDEL.IC3</v>
          </cell>
          <cell r="K62" t="str">
            <v>Solution</v>
          </cell>
          <cell r="L62" t="str">
            <v>B</v>
          </cell>
          <cell r="M62" t="str">
            <v>L6</v>
          </cell>
          <cell r="Q62" t="str">
            <v>ｺﾝｻﾙﾃｨﾝｸﾞｻｰﾋﾞｽ統括</v>
          </cell>
          <cell r="R62" t="str">
            <v>ｱﾌﾟﾘｹｰｼｮﾝｿﾘｭｰｼｮﾝｺﾝｻﾙﾃｨﾝｸﾞ統括本部</v>
          </cell>
          <cell r="S62" t="str">
            <v>ｲﾝﾀﾞｽﾄﾘｰｿﾘｭｰｼｮﾝｺﾝｻﾙﾃｨﾝｸﾞ本部</v>
          </cell>
          <cell r="T62" t="str">
            <v xml:space="preserve"> </v>
          </cell>
          <cell r="U62" t="str">
            <v>Delivery</v>
          </cell>
          <cell r="V62" t="str">
            <v>B</v>
          </cell>
          <cell r="X62" t="str">
            <v>SA</v>
          </cell>
          <cell r="Y62" t="str">
            <v>-</v>
          </cell>
          <cell r="Z62" t="str">
            <v>DeliveryIC3</v>
          </cell>
          <cell r="AA62">
            <v>20610</v>
          </cell>
          <cell r="AB62" t="str">
            <v>シニアプリンシパルコンサルタント</v>
          </cell>
          <cell r="AC62" t="str">
            <v>Senior Principal Consultant</v>
          </cell>
        </row>
        <row r="63">
          <cell r="E63">
            <v>3742</v>
          </cell>
          <cell r="F63" t="str">
            <v>門田 祐典</v>
          </cell>
          <cell r="G63" t="str">
            <v>ｶﾄﾞﾀ ﾕｳｽｹ</v>
          </cell>
          <cell r="H63" t="str">
            <v>Yusuke Kadota</v>
          </cell>
          <cell r="I63" t="str">
            <v>IC3</v>
          </cell>
          <cell r="J63" t="str">
            <v>20515.Principal Consultant.CONS.IMPDEL.IC3</v>
          </cell>
          <cell r="K63" t="str">
            <v>Delivery</v>
          </cell>
          <cell r="L63" t="str">
            <v>B</v>
          </cell>
          <cell r="M63" t="str">
            <v>L5</v>
          </cell>
          <cell r="Q63" t="str">
            <v>ｺﾝｻﾙﾃｨﾝｸﾞｻｰﾋﾞｽ統括</v>
          </cell>
          <cell r="R63" t="str">
            <v>ｱﾌﾟﾘｹｰｼｮﾝｿﾘｭｰｼｮﾝｺﾝｻﾙﾃｨﾝｸﾞ統括本部</v>
          </cell>
          <cell r="S63" t="str">
            <v>ｲﾝﾀﾞｽﾄﾘｰｿﾘｭｰｼｮﾝｺﾝｻﾙﾃｨﾝｸﾞ本部</v>
          </cell>
          <cell r="T63" t="str">
            <v xml:space="preserve"> </v>
          </cell>
          <cell r="U63" t="str">
            <v>Delivery</v>
          </cell>
          <cell r="V63" t="str">
            <v>B</v>
          </cell>
          <cell r="X63" t="str">
            <v>Delivery</v>
          </cell>
          <cell r="Y63" t="str">
            <v>-</v>
          </cell>
          <cell r="Z63" t="str">
            <v>DeliveryIC3</v>
          </cell>
          <cell r="AA63">
            <v>20610</v>
          </cell>
          <cell r="AB63" t="str">
            <v>シニアプリンシパルコンサルタント</v>
          </cell>
          <cell r="AC63" t="str">
            <v>Senior Principal Consultant</v>
          </cell>
        </row>
        <row r="64">
          <cell r="E64">
            <v>4297</v>
          </cell>
          <cell r="F64" t="str">
            <v>高橋 宏知</v>
          </cell>
          <cell r="G64" t="str">
            <v>ﾀｶﾊｼ ﾋﾛﾄﾓ</v>
          </cell>
          <cell r="H64" t="str">
            <v>Hirotomo Takahashi</v>
          </cell>
          <cell r="I64" t="str">
            <v>IC3</v>
          </cell>
          <cell r="J64" t="str">
            <v>20515.Principal Consultant.CONS.IMPDEL.IC3</v>
          </cell>
          <cell r="K64" t="str">
            <v>Delivery</v>
          </cell>
          <cell r="L64" t="str">
            <v>B</v>
          </cell>
          <cell r="M64" t="str">
            <v>L5</v>
          </cell>
          <cell r="Q64" t="str">
            <v>ｺﾝｻﾙﾃｨﾝｸﾞｻｰﾋﾞｽ統括</v>
          </cell>
          <cell r="R64" t="str">
            <v>ｱﾌﾟﾘｹｰｼｮﾝｿﾘｭｰｼｮﾝｺﾝｻﾙﾃｨﾝｸﾞ統括本部</v>
          </cell>
          <cell r="S64" t="str">
            <v>ｲﾝﾀﾞｽﾄﾘｰｿﾘｭｰｼｮﾝｺﾝｻﾙﾃｨﾝｸﾞ本部</v>
          </cell>
          <cell r="T64" t="str">
            <v xml:space="preserve"> </v>
          </cell>
          <cell r="U64" t="str">
            <v>Delivery</v>
          </cell>
          <cell r="V64" t="str">
            <v>B</v>
          </cell>
          <cell r="X64" t="str">
            <v>Delivery</v>
          </cell>
          <cell r="Y64" t="str">
            <v>-</v>
          </cell>
          <cell r="Z64" t="str">
            <v>DeliveryIC3</v>
          </cell>
          <cell r="AA64">
            <v>20610</v>
          </cell>
          <cell r="AB64" t="str">
            <v>シニアプリンシパルコンサルタント</v>
          </cell>
          <cell r="AC64" t="str">
            <v>Senior Principal Consultant</v>
          </cell>
        </row>
        <row r="65">
          <cell r="E65">
            <v>4321</v>
          </cell>
          <cell r="F65" t="str">
            <v>渋谷 美奈子</v>
          </cell>
          <cell r="G65" t="str">
            <v>ｼﾌﾞﾔ ﾐﾅｺ</v>
          </cell>
          <cell r="H65" t="str">
            <v>Minako Shibuya</v>
          </cell>
          <cell r="I65" t="str">
            <v>IC3</v>
          </cell>
          <cell r="J65" t="str">
            <v>20515.Principal Consultant.CONS.IMPDEL.IC3</v>
          </cell>
          <cell r="K65" t="str">
            <v>Delivery</v>
          </cell>
          <cell r="L65" t="str">
            <v>B</v>
          </cell>
          <cell r="M65" t="str">
            <v>L5</v>
          </cell>
          <cell r="Q65" t="str">
            <v>ｺﾝｻﾙﾃｨﾝｸﾞｻｰﾋﾞｽ統括</v>
          </cell>
          <cell r="R65" t="str">
            <v>ｱﾌﾟﾘｹｰｼｮﾝｿﾘｭｰｼｮﾝｺﾝｻﾙﾃｨﾝｸﾞ統括本部</v>
          </cell>
          <cell r="S65" t="str">
            <v>ｲﾝﾀﾞｽﾄﾘｰｿﾘｭｰｼｮﾝｺﾝｻﾙﾃｨﾝｸﾞ本部</v>
          </cell>
          <cell r="T65" t="str">
            <v xml:space="preserve"> </v>
          </cell>
          <cell r="U65" t="str">
            <v>Delivery</v>
          </cell>
          <cell r="V65" t="str">
            <v>B</v>
          </cell>
          <cell r="X65" t="str">
            <v>Delivery</v>
          </cell>
          <cell r="Y65" t="str">
            <v>-</v>
          </cell>
          <cell r="Z65" t="str">
            <v>DeliveryIC3</v>
          </cell>
          <cell r="AA65">
            <v>20610</v>
          </cell>
          <cell r="AB65" t="str">
            <v>シニアプリンシパルコンサルタント</v>
          </cell>
          <cell r="AC65" t="str">
            <v>Senior Principal Consultant</v>
          </cell>
        </row>
        <row r="66">
          <cell r="E66">
            <v>4349</v>
          </cell>
          <cell r="F66" t="str">
            <v>東 克洋</v>
          </cell>
          <cell r="G66" t="str">
            <v>ｱｽﾞﾏ ｶﾂﾋﾛ</v>
          </cell>
          <cell r="H66" t="str">
            <v>Katsuhiro Azuma</v>
          </cell>
          <cell r="I66" t="str">
            <v>IC3</v>
          </cell>
          <cell r="J66" t="str">
            <v>20515.Principal Consultant.CONS.IMPDEL.IC3</v>
          </cell>
          <cell r="K66" t="str">
            <v>Delivery</v>
          </cell>
          <cell r="L66" t="str">
            <v>B</v>
          </cell>
          <cell r="M66" t="str">
            <v>L5</v>
          </cell>
          <cell r="Q66" t="str">
            <v>ｺﾝｻﾙﾃｨﾝｸﾞｻｰﾋﾞｽ統括</v>
          </cell>
          <cell r="R66" t="str">
            <v>ｱﾌﾟﾘｹｰｼｮﾝｿﾘｭｰｼｮﾝｺﾝｻﾙﾃｨﾝｸﾞ統括本部</v>
          </cell>
          <cell r="S66" t="str">
            <v>ｲﾝﾀﾞｽﾄﾘｰｿﾘｭｰｼｮﾝｺﾝｻﾙﾃｨﾝｸﾞ本部</v>
          </cell>
          <cell r="T66" t="str">
            <v xml:space="preserve"> </v>
          </cell>
          <cell r="U66" t="str">
            <v>Delivery</v>
          </cell>
          <cell r="V66" t="str">
            <v>B</v>
          </cell>
          <cell r="X66" t="str">
            <v>Delivery</v>
          </cell>
          <cell r="Y66" t="str">
            <v>-</v>
          </cell>
          <cell r="Z66" t="str">
            <v>DeliveryIC3</v>
          </cell>
          <cell r="AA66">
            <v>20610</v>
          </cell>
          <cell r="AB66" t="str">
            <v>シニアプリンシパルコンサルタント</v>
          </cell>
          <cell r="AC66" t="str">
            <v>Senior Principal Consultant</v>
          </cell>
        </row>
        <row r="67">
          <cell r="E67">
            <v>1830</v>
          </cell>
          <cell r="F67" t="str">
            <v>鯉沼 和久</v>
          </cell>
          <cell r="Q67" t="str">
            <v>ｺﾝｻﾙﾃｨﾝｸﾞｻｰﾋﾞｽ統括</v>
          </cell>
          <cell r="R67" t="str">
            <v>ｱﾌﾟﾘｹｰｼｮﾝｿﾘｭｰｼｮﾝｺﾝｻﾙﾃｨﾝｸﾞ統括本部</v>
          </cell>
          <cell r="S67" t="str">
            <v>ｲﾝﾀﾞｽﾄﾘｰｿﾘｭｰｼｮﾝｺﾝｻﾙﾃｨﾝｸﾞ本部</v>
          </cell>
          <cell r="T67" t="str">
            <v xml:space="preserve"> </v>
          </cell>
          <cell r="U67" t="str">
            <v>Solution</v>
          </cell>
          <cell r="V67" t="str">
            <v>B</v>
          </cell>
          <cell r="Z67" t="str">
            <v>Solution</v>
          </cell>
          <cell r="AA67" t="e">
            <v>#N/A</v>
          </cell>
          <cell r="AB67" t="e">
            <v>#N/A</v>
          </cell>
          <cell r="AC67" t="e">
            <v>#N/A</v>
          </cell>
          <cell r="AD67" t="str">
            <v>ABUから</v>
          </cell>
        </row>
        <row r="68">
          <cell r="E68">
            <v>3113</v>
          </cell>
          <cell r="F68" t="str">
            <v>栗田 直樹</v>
          </cell>
          <cell r="G68" t="str">
            <v>ｸﾘﾀ ﾅｵｷ</v>
          </cell>
          <cell r="H68" t="str">
            <v>Naoki Kurita</v>
          </cell>
          <cell r="I68" t="str">
            <v>IC3</v>
          </cell>
          <cell r="J68" t="str">
            <v>21630.Consulting Solution Lead.CONS.IMPDEL.IC3</v>
          </cell>
          <cell r="K68" t="str">
            <v>Solution</v>
          </cell>
          <cell r="L68" t="str">
            <v>B</v>
          </cell>
          <cell r="M68" t="str">
            <v>L6</v>
          </cell>
          <cell r="Q68" t="str">
            <v>ｺﾝｻﾙﾃｨﾝｸﾞｻｰﾋﾞｽ統括</v>
          </cell>
          <cell r="R68" t="str">
            <v>ｱﾌﾟﾘｹｰｼｮﾝｿﾘｭｰｼｮﾝｺﾝｻﾙﾃｨﾝｸﾞ統括本部</v>
          </cell>
          <cell r="S68" t="str">
            <v>SCM/CRMｺﾝｻﾙﾃｨﾝｸﾞ本部</v>
          </cell>
          <cell r="T68" t="str">
            <v>PLM/MDMｺﾝｻﾙﾃｨﾝｸﾞ部</v>
          </cell>
          <cell r="U68" t="str">
            <v>Solution</v>
          </cell>
          <cell r="V68" t="str">
            <v>B</v>
          </cell>
          <cell r="W68" t="str">
            <v>Y</v>
          </cell>
          <cell r="X68" t="str">
            <v>SA</v>
          </cell>
          <cell r="Y68" t="str">
            <v>IA候補</v>
          </cell>
          <cell r="Z68" t="str">
            <v>SolutionIC3</v>
          </cell>
          <cell r="AA68">
            <v>21630</v>
          </cell>
          <cell r="AB68" t="str">
            <v>ソリューションリーダー</v>
          </cell>
          <cell r="AC68" t="str">
            <v>Consulting Solution Lead</v>
          </cell>
        </row>
        <row r="69">
          <cell r="E69">
            <v>1637</v>
          </cell>
          <cell r="F69" t="str">
            <v>川添 幸織</v>
          </cell>
          <cell r="G69" t="str">
            <v>ｶﾜｿﾞｴ ﾕｷｵ</v>
          </cell>
          <cell r="H69" t="str">
            <v>Yukio Kawazoe</v>
          </cell>
          <cell r="I69" t="str">
            <v>IC4</v>
          </cell>
          <cell r="J69" t="str">
            <v>21640.Consulting Solution Manager.CONS.IMPDEL.IC4</v>
          </cell>
          <cell r="K69" t="str">
            <v>Solution</v>
          </cell>
          <cell r="L69" t="str">
            <v>B</v>
          </cell>
          <cell r="M69" t="str">
            <v>L7</v>
          </cell>
          <cell r="Q69" t="str">
            <v>ｺﾝｻﾙﾃｨﾝｸﾞｻｰﾋﾞｽ統括</v>
          </cell>
          <cell r="R69" t="str">
            <v>ｱﾌﾟﾘｹｰｼｮﾝｿﾘｭｰｼｮﾝｺﾝｻﾙﾃｨﾝｸﾞ統括本部</v>
          </cell>
          <cell r="S69" t="str">
            <v>SCM/CRMｺﾝｻﾙﾃｨﾝｸﾞ本部</v>
          </cell>
          <cell r="T69" t="str">
            <v>PLM/MDMｺﾝｻﾙﾃｨﾝｸﾞ部</v>
          </cell>
          <cell r="U69" t="str">
            <v>Solution</v>
          </cell>
          <cell r="V69" t="str">
            <v>B</v>
          </cell>
          <cell r="X69" t="str">
            <v>DSA</v>
          </cell>
          <cell r="Y69" t="str">
            <v>-</v>
          </cell>
          <cell r="Z69" t="str">
            <v>SolutionIC4</v>
          </cell>
          <cell r="AA69">
            <v>21640</v>
          </cell>
          <cell r="AB69" t="str">
            <v>ソリューションマネジャー</v>
          </cell>
          <cell r="AC69" t="str">
            <v>Consulting Solution Manager</v>
          </cell>
        </row>
        <row r="70">
          <cell r="E70">
            <v>1819</v>
          </cell>
          <cell r="F70" t="str">
            <v>原田 善晴</v>
          </cell>
          <cell r="G70" t="str">
            <v>ﾊﾗﾀﾞ ﾖｼﾊﾙ</v>
          </cell>
          <cell r="H70" t="str">
            <v>Yoshiharu Harada</v>
          </cell>
          <cell r="I70" t="str">
            <v>IC4</v>
          </cell>
          <cell r="J70" t="str">
            <v>12611.Consulting Project Technical Manager.CONS.PROJMAN.IC4</v>
          </cell>
          <cell r="K70" t="str">
            <v>Project</v>
          </cell>
          <cell r="L70" t="str">
            <v>B</v>
          </cell>
          <cell r="M70" t="str">
            <v>L7</v>
          </cell>
          <cell r="Q70" t="str">
            <v>ｺﾝｻﾙﾃｨﾝｸﾞｻｰﾋﾞｽ統括</v>
          </cell>
          <cell r="R70" t="str">
            <v>ｱﾌﾟﾘｹｰｼｮﾝｿﾘｭｰｼｮﾝｺﾝｻﾙﾃｨﾝｸﾞ統括本部</v>
          </cell>
          <cell r="S70" t="str">
            <v>SCM/CRMｺﾝｻﾙﾃｨﾝｸﾞ本部</v>
          </cell>
          <cell r="T70" t="str">
            <v>PLM/MDMｺﾝｻﾙﾃｨﾝｸﾞ部</v>
          </cell>
          <cell r="U70" t="str">
            <v>Project</v>
          </cell>
          <cell r="V70" t="str">
            <v>B</v>
          </cell>
          <cell r="X70" t="str">
            <v>PMO</v>
          </cell>
          <cell r="Y70" t="str">
            <v>-</v>
          </cell>
          <cell r="Z70" t="str">
            <v>ProjectIC4</v>
          </cell>
          <cell r="AA70">
            <v>12611</v>
          </cell>
          <cell r="AB70" t="str">
            <v>プロジェクトテクニカルマネジャー</v>
          </cell>
          <cell r="AC70" t="str">
            <v>Consulting Project Technical Manager</v>
          </cell>
        </row>
        <row r="71">
          <cell r="E71">
            <v>2403</v>
          </cell>
          <cell r="F71" t="str">
            <v>三笠 拓</v>
          </cell>
          <cell r="G71" t="str">
            <v>ﾐｶｻ ﾊｼﾞﾒ</v>
          </cell>
          <cell r="H71" t="str">
            <v>Hajime Mikasa</v>
          </cell>
          <cell r="I71" t="str">
            <v>IC4</v>
          </cell>
          <cell r="J71" t="str">
            <v>12611.Consulting Project Technical Manager.CONS.PROJMAN.IC4</v>
          </cell>
          <cell r="K71" t="str">
            <v>Project</v>
          </cell>
          <cell r="L71" t="str">
            <v>B</v>
          </cell>
          <cell r="M71" t="str">
            <v>L7</v>
          </cell>
          <cell r="Q71" t="str">
            <v>ｺﾝｻﾙﾃｨﾝｸﾞｻｰﾋﾞｽ統括</v>
          </cell>
          <cell r="R71" t="str">
            <v>ｱﾌﾟﾘｹｰｼｮﾝｿﾘｭｰｼｮﾝｺﾝｻﾙﾃｨﾝｸﾞ統括本部</v>
          </cell>
          <cell r="S71" t="str">
            <v>SCM/CRMｺﾝｻﾙﾃｨﾝｸﾞ本部</v>
          </cell>
          <cell r="T71" t="str">
            <v>PLM/MDMｺﾝｻﾙﾃｨﾝｸﾞ部</v>
          </cell>
          <cell r="U71" t="str">
            <v>Project</v>
          </cell>
          <cell r="V71" t="str">
            <v>B</v>
          </cell>
          <cell r="X71" t="str">
            <v>PM</v>
          </cell>
          <cell r="Y71" t="str">
            <v>IA候補</v>
          </cell>
          <cell r="Z71" t="str">
            <v>ProjectIC4</v>
          </cell>
          <cell r="AA71">
            <v>12611</v>
          </cell>
          <cell r="AB71" t="str">
            <v>プロジェクトテクニカルマネジャー</v>
          </cell>
          <cell r="AC71" t="str">
            <v>Consulting Project Technical Manager</v>
          </cell>
        </row>
        <row r="72">
          <cell r="E72">
            <v>4061</v>
          </cell>
          <cell r="F72" t="str">
            <v>川辺 恭寛</v>
          </cell>
          <cell r="G72" t="str">
            <v>ｶﾜﾍﾞ ﾔｽﾋﾛ</v>
          </cell>
          <cell r="H72" t="str">
            <v>Yasuhiro Kawabe</v>
          </cell>
          <cell r="I72" t="str">
            <v>IC4</v>
          </cell>
          <cell r="J72" t="str">
            <v>21640.Consulting Solution Manager.CONS.IMPDEL.IC4</v>
          </cell>
          <cell r="K72" t="str">
            <v>Solution</v>
          </cell>
          <cell r="L72" t="str">
            <v>B</v>
          </cell>
          <cell r="M72" t="str">
            <v>L7</v>
          </cell>
          <cell r="Q72" t="str">
            <v>ｺﾝｻﾙﾃｨﾝｸﾞｻｰﾋﾞｽ統括</v>
          </cell>
          <cell r="R72" t="str">
            <v>ｱﾌﾟﾘｹｰｼｮﾝｿﾘｭｰｼｮﾝｺﾝｻﾙﾃｨﾝｸﾞ統括本部</v>
          </cell>
          <cell r="S72" t="str">
            <v>SCM/CRMｺﾝｻﾙﾃｨﾝｸﾞ本部</v>
          </cell>
          <cell r="T72" t="str">
            <v>PLM/MDMｺﾝｻﾙﾃｨﾝｸﾞ部</v>
          </cell>
          <cell r="U72" t="str">
            <v>Project</v>
          </cell>
          <cell r="V72" t="str">
            <v>B</v>
          </cell>
          <cell r="X72" t="str">
            <v>PMO</v>
          </cell>
          <cell r="Y72" t="str">
            <v>-</v>
          </cell>
          <cell r="Z72" t="str">
            <v>ProjectIC4</v>
          </cell>
          <cell r="AA72">
            <v>12611</v>
          </cell>
          <cell r="AB72" t="str">
            <v>プロジェクトテクニカルマネジャー</v>
          </cell>
          <cell r="AC72" t="str">
            <v>Consulting Project Technical Manager</v>
          </cell>
        </row>
        <row r="73">
          <cell r="E73">
            <v>4099</v>
          </cell>
          <cell r="F73" t="str">
            <v>菊地 英樹</v>
          </cell>
          <cell r="G73" t="str">
            <v>ｷｸﾁ ﾋﾃﾞｷ</v>
          </cell>
          <cell r="H73" t="str">
            <v>Hideki Kikuchi</v>
          </cell>
          <cell r="I73" t="str">
            <v>M3</v>
          </cell>
          <cell r="J73" t="str">
            <v>21505.Consulting Technical Mgmt Manager.CONS.IMPDEL.M3</v>
          </cell>
          <cell r="K73" t="str">
            <v>Delivery</v>
          </cell>
          <cell r="L73" t="str">
            <v>B</v>
          </cell>
          <cell r="M73" t="str">
            <v>L7</v>
          </cell>
          <cell r="N73" t="str">
            <v>Y</v>
          </cell>
          <cell r="Q73" t="str">
            <v>ｺﾝｻﾙﾃｨﾝｸﾞｻｰﾋﾞｽ統括</v>
          </cell>
          <cell r="R73" t="str">
            <v>ｱﾌﾟﾘｹｰｼｮﾝｿﾘｭｰｼｮﾝｺﾝｻﾙﾃｨﾝｸﾞ統括本部</v>
          </cell>
          <cell r="S73" t="str">
            <v>SCM/CRMｺﾝｻﾙﾃｨﾝｸﾞ本部</v>
          </cell>
          <cell r="T73" t="str">
            <v>PLM/MDMｺﾝｻﾙﾃｨﾝｸﾞ部</v>
          </cell>
          <cell r="U73" t="str">
            <v>Delivery</v>
          </cell>
          <cell r="V73" t="str">
            <v>B</v>
          </cell>
          <cell r="X73" t="str">
            <v>Delivery</v>
          </cell>
          <cell r="Y73" t="str">
            <v>-</v>
          </cell>
          <cell r="Z73" t="str">
            <v>DeliveryM3</v>
          </cell>
          <cell r="AA73">
            <v>21505</v>
          </cell>
          <cell r="AB73" t="str">
            <v>コンサルティングマネジャー</v>
          </cell>
          <cell r="AC73" t="str">
            <v>Consulting Technical Mgmt Manager</v>
          </cell>
        </row>
        <row r="74">
          <cell r="E74">
            <v>2017</v>
          </cell>
          <cell r="F74" t="str">
            <v>平野 隆広</v>
          </cell>
          <cell r="G74" t="str">
            <v>ﾋﾗﾉ ﾀｶﾋﾛ</v>
          </cell>
          <cell r="H74" t="str">
            <v>Takahiro Hirano</v>
          </cell>
          <cell r="I74" t="str">
            <v>IC3</v>
          </cell>
          <cell r="J74" t="str">
            <v>12609.Consulting Project Snr Principal Consultant.CONS.PROJMAN.IC3</v>
          </cell>
          <cell r="K74" t="str">
            <v>Project</v>
          </cell>
          <cell r="L74" t="str">
            <v>B</v>
          </cell>
          <cell r="M74" t="str">
            <v>L6</v>
          </cell>
          <cell r="Q74" t="str">
            <v>ｺﾝｻﾙﾃｨﾝｸﾞｻｰﾋﾞｽ統括</v>
          </cell>
          <cell r="R74" t="str">
            <v>ｱﾌﾟﾘｹｰｼｮﾝｿﾘｭｰｼｮﾝｺﾝｻﾙﾃｨﾝｸﾞ統括本部</v>
          </cell>
          <cell r="S74" t="str">
            <v>SCM/CRMｺﾝｻﾙﾃｨﾝｸﾞ本部</v>
          </cell>
          <cell r="T74" t="str">
            <v>PLM/MDMｺﾝｻﾙﾃｨﾝｸﾞ部</v>
          </cell>
          <cell r="U74" t="str">
            <v>Solution</v>
          </cell>
          <cell r="V74" t="str">
            <v>B</v>
          </cell>
          <cell r="X74" t="str">
            <v>DSA</v>
          </cell>
          <cell r="Y74" t="str">
            <v>-</v>
          </cell>
          <cell r="Z74" t="str">
            <v>SolutionIC3</v>
          </cell>
          <cell r="AA74">
            <v>21630</v>
          </cell>
          <cell r="AB74" t="str">
            <v>ソリューションリーダー</v>
          </cell>
          <cell r="AC74" t="str">
            <v>Consulting Solution Lead</v>
          </cell>
        </row>
        <row r="75">
          <cell r="E75">
            <v>2948</v>
          </cell>
          <cell r="F75" t="str">
            <v>深野 浩一</v>
          </cell>
          <cell r="G75" t="str">
            <v>ﾌｶﾉ ｺｳｲﾁ</v>
          </cell>
          <cell r="H75" t="str">
            <v>Koichi Fukano</v>
          </cell>
          <cell r="I75" t="str">
            <v>IC3</v>
          </cell>
          <cell r="J75" t="str">
            <v>12609.Consulting Project Snr Principal Consultant.CONS.PROJMAN.IC3</v>
          </cell>
          <cell r="K75" t="str">
            <v>Project</v>
          </cell>
          <cell r="L75" t="str">
            <v>B</v>
          </cell>
          <cell r="M75" t="str">
            <v>L6</v>
          </cell>
          <cell r="Q75" t="str">
            <v>ｺﾝｻﾙﾃｨﾝｸﾞｻｰﾋﾞｽ統括</v>
          </cell>
          <cell r="R75" t="str">
            <v>ｱﾌﾟﾘｹｰｼｮﾝｿﾘｭｰｼｮﾝｺﾝｻﾙﾃｨﾝｸﾞ統括本部</v>
          </cell>
          <cell r="S75" t="str">
            <v>SCM/CRMｺﾝｻﾙﾃｨﾝｸﾞ本部</v>
          </cell>
          <cell r="T75" t="str">
            <v>PLM/MDMｺﾝｻﾙﾃｨﾝｸﾞ部</v>
          </cell>
          <cell r="U75" t="str">
            <v>Solution</v>
          </cell>
          <cell r="V75" t="str">
            <v>B</v>
          </cell>
          <cell r="X75" t="str">
            <v>DSA</v>
          </cell>
          <cell r="Y75" t="str">
            <v>-</v>
          </cell>
          <cell r="Z75" t="str">
            <v>SolutionIC3</v>
          </cell>
          <cell r="AA75">
            <v>21630</v>
          </cell>
          <cell r="AB75" t="str">
            <v>ソリューションリーダー</v>
          </cell>
          <cell r="AC75" t="str">
            <v>Consulting Solution Lead</v>
          </cell>
        </row>
        <row r="76">
          <cell r="E76">
            <v>3130</v>
          </cell>
          <cell r="F76" t="str">
            <v>門脇 豪</v>
          </cell>
          <cell r="G76" t="str">
            <v>ｶﾄﾞﾜｷ ｺﾞｳ</v>
          </cell>
          <cell r="H76" t="str">
            <v>Go Kadowaki</v>
          </cell>
          <cell r="I76" t="str">
            <v>IC3</v>
          </cell>
          <cell r="J76" t="str">
            <v>20610.Senior Principal Consultant.CONS.IMPDEL.IC3</v>
          </cell>
          <cell r="K76" t="str">
            <v>Delivery</v>
          </cell>
          <cell r="L76" t="str">
            <v>B</v>
          </cell>
          <cell r="M76" t="str">
            <v>L6</v>
          </cell>
          <cell r="Q76" t="str">
            <v>ｺﾝｻﾙﾃｨﾝｸﾞｻｰﾋﾞｽ統括</v>
          </cell>
          <cell r="R76" t="str">
            <v>ｱﾌﾟﾘｹｰｼｮﾝｿﾘｭｰｼｮﾝｺﾝｻﾙﾃｨﾝｸﾞ統括本部</v>
          </cell>
          <cell r="S76" t="str">
            <v>SCM/CRMｺﾝｻﾙﾃｨﾝｸﾞ本部</v>
          </cell>
          <cell r="T76" t="str">
            <v>PLM/MDMｺﾝｻﾙﾃｨﾝｸﾞ部</v>
          </cell>
          <cell r="U76" t="str">
            <v>Delivery</v>
          </cell>
          <cell r="V76" t="str">
            <v>B</v>
          </cell>
          <cell r="X76" t="str">
            <v>Delivery</v>
          </cell>
          <cell r="Y76" t="str">
            <v>-</v>
          </cell>
          <cell r="Z76" t="str">
            <v>DeliveryIC3</v>
          </cell>
          <cell r="AA76">
            <v>20610</v>
          </cell>
          <cell r="AB76" t="str">
            <v>シニアプリンシパルコンサルタント</v>
          </cell>
          <cell r="AC76" t="str">
            <v>Senior Principal Consultant</v>
          </cell>
        </row>
        <row r="77">
          <cell r="E77">
            <v>3223</v>
          </cell>
          <cell r="F77" t="str">
            <v>横溝 勇</v>
          </cell>
          <cell r="G77" t="str">
            <v>ﾖｺﾐｿﾞ ｲｻﾑ</v>
          </cell>
          <cell r="H77" t="str">
            <v>Isamu Yokomizo</v>
          </cell>
          <cell r="I77" t="str">
            <v>IC3</v>
          </cell>
          <cell r="J77" t="str">
            <v>20610.Senior Principal Consultant.CONS.IMPDEL.IC3</v>
          </cell>
          <cell r="K77" t="str">
            <v>Delivery</v>
          </cell>
          <cell r="L77" t="str">
            <v>B</v>
          </cell>
          <cell r="M77" t="str">
            <v>L6</v>
          </cell>
          <cell r="Q77" t="str">
            <v>ｺﾝｻﾙﾃｨﾝｸﾞｻｰﾋﾞｽ統括</v>
          </cell>
          <cell r="R77" t="str">
            <v>ｱﾌﾟﾘｹｰｼｮﾝｿﾘｭｰｼｮﾝｺﾝｻﾙﾃｨﾝｸﾞ統括本部</v>
          </cell>
          <cell r="S77" t="str">
            <v>SCM/CRMｺﾝｻﾙﾃｨﾝｸﾞ本部</v>
          </cell>
          <cell r="T77" t="str">
            <v>PLM/MDMｺﾝｻﾙﾃｨﾝｸﾞ部</v>
          </cell>
          <cell r="U77" t="str">
            <v>Delivery</v>
          </cell>
          <cell r="V77" t="str">
            <v>B</v>
          </cell>
          <cell r="X77" t="str">
            <v>Delivery</v>
          </cell>
          <cell r="Y77" t="str">
            <v>-</v>
          </cell>
          <cell r="Z77" t="str">
            <v>DeliveryIC3</v>
          </cell>
          <cell r="AA77">
            <v>20610</v>
          </cell>
          <cell r="AB77" t="str">
            <v>シニアプリンシパルコンサルタント</v>
          </cell>
          <cell r="AC77" t="str">
            <v>Senior Principal Consultant</v>
          </cell>
        </row>
        <row r="78">
          <cell r="E78">
            <v>4102</v>
          </cell>
          <cell r="F78" t="str">
            <v>堺沢 英樹</v>
          </cell>
          <cell r="G78" t="str">
            <v>ｻｶｲｻﾞﾜ ﾋﾃﾞｷ</v>
          </cell>
          <cell r="H78" t="str">
            <v>Hideki Sakaizawa</v>
          </cell>
          <cell r="I78" t="str">
            <v>IC3</v>
          </cell>
          <cell r="J78" t="str">
            <v>21630.Consulting Solution Lead.CONS.IMPDEL.IC3</v>
          </cell>
          <cell r="K78" t="str">
            <v>Solution</v>
          </cell>
          <cell r="L78" t="str">
            <v>B</v>
          </cell>
          <cell r="M78" t="str">
            <v>L6</v>
          </cell>
          <cell r="Q78" t="str">
            <v>ｺﾝｻﾙﾃｨﾝｸﾞｻｰﾋﾞｽ統括</v>
          </cell>
          <cell r="R78" t="str">
            <v>ｱﾌﾟﾘｹｰｼｮﾝｿﾘｭｰｼｮﾝｺﾝｻﾙﾃｨﾝｸﾞ統括本部</v>
          </cell>
          <cell r="S78" t="str">
            <v>SCM/CRMｺﾝｻﾙﾃｨﾝｸﾞ本部</v>
          </cell>
          <cell r="T78" t="str">
            <v>PLM/MDMｺﾝｻﾙﾃｨﾝｸﾞ部</v>
          </cell>
          <cell r="U78" t="str">
            <v>Delivery</v>
          </cell>
          <cell r="V78" t="str">
            <v>B</v>
          </cell>
          <cell r="AD78" t="str">
            <v>MS転籍はなし</v>
          </cell>
        </row>
        <row r="79">
          <cell r="E79">
            <v>5376</v>
          </cell>
          <cell r="F79" t="str">
            <v>羅 剣</v>
          </cell>
          <cell r="G79" t="str">
            <v>ﾛｳ ｼﾞｬﾝ</v>
          </cell>
          <cell r="H79" t="str">
            <v>Jian Luo</v>
          </cell>
          <cell r="I79" t="str">
            <v>IC3</v>
          </cell>
          <cell r="J79" t="str">
            <v>20610.Senior Principal Consultant.CONS.IMPDEL.IC3</v>
          </cell>
          <cell r="K79" t="str">
            <v>Delivery</v>
          </cell>
          <cell r="L79" t="str">
            <v>B</v>
          </cell>
          <cell r="M79" t="str">
            <v>L6</v>
          </cell>
          <cell r="Q79" t="str">
            <v>ｺﾝｻﾙﾃｨﾝｸﾞｻｰﾋﾞｽ統括</v>
          </cell>
          <cell r="R79" t="str">
            <v>ｱﾌﾟﾘｹｰｼｮﾝｿﾘｭｰｼｮﾝｺﾝｻﾙﾃｨﾝｸﾞ統括本部</v>
          </cell>
          <cell r="S79" t="str">
            <v>SCM/CRMｺﾝｻﾙﾃｨﾝｸﾞ本部</v>
          </cell>
          <cell r="T79" t="str">
            <v>PLM/MDMｺﾝｻﾙﾃｨﾝｸﾞ部</v>
          </cell>
          <cell r="U79" t="str">
            <v>Delivery</v>
          </cell>
          <cell r="V79" t="str">
            <v>B</v>
          </cell>
          <cell r="X79" t="str">
            <v>Delivery</v>
          </cell>
          <cell r="Y79" t="str">
            <v>-</v>
          </cell>
          <cell r="Z79" t="str">
            <v>DeliveryIC3</v>
          </cell>
          <cell r="AA79">
            <v>20610</v>
          </cell>
          <cell r="AB79" t="str">
            <v>シニアプリンシパルコンサルタント</v>
          </cell>
          <cell r="AC79" t="str">
            <v>Senior Principal Consultant</v>
          </cell>
        </row>
        <row r="80">
          <cell r="E80">
            <v>5379</v>
          </cell>
          <cell r="F80" t="str">
            <v>中村 敬司</v>
          </cell>
          <cell r="G80" t="str">
            <v>ﾅｶﾑﾗ ｹｲｼﾞ</v>
          </cell>
          <cell r="H80" t="str">
            <v>Keiji Nakamura</v>
          </cell>
          <cell r="I80" t="str">
            <v>IC3</v>
          </cell>
          <cell r="J80" t="str">
            <v>20610.Senior Principal Consultant.CONS.IMPDEL.IC3</v>
          </cell>
          <cell r="K80" t="str">
            <v>Delivery</v>
          </cell>
          <cell r="L80" t="str">
            <v>B</v>
          </cell>
          <cell r="M80" t="str">
            <v>L6</v>
          </cell>
          <cell r="Q80" t="str">
            <v>ｺﾝｻﾙﾃｨﾝｸﾞｻｰﾋﾞｽ統括</v>
          </cell>
          <cell r="R80" t="str">
            <v>ｱﾌﾟﾘｹｰｼｮﾝｿﾘｭｰｼｮﾝｺﾝｻﾙﾃｨﾝｸﾞ統括本部</v>
          </cell>
          <cell r="S80" t="str">
            <v>SCM/CRMｺﾝｻﾙﾃｨﾝｸﾞ本部</v>
          </cell>
          <cell r="T80" t="str">
            <v>PLM/MDMｺﾝｻﾙﾃｨﾝｸﾞ部</v>
          </cell>
          <cell r="U80" t="str">
            <v>Delivery</v>
          </cell>
          <cell r="V80" t="str">
            <v>B</v>
          </cell>
          <cell r="X80" t="str">
            <v>Delivery</v>
          </cell>
          <cell r="Y80" t="str">
            <v>-</v>
          </cell>
          <cell r="Z80" t="str">
            <v>DeliveryIC3</v>
          </cell>
          <cell r="AA80">
            <v>20610</v>
          </cell>
          <cell r="AB80" t="str">
            <v>シニアプリンシパルコンサルタント</v>
          </cell>
          <cell r="AC80" t="str">
            <v>Senior Principal Consultant</v>
          </cell>
        </row>
        <row r="81">
          <cell r="E81">
            <v>3638</v>
          </cell>
          <cell r="F81" t="str">
            <v>尾上 法世</v>
          </cell>
          <cell r="G81" t="str">
            <v>ｵﾉｳｴ ﾉﾘﾖ</v>
          </cell>
          <cell r="H81" t="str">
            <v>Noriyo Onoue</v>
          </cell>
          <cell r="I81" t="str">
            <v>IC2</v>
          </cell>
          <cell r="J81" t="str">
            <v>20410.Senior Consultant.CONS.IMPDEL.IC2</v>
          </cell>
          <cell r="K81" t="str">
            <v>Delivery</v>
          </cell>
          <cell r="L81" t="str">
            <v>B</v>
          </cell>
          <cell r="M81" t="str">
            <v>L4</v>
          </cell>
          <cell r="Q81" t="str">
            <v>ｺﾝｻﾙﾃｨﾝｸﾞｻｰﾋﾞｽ統括</v>
          </cell>
          <cell r="R81" t="str">
            <v>ｱﾌﾟﾘｹｰｼｮﾝｿﾘｭｰｼｮﾝｺﾝｻﾙﾃｨﾝｸﾞ統括本部</v>
          </cell>
          <cell r="S81" t="str">
            <v>SCM/CRMｺﾝｻﾙﾃｨﾝｸﾞ本部</v>
          </cell>
          <cell r="T81" t="str">
            <v>PLM/MDMｺﾝｻﾙﾃｨﾝｸﾞ部</v>
          </cell>
          <cell r="U81" t="str">
            <v>Delivery</v>
          </cell>
          <cell r="V81" t="str">
            <v>B</v>
          </cell>
          <cell r="X81" t="str">
            <v>Delivery</v>
          </cell>
          <cell r="Y81" t="str">
            <v>-</v>
          </cell>
          <cell r="Z81" t="str">
            <v>DeliveryIC2</v>
          </cell>
          <cell r="AA81">
            <v>20410</v>
          </cell>
          <cell r="AB81" t="str">
            <v>シニアコンサルタント</v>
          </cell>
          <cell r="AC81" t="str">
            <v>Senior Consultant</v>
          </cell>
        </row>
        <row r="82">
          <cell r="E82">
            <v>4170</v>
          </cell>
          <cell r="F82" t="str">
            <v>竹中 央</v>
          </cell>
          <cell r="G82" t="str">
            <v>ﾀｹﾅｶ ﾋｻｼ</v>
          </cell>
          <cell r="H82" t="str">
            <v>Hisashi Takenaka</v>
          </cell>
          <cell r="I82" t="str">
            <v>IC2</v>
          </cell>
          <cell r="J82" t="str">
            <v>20410.Senior Consultant.CONS.IMPDEL.IC2</v>
          </cell>
          <cell r="K82" t="str">
            <v>Delivery</v>
          </cell>
          <cell r="L82" t="str">
            <v>B</v>
          </cell>
          <cell r="M82" t="str">
            <v>L4</v>
          </cell>
          <cell r="Q82" t="str">
            <v>ｺﾝｻﾙﾃｨﾝｸﾞｻｰﾋﾞｽ統括</v>
          </cell>
          <cell r="R82" t="str">
            <v>ｱﾌﾟﾘｹｰｼｮﾝｿﾘｭｰｼｮﾝｺﾝｻﾙﾃｨﾝｸﾞ統括本部</v>
          </cell>
          <cell r="S82" t="str">
            <v>SCM/CRMｺﾝｻﾙﾃｨﾝｸﾞ本部</v>
          </cell>
          <cell r="T82" t="str">
            <v>PLM/MDMｺﾝｻﾙﾃｨﾝｸﾞ部</v>
          </cell>
          <cell r="U82" t="str">
            <v>Delivery</v>
          </cell>
          <cell r="V82" t="str">
            <v>B</v>
          </cell>
          <cell r="X82" t="str">
            <v>Delivery</v>
          </cell>
          <cell r="Y82" t="str">
            <v>-</v>
          </cell>
          <cell r="Z82" t="str">
            <v>DeliveryIC2</v>
          </cell>
          <cell r="AA82">
            <v>20410</v>
          </cell>
          <cell r="AB82" t="str">
            <v>シニアコンサルタント</v>
          </cell>
          <cell r="AC82" t="str">
            <v>Senior Consultant</v>
          </cell>
        </row>
        <row r="83">
          <cell r="E83">
            <v>4356</v>
          </cell>
          <cell r="F83" t="str">
            <v>中島 啓之</v>
          </cell>
          <cell r="G83" t="str">
            <v>ﾅｶｼﾞﾏ ﾋﾛﾕｷ</v>
          </cell>
          <cell r="H83" t="str">
            <v>Hiroyuki Nakajima</v>
          </cell>
          <cell r="I83" t="str">
            <v>IC2</v>
          </cell>
          <cell r="J83" t="str">
            <v>20410.Senior Consultant.CONS.IMPDEL.IC2</v>
          </cell>
          <cell r="K83" t="str">
            <v>Delivery</v>
          </cell>
          <cell r="L83" t="str">
            <v>B</v>
          </cell>
          <cell r="M83" t="str">
            <v>L4</v>
          </cell>
          <cell r="Q83" t="str">
            <v>ｺﾝｻﾙﾃｨﾝｸﾞｻｰﾋﾞｽ統括</v>
          </cell>
          <cell r="R83" t="str">
            <v>ｱﾌﾟﾘｹｰｼｮﾝｿﾘｭｰｼｮﾝｺﾝｻﾙﾃｨﾝｸﾞ統括本部</v>
          </cell>
          <cell r="S83" t="str">
            <v>SCM/CRMｺﾝｻﾙﾃｨﾝｸﾞ本部</v>
          </cell>
          <cell r="T83" t="str">
            <v>PLM/MDMｺﾝｻﾙﾃｨﾝｸﾞ部</v>
          </cell>
          <cell r="U83" t="str">
            <v>Delivery</v>
          </cell>
          <cell r="V83" t="str">
            <v>B</v>
          </cell>
          <cell r="X83" t="str">
            <v>Delivery</v>
          </cell>
          <cell r="Y83" t="str">
            <v>-</v>
          </cell>
          <cell r="Z83" t="str">
            <v>DeliveryIC2</v>
          </cell>
          <cell r="AA83">
            <v>20410</v>
          </cell>
          <cell r="AB83" t="str">
            <v>シニアコンサルタント</v>
          </cell>
          <cell r="AC83" t="str">
            <v>Senior Consultant</v>
          </cell>
        </row>
        <row r="84">
          <cell r="E84">
            <v>3631</v>
          </cell>
          <cell r="F84" t="str">
            <v>坂田 優</v>
          </cell>
          <cell r="G84" t="str">
            <v>ｻｶﾀ ﾏｻﾙ</v>
          </cell>
          <cell r="H84" t="str">
            <v>Masaru Sakata</v>
          </cell>
          <cell r="I84" t="str">
            <v>IC1</v>
          </cell>
          <cell r="J84" t="str">
            <v>20310.Staff Consultant.CONS.IMPDEL.IC1</v>
          </cell>
          <cell r="K84" t="str">
            <v>Delivery</v>
          </cell>
          <cell r="L84" t="str">
            <v>B</v>
          </cell>
          <cell r="M84" t="str">
            <v>L3</v>
          </cell>
          <cell r="Q84" t="str">
            <v>ｺﾝｻﾙﾃｨﾝｸﾞｻｰﾋﾞｽ統括</v>
          </cell>
          <cell r="R84" t="str">
            <v>ｱﾌﾟﾘｹｰｼｮﾝｿﾘｭｰｼｮﾝｺﾝｻﾙﾃｨﾝｸﾞ統括本部</v>
          </cell>
          <cell r="S84" t="str">
            <v>SCM/CRMｺﾝｻﾙﾃｨﾝｸﾞ本部</v>
          </cell>
          <cell r="T84" t="str">
            <v>PLM/MDMｺﾝｻﾙﾃｨﾝｸﾞ部</v>
          </cell>
          <cell r="U84" t="str">
            <v>Delivery</v>
          </cell>
          <cell r="V84" t="str">
            <v>B</v>
          </cell>
          <cell r="X84" t="str">
            <v>Delivery</v>
          </cell>
          <cell r="Y84" t="str">
            <v>-</v>
          </cell>
          <cell r="Z84" t="str">
            <v>DeliveryIC1</v>
          </cell>
          <cell r="AA84">
            <v>20310</v>
          </cell>
          <cell r="AB84" t="str">
            <v>スタッフコンサルタント</v>
          </cell>
          <cell r="AC84" t="str">
            <v>Staff Consultant</v>
          </cell>
        </row>
        <row r="85">
          <cell r="E85">
            <v>3685</v>
          </cell>
          <cell r="F85" t="str">
            <v>柏倉 弘幸</v>
          </cell>
          <cell r="G85" t="str">
            <v>ｶｼﾜｸﾗ ﾋﾛﾕｷ</v>
          </cell>
          <cell r="H85" t="str">
            <v>Hiroyuki Kashiwakura</v>
          </cell>
          <cell r="I85" t="str">
            <v>IC1</v>
          </cell>
          <cell r="J85" t="str">
            <v>20310.Staff Consultant.CONS.IMPDEL.IC1</v>
          </cell>
          <cell r="K85" t="str">
            <v>Delivery</v>
          </cell>
          <cell r="L85" t="str">
            <v>B</v>
          </cell>
          <cell r="M85" t="str">
            <v>L3</v>
          </cell>
          <cell r="Q85" t="str">
            <v>ｺﾝｻﾙﾃｨﾝｸﾞｻｰﾋﾞｽ統括</v>
          </cell>
          <cell r="R85" t="str">
            <v>ｱﾌﾟﾘｹｰｼｮﾝｿﾘｭｰｼｮﾝｺﾝｻﾙﾃｨﾝｸﾞ統括本部</v>
          </cell>
          <cell r="S85" t="str">
            <v>SCM/CRMｺﾝｻﾙﾃｨﾝｸﾞ本部</v>
          </cell>
          <cell r="T85" t="str">
            <v>PLM/MDMｺﾝｻﾙﾃｨﾝｸﾞ部</v>
          </cell>
          <cell r="U85" t="str">
            <v>Delivery</v>
          </cell>
          <cell r="V85" t="str">
            <v>B</v>
          </cell>
          <cell r="X85" t="str">
            <v>Delivery</v>
          </cell>
          <cell r="Y85" t="str">
            <v>-</v>
          </cell>
          <cell r="Z85" t="str">
            <v>DeliveryIC1</v>
          </cell>
          <cell r="AA85">
            <v>20310</v>
          </cell>
          <cell r="AB85" t="str">
            <v>スタッフコンサルタント</v>
          </cell>
          <cell r="AC85" t="str">
            <v>Staff Consultant</v>
          </cell>
        </row>
        <row r="86">
          <cell r="E86">
            <v>4036</v>
          </cell>
          <cell r="F86" t="str">
            <v>前田 悠図</v>
          </cell>
          <cell r="G86" t="str">
            <v>ﾏｴﾀﾞ ﾕｳﾄ</v>
          </cell>
          <cell r="H86" t="str">
            <v>Yuto Maeda</v>
          </cell>
          <cell r="I86" t="str">
            <v>IC1</v>
          </cell>
          <cell r="J86" t="str">
            <v>20110.Associate Consultant.CONS.IMPDEL.IC1</v>
          </cell>
          <cell r="K86" t="str">
            <v>Delivery</v>
          </cell>
          <cell r="L86" t="str">
            <v>B</v>
          </cell>
          <cell r="M86" t="str">
            <v>L2</v>
          </cell>
          <cell r="Q86" t="str">
            <v>ｺﾝｻﾙﾃｨﾝｸﾞｻｰﾋﾞｽ統括</v>
          </cell>
          <cell r="R86" t="str">
            <v>ｱﾌﾟﾘｹｰｼｮﾝｿﾘｭｰｼｮﾝｺﾝｻﾙﾃｨﾝｸﾞ統括本部</v>
          </cell>
          <cell r="S86" t="str">
            <v>SCM/CRMｺﾝｻﾙﾃｨﾝｸﾞ本部</v>
          </cell>
          <cell r="T86" t="str">
            <v>PLM/MDMｺﾝｻﾙﾃｨﾝｸﾞ部</v>
          </cell>
          <cell r="U86" t="str">
            <v>Delivery</v>
          </cell>
          <cell r="V86" t="str">
            <v>B</v>
          </cell>
          <cell r="X86" t="str">
            <v>Delivery</v>
          </cell>
          <cell r="Y86" t="str">
            <v>-</v>
          </cell>
          <cell r="Z86" t="str">
            <v>DeliveryIC1</v>
          </cell>
          <cell r="AA86">
            <v>20310</v>
          </cell>
          <cell r="AB86" t="str">
            <v>スタッフコンサルタント</v>
          </cell>
          <cell r="AC86" t="str">
            <v>Staff Consultant</v>
          </cell>
        </row>
        <row r="87">
          <cell r="E87">
            <v>2402</v>
          </cell>
          <cell r="F87" t="str">
            <v>杉山 俊昭</v>
          </cell>
          <cell r="G87" t="str">
            <v>ｽｷﾞﾔﾏ ﾄｼｱｷ</v>
          </cell>
          <cell r="H87" t="str">
            <v>Toshiaki Sugiyama</v>
          </cell>
          <cell r="I87" t="str">
            <v>M4</v>
          </cell>
          <cell r="J87" t="str">
            <v>21310.Consulting Practice Director.CONS.IMPDEL.M4</v>
          </cell>
          <cell r="K87" t="str">
            <v>Practice</v>
          </cell>
          <cell r="L87" t="str">
            <v>B</v>
          </cell>
          <cell r="M87" t="str">
            <v>L8</v>
          </cell>
          <cell r="N87" t="str">
            <v>Y</v>
          </cell>
          <cell r="Q87" t="str">
            <v>ｺﾝｻﾙﾃｨﾝｸﾞｻｰﾋﾞｽ統括</v>
          </cell>
          <cell r="R87" t="str">
            <v>ｱﾌﾟﾘｹｰｼｮﾝｿﾘｭｰｼｮﾝｺﾝｻﾙﾃｨﾝｸﾞ統括本部</v>
          </cell>
          <cell r="S87" t="str">
            <v>SCM/CRMｺﾝｻﾙﾃｨﾝｸﾞ本部</v>
          </cell>
          <cell r="T87" t="str">
            <v>SCMｺﾝｻﾙﾃｨﾝｸﾞ部</v>
          </cell>
          <cell r="U87" t="str">
            <v>Practice</v>
          </cell>
          <cell r="V87" t="str">
            <v>B</v>
          </cell>
          <cell r="W87" t="str">
            <v>Y</v>
          </cell>
          <cell r="Z87" t="str">
            <v>PracticeM4</v>
          </cell>
          <cell r="AA87">
            <v>21310</v>
          </cell>
          <cell r="AB87" t="str">
            <v>本部長</v>
          </cell>
          <cell r="AC87" t="str">
            <v>Director</v>
          </cell>
        </row>
        <row r="88">
          <cell r="E88">
            <v>1281</v>
          </cell>
          <cell r="F88" t="str">
            <v>佐々木 浩行</v>
          </cell>
          <cell r="G88" t="str">
            <v>ｻｻｷ ﾋﾛﾕｷ</v>
          </cell>
          <cell r="H88" t="str">
            <v>Hiroyuki Sasaki</v>
          </cell>
          <cell r="I88" t="str">
            <v>IC5</v>
          </cell>
          <cell r="J88" t="str">
            <v>21410.Consulting Technical Director.CONS.IMPDEL.IC5</v>
          </cell>
          <cell r="K88" t="str">
            <v>Delivery</v>
          </cell>
          <cell r="L88" t="str">
            <v>B</v>
          </cell>
          <cell r="M88" t="str">
            <v>L8</v>
          </cell>
          <cell r="Q88" t="str">
            <v>ｺﾝｻﾙﾃｨﾝｸﾞｻｰﾋﾞｽ統括</v>
          </cell>
          <cell r="R88" t="str">
            <v>ｱﾌﾟﾘｹｰｼｮﾝｿﾘｭｰｼｮﾝｺﾝｻﾙﾃｨﾝｸﾞ統括本部</v>
          </cell>
          <cell r="S88" t="str">
            <v>SCM/CRMｺﾝｻﾙﾃｨﾝｸﾞ本部</v>
          </cell>
          <cell r="T88" t="str">
            <v>SCMｺﾝｻﾙﾃｨﾝｸﾞ部</v>
          </cell>
          <cell r="U88" t="str">
            <v>Solution</v>
          </cell>
          <cell r="V88" t="str">
            <v>B</v>
          </cell>
          <cell r="X88" t="str">
            <v>DSA</v>
          </cell>
          <cell r="Y88" t="str">
            <v>-</v>
          </cell>
          <cell r="Z88" t="str">
            <v>SolutionIC5</v>
          </cell>
          <cell r="AA88">
            <v>21660</v>
          </cell>
          <cell r="AB88" t="str">
            <v>ソリューションシニアディレクター</v>
          </cell>
          <cell r="AC88" t="str">
            <v>Consulting Solution Senior Director</v>
          </cell>
        </row>
        <row r="89">
          <cell r="E89">
            <v>4199</v>
          </cell>
          <cell r="F89" t="str">
            <v>石井 浩靖</v>
          </cell>
          <cell r="G89" t="str">
            <v>ｲｼｲ ﾋﾛﾔｽ</v>
          </cell>
          <cell r="H89" t="str">
            <v>Hiroyasu Ishii</v>
          </cell>
          <cell r="I89" t="str">
            <v>IC5</v>
          </cell>
          <cell r="J89" t="str">
            <v>21650.Consulting Solution Director.CONS.IMPDEL.IC5</v>
          </cell>
          <cell r="K89" t="str">
            <v>Solution</v>
          </cell>
          <cell r="L89" t="str">
            <v>B</v>
          </cell>
          <cell r="M89" t="str">
            <v>L8</v>
          </cell>
          <cell r="Q89" t="str">
            <v>ｺﾝｻﾙﾃｨﾝｸﾞｻｰﾋﾞｽ統括</v>
          </cell>
          <cell r="R89" t="str">
            <v>ｱﾌﾟﾘｹｰｼｮﾝｿﾘｭｰｼｮﾝｺﾝｻﾙﾃｨﾝｸﾞ統括本部</v>
          </cell>
          <cell r="S89" t="str">
            <v>SCM/CRMｺﾝｻﾙﾃｨﾝｸﾞ本部</v>
          </cell>
          <cell r="T89" t="str">
            <v>SCMｺﾝｻﾙﾃｨﾝｸﾞ部</v>
          </cell>
          <cell r="U89" t="str">
            <v>Project</v>
          </cell>
          <cell r="V89" t="str">
            <v>B</v>
          </cell>
          <cell r="X89" t="str">
            <v>PM</v>
          </cell>
          <cell r="Y89" t="str">
            <v>-</v>
          </cell>
          <cell r="Z89" t="str">
            <v>ProjectIC5</v>
          </cell>
          <cell r="AA89">
            <v>12612</v>
          </cell>
          <cell r="AB89" t="str">
            <v>プロジェクトテクニカルディレクター</v>
          </cell>
          <cell r="AC89" t="str">
            <v>Consulting Project Technical Director</v>
          </cell>
        </row>
        <row r="90">
          <cell r="E90">
            <v>746</v>
          </cell>
          <cell r="F90" t="str">
            <v>小林 由希</v>
          </cell>
          <cell r="G90" t="str">
            <v>ｺﾊﾞﾔｼ ﾕｷ</v>
          </cell>
          <cell r="H90" t="str">
            <v>Yuki Kobayashi</v>
          </cell>
          <cell r="I90" t="str">
            <v>IC4</v>
          </cell>
          <cell r="J90" t="str">
            <v>21640.Consulting Solution Manager.CONS.IMPDEL.IC4</v>
          </cell>
          <cell r="K90" t="str">
            <v>Solution</v>
          </cell>
          <cell r="L90" t="str">
            <v>B</v>
          </cell>
          <cell r="M90" t="str">
            <v>L7</v>
          </cell>
          <cell r="Q90" t="str">
            <v>ｺﾝｻﾙﾃｨﾝｸﾞｻｰﾋﾞｽ統括</v>
          </cell>
          <cell r="R90" t="str">
            <v>ｱﾌﾟﾘｹｰｼｮﾝｿﾘｭｰｼｮﾝｺﾝｻﾙﾃｨﾝｸﾞ統括本部</v>
          </cell>
          <cell r="S90" t="str">
            <v>SCM/CRMｺﾝｻﾙﾃｨﾝｸﾞ本部</v>
          </cell>
          <cell r="T90" t="str">
            <v>SCMｺﾝｻﾙﾃｨﾝｸﾞ部</v>
          </cell>
          <cell r="U90" t="str">
            <v>Solution</v>
          </cell>
          <cell r="V90" t="str">
            <v>B</v>
          </cell>
          <cell r="X90" t="str">
            <v>DSA</v>
          </cell>
          <cell r="Y90" t="str">
            <v>-</v>
          </cell>
          <cell r="Z90" t="str">
            <v>SolutionIC4</v>
          </cell>
          <cell r="AA90">
            <v>21640</v>
          </cell>
          <cell r="AB90" t="str">
            <v>ソリューションマネジャー</v>
          </cell>
          <cell r="AC90" t="str">
            <v>Consulting Solution Manager</v>
          </cell>
        </row>
        <row r="91">
          <cell r="E91">
            <v>1348</v>
          </cell>
          <cell r="F91" t="str">
            <v>永島 登</v>
          </cell>
          <cell r="G91" t="str">
            <v>ﾅｶﾞｼﾏ ﾉﾎﾞﾙ</v>
          </cell>
          <cell r="H91" t="str">
            <v>Noboru Nagashima</v>
          </cell>
          <cell r="I91" t="str">
            <v>IC4</v>
          </cell>
          <cell r="J91" t="str">
            <v>21640.Consulting Solution Manager.CONS.IMPDEL.IC4</v>
          </cell>
          <cell r="K91" t="str">
            <v>Solution</v>
          </cell>
          <cell r="L91" t="str">
            <v>B</v>
          </cell>
          <cell r="M91" t="str">
            <v>L7</v>
          </cell>
          <cell r="Q91" t="str">
            <v>ｺﾝｻﾙﾃｨﾝｸﾞｻｰﾋﾞｽ統括</v>
          </cell>
          <cell r="R91" t="str">
            <v>ｱﾌﾟﾘｹｰｼｮﾝｿﾘｭｰｼｮﾝｺﾝｻﾙﾃｨﾝｸﾞ統括本部</v>
          </cell>
          <cell r="S91" t="str">
            <v>SCM/CRMｺﾝｻﾙﾃｨﾝｸﾞ本部</v>
          </cell>
          <cell r="T91" t="str">
            <v>SCMｺﾝｻﾙﾃｨﾝｸﾞ部</v>
          </cell>
          <cell r="U91" t="str">
            <v>Solution</v>
          </cell>
          <cell r="V91" t="str">
            <v>B</v>
          </cell>
          <cell r="X91" t="str">
            <v>SA</v>
          </cell>
          <cell r="Y91" t="str">
            <v>-</v>
          </cell>
          <cell r="Z91" t="str">
            <v>SolutionIC4</v>
          </cell>
          <cell r="AA91">
            <v>21640</v>
          </cell>
          <cell r="AB91" t="str">
            <v>ソリューションマネジャー</v>
          </cell>
          <cell r="AC91" t="str">
            <v>Consulting Solution Manager</v>
          </cell>
        </row>
        <row r="92">
          <cell r="E92">
            <v>1653</v>
          </cell>
          <cell r="F92" t="str">
            <v>徳井 琢也</v>
          </cell>
          <cell r="G92" t="str">
            <v>ﾄｸｲ ﾀｸﾔ</v>
          </cell>
          <cell r="H92" t="str">
            <v>Takuya Tokui</v>
          </cell>
          <cell r="I92" t="str">
            <v>IC4</v>
          </cell>
          <cell r="J92" t="str">
            <v>21640.Consulting Solution Manager.CONS.IMPDEL.IC4</v>
          </cell>
          <cell r="K92" t="str">
            <v>Solution</v>
          </cell>
          <cell r="L92" t="str">
            <v>B</v>
          </cell>
          <cell r="M92" t="str">
            <v>L7</v>
          </cell>
          <cell r="Q92" t="str">
            <v>ｺﾝｻﾙﾃｨﾝｸﾞｻｰﾋﾞｽ統括</v>
          </cell>
          <cell r="R92" t="str">
            <v>ｱﾌﾟﾘｹｰｼｮﾝｿﾘｭｰｼｮﾝｺﾝｻﾙﾃｨﾝｸﾞ統括本部</v>
          </cell>
          <cell r="S92" t="str">
            <v>SCM/CRMｺﾝｻﾙﾃｨﾝｸﾞ本部</v>
          </cell>
          <cell r="T92" t="str">
            <v>SCMｺﾝｻﾙﾃｨﾝｸﾞ部</v>
          </cell>
          <cell r="U92" t="str">
            <v>Solution</v>
          </cell>
          <cell r="V92" t="str">
            <v>B</v>
          </cell>
          <cell r="X92" t="str">
            <v>SA</v>
          </cell>
          <cell r="Y92" t="str">
            <v>-</v>
          </cell>
          <cell r="Z92" t="str">
            <v>SolutionIC4</v>
          </cell>
          <cell r="AA92">
            <v>21640</v>
          </cell>
          <cell r="AB92" t="str">
            <v>ソリューションマネジャー</v>
          </cell>
          <cell r="AC92" t="str">
            <v>Consulting Solution Manager</v>
          </cell>
        </row>
        <row r="93">
          <cell r="E93">
            <v>2023</v>
          </cell>
          <cell r="F93" t="str">
            <v>山口 勝</v>
          </cell>
          <cell r="G93" t="str">
            <v>ﾔﾏｸﾞﾁ ﾏｻﾙ</v>
          </cell>
          <cell r="H93" t="str">
            <v>Masaru Yamaguchi</v>
          </cell>
          <cell r="I93" t="str">
            <v>IC4</v>
          </cell>
          <cell r="J93" t="str">
            <v>21640.Consulting Solution Manager.CONS.IMPDEL.IC4</v>
          </cell>
          <cell r="K93" t="str">
            <v>Solution</v>
          </cell>
          <cell r="L93" t="str">
            <v>B</v>
          </cell>
          <cell r="M93" t="str">
            <v>L7</v>
          </cell>
          <cell r="Q93" t="str">
            <v>ｺﾝｻﾙﾃｨﾝｸﾞｻｰﾋﾞｽ統括</v>
          </cell>
          <cell r="R93" t="str">
            <v>ｱﾌﾟﾘｹｰｼｮﾝｿﾘｭｰｼｮﾝｺﾝｻﾙﾃｨﾝｸﾞ統括本部</v>
          </cell>
          <cell r="S93" t="str">
            <v>SCM/CRMｺﾝｻﾙﾃｨﾝｸﾞ本部</v>
          </cell>
          <cell r="T93" t="str">
            <v>SCMｺﾝｻﾙﾃｨﾝｸﾞ部</v>
          </cell>
          <cell r="U93" t="str">
            <v>Solution</v>
          </cell>
          <cell r="V93" t="str">
            <v>B</v>
          </cell>
          <cell r="X93" t="str">
            <v>SA</v>
          </cell>
          <cell r="Y93" t="str">
            <v>-</v>
          </cell>
          <cell r="Z93" t="str">
            <v>SolutionIC4</v>
          </cell>
          <cell r="AA93">
            <v>21640</v>
          </cell>
          <cell r="AB93" t="str">
            <v>ソリューションマネジャー</v>
          </cell>
          <cell r="AC93" t="str">
            <v>Consulting Solution Manager</v>
          </cell>
        </row>
        <row r="94">
          <cell r="E94">
            <v>3313</v>
          </cell>
          <cell r="F94" t="str">
            <v>地主 修一</v>
          </cell>
          <cell r="G94" t="str">
            <v>ｼﾞﾇｼ ｼｭｳｲﾁ</v>
          </cell>
          <cell r="H94" t="str">
            <v>Shuichi Jinushi</v>
          </cell>
          <cell r="I94" t="str">
            <v>IC4</v>
          </cell>
          <cell r="J94" t="str">
            <v>21640.Consulting Solution Manager.CONS.IMPDEL.IC4</v>
          </cell>
          <cell r="K94" t="str">
            <v>Solution</v>
          </cell>
          <cell r="L94" t="str">
            <v>B</v>
          </cell>
          <cell r="M94" t="str">
            <v>L7</v>
          </cell>
          <cell r="Q94" t="str">
            <v>ｺﾝｻﾙﾃｨﾝｸﾞｻｰﾋﾞｽ統括</v>
          </cell>
          <cell r="R94" t="str">
            <v>ｱﾌﾟﾘｹｰｼｮﾝｿﾘｭｰｼｮﾝｺﾝｻﾙﾃｨﾝｸﾞ統括本部</v>
          </cell>
          <cell r="S94" t="str">
            <v>SCM/CRMｺﾝｻﾙﾃｨﾝｸﾞ本部</v>
          </cell>
          <cell r="T94" t="str">
            <v>SCMｺﾝｻﾙﾃｨﾝｸﾞ部</v>
          </cell>
          <cell r="U94" t="str">
            <v>Solution</v>
          </cell>
          <cell r="V94" t="str">
            <v>B</v>
          </cell>
          <cell r="X94" t="str">
            <v>DSA</v>
          </cell>
          <cell r="Y94" t="str">
            <v>-</v>
          </cell>
          <cell r="Z94" t="str">
            <v>SolutionIC4</v>
          </cell>
          <cell r="AA94">
            <v>21640</v>
          </cell>
          <cell r="AB94" t="str">
            <v>ソリューションマネジャー</v>
          </cell>
          <cell r="AC94" t="str">
            <v>Consulting Solution Manager</v>
          </cell>
        </row>
        <row r="95">
          <cell r="E95">
            <v>3530</v>
          </cell>
          <cell r="F95" t="str">
            <v>熊木 達治</v>
          </cell>
          <cell r="G95" t="str">
            <v>ｸﾏｷ ﾀﾂﾊﾙ</v>
          </cell>
          <cell r="H95" t="str">
            <v>Tatsuharu Kumaki</v>
          </cell>
          <cell r="I95" t="str">
            <v>IC4</v>
          </cell>
          <cell r="J95" t="str">
            <v>20820.Consulting Technical Manager.CONS.IMPDEL.IC4</v>
          </cell>
          <cell r="K95" t="str">
            <v>Delivery</v>
          </cell>
          <cell r="L95" t="str">
            <v>B</v>
          </cell>
          <cell r="M95" t="str">
            <v>L7</v>
          </cell>
          <cell r="Q95" t="str">
            <v>ｺﾝｻﾙﾃｨﾝｸﾞｻｰﾋﾞｽ統括</v>
          </cell>
          <cell r="R95" t="str">
            <v>ｱﾌﾟﾘｹｰｼｮﾝｿﾘｭｰｼｮﾝｺﾝｻﾙﾃｨﾝｸﾞ統括本部</v>
          </cell>
          <cell r="S95" t="str">
            <v>SCM/CRMｺﾝｻﾙﾃｨﾝｸﾞ本部</v>
          </cell>
          <cell r="T95" t="str">
            <v>SCMｺﾝｻﾙﾃｨﾝｸﾞ部</v>
          </cell>
          <cell r="U95" t="str">
            <v>Delivery</v>
          </cell>
          <cell r="V95" t="str">
            <v>B</v>
          </cell>
          <cell r="X95" t="str">
            <v>Delivery</v>
          </cell>
          <cell r="Y95" t="str">
            <v>-</v>
          </cell>
          <cell r="Z95" t="str">
            <v>DeliveryIC4</v>
          </cell>
          <cell r="AA95">
            <v>20820</v>
          </cell>
          <cell r="AB95" t="str">
            <v>コンサルティングテクニカルマネジャー</v>
          </cell>
          <cell r="AC95" t="str">
            <v>Consulting Technical Manager</v>
          </cell>
        </row>
        <row r="96">
          <cell r="E96">
            <v>4069</v>
          </cell>
          <cell r="F96" t="str">
            <v>辻本 有仁</v>
          </cell>
          <cell r="G96" t="str">
            <v>ﾂｼﾞﾓﾄ ｱﾘﾋﾄ</v>
          </cell>
          <cell r="H96" t="str">
            <v>Arihito Tsujimoto</v>
          </cell>
          <cell r="I96" t="str">
            <v>IC4</v>
          </cell>
          <cell r="J96" t="str">
            <v>21640.Consulting Solution Manager.CONS.IMPDEL.IC4</v>
          </cell>
          <cell r="K96" t="str">
            <v>Solution</v>
          </cell>
          <cell r="L96" t="str">
            <v>B</v>
          </cell>
          <cell r="M96" t="str">
            <v>L7</v>
          </cell>
          <cell r="Q96" t="str">
            <v>ｺﾝｻﾙﾃｨﾝｸﾞｻｰﾋﾞｽ統括</v>
          </cell>
          <cell r="R96" t="str">
            <v>ｱﾌﾟﾘｹｰｼｮﾝｿﾘｭｰｼｮﾝｺﾝｻﾙﾃｨﾝｸﾞ統括本部</v>
          </cell>
          <cell r="S96" t="str">
            <v>SCM/CRMｺﾝｻﾙﾃｨﾝｸﾞ本部</v>
          </cell>
          <cell r="T96" t="str">
            <v>SCMｺﾝｻﾙﾃｨﾝｸﾞ部</v>
          </cell>
          <cell r="U96" t="str">
            <v>Project</v>
          </cell>
          <cell r="V96" t="str">
            <v>B</v>
          </cell>
          <cell r="X96" t="str">
            <v>PM</v>
          </cell>
          <cell r="Y96" t="str">
            <v>-</v>
          </cell>
          <cell r="Z96" t="str">
            <v>ProjectIC4</v>
          </cell>
          <cell r="AA96">
            <v>12611</v>
          </cell>
          <cell r="AB96" t="str">
            <v>プロジェクトテクニカルマネジャー</v>
          </cell>
          <cell r="AC96" t="str">
            <v>Consulting Project Technical Manager</v>
          </cell>
        </row>
        <row r="97">
          <cell r="E97">
            <v>4100</v>
          </cell>
          <cell r="F97" t="str">
            <v>沼辺 道一</v>
          </cell>
          <cell r="G97" t="str">
            <v>ﾇﾏﾍﾞ ﾐﾁｶｽﾞ</v>
          </cell>
          <cell r="H97" t="str">
            <v>Michikazu Numabe</v>
          </cell>
          <cell r="I97" t="str">
            <v>IC4</v>
          </cell>
          <cell r="J97" t="str">
            <v>21640.Consulting Solution Manager.CONS.IMPDEL.IC4</v>
          </cell>
          <cell r="K97" t="str">
            <v>Solution</v>
          </cell>
          <cell r="L97" t="str">
            <v>B</v>
          </cell>
          <cell r="M97" t="str">
            <v>L7</v>
          </cell>
          <cell r="Q97" t="str">
            <v>ｺﾝｻﾙﾃｨﾝｸﾞｻｰﾋﾞｽ統括</v>
          </cell>
          <cell r="R97" t="str">
            <v>ｱﾌﾟﾘｹｰｼｮﾝｿﾘｭｰｼｮﾝｺﾝｻﾙﾃｨﾝｸﾞ統括本部</v>
          </cell>
          <cell r="S97" t="str">
            <v>SCM/CRMｺﾝｻﾙﾃｨﾝｸﾞ本部</v>
          </cell>
          <cell r="T97" t="str">
            <v>SCMｺﾝｻﾙﾃｨﾝｸﾞ部</v>
          </cell>
          <cell r="U97" t="str">
            <v>Solution</v>
          </cell>
          <cell r="V97" t="str">
            <v>B</v>
          </cell>
          <cell r="X97" t="str">
            <v>SA</v>
          </cell>
          <cell r="Y97" t="str">
            <v>-</v>
          </cell>
          <cell r="Z97" t="str">
            <v>SolutionIC4</v>
          </cell>
          <cell r="AA97">
            <v>21640</v>
          </cell>
          <cell r="AB97" t="str">
            <v>ソリューションマネジャー</v>
          </cell>
          <cell r="AC97" t="str">
            <v>Consulting Solution Manager</v>
          </cell>
        </row>
        <row r="98">
          <cell r="E98">
            <v>4179</v>
          </cell>
          <cell r="F98" t="str">
            <v>高田 倶美</v>
          </cell>
          <cell r="G98" t="str">
            <v>ﾀｶﾀﾞ ﾄﾓﾐ</v>
          </cell>
          <cell r="H98" t="str">
            <v>Tomomi Takada</v>
          </cell>
          <cell r="I98" t="str">
            <v>IC4</v>
          </cell>
          <cell r="J98" t="str">
            <v>21640.Consulting Solution Manager.CONS.IMPDEL.IC4</v>
          </cell>
          <cell r="K98" t="str">
            <v>Solution</v>
          </cell>
          <cell r="L98" t="str">
            <v>B</v>
          </cell>
          <cell r="M98" t="str">
            <v>L7</v>
          </cell>
          <cell r="Q98" t="str">
            <v>ｺﾝｻﾙﾃｨﾝｸﾞｻｰﾋﾞｽ統括</v>
          </cell>
          <cell r="R98" t="str">
            <v>ｱﾌﾟﾘｹｰｼｮﾝｿﾘｭｰｼｮﾝｺﾝｻﾙﾃｨﾝｸﾞ統括本部</v>
          </cell>
          <cell r="S98" t="str">
            <v>SCM/CRMｺﾝｻﾙﾃｨﾝｸﾞ本部</v>
          </cell>
          <cell r="T98" t="str">
            <v>SCMｺﾝｻﾙﾃｨﾝｸﾞ部</v>
          </cell>
          <cell r="U98" t="str">
            <v>Project</v>
          </cell>
          <cell r="V98" t="str">
            <v>B</v>
          </cell>
          <cell r="X98" t="str">
            <v>PMO</v>
          </cell>
          <cell r="Y98" t="str">
            <v>-</v>
          </cell>
          <cell r="Z98" t="str">
            <v>ProjectIC4</v>
          </cell>
          <cell r="AA98">
            <v>12611</v>
          </cell>
          <cell r="AB98" t="str">
            <v>プロジェクトテクニカルマネジャー</v>
          </cell>
          <cell r="AC98" t="str">
            <v>Consulting Project Technical Manager</v>
          </cell>
        </row>
        <row r="99">
          <cell r="E99">
            <v>4302</v>
          </cell>
          <cell r="F99" t="str">
            <v>山田 幸生</v>
          </cell>
          <cell r="G99" t="str">
            <v>ﾔﾏﾀﾞ ﾕｷｵ</v>
          </cell>
          <cell r="H99" t="str">
            <v>Yukio Yamada</v>
          </cell>
          <cell r="I99" t="str">
            <v>IC4</v>
          </cell>
          <cell r="J99" t="str">
            <v>21640.Consulting Solution Manager.CONS.IMPDEL.IC4</v>
          </cell>
          <cell r="K99" t="str">
            <v>Solution</v>
          </cell>
          <cell r="L99" t="str">
            <v>B</v>
          </cell>
          <cell r="M99" t="str">
            <v>L7</v>
          </cell>
          <cell r="Q99" t="str">
            <v>ｺﾝｻﾙﾃｨﾝｸﾞｻｰﾋﾞｽ統括</v>
          </cell>
          <cell r="R99" t="str">
            <v>ｱﾌﾟﾘｹｰｼｮﾝｿﾘｭｰｼｮﾝｺﾝｻﾙﾃｨﾝｸﾞ統括本部</v>
          </cell>
          <cell r="S99" t="str">
            <v>SCM/CRMｺﾝｻﾙﾃｨﾝｸﾞ本部</v>
          </cell>
          <cell r="T99" t="str">
            <v>SCMｺﾝｻﾙﾃｨﾝｸﾞ部</v>
          </cell>
          <cell r="U99" t="str">
            <v>Delivery</v>
          </cell>
          <cell r="V99" t="str">
            <v>B</v>
          </cell>
          <cell r="AD99" t="str">
            <v>MS転籍はなし</v>
          </cell>
        </row>
        <row r="100">
          <cell r="E100">
            <v>577</v>
          </cell>
          <cell r="F100" t="str">
            <v>百武 友幸</v>
          </cell>
          <cell r="G100" t="str">
            <v>ﾋｬｸﾀｹ ﾄﾓﾕｷ</v>
          </cell>
          <cell r="H100" t="str">
            <v>Tomoyuki Hyakutake</v>
          </cell>
          <cell r="I100" t="str">
            <v>IC3</v>
          </cell>
          <cell r="J100" t="str">
            <v>20610.Senior Principal Consultant.CONS.IMPDEL.IC3</v>
          </cell>
          <cell r="K100" t="str">
            <v>Delivery</v>
          </cell>
          <cell r="L100" t="str">
            <v>B</v>
          </cell>
          <cell r="M100" t="str">
            <v>L6</v>
          </cell>
          <cell r="Q100" t="str">
            <v>ｺﾝｻﾙﾃｨﾝｸﾞｻｰﾋﾞｽ統括</v>
          </cell>
          <cell r="R100" t="str">
            <v>ｱﾌﾟﾘｹｰｼｮﾝｿﾘｭｰｼｮﾝｺﾝｻﾙﾃｨﾝｸﾞ統括本部</v>
          </cell>
          <cell r="S100" t="str">
            <v>SCM/CRMｺﾝｻﾙﾃｨﾝｸﾞ本部</v>
          </cell>
          <cell r="T100" t="str">
            <v>SCMｺﾝｻﾙﾃｨﾝｸﾞ部</v>
          </cell>
          <cell r="U100" t="str">
            <v>Delivery</v>
          </cell>
          <cell r="V100" t="str">
            <v>B</v>
          </cell>
          <cell r="X100" t="str">
            <v>Delivery</v>
          </cell>
          <cell r="Y100" t="str">
            <v>-</v>
          </cell>
          <cell r="Z100" t="str">
            <v>DeliveryIC3</v>
          </cell>
          <cell r="AA100">
            <v>20610</v>
          </cell>
          <cell r="AB100" t="str">
            <v>シニアプリンシパルコンサルタント</v>
          </cell>
          <cell r="AC100" t="str">
            <v>Senior Principal Consultant</v>
          </cell>
        </row>
        <row r="101">
          <cell r="E101">
            <v>834</v>
          </cell>
          <cell r="F101" t="str">
            <v>小野沢 英</v>
          </cell>
          <cell r="G101" t="str">
            <v>ｵﾉｻﾞﾜ ｴｲ</v>
          </cell>
          <cell r="H101" t="str">
            <v>Ei Onozawa</v>
          </cell>
          <cell r="I101" t="str">
            <v>IC3</v>
          </cell>
          <cell r="J101" t="str">
            <v>20610.Senior Principal Consultant.CONS.IMPDEL.IC3</v>
          </cell>
          <cell r="K101" t="str">
            <v>Delivery</v>
          </cell>
          <cell r="L101" t="str">
            <v>B</v>
          </cell>
          <cell r="M101" t="str">
            <v>L6</v>
          </cell>
          <cell r="Q101" t="str">
            <v>ｺﾝｻﾙﾃｨﾝｸﾞｻｰﾋﾞｽ統括</v>
          </cell>
          <cell r="R101" t="str">
            <v>ｱﾌﾟﾘｹｰｼｮﾝｿﾘｭｰｼｮﾝｺﾝｻﾙﾃｨﾝｸﾞ統括本部</v>
          </cell>
          <cell r="S101" t="str">
            <v>SCM/CRMｺﾝｻﾙﾃｨﾝｸﾞ本部</v>
          </cell>
          <cell r="T101" t="str">
            <v>SCMｺﾝｻﾙﾃｨﾝｸﾞ部</v>
          </cell>
          <cell r="U101" t="str">
            <v>Delivery</v>
          </cell>
          <cell r="V101" t="str">
            <v>B</v>
          </cell>
          <cell r="AD101" t="str">
            <v>MS転籍はなし</v>
          </cell>
        </row>
        <row r="102">
          <cell r="E102">
            <v>1433</v>
          </cell>
          <cell r="F102" t="str">
            <v>関根 圧詞</v>
          </cell>
          <cell r="G102" t="str">
            <v>ｾｷﾈ ｱﾂｼ</v>
          </cell>
          <cell r="H102" t="str">
            <v>Atsushi Sekine</v>
          </cell>
          <cell r="I102" t="str">
            <v>M2</v>
          </cell>
          <cell r="J102" t="str">
            <v>20710.Managing Principal Consultant.CONS.IMPDEL.M2</v>
          </cell>
          <cell r="K102" t="str">
            <v>Delivery</v>
          </cell>
          <cell r="L102" t="str">
            <v>B</v>
          </cell>
          <cell r="M102" t="str">
            <v>L6</v>
          </cell>
          <cell r="N102" t="str">
            <v>Y</v>
          </cell>
          <cell r="Q102" t="str">
            <v>ｺﾝｻﾙﾃｨﾝｸﾞｻｰﾋﾞｽ統括</v>
          </cell>
          <cell r="R102" t="str">
            <v>ｱﾌﾟﾘｹｰｼｮﾝｿﾘｭｰｼｮﾝｺﾝｻﾙﾃｨﾝｸﾞ統括本部</v>
          </cell>
          <cell r="S102" t="str">
            <v>SCM/CRMｺﾝｻﾙﾃｨﾝｸﾞ本部</v>
          </cell>
          <cell r="T102" t="str">
            <v>SCMｺﾝｻﾙﾃｨﾝｸﾞ部</v>
          </cell>
          <cell r="U102" t="str">
            <v>Delivery</v>
          </cell>
          <cell r="V102" t="str">
            <v>B</v>
          </cell>
          <cell r="X102" t="str">
            <v>Delivery</v>
          </cell>
          <cell r="Y102" t="str">
            <v>PM候補</v>
          </cell>
          <cell r="Z102" t="str">
            <v>DeliveryM2</v>
          </cell>
          <cell r="AA102">
            <v>20710</v>
          </cell>
          <cell r="AB102" t="str">
            <v>マネージングプリンシパルコンサルタント</v>
          </cell>
          <cell r="AC102" t="str">
            <v>Managing Principal Consultant</v>
          </cell>
        </row>
        <row r="103">
          <cell r="E103">
            <v>1592</v>
          </cell>
          <cell r="F103" t="str">
            <v>藤田 芳昭</v>
          </cell>
          <cell r="G103" t="str">
            <v>ﾌｼﾞﾀ ﾖｼｱｷ</v>
          </cell>
          <cell r="H103" t="str">
            <v>Yoshiaki Fujita</v>
          </cell>
          <cell r="I103" t="str">
            <v>IC3</v>
          </cell>
          <cell r="J103" t="str">
            <v>20610.Senior Principal Consultant.CONS.IMPDEL.IC3</v>
          </cell>
          <cell r="K103" t="str">
            <v>Delivery</v>
          </cell>
          <cell r="L103" t="str">
            <v>B</v>
          </cell>
          <cell r="M103" t="str">
            <v>L6</v>
          </cell>
          <cell r="Q103" t="str">
            <v>ｺﾝｻﾙﾃｨﾝｸﾞｻｰﾋﾞｽ統括</v>
          </cell>
          <cell r="R103" t="str">
            <v>ｱﾌﾟﾘｹｰｼｮﾝｿﾘｭｰｼｮﾝｺﾝｻﾙﾃｨﾝｸﾞ統括本部</v>
          </cell>
          <cell r="S103" t="str">
            <v>SCM/CRMｺﾝｻﾙﾃｨﾝｸﾞ本部</v>
          </cell>
          <cell r="T103" t="str">
            <v>SCMｺﾝｻﾙﾃｨﾝｸﾞ部</v>
          </cell>
          <cell r="U103" t="str">
            <v>Delivery</v>
          </cell>
          <cell r="V103" t="str">
            <v>B</v>
          </cell>
          <cell r="X103" t="str">
            <v>Delivery</v>
          </cell>
          <cell r="Y103" t="str">
            <v>-</v>
          </cell>
          <cell r="Z103" t="str">
            <v>DeliveryIC3</v>
          </cell>
          <cell r="AA103">
            <v>20610</v>
          </cell>
          <cell r="AB103" t="str">
            <v>シニアプリンシパルコンサルタント</v>
          </cell>
          <cell r="AC103" t="str">
            <v>Senior Principal Consultant</v>
          </cell>
        </row>
        <row r="104">
          <cell r="E104">
            <v>1610</v>
          </cell>
          <cell r="F104" t="str">
            <v>船山 亮二</v>
          </cell>
          <cell r="G104" t="str">
            <v>ﾌﾅﾔﾏ ﾘｮｳｼﾞ</v>
          </cell>
          <cell r="H104" t="str">
            <v>Ryoji Funayama</v>
          </cell>
          <cell r="I104" t="str">
            <v>IC3</v>
          </cell>
          <cell r="J104" t="str">
            <v>20610.Senior Principal Consultant.CONS.IMPDEL.IC3</v>
          </cell>
          <cell r="K104" t="str">
            <v>Delivery</v>
          </cell>
          <cell r="L104" t="str">
            <v>B</v>
          </cell>
          <cell r="M104" t="str">
            <v>L6</v>
          </cell>
          <cell r="Q104" t="str">
            <v>ｺﾝｻﾙﾃｨﾝｸﾞｻｰﾋﾞｽ統括</v>
          </cell>
          <cell r="R104" t="str">
            <v>ｱﾌﾟﾘｹｰｼｮﾝｿﾘｭｰｼｮﾝｺﾝｻﾙﾃｨﾝｸﾞ統括本部</v>
          </cell>
          <cell r="S104" t="str">
            <v>SCM/CRMｺﾝｻﾙﾃｨﾝｸﾞ本部</v>
          </cell>
          <cell r="T104" t="str">
            <v>SCMｺﾝｻﾙﾃｨﾝｸﾞ部</v>
          </cell>
          <cell r="U104" t="str">
            <v>Delivery</v>
          </cell>
          <cell r="V104" t="str">
            <v>B</v>
          </cell>
          <cell r="X104" t="str">
            <v>Delivery</v>
          </cell>
          <cell r="Y104" t="str">
            <v>-</v>
          </cell>
          <cell r="Z104" t="str">
            <v>DeliveryIC3</v>
          </cell>
          <cell r="AA104">
            <v>20610</v>
          </cell>
          <cell r="AB104" t="str">
            <v>シニアプリンシパルコンサルタント</v>
          </cell>
          <cell r="AC104" t="str">
            <v>Senior Principal Consultant</v>
          </cell>
        </row>
        <row r="105">
          <cell r="E105">
            <v>3615</v>
          </cell>
          <cell r="F105" t="str">
            <v>松田 隆一</v>
          </cell>
          <cell r="G105" t="str">
            <v>ﾏﾂﾀﾞ ﾘｭｳｲﾁ</v>
          </cell>
          <cell r="H105" t="str">
            <v>Ryuichi Matsuda</v>
          </cell>
          <cell r="I105" t="str">
            <v>IC3</v>
          </cell>
          <cell r="J105" t="str">
            <v>20610.Senior Principal Consultant.CONS.IMPDEL.IC3</v>
          </cell>
          <cell r="K105" t="str">
            <v>Delivery</v>
          </cell>
          <cell r="L105" t="str">
            <v>B</v>
          </cell>
          <cell r="M105" t="str">
            <v>L6</v>
          </cell>
          <cell r="Q105" t="str">
            <v>ｺﾝｻﾙﾃｨﾝｸﾞｻｰﾋﾞｽ統括</v>
          </cell>
          <cell r="R105" t="str">
            <v>ｱﾌﾟﾘｹｰｼｮﾝｿﾘｭｰｼｮﾝｺﾝｻﾙﾃｨﾝｸﾞ統括本部</v>
          </cell>
          <cell r="S105" t="str">
            <v>SCM/CRMｺﾝｻﾙﾃｨﾝｸﾞ本部</v>
          </cell>
          <cell r="T105" t="str">
            <v>SCMｺﾝｻﾙﾃｨﾝｸﾞ部</v>
          </cell>
          <cell r="U105" t="str">
            <v>Delivery</v>
          </cell>
          <cell r="V105" t="str">
            <v>B</v>
          </cell>
          <cell r="X105" t="str">
            <v>Delivery</v>
          </cell>
          <cell r="Y105" t="str">
            <v>-</v>
          </cell>
          <cell r="Z105" t="str">
            <v>DeliveryIC3</v>
          </cell>
          <cell r="AA105">
            <v>20610</v>
          </cell>
          <cell r="AB105" t="str">
            <v>シニアプリンシパルコンサルタント</v>
          </cell>
          <cell r="AC105" t="str">
            <v>Senior Principal Consultant</v>
          </cell>
        </row>
        <row r="106">
          <cell r="E106">
            <v>3993</v>
          </cell>
          <cell r="F106" t="str">
            <v>石井 友子</v>
          </cell>
          <cell r="G106" t="str">
            <v>ｲｼｲ ﾄﾓｺ</v>
          </cell>
          <cell r="H106" t="str">
            <v>Tomoko Ishii</v>
          </cell>
          <cell r="I106" t="str">
            <v>IC3</v>
          </cell>
          <cell r="J106" t="str">
            <v>21630.Consulting Solution Lead.CONS.IMPDEL.IC3</v>
          </cell>
          <cell r="K106" t="str">
            <v>Solution</v>
          </cell>
          <cell r="L106" t="str">
            <v>B</v>
          </cell>
          <cell r="M106" t="str">
            <v>L6</v>
          </cell>
          <cell r="Q106" t="str">
            <v>ｺﾝｻﾙﾃｨﾝｸﾞｻｰﾋﾞｽ統括</v>
          </cell>
          <cell r="R106" t="str">
            <v>ｱﾌﾟﾘｹｰｼｮﾝｿﾘｭｰｼｮﾝｺﾝｻﾙﾃｨﾝｸﾞ統括本部</v>
          </cell>
          <cell r="S106" t="str">
            <v>SCM/CRMｺﾝｻﾙﾃｨﾝｸﾞ本部</v>
          </cell>
          <cell r="T106" t="str">
            <v>SCMｺﾝｻﾙﾃｨﾝｸﾞ部</v>
          </cell>
          <cell r="U106" t="str">
            <v>Solution</v>
          </cell>
          <cell r="V106" t="str">
            <v>B</v>
          </cell>
          <cell r="X106" t="str">
            <v>SA</v>
          </cell>
          <cell r="Y106" t="str">
            <v>-</v>
          </cell>
          <cell r="Z106" t="str">
            <v>SolutionIC3</v>
          </cell>
          <cell r="AA106">
            <v>21630</v>
          </cell>
          <cell r="AB106" t="str">
            <v>ソリューションリーダー</v>
          </cell>
          <cell r="AC106" t="str">
            <v>Consulting Solution Lead</v>
          </cell>
        </row>
        <row r="107">
          <cell r="E107">
            <v>2246</v>
          </cell>
          <cell r="F107" t="str">
            <v>木村 康仁</v>
          </cell>
          <cell r="G107" t="str">
            <v>ｷﾑﾗ ﾔｽﾋﾄ</v>
          </cell>
          <cell r="H107" t="str">
            <v>Yasuhito Kimura</v>
          </cell>
          <cell r="I107" t="str">
            <v>IC3</v>
          </cell>
          <cell r="J107" t="str">
            <v>20515.Principal Consultant.CONS.IMPDEL.IC3</v>
          </cell>
          <cell r="K107" t="str">
            <v>Delivery</v>
          </cell>
          <cell r="L107" t="str">
            <v>B</v>
          </cell>
          <cell r="M107" t="str">
            <v>L5</v>
          </cell>
          <cell r="Q107" t="str">
            <v>ｺﾝｻﾙﾃｨﾝｸﾞｻｰﾋﾞｽ統括</v>
          </cell>
          <cell r="R107" t="str">
            <v>ｱﾌﾟﾘｹｰｼｮﾝｿﾘｭｰｼｮﾝｺﾝｻﾙﾃｨﾝｸﾞ統括本部</v>
          </cell>
          <cell r="S107" t="str">
            <v>SCM/CRMｺﾝｻﾙﾃｨﾝｸﾞ本部</v>
          </cell>
          <cell r="T107" t="str">
            <v>SCMｺﾝｻﾙﾃｨﾝｸﾞ部</v>
          </cell>
          <cell r="U107" t="str">
            <v>Delivery</v>
          </cell>
          <cell r="V107" t="str">
            <v>B</v>
          </cell>
          <cell r="X107" t="str">
            <v>Delivery</v>
          </cell>
          <cell r="Y107" t="str">
            <v>-</v>
          </cell>
          <cell r="Z107" t="str">
            <v>DeliveryIC3</v>
          </cell>
          <cell r="AA107">
            <v>20610</v>
          </cell>
          <cell r="AB107" t="str">
            <v>シニアプリンシパルコンサルタント</v>
          </cell>
          <cell r="AC107" t="str">
            <v>Senior Principal Consultant</v>
          </cell>
        </row>
        <row r="108">
          <cell r="E108">
            <v>2971</v>
          </cell>
          <cell r="F108" t="str">
            <v>吉田 年希</v>
          </cell>
          <cell r="G108" t="str">
            <v>ﾖｼﾀﾞ ﾄｼｷ</v>
          </cell>
          <cell r="H108" t="str">
            <v>Toshiki Yoshida</v>
          </cell>
          <cell r="I108" t="str">
            <v>IC3</v>
          </cell>
          <cell r="J108" t="str">
            <v>20515.Principal Consultant.CONS.IMPDEL.IC3</v>
          </cell>
          <cell r="K108" t="str">
            <v>Delivery</v>
          </cell>
          <cell r="L108" t="str">
            <v>B</v>
          </cell>
          <cell r="M108" t="str">
            <v>L5</v>
          </cell>
          <cell r="Q108" t="str">
            <v>ｺﾝｻﾙﾃｨﾝｸﾞｻｰﾋﾞｽ統括</v>
          </cell>
          <cell r="R108" t="str">
            <v>ｱﾌﾟﾘｹｰｼｮﾝｿﾘｭｰｼｮﾝｺﾝｻﾙﾃｨﾝｸﾞ統括本部</v>
          </cell>
          <cell r="S108" t="str">
            <v>SCM/CRMｺﾝｻﾙﾃｨﾝｸﾞ本部</v>
          </cell>
          <cell r="T108" t="str">
            <v>SCMｺﾝｻﾙﾃｨﾝｸﾞ部</v>
          </cell>
          <cell r="U108" t="str">
            <v>Delivery</v>
          </cell>
          <cell r="V108" t="str">
            <v>B</v>
          </cell>
          <cell r="X108" t="str">
            <v>Delivery</v>
          </cell>
          <cell r="Y108" t="str">
            <v>-</v>
          </cell>
          <cell r="Z108" t="str">
            <v>DeliveryIC3</v>
          </cell>
          <cell r="AA108">
            <v>20610</v>
          </cell>
          <cell r="AB108" t="str">
            <v>シニアプリンシパルコンサルタント</v>
          </cell>
          <cell r="AC108" t="str">
            <v>Senior Principal Consultant</v>
          </cell>
        </row>
        <row r="109">
          <cell r="E109">
            <v>3546</v>
          </cell>
          <cell r="F109" t="str">
            <v>遠藤 貴彦</v>
          </cell>
          <cell r="G109" t="str">
            <v>ｴﾝﾄﾞｳ ﾀｶﾋｺ</v>
          </cell>
          <cell r="H109" t="str">
            <v>Takahiko Endo</v>
          </cell>
          <cell r="I109" t="str">
            <v>IC3</v>
          </cell>
          <cell r="J109" t="str">
            <v>20515.Principal Consultant.CONS.IMPDEL.IC3</v>
          </cell>
          <cell r="K109" t="str">
            <v>Delivery</v>
          </cell>
          <cell r="L109" t="str">
            <v>B</v>
          </cell>
          <cell r="M109" t="str">
            <v>L5</v>
          </cell>
          <cell r="Q109" t="str">
            <v>ｺﾝｻﾙﾃｨﾝｸﾞｻｰﾋﾞｽ統括</v>
          </cell>
          <cell r="R109" t="str">
            <v>ｱﾌﾟﾘｹｰｼｮﾝｿﾘｭｰｼｮﾝｺﾝｻﾙﾃｨﾝｸﾞ統括本部</v>
          </cell>
          <cell r="S109" t="str">
            <v>SCM/CRMｺﾝｻﾙﾃｨﾝｸﾞ本部</v>
          </cell>
          <cell r="T109" t="str">
            <v>SCMｺﾝｻﾙﾃｨﾝｸﾞ部</v>
          </cell>
          <cell r="U109" t="str">
            <v>Delivery</v>
          </cell>
          <cell r="V109" t="str">
            <v>B</v>
          </cell>
          <cell r="X109" t="str">
            <v>Delivery</v>
          </cell>
          <cell r="Y109" t="str">
            <v>SA候補</v>
          </cell>
          <cell r="Z109" t="str">
            <v>DeliveryIC3</v>
          </cell>
          <cell r="AA109">
            <v>20610</v>
          </cell>
          <cell r="AB109" t="str">
            <v>シニアプリンシパルコンサルタント</v>
          </cell>
          <cell r="AC109" t="str">
            <v>Senior Principal Consultant</v>
          </cell>
        </row>
        <row r="110">
          <cell r="E110">
            <v>3552</v>
          </cell>
          <cell r="F110" t="str">
            <v>田中 ゆみ</v>
          </cell>
          <cell r="G110" t="str">
            <v>ﾀﾅｶ ﾕﾐ</v>
          </cell>
          <cell r="H110" t="str">
            <v>Yumi Tanaka</v>
          </cell>
          <cell r="I110" t="str">
            <v>IC3</v>
          </cell>
          <cell r="J110" t="str">
            <v>20515.Principal Consultant.CONS.IMPDEL.IC3</v>
          </cell>
          <cell r="K110" t="str">
            <v>Delivery</v>
          </cell>
          <cell r="L110" t="str">
            <v>B</v>
          </cell>
          <cell r="M110" t="str">
            <v>L5</v>
          </cell>
          <cell r="Q110" t="str">
            <v>ｺﾝｻﾙﾃｨﾝｸﾞｻｰﾋﾞｽ統括</v>
          </cell>
          <cell r="R110" t="str">
            <v>ｱﾌﾟﾘｹｰｼｮﾝｿﾘｭｰｼｮﾝｺﾝｻﾙﾃｨﾝｸﾞ統括本部</v>
          </cell>
          <cell r="S110" t="str">
            <v>SCM/CRMｺﾝｻﾙﾃｨﾝｸﾞ本部</v>
          </cell>
          <cell r="T110" t="str">
            <v>SCMｺﾝｻﾙﾃｨﾝｸﾞ部</v>
          </cell>
          <cell r="U110" t="str">
            <v>Delivery</v>
          </cell>
          <cell r="V110" t="str">
            <v>B</v>
          </cell>
          <cell r="X110" t="str">
            <v>Delivery</v>
          </cell>
          <cell r="Y110" t="str">
            <v>-</v>
          </cell>
          <cell r="Z110" t="str">
            <v>DeliveryIC3</v>
          </cell>
          <cell r="AA110">
            <v>20610</v>
          </cell>
          <cell r="AB110" t="str">
            <v>シニアプリンシパルコンサルタント</v>
          </cell>
          <cell r="AC110" t="str">
            <v>Senior Principal Consultant</v>
          </cell>
        </row>
        <row r="111">
          <cell r="E111">
            <v>3570</v>
          </cell>
          <cell r="F111" t="str">
            <v>秋元 秀明</v>
          </cell>
          <cell r="G111" t="str">
            <v>ｱｷﾓﾄ ﾋﾃﾞｱｷ</v>
          </cell>
          <cell r="H111" t="str">
            <v>Hideaki Akimoto</v>
          </cell>
          <cell r="I111" t="str">
            <v>IC3</v>
          </cell>
          <cell r="J111" t="str">
            <v>20515.Principal Consultant.CONS.IMPDEL.IC3</v>
          </cell>
          <cell r="K111" t="str">
            <v>Delivery</v>
          </cell>
          <cell r="L111" t="str">
            <v>B</v>
          </cell>
          <cell r="M111" t="str">
            <v>L5</v>
          </cell>
          <cell r="Q111" t="str">
            <v>ｺﾝｻﾙﾃｨﾝｸﾞｻｰﾋﾞｽ統括</v>
          </cell>
          <cell r="R111" t="str">
            <v>ｱﾌﾟﾘｹｰｼｮﾝｿﾘｭｰｼｮﾝｺﾝｻﾙﾃｨﾝｸﾞ統括本部</v>
          </cell>
          <cell r="S111" t="str">
            <v>SCM/CRMｺﾝｻﾙﾃｨﾝｸﾞ本部</v>
          </cell>
          <cell r="T111" t="str">
            <v>SCMｺﾝｻﾙﾃｨﾝｸﾞ部</v>
          </cell>
          <cell r="U111" t="str">
            <v>Delivery</v>
          </cell>
          <cell r="V111" t="str">
            <v>B</v>
          </cell>
          <cell r="X111" t="str">
            <v>Delivery</v>
          </cell>
          <cell r="Y111" t="str">
            <v>SA候補</v>
          </cell>
          <cell r="Z111" t="str">
            <v>DeliveryIC3</v>
          </cell>
          <cell r="AA111">
            <v>20610</v>
          </cell>
          <cell r="AB111" t="str">
            <v>シニアプリンシパルコンサルタント</v>
          </cell>
          <cell r="AC111" t="str">
            <v>Senior Principal Consultant</v>
          </cell>
        </row>
        <row r="112">
          <cell r="E112">
            <v>3741</v>
          </cell>
          <cell r="F112" t="str">
            <v>粟谷 剛</v>
          </cell>
          <cell r="G112" t="str">
            <v>ｱﾜﾔ ﾂﾖｼ</v>
          </cell>
          <cell r="H112" t="str">
            <v>Tsuyoshi Awaya</v>
          </cell>
          <cell r="I112" t="str">
            <v>IC3</v>
          </cell>
          <cell r="J112" t="str">
            <v>20515.Principal Consultant.CONS.IMPDEL.IC3</v>
          </cell>
          <cell r="K112" t="str">
            <v>Delivery</v>
          </cell>
          <cell r="L112" t="str">
            <v>B</v>
          </cell>
          <cell r="M112" t="str">
            <v>L5</v>
          </cell>
          <cell r="Q112" t="str">
            <v>ｺﾝｻﾙﾃｨﾝｸﾞｻｰﾋﾞｽ統括</v>
          </cell>
          <cell r="R112" t="str">
            <v>ｱﾌﾟﾘｹｰｼｮﾝｿﾘｭｰｼｮﾝｺﾝｻﾙﾃｨﾝｸﾞ統括本部</v>
          </cell>
          <cell r="S112" t="str">
            <v>SCM/CRMｺﾝｻﾙﾃｨﾝｸﾞ本部</v>
          </cell>
          <cell r="T112" t="str">
            <v>SCMｺﾝｻﾙﾃｨﾝｸﾞ部</v>
          </cell>
          <cell r="U112" t="str">
            <v>Delivery</v>
          </cell>
          <cell r="V112" t="str">
            <v>B</v>
          </cell>
          <cell r="X112" t="str">
            <v>Delivery</v>
          </cell>
          <cell r="Y112" t="str">
            <v>SA候補</v>
          </cell>
          <cell r="Z112" t="str">
            <v>DeliveryIC3</v>
          </cell>
          <cell r="AA112">
            <v>20610</v>
          </cell>
          <cell r="AB112" t="str">
            <v>シニアプリンシパルコンサルタント</v>
          </cell>
          <cell r="AC112" t="str">
            <v>Senior Principal Consultant</v>
          </cell>
        </row>
        <row r="113">
          <cell r="E113">
            <v>3451</v>
          </cell>
          <cell r="F113" t="str">
            <v>坂井 正芳</v>
          </cell>
          <cell r="G113" t="str">
            <v>ｻｶｲ ﾏｻﾖｼ</v>
          </cell>
          <cell r="H113" t="str">
            <v>Masayoshi Sakai</v>
          </cell>
          <cell r="I113" t="str">
            <v>IC2</v>
          </cell>
          <cell r="J113" t="str">
            <v>20410.Senior Consultant.CONS.IMPDEL.IC2</v>
          </cell>
          <cell r="K113" t="str">
            <v>Delivery</v>
          </cell>
          <cell r="L113" t="str">
            <v>B</v>
          </cell>
          <cell r="M113" t="str">
            <v>L4</v>
          </cell>
          <cell r="Q113" t="str">
            <v>ｺﾝｻﾙﾃｨﾝｸﾞｻｰﾋﾞｽ統括</v>
          </cell>
          <cell r="R113" t="str">
            <v>ｱﾌﾟﾘｹｰｼｮﾝｿﾘｭｰｼｮﾝｺﾝｻﾙﾃｨﾝｸﾞ統括本部</v>
          </cell>
          <cell r="S113" t="str">
            <v>SCM/CRMｺﾝｻﾙﾃｨﾝｸﾞ本部</v>
          </cell>
          <cell r="T113" t="str">
            <v>SCMｺﾝｻﾙﾃｨﾝｸﾞ部</v>
          </cell>
          <cell r="U113" t="str">
            <v>Delivery</v>
          </cell>
          <cell r="V113" t="str">
            <v>B</v>
          </cell>
          <cell r="X113" t="str">
            <v>Delivery</v>
          </cell>
          <cell r="Y113" t="str">
            <v>-</v>
          </cell>
          <cell r="Z113" t="str">
            <v>DeliveryIC2</v>
          </cell>
          <cell r="AA113">
            <v>20410</v>
          </cell>
          <cell r="AB113" t="str">
            <v>シニアコンサルタント</v>
          </cell>
          <cell r="AC113" t="str">
            <v>Senior Consultant</v>
          </cell>
          <cell r="AD113" t="str">
            <v>本人のスキルアップのためISOL⇒SCMへ異動させたい。By川久保さん</v>
          </cell>
        </row>
        <row r="114">
          <cell r="E114">
            <v>3533</v>
          </cell>
          <cell r="F114" t="str">
            <v>原島 義弘</v>
          </cell>
          <cell r="G114" t="str">
            <v>ﾊﾗｼﾏ ﾖｼﾋﾛ</v>
          </cell>
          <cell r="H114" t="str">
            <v>Yoshihiro Harashima</v>
          </cell>
          <cell r="I114" t="str">
            <v>IC2</v>
          </cell>
          <cell r="J114" t="str">
            <v>20410.Senior Consultant.CONS.IMPDEL.IC2</v>
          </cell>
          <cell r="K114" t="str">
            <v>Delivery</v>
          </cell>
          <cell r="L114" t="str">
            <v>B</v>
          </cell>
          <cell r="M114" t="str">
            <v>L4</v>
          </cell>
          <cell r="Q114" t="str">
            <v>ｺﾝｻﾙﾃｨﾝｸﾞｻｰﾋﾞｽ統括</v>
          </cell>
          <cell r="R114" t="str">
            <v>ｱﾌﾟﾘｹｰｼｮﾝｿﾘｭｰｼｮﾝｺﾝｻﾙﾃｨﾝｸﾞ統括本部</v>
          </cell>
          <cell r="S114" t="str">
            <v>SCM/CRMｺﾝｻﾙﾃｨﾝｸﾞ本部</v>
          </cell>
          <cell r="T114" t="str">
            <v>SCMｺﾝｻﾙﾃｨﾝｸﾞ部</v>
          </cell>
          <cell r="U114" t="str">
            <v>Delivery</v>
          </cell>
          <cell r="V114" t="str">
            <v>B</v>
          </cell>
          <cell r="X114" t="str">
            <v>Delivery</v>
          </cell>
          <cell r="Y114" t="str">
            <v>-</v>
          </cell>
          <cell r="Z114" t="str">
            <v>DeliveryIC2</v>
          </cell>
          <cell r="AA114">
            <v>20410</v>
          </cell>
          <cell r="AB114" t="str">
            <v>シニアコンサルタント</v>
          </cell>
          <cell r="AC114" t="str">
            <v>Senior Consultant</v>
          </cell>
        </row>
        <row r="115">
          <cell r="E115">
            <v>3720</v>
          </cell>
          <cell r="F115" t="str">
            <v>柳沢 正志</v>
          </cell>
          <cell r="G115" t="str">
            <v>ﾔﾅｷﾞｻﾜ ﾏｻｼ</v>
          </cell>
          <cell r="H115" t="str">
            <v>Masashi Yanagisawa</v>
          </cell>
          <cell r="I115" t="str">
            <v>IC2</v>
          </cell>
          <cell r="J115" t="str">
            <v>20410.Senior Consultant.CONS.IMPDEL.IC2</v>
          </cell>
          <cell r="K115" t="str">
            <v>Delivery</v>
          </cell>
          <cell r="L115" t="str">
            <v>B</v>
          </cell>
          <cell r="M115" t="str">
            <v>L4</v>
          </cell>
          <cell r="Q115" t="str">
            <v>ｺﾝｻﾙﾃｨﾝｸﾞｻｰﾋﾞｽ統括</v>
          </cell>
          <cell r="R115" t="str">
            <v>ｱﾌﾟﾘｹｰｼｮﾝｿﾘｭｰｼｮﾝｺﾝｻﾙﾃｨﾝｸﾞ統括本部</v>
          </cell>
          <cell r="S115" t="str">
            <v>SCM/CRMｺﾝｻﾙﾃｨﾝｸﾞ本部</v>
          </cell>
          <cell r="T115" t="str">
            <v>SCMｺﾝｻﾙﾃｨﾝｸﾞ部</v>
          </cell>
          <cell r="U115" t="str">
            <v>Delivery</v>
          </cell>
          <cell r="V115" t="str">
            <v>B</v>
          </cell>
          <cell r="X115" t="str">
            <v>Delivery</v>
          </cell>
          <cell r="Y115" t="str">
            <v>-</v>
          </cell>
          <cell r="Z115" t="str">
            <v>DeliveryIC2</v>
          </cell>
          <cell r="AA115">
            <v>20410</v>
          </cell>
          <cell r="AB115" t="str">
            <v>シニアコンサルタント</v>
          </cell>
          <cell r="AC115" t="str">
            <v>Senior Consultant</v>
          </cell>
        </row>
        <row r="116">
          <cell r="E116">
            <v>3834</v>
          </cell>
          <cell r="F116" t="str">
            <v>龍宝 史子</v>
          </cell>
          <cell r="G116" t="str">
            <v>ﾘｭｳﾎｳ ﾌﾐｺ</v>
          </cell>
          <cell r="H116" t="str">
            <v>Fumiko Ryuho</v>
          </cell>
          <cell r="I116" t="str">
            <v>IC2</v>
          </cell>
          <cell r="J116" t="str">
            <v>20410.Senior Consultant.CONS.IMPDEL.IC2</v>
          </cell>
          <cell r="K116" t="str">
            <v>Delivery</v>
          </cell>
          <cell r="L116" t="str">
            <v>B</v>
          </cell>
          <cell r="M116" t="str">
            <v>L4</v>
          </cell>
          <cell r="Q116" t="str">
            <v>ｺﾝｻﾙﾃｨﾝｸﾞｻｰﾋﾞｽ統括</v>
          </cell>
          <cell r="R116" t="str">
            <v>ｱﾌﾟﾘｹｰｼｮﾝｿﾘｭｰｼｮﾝｺﾝｻﾙﾃｨﾝｸﾞ統括本部</v>
          </cell>
          <cell r="S116" t="str">
            <v>SCM/CRMｺﾝｻﾙﾃｨﾝｸﾞ本部</v>
          </cell>
          <cell r="T116" t="str">
            <v>SCMｺﾝｻﾙﾃｨﾝｸﾞ部</v>
          </cell>
          <cell r="U116" t="str">
            <v>Delivery</v>
          </cell>
          <cell r="V116" t="str">
            <v>B</v>
          </cell>
          <cell r="X116" t="str">
            <v>Delivery</v>
          </cell>
          <cell r="Y116" t="str">
            <v>-</v>
          </cell>
          <cell r="Z116" t="str">
            <v>DeliveryIC2</v>
          </cell>
          <cell r="AA116">
            <v>20410</v>
          </cell>
          <cell r="AB116" t="str">
            <v>シニアコンサルタント</v>
          </cell>
          <cell r="AC116" t="str">
            <v>Senior Consultant</v>
          </cell>
        </row>
        <row r="117">
          <cell r="E117">
            <v>3553</v>
          </cell>
          <cell r="F117" t="str">
            <v>王 霜</v>
          </cell>
          <cell r="G117" t="str">
            <v>ﾜﾝ ｼｬﾝ</v>
          </cell>
          <cell r="H117" t="str">
            <v>Shuang Wang</v>
          </cell>
          <cell r="I117" t="str">
            <v>IC1</v>
          </cell>
          <cell r="J117" t="str">
            <v>20310.Staff Consultant.CONS.IMPDEL.IC1</v>
          </cell>
          <cell r="K117" t="str">
            <v>Delivery</v>
          </cell>
          <cell r="L117" t="str">
            <v>B</v>
          </cell>
          <cell r="M117" t="str">
            <v>L3</v>
          </cell>
          <cell r="Q117" t="str">
            <v>ｺﾝｻﾙﾃｨﾝｸﾞｻｰﾋﾞｽ統括</v>
          </cell>
          <cell r="R117" t="str">
            <v>ｱﾌﾟﾘｹｰｼｮﾝｿﾘｭｰｼｮﾝｺﾝｻﾙﾃｨﾝｸﾞ統括本部</v>
          </cell>
          <cell r="S117" t="str">
            <v>SCM/CRMｺﾝｻﾙﾃｨﾝｸﾞ本部</v>
          </cell>
          <cell r="T117" t="str">
            <v>SCMｺﾝｻﾙﾃｨﾝｸﾞ部</v>
          </cell>
          <cell r="U117" t="str">
            <v>Delivery</v>
          </cell>
          <cell r="V117" t="str">
            <v>B</v>
          </cell>
          <cell r="X117" t="str">
            <v>Delivery</v>
          </cell>
          <cell r="Y117" t="str">
            <v>-</v>
          </cell>
          <cell r="Z117" t="str">
            <v>DeliveryIC1</v>
          </cell>
          <cell r="AA117">
            <v>20310</v>
          </cell>
          <cell r="AB117" t="str">
            <v>スタッフコンサルタント</v>
          </cell>
          <cell r="AC117" t="str">
            <v>Staff Consultant</v>
          </cell>
        </row>
        <row r="118">
          <cell r="E118">
            <v>1644</v>
          </cell>
          <cell r="F118" t="str">
            <v>小松 広治</v>
          </cell>
          <cell r="G118" t="str">
            <v>ｺﾏﾂ ｺｳｼﾞ</v>
          </cell>
          <cell r="H118" t="str">
            <v>Koji Komatsu</v>
          </cell>
          <cell r="I118" t="str">
            <v>M4</v>
          </cell>
          <cell r="J118" t="str">
            <v>21310.Consulting Practice Director.CONS.IMPDEL.M4</v>
          </cell>
          <cell r="K118" t="str">
            <v>Practice</v>
          </cell>
          <cell r="L118" t="str">
            <v>B</v>
          </cell>
          <cell r="M118" t="str">
            <v>L8</v>
          </cell>
          <cell r="N118" t="str">
            <v>Y</v>
          </cell>
          <cell r="Q118" t="str">
            <v>ｺﾝｻﾙﾃｨﾝｸﾞｻｰﾋﾞｽ統括</v>
          </cell>
          <cell r="R118" t="str">
            <v>ｱﾌﾟﾘｹｰｼｮﾝｿﾘｭｰｼｮﾝｺﾝｻﾙﾃｨﾝｸﾞ統括本部</v>
          </cell>
          <cell r="S118" t="str">
            <v>SCM/CRMｺﾝｻﾙﾃｨﾝｸﾞ本部</v>
          </cell>
          <cell r="T118" t="str">
            <v>CRMｺﾝｻﾙﾃｨﾝｸﾞ部</v>
          </cell>
          <cell r="U118" t="str">
            <v>Practice</v>
          </cell>
          <cell r="V118" t="str">
            <v>B</v>
          </cell>
          <cell r="W118" t="str">
            <v>Y</v>
          </cell>
          <cell r="Z118" t="str">
            <v>PracticeM4</v>
          </cell>
          <cell r="AA118">
            <v>21310</v>
          </cell>
          <cell r="AB118" t="str">
            <v>部長</v>
          </cell>
          <cell r="AC118" t="str">
            <v>Director</v>
          </cell>
        </row>
        <row r="119">
          <cell r="E119">
            <v>3522</v>
          </cell>
          <cell r="F119" t="str">
            <v>茂木 博史</v>
          </cell>
          <cell r="G119" t="str">
            <v>ﾓｷﾞ ﾋﾛｼ</v>
          </cell>
          <cell r="H119" t="str">
            <v>Hiroshi Mogi</v>
          </cell>
          <cell r="I119" t="str">
            <v>M3</v>
          </cell>
          <cell r="J119" t="str">
            <v>21505.Consulting Technical Mgmt Manager.CONS.IMPDEL.M3</v>
          </cell>
          <cell r="K119" t="str">
            <v>Delivery</v>
          </cell>
          <cell r="L119" t="str">
            <v>B</v>
          </cell>
          <cell r="M119" t="str">
            <v>L7</v>
          </cell>
          <cell r="N119" t="str">
            <v>Y</v>
          </cell>
          <cell r="Q119" t="str">
            <v>ｺﾝｻﾙﾃｨﾝｸﾞｻｰﾋﾞｽ統括</v>
          </cell>
          <cell r="R119" t="str">
            <v>ｱﾌﾟﾘｹｰｼｮﾝｿﾘｭｰｼｮﾝｺﾝｻﾙﾃｨﾝｸﾞ統括本部</v>
          </cell>
          <cell r="S119" t="str">
            <v>SCM/CRMｺﾝｻﾙﾃｨﾝｸﾞ本部</v>
          </cell>
          <cell r="T119" t="str">
            <v>CRMｺﾝｻﾙﾃｨﾝｸﾞ部</v>
          </cell>
          <cell r="U119" t="str">
            <v>Solution</v>
          </cell>
          <cell r="V119" t="str">
            <v>B</v>
          </cell>
          <cell r="X119" t="str">
            <v>SA</v>
          </cell>
          <cell r="Y119" t="str">
            <v>-</v>
          </cell>
          <cell r="Z119" t="str">
            <v>SolutionM3</v>
          </cell>
          <cell r="AA119" t="e">
            <v>#N/A</v>
          </cell>
          <cell r="AB119" t="str">
            <v>部長</v>
          </cell>
          <cell r="AC119" t="str">
            <v>Senior Manager</v>
          </cell>
        </row>
        <row r="120">
          <cell r="E120">
            <v>1071</v>
          </cell>
          <cell r="F120" t="str">
            <v>伊藤 浩平</v>
          </cell>
          <cell r="G120" t="str">
            <v>ｲﾄｳ ｺｳﾍｲ</v>
          </cell>
          <cell r="H120" t="str">
            <v>Kohei Ito</v>
          </cell>
          <cell r="I120" t="str">
            <v>IC3</v>
          </cell>
          <cell r="J120" t="str">
            <v>21630.Consulting Solution Lead.CONS.IMPDEL.IC3</v>
          </cell>
          <cell r="K120" t="str">
            <v>Solution</v>
          </cell>
          <cell r="L120" t="str">
            <v>B</v>
          </cell>
          <cell r="M120" t="str">
            <v>L6</v>
          </cell>
          <cell r="Q120" t="str">
            <v>ｺﾝｻﾙﾃｨﾝｸﾞｻｰﾋﾞｽ統括</v>
          </cell>
          <cell r="R120" t="str">
            <v>ｱﾌﾟﾘｹｰｼｮﾝｿﾘｭｰｼｮﾝｺﾝｻﾙﾃｨﾝｸﾞ統括本部</v>
          </cell>
          <cell r="S120" t="str">
            <v>SCM/CRMｺﾝｻﾙﾃｨﾝｸﾞ本部</v>
          </cell>
          <cell r="T120" t="str">
            <v>CRMｺﾝｻﾙﾃｨﾝｸﾞ部</v>
          </cell>
          <cell r="U120" t="str">
            <v>Delivery</v>
          </cell>
          <cell r="V120" t="str">
            <v>B</v>
          </cell>
          <cell r="X120" t="str">
            <v>Other</v>
          </cell>
          <cell r="Y120" t="str">
            <v>-</v>
          </cell>
          <cell r="Z120" t="str">
            <v>DeliveryIC3</v>
          </cell>
          <cell r="AA120">
            <v>20610</v>
          </cell>
          <cell r="AB120" t="str">
            <v>シニアプリンシパルコンサルタント</v>
          </cell>
          <cell r="AC120" t="str">
            <v>Senior Principal Consultant</v>
          </cell>
          <cell r="AD120" t="str">
            <v>木皿さんより成田PJはFY13Q1までの為、異動の必要なしとのこと。小松さんも承諾。</v>
          </cell>
        </row>
        <row r="121">
          <cell r="E121">
            <v>2442</v>
          </cell>
          <cell r="F121" t="str">
            <v>武石 義直</v>
          </cell>
          <cell r="G121" t="str">
            <v>ﾀｹｲｼ ﾖｼﾅｵ</v>
          </cell>
          <cell r="H121" t="str">
            <v>Yoshinao Takeishi</v>
          </cell>
          <cell r="I121" t="str">
            <v>IC3</v>
          </cell>
          <cell r="J121" t="str">
            <v>21630.Consulting Solution Lead.CONS.IMPDEL.IC3</v>
          </cell>
          <cell r="K121" t="str">
            <v>Solution</v>
          </cell>
          <cell r="L121" t="str">
            <v>B</v>
          </cell>
          <cell r="M121" t="str">
            <v>L6</v>
          </cell>
          <cell r="Q121" t="str">
            <v>ｺﾝｻﾙﾃｨﾝｸﾞｻｰﾋﾞｽ統括</v>
          </cell>
          <cell r="R121" t="str">
            <v>ｱﾌﾟﾘｹｰｼｮﾝｿﾘｭｰｼｮﾝｺﾝｻﾙﾃｨﾝｸﾞ統括本部</v>
          </cell>
          <cell r="S121" t="str">
            <v>SCM/CRMｺﾝｻﾙﾃｨﾝｸﾞ本部</v>
          </cell>
          <cell r="T121" t="str">
            <v>CRMｺﾝｻﾙﾃｨﾝｸﾞ部</v>
          </cell>
          <cell r="U121" t="str">
            <v>Solution</v>
          </cell>
          <cell r="V121" t="str">
            <v>B</v>
          </cell>
          <cell r="X121" t="str">
            <v>SA</v>
          </cell>
          <cell r="Y121" t="str">
            <v>-</v>
          </cell>
          <cell r="Z121" t="str">
            <v>SolutionIC3</v>
          </cell>
          <cell r="AA121">
            <v>21630</v>
          </cell>
          <cell r="AB121" t="str">
            <v>ソリューションリーダー</v>
          </cell>
          <cell r="AC121" t="str">
            <v>Consulting Solution Lead</v>
          </cell>
        </row>
        <row r="122">
          <cell r="E122">
            <v>3629</v>
          </cell>
          <cell r="F122" t="str">
            <v>野村 貴光</v>
          </cell>
          <cell r="G122" t="str">
            <v>ﾉﾑﾗ ﾀｶﾐﾂ</v>
          </cell>
          <cell r="H122" t="str">
            <v>Takamitsu Nomura</v>
          </cell>
          <cell r="I122" t="str">
            <v>IC3</v>
          </cell>
          <cell r="J122" t="str">
            <v>20515.Principal Consultant.CONS.IMPDEL.IC3</v>
          </cell>
          <cell r="K122" t="str">
            <v>Delivery</v>
          </cell>
          <cell r="L122" t="str">
            <v>B</v>
          </cell>
          <cell r="M122" t="str">
            <v>L5</v>
          </cell>
          <cell r="Q122" t="str">
            <v>ｺﾝｻﾙﾃｨﾝｸﾞｻｰﾋﾞｽ統括</v>
          </cell>
          <cell r="R122" t="str">
            <v>ｱﾌﾟﾘｹｰｼｮﾝｿﾘｭｰｼｮﾝｺﾝｻﾙﾃｨﾝｸﾞ統括本部</v>
          </cell>
          <cell r="S122" t="str">
            <v>SCM/CRMｺﾝｻﾙﾃｨﾝｸﾞ本部</v>
          </cell>
          <cell r="T122" t="str">
            <v>CRMｺﾝｻﾙﾃｨﾝｸﾞ部</v>
          </cell>
          <cell r="U122" t="str">
            <v>Delivery</v>
          </cell>
          <cell r="V122" t="str">
            <v>B</v>
          </cell>
          <cell r="X122" t="str">
            <v>Delivery</v>
          </cell>
          <cell r="Y122" t="str">
            <v>-</v>
          </cell>
          <cell r="Z122" t="str">
            <v>DeliveryIC3</v>
          </cell>
          <cell r="AA122">
            <v>20610</v>
          </cell>
          <cell r="AB122" t="str">
            <v>シニアプリンシパルコンサルタント</v>
          </cell>
          <cell r="AC122" t="str">
            <v>Senior Principal Consultant</v>
          </cell>
        </row>
        <row r="123">
          <cell r="E123">
            <v>3808</v>
          </cell>
          <cell r="F123" t="str">
            <v>高野 利之</v>
          </cell>
          <cell r="G123" t="str">
            <v>ﾀｶﾉ ﾄｼﾕｷ</v>
          </cell>
          <cell r="H123" t="str">
            <v>Toshiyuki Takano</v>
          </cell>
          <cell r="I123" t="str">
            <v>IC3</v>
          </cell>
          <cell r="J123" t="str">
            <v>20515.Principal Consultant.CONS.IMPDEL.IC3</v>
          </cell>
          <cell r="K123" t="str">
            <v>Delivery</v>
          </cell>
          <cell r="L123" t="str">
            <v>B</v>
          </cell>
          <cell r="M123" t="str">
            <v>L5</v>
          </cell>
          <cell r="Q123" t="str">
            <v>ｺﾝｻﾙﾃｨﾝｸﾞｻｰﾋﾞｽ統括</v>
          </cell>
          <cell r="R123" t="str">
            <v>ｱﾌﾟﾘｹｰｼｮﾝｿﾘｭｰｼｮﾝｺﾝｻﾙﾃｨﾝｸﾞ統括本部</v>
          </cell>
          <cell r="S123" t="str">
            <v>SCM/CRMｺﾝｻﾙﾃｨﾝｸﾞ本部</v>
          </cell>
          <cell r="T123" t="str">
            <v>CRMｺﾝｻﾙﾃｨﾝｸﾞ部</v>
          </cell>
          <cell r="U123" t="str">
            <v>Delivery</v>
          </cell>
          <cell r="V123" t="str">
            <v>B</v>
          </cell>
          <cell r="X123" t="str">
            <v>Delivery</v>
          </cell>
          <cell r="Y123" t="str">
            <v>-</v>
          </cell>
          <cell r="Z123" t="str">
            <v>DeliveryIC3</v>
          </cell>
          <cell r="AA123">
            <v>20610</v>
          </cell>
          <cell r="AB123" t="str">
            <v>シニアプリンシパルコンサルタント</v>
          </cell>
          <cell r="AC123" t="str">
            <v>Senior Principal Consultant</v>
          </cell>
        </row>
        <row r="124">
          <cell r="E124">
            <v>5172</v>
          </cell>
          <cell r="F124" t="str">
            <v>豊田 英人</v>
          </cell>
          <cell r="G124" t="str">
            <v>ﾄﾖﾀﾞ ﾋﾃﾞﾄ</v>
          </cell>
          <cell r="H124" t="str">
            <v>Hideto Toyoda</v>
          </cell>
          <cell r="I124" t="str">
            <v>IC3</v>
          </cell>
          <cell r="J124" t="str">
            <v>20515.Principal Consultant.CONS.IMPDEL.IC3</v>
          </cell>
          <cell r="K124" t="str">
            <v>Delivery</v>
          </cell>
          <cell r="L124" t="str">
            <v>B</v>
          </cell>
          <cell r="M124" t="str">
            <v>L5</v>
          </cell>
          <cell r="Q124" t="str">
            <v>ｺﾝｻﾙﾃｨﾝｸﾞｻｰﾋﾞｽ統括</v>
          </cell>
          <cell r="R124" t="str">
            <v>ｱﾌﾟﾘｹｰｼｮﾝｿﾘｭｰｼｮﾝｺﾝｻﾙﾃｨﾝｸﾞ統括本部</v>
          </cell>
          <cell r="S124" t="str">
            <v>SCM/CRMｺﾝｻﾙﾃｨﾝｸﾞ本部</v>
          </cell>
          <cell r="T124" t="str">
            <v>CRMｺﾝｻﾙﾃｨﾝｸﾞ部</v>
          </cell>
          <cell r="U124" t="str">
            <v>Delivery</v>
          </cell>
          <cell r="V124" t="str">
            <v>B</v>
          </cell>
          <cell r="X124" t="str">
            <v>Delivery</v>
          </cell>
          <cell r="Y124" t="str">
            <v>-</v>
          </cell>
          <cell r="Z124" t="str">
            <v>DeliveryIC3</v>
          </cell>
          <cell r="AA124">
            <v>20610</v>
          </cell>
          <cell r="AB124" t="str">
            <v>シニアプリンシパルコンサルタント</v>
          </cell>
          <cell r="AC124" t="str">
            <v>Senior Principal Consultant</v>
          </cell>
        </row>
        <row r="125">
          <cell r="E125">
            <v>5286</v>
          </cell>
          <cell r="F125" t="str">
            <v>神戸 靖雄</v>
          </cell>
          <cell r="G125" t="str">
            <v>ｺﾞｳﾄﾞ ﾔｽｵ</v>
          </cell>
          <cell r="H125" t="str">
            <v>Yasuo Godo</v>
          </cell>
          <cell r="I125" t="str">
            <v>IC3</v>
          </cell>
          <cell r="J125" t="str">
            <v>20515.Principal Consultant.CONS.IMPDEL.IC3</v>
          </cell>
          <cell r="K125" t="str">
            <v>Delivery</v>
          </cell>
          <cell r="L125" t="str">
            <v>B</v>
          </cell>
          <cell r="M125" t="str">
            <v>L5</v>
          </cell>
          <cell r="Q125" t="str">
            <v>ｺﾝｻﾙﾃｨﾝｸﾞｻｰﾋﾞｽ統括</v>
          </cell>
          <cell r="R125" t="str">
            <v>ｱﾌﾟﾘｹｰｼｮﾝｿﾘｭｰｼｮﾝｺﾝｻﾙﾃｨﾝｸﾞ統括本部</v>
          </cell>
          <cell r="S125" t="str">
            <v>SCM/CRMｺﾝｻﾙﾃｨﾝｸﾞ本部</v>
          </cell>
          <cell r="T125" t="str">
            <v>CRMｺﾝｻﾙﾃｨﾝｸﾞ部</v>
          </cell>
          <cell r="U125" t="str">
            <v>Delivery</v>
          </cell>
          <cell r="V125" t="str">
            <v>B</v>
          </cell>
          <cell r="X125" t="str">
            <v>Delivery</v>
          </cell>
          <cell r="Y125" t="str">
            <v>-</v>
          </cell>
          <cell r="Z125" t="str">
            <v>DeliveryIC3</v>
          </cell>
          <cell r="AA125">
            <v>20610</v>
          </cell>
          <cell r="AB125" t="str">
            <v>シニアプリンシパルコンサルタント</v>
          </cell>
          <cell r="AC125" t="str">
            <v>Senior Principal Consultant</v>
          </cell>
        </row>
        <row r="126">
          <cell r="E126">
            <v>5292</v>
          </cell>
          <cell r="F126" t="str">
            <v>粟津 健</v>
          </cell>
          <cell r="G126" t="str">
            <v>ｱﾜﾂﾞ ｹﾝ</v>
          </cell>
          <cell r="H126" t="str">
            <v>Ken Awazu</v>
          </cell>
          <cell r="I126" t="str">
            <v>IC3</v>
          </cell>
          <cell r="J126" t="str">
            <v>20515.Principal Consultant.CONS.IMPDEL.IC3</v>
          </cell>
          <cell r="K126" t="str">
            <v>Delivery</v>
          </cell>
          <cell r="L126" t="str">
            <v>B</v>
          </cell>
          <cell r="M126" t="str">
            <v>L5</v>
          </cell>
          <cell r="Q126" t="str">
            <v>ｺﾝｻﾙﾃｨﾝｸﾞｻｰﾋﾞｽ統括</v>
          </cell>
          <cell r="R126" t="str">
            <v>ｱﾌﾟﾘｹｰｼｮﾝｿﾘｭｰｼｮﾝｺﾝｻﾙﾃｨﾝｸﾞ統括本部</v>
          </cell>
          <cell r="S126" t="str">
            <v>SCM/CRMｺﾝｻﾙﾃｨﾝｸﾞ本部</v>
          </cell>
          <cell r="T126" t="str">
            <v>CRMｺﾝｻﾙﾃｨﾝｸﾞ部</v>
          </cell>
          <cell r="U126" t="str">
            <v>Delivery</v>
          </cell>
          <cell r="V126" t="str">
            <v>B</v>
          </cell>
          <cell r="X126" t="str">
            <v>Delivery</v>
          </cell>
          <cell r="Y126" t="str">
            <v>-</v>
          </cell>
          <cell r="Z126" t="str">
            <v>DeliveryIC3</v>
          </cell>
          <cell r="AA126">
            <v>20610</v>
          </cell>
          <cell r="AB126" t="str">
            <v>シニアプリンシパルコンサルタント</v>
          </cell>
          <cell r="AC126" t="str">
            <v>Senior Principal Consultant</v>
          </cell>
        </row>
        <row r="127">
          <cell r="E127">
            <v>3183</v>
          </cell>
          <cell r="F127" t="str">
            <v>田中 真介</v>
          </cell>
          <cell r="G127" t="str">
            <v>ﾀﾅｶ ｼﾝｽｹ</v>
          </cell>
          <cell r="H127" t="str">
            <v>Shinsuke Tanaka</v>
          </cell>
          <cell r="I127" t="str">
            <v>IC2</v>
          </cell>
          <cell r="J127" t="str">
            <v>20410.Senior Consultant.CONS.IMPDEL.IC2</v>
          </cell>
          <cell r="K127" t="str">
            <v>Delivery</v>
          </cell>
          <cell r="L127" t="str">
            <v>B</v>
          </cell>
          <cell r="M127" t="str">
            <v>L4</v>
          </cell>
          <cell r="Q127" t="str">
            <v>ｺﾝｻﾙﾃｨﾝｸﾞｻｰﾋﾞｽ統括</v>
          </cell>
          <cell r="R127" t="str">
            <v>ｱﾌﾟﾘｹｰｼｮﾝｿﾘｭｰｼｮﾝｺﾝｻﾙﾃｨﾝｸﾞ統括本部</v>
          </cell>
          <cell r="S127" t="str">
            <v>SCM/CRMｺﾝｻﾙﾃｨﾝｸﾞ本部</v>
          </cell>
          <cell r="T127" t="str">
            <v>CRMｺﾝｻﾙﾃｨﾝｸﾞ部</v>
          </cell>
          <cell r="U127" t="str">
            <v>Delivery</v>
          </cell>
          <cell r="V127" t="str">
            <v>B</v>
          </cell>
          <cell r="X127" t="str">
            <v>Delivery</v>
          </cell>
          <cell r="Y127" t="str">
            <v>-</v>
          </cell>
          <cell r="Z127" t="str">
            <v>DeliveryIC2</v>
          </cell>
          <cell r="AA127">
            <v>20410</v>
          </cell>
          <cell r="AB127" t="str">
            <v>シニアコンサルタント</v>
          </cell>
          <cell r="AC127" t="str">
            <v>Senior Consultant</v>
          </cell>
        </row>
        <row r="128">
          <cell r="E128">
            <v>3931</v>
          </cell>
          <cell r="F128" t="str">
            <v>松本 明子</v>
          </cell>
          <cell r="G128" t="str">
            <v>ﾏﾂﾓﾄ ｱｷｺ</v>
          </cell>
          <cell r="H128" t="str">
            <v>Akiko Matsumoto</v>
          </cell>
          <cell r="I128" t="str">
            <v>IC1</v>
          </cell>
          <cell r="J128" t="str">
            <v>20110.Associate Consultant.CONS.IMPDEL.IC1</v>
          </cell>
          <cell r="K128" t="str">
            <v>Delivery</v>
          </cell>
          <cell r="L128" t="str">
            <v>B</v>
          </cell>
          <cell r="M128" t="str">
            <v>L2</v>
          </cell>
          <cell r="Q128" t="str">
            <v>ｺﾝｻﾙﾃｨﾝｸﾞｻｰﾋﾞｽ統括</v>
          </cell>
          <cell r="R128" t="str">
            <v>ｱﾌﾟﾘｹｰｼｮﾝｿﾘｭｰｼｮﾝｺﾝｻﾙﾃｨﾝｸﾞ統括本部</v>
          </cell>
          <cell r="S128" t="str">
            <v>SCM/CRMｺﾝｻﾙﾃｨﾝｸﾞ本部</v>
          </cell>
          <cell r="T128" t="str">
            <v>CRMｺﾝｻﾙﾃｨﾝｸﾞ部</v>
          </cell>
          <cell r="U128" t="str">
            <v>Delivery</v>
          </cell>
          <cell r="V128" t="str">
            <v>B</v>
          </cell>
          <cell r="X128" t="str">
            <v>Delivery</v>
          </cell>
          <cell r="Y128" t="str">
            <v>-</v>
          </cell>
          <cell r="Z128" t="str">
            <v>DeliveryIC1</v>
          </cell>
          <cell r="AA128">
            <v>20310</v>
          </cell>
          <cell r="AB128" t="str">
            <v>スタッフコンサルタント</v>
          </cell>
          <cell r="AC128" t="str">
            <v>Staff Consultant</v>
          </cell>
          <cell r="AD128" t="str">
            <v>※</v>
          </cell>
        </row>
        <row r="129">
          <cell r="E129">
            <v>4408</v>
          </cell>
          <cell r="F129" t="str">
            <v>松本 和晃</v>
          </cell>
          <cell r="G129" t="str">
            <v>ﾏﾂﾓﾄ ｶｽﾞｱｷ</v>
          </cell>
          <cell r="H129" t="str">
            <v>Kazuaki Matsumoto</v>
          </cell>
          <cell r="I129" t="str">
            <v>IC1</v>
          </cell>
          <cell r="J129" t="str">
            <v>20110.Associate Consultant.CONS.IMPDEL.IC1</v>
          </cell>
          <cell r="K129" t="str">
            <v>Delivery</v>
          </cell>
          <cell r="L129" t="str">
            <v>B</v>
          </cell>
          <cell r="M129" t="str">
            <v>L2</v>
          </cell>
          <cell r="Q129" t="str">
            <v>ｺﾝｻﾙﾃｨﾝｸﾞｻｰﾋﾞｽ統括</v>
          </cell>
          <cell r="R129" t="str">
            <v>ｱﾌﾟﾘｹｰｼｮﾝｿﾘｭｰｼｮﾝｺﾝｻﾙﾃｨﾝｸﾞ統括本部</v>
          </cell>
          <cell r="S129" t="str">
            <v>SCM/CRMｺﾝｻﾙﾃｨﾝｸﾞ本部</v>
          </cell>
          <cell r="T129" t="str">
            <v>CRMｺﾝｻﾙﾃｨﾝｸﾞ部</v>
          </cell>
          <cell r="U129" t="str">
            <v>Delivery</v>
          </cell>
          <cell r="V129" t="str">
            <v>B</v>
          </cell>
          <cell r="X129" t="str">
            <v>Delivery</v>
          </cell>
          <cell r="Y129" t="str">
            <v>-</v>
          </cell>
          <cell r="Z129" t="str">
            <v>DeliveryIC1</v>
          </cell>
          <cell r="AA129">
            <v>20310</v>
          </cell>
          <cell r="AB129" t="str">
            <v>スタッフコンサルタント</v>
          </cell>
          <cell r="AC129" t="str">
            <v>Staff Consultant</v>
          </cell>
        </row>
        <row r="130">
          <cell r="E130">
            <v>1546</v>
          </cell>
          <cell r="F130" t="str">
            <v>清水 敏忠</v>
          </cell>
          <cell r="G130" t="str">
            <v>ｼﾐｽﾞ ﾄｼﾀﾀﾞ</v>
          </cell>
          <cell r="H130" t="str">
            <v>Toshitada Shimizu</v>
          </cell>
          <cell r="I130" t="str">
            <v>M4</v>
          </cell>
          <cell r="J130" t="str">
            <v>21310.Consulting Practice Director.CONS.IMPDEL.M4</v>
          </cell>
          <cell r="K130" t="str">
            <v>Practice</v>
          </cell>
          <cell r="L130" t="str">
            <v>B</v>
          </cell>
          <cell r="M130" t="str">
            <v>L8</v>
          </cell>
          <cell r="N130" t="str">
            <v>Y</v>
          </cell>
          <cell r="Q130" t="str">
            <v>ｺﾝｻﾙﾃｨﾝｸﾞｻｰﾋﾞｽ統括</v>
          </cell>
          <cell r="R130" t="str">
            <v>ｱﾌﾟﾘｹｰｼｮﾝｿﾘｭｰｼｮﾝｺﾝｻﾙﾃｨﾝｸﾞ統括本部</v>
          </cell>
          <cell r="S130" t="str">
            <v>ERM/EPMｺﾝｻﾙﾃｨﾝｸﾞ本部</v>
          </cell>
          <cell r="T130" t="str">
            <v xml:space="preserve"> </v>
          </cell>
          <cell r="U130" t="str">
            <v>Practice</v>
          </cell>
          <cell r="V130" t="str">
            <v>B</v>
          </cell>
          <cell r="W130" t="str">
            <v>Y</v>
          </cell>
          <cell r="Z130" t="str">
            <v>PracticeM4</v>
          </cell>
          <cell r="AA130">
            <v>21310</v>
          </cell>
          <cell r="AB130" t="str">
            <v>本部長</v>
          </cell>
          <cell r="AC130" t="str">
            <v>Director</v>
          </cell>
        </row>
        <row r="131">
          <cell r="E131">
            <v>5042</v>
          </cell>
          <cell r="F131" t="str">
            <v>涌田 将博</v>
          </cell>
          <cell r="G131" t="str">
            <v>ﾜｸﾀﾞ ﾏｻﾋﾛ</v>
          </cell>
          <cell r="H131" t="str">
            <v>Masahiro Wakuda</v>
          </cell>
          <cell r="I131" t="str">
            <v>M3</v>
          </cell>
          <cell r="J131" t="str">
            <v>21505.Consulting Technical Mgmt Manager.CONS.IMPDEL.M3</v>
          </cell>
          <cell r="K131" t="str">
            <v>Delivery</v>
          </cell>
          <cell r="L131" t="str">
            <v>B</v>
          </cell>
          <cell r="M131" t="str">
            <v>L7</v>
          </cell>
          <cell r="N131" t="str">
            <v>Y</v>
          </cell>
          <cell r="Q131" t="str">
            <v>ｺﾝｻﾙﾃｨﾝｸﾞｻｰﾋﾞｽ統括</v>
          </cell>
          <cell r="R131" t="str">
            <v>ｱﾌﾟﾘｹｰｼｮﾝｿﾘｭｰｼｮﾝｺﾝｻﾙﾃｨﾝｸﾞ統括本部</v>
          </cell>
          <cell r="S131" t="str">
            <v>ERM/EPMｺﾝｻﾙﾃｨﾝｸﾞ本部</v>
          </cell>
          <cell r="T131" t="str">
            <v>PeopleSoftｺﾝｻﾙﾃｨﾝｸﾞ部</v>
          </cell>
          <cell r="U131" t="str">
            <v>Delivery</v>
          </cell>
          <cell r="V131" t="str">
            <v>B</v>
          </cell>
          <cell r="W131" t="str">
            <v>Y</v>
          </cell>
          <cell r="X131" t="str">
            <v>Delivery</v>
          </cell>
          <cell r="Y131" t="str">
            <v>-</v>
          </cell>
          <cell r="Z131" t="str">
            <v>DeliveryM3</v>
          </cell>
          <cell r="AA131">
            <v>21505</v>
          </cell>
          <cell r="AB131" t="str">
            <v>部長</v>
          </cell>
          <cell r="AC131" t="str">
            <v>Senior Manager</v>
          </cell>
        </row>
        <row r="132">
          <cell r="E132">
            <v>2042</v>
          </cell>
          <cell r="F132" t="str">
            <v>寺崎 亜希</v>
          </cell>
          <cell r="G132" t="str">
            <v>ﾃﾗｻｷ ｱｷ</v>
          </cell>
          <cell r="H132" t="str">
            <v>Aki Terasaki</v>
          </cell>
          <cell r="I132" t="str">
            <v>IC4</v>
          </cell>
          <cell r="J132" t="str">
            <v>21640.Consulting Solution Manager.CONS.IMPDEL.IC4</v>
          </cell>
          <cell r="K132" t="str">
            <v>Solution</v>
          </cell>
          <cell r="L132" t="str">
            <v>B</v>
          </cell>
          <cell r="M132" t="str">
            <v>L7</v>
          </cell>
          <cell r="Q132" t="str">
            <v>ｺﾝｻﾙﾃｨﾝｸﾞｻｰﾋﾞｽ統括</v>
          </cell>
          <cell r="R132" t="str">
            <v>ｱﾌﾟﾘｹｰｼｮﾝｿﾘｭｰｼｮﾝｺﾝｻﾙﾃｨﾝｸﾞ統括本部</v>
          </cell>
          <cell r="S132" t="str">
            <v>ERM/EPMｺﾝｻﾙﾃｨﾝｸﾞ本部</v>
          </cell>
          <cell r="T132" t="str">
            <v>PeopleSoftｺﾝｻﾙﾃｨﾝｸﾞ部</v>
          </cell>
          <cell r="U132" t="str">
            <v>Project</v>
          </cell>
          <cell r="V132" t="str">
            <v>B</v>
          </cell>
          <cell r="X132" t="str">
            <v>PMO</v>
          </cell>
          <cell r="Y132" t="str">
            <v>-</v>
          </cell>
          <cell r="Z132" t="str">
            <v>ProjectIC4</v>
          </cell>
          <cell r="AA132">
            <v>12611</v>
          </cell>
          <cell r="AB132" t="str">
            <v>プロジェクトテクニカルマネジャー</v>
          </cell>
          <cell r="AC132" t="str">
            <v>Consulting Project Technical Manager</v>
          </cell>
        </row>
        <row r="133">
          <cell r="E133">
            <v>2086</v>
          </cell>
          <cell r="F133" t="str">
            <v>村上 隆</v>
          </cell>
          <cell r="G133" t="str">
            <v>ﾑﾗｶﾐ ﾀｶｼ</v>
          </cell>
          <cell r="H133" t="str">
            <v>Takashi Murakami</v>
          </cell>
          <cell r="I133" t="str">
            <v>IC4</v>
          </cell>
          <cell r="J133" t="str">
            <v>21640.Consulting Solution Manager.CONS.IMPDEL.IC4</v>
          </cell>
          <cell r="K133" t="str">
            <v>Solution</v>
          </cell>
          <cell r="L133" t="str">
            <v>B</v>
          </cell>
          <cell r="M133" t="str">
            <v>L7</v>
          </cell>
          <cell r="Q133" t="str">
            <v>ｺﾝｻﾙﾃｨﾝｸﾞｻｰﾋﾞｽ統括</v>
          </cell>
          <cell r="R133" t="str">
            <v>ｱﾌﾟﾘｹｰｼｮﾝｿﾘｭｰｼｮﾝｺﾝｻﾙﾃｨﾝｸﾞ統括本部</v>
          </cell>
          <cell r="S133" t="str">
            <v>ERM/EPMｺﾝｻﾙﾃｨﾝｸﾞ本部</v>
          </cell>
          <cell r="T133" t="str">
            <v>PeopleSoftｺﾝｻﾙﾃｨﾝｸﾞ部</v>
          </cell>
          <cell r="U133" t="str">
            <v>Project</v>
          </cell>
          <cell r="V133" t="str">
            <v>B</v>
          </cell>
          <cell r="Z133" t="str">
            <v>ProjectIC4</v>
          </cell>
          <cell r="AA133">
            <v>12611</v>
          </cell>
          <cell r="AB133" t="str">
            <v>プロジェクトテクニカルマネジャー</v>
          </cell>
          <cell r="AC133" t="str">
            <v>Consulting Project Technical Manager</v>
          </cell>
        </row>
        <row r="134">
          <cell r="E134">
            <v>2964</v>
          </cell>
          <cell r="F134" t="str">
            <v>鳥越 浩司</v>
          </cell>
          <cell r="G134" t="str">
            <v>ﾄﾘｺﾞｴ ｺｳｼﾞ</v>
          </cell>
          <cell r="H134" t="str">
            <v>Koji Torigoe</v>
          </cell>
          <cell r="I134" t="str">
            <v>IC3</v>
          </cell>
          <cell r="J134" t="str">
            <v>21630.Consulting Solution Lead.CONS.IMPDEL.IC3</v>
          </cell>
          <cell r="K134" t="str">
            <v>Solution</v>
          </cell>
          <cell r="L134" t="str">
            <v>B</v>
          </cell>
          <cell r="M134" t="str">
            <v>L6</v>
          </cell>
          <cell r="Q134" t="str">
            <v>ｺﾝｻﾙﾃｨﾝｸﾞｻｰﾋﾞｽ統括</v>
          </cell>
          <cell r="R134" t="str">
            <v>ｱﾌﾟﾘｹｰｼｮﾝｿﾘｭｰｼｮﾝｺﾝｻﾙﾃｨﾝｸﾞ統括本部</v>
          </cell>
          <cell r="S134" t="str">
            <v>ERM/EPMｺﾝｻﾙﾃｨﾝｸﾞ本部</v>
          </cell>
          <cell r="T134" t="str">
            <v>PeopleSoftｺﾝｻﾙﾃｨﾝｸﾞ部</v>
          </cell>
          <cell r="U134" t="str">
            <v>Solution</v>
          </cell>
          <cell r="V134" t="str">
            <v>B</v>
          </cell>
          <cell r="X134" t="str">
            <v>DSA</v>
          </cell>
          <cell r="Y134" t="str">
            <v>-</v>
          </cell>
          <cell r="Z134" t="str">
            <v>SolutionIC3</v>
          </cell>
          <cell r="AA134">
            <v>21630</v>
          </cell>
          <cell r="AB134" t="str">
            <v>ソリューションリーダー</v>
          </cell>
          <cell r="AC134" t="str">
            <v>Consulting Solution Lead</v>
          </cell>
        </row>
        <row r="135">
          <cell r="E135">
            <v>5003</v>
          </cell>
          <cell r="F135" t="str">
            <v>尹 啓子</v>
          </cell>
          <cell r="G135" t="str">
            <v>ﾕﾝ ｹｲｺ</v>
          </cell>
          <cell r="H135" t="str">
            <v>Keiko Yun</v>
          </cell>
          <cell r="I135" t="str">
            <v>IC3</v>
          </cell>
          <cell r="J135" t="str">
            <v>21630.Consulting Solution Lead.CONS.IMPDEL.IC3</v>
          </cell>
          <cell r="K135" t="str">
            <v>Solution</v>
          </cell>
          <cell r="L135" t="str">
            <v>B</v>
          </cell>
          <cell r="M135" t="str">
            <v>L6</v>
          </cell>
          <cell r="Q135" t="str">
            <v>ｺﾝｻﾙﾃｨﾝｸﾞｻｰﾋﾞｽ統括</v>
          </cell>
          <cell r="R135" t="str">
            <v>ｱﾌﾟﾘｹｰｼｮﾝｿﾘｭｰｼｮﾝｺﾝｻﾙﾃｨﾝｸﾞ統括本部</v>
          </cell>
          <cell r="S135" t="str">
            <v>ERM/EPMｺﾝｻﾙﾃｨﾝｸﾞ本部</v>
          </cell>
          <cell r="T135" t="str">
            <v>PeopleSoftｺﾝｻﾙﾃｨﾝｸﾞ部</v>
          </cell>
          <cell r="U135" t="str">
            <v>Solution</v>
          </cell>
          <cell r="V135" t="str">
            <v>B</v>
          </cell>
          <cell r="X135" t="str">
            <v>DSA</v>
          </cell>
          <cell r="Y135" t="str">
            <v>-</v>
          </cell>
          <cell r="Z135" t="str">
            <v>SolutionIC3</v>
          </cell>
          <cell r="AA135">
            <v>21630</v>
          </cell>
          <cell r="AB135" t="str">
            <v>ソリューションリーダー</v>
          </cell>
          <cell r="AC135" t="str">
            <v>Consulting Solution Lead</v>
          </cell>
        </row>
        <row r="136">
          <cell r="E136">
            <v>5026</v>
          </cell>
          <cell r="F136" t="str">
            <v>高橋 義信</v>
          </cell>
          <cell r="G136" t="str">
            <v>ﾀｶﾊｼ ﾖｼﾉﾌﾞ</v>
          </cell>
          <cell r="H136" t="str">
            <v>Yoshinobu Takahashi</v>
          </cell>
          <cell r="I136" t="str">
            <v>IC3</v>
          </cell>
          <cell r="J136" t="str">
            <v>20610.Senior Principal Consultant.CONS.IMPDEL.IC3</v>
          </cell>
          <cell r="K136" t="str">
            <v>Delivery</v>
          </cell>
          <cell r="L136" t="str">
            <v>B</v>
          </cell>
          <cell r="M136" t="str">
            <v>L6</v>
          </cell>
          <cell r="Q136" t="str">
            <v>ｺﾝｻﾙﾃｨﾝｸﾞｻｰﾋﾞｽ統括</v>
          </cell>
          <cell r="R136" t="str">
            <v>ｱﾌﾟﾘｹｰｼｮﾝｿﾘｭｰｼｮﾝｺﾝｻﾙﾃｨﾝｸﾞ統括本部</v>
          </cell>
          <cell r="S136" t="str">
            <v>ERM/EPMｺﾝｻﾙﾃｨﾝｸﾞ本部</v>
          </cell>
          <cell r="T136" t="str">
            <v>PeopleSoftｺﾝｻﾙﾃｨﾝｸﾞ部</v>
          </cell>
          <cell r="U136" t="str">
            <v>Delivery</v>
          </cell>
          <cell r="V136" t="str">
            <v>B</v>
          </cell>
          <cell r="X136" t="str">
            <v>Delivery</v>
          </cell>
          <cell r="Y136" t="str">
            <v>-</v>
          </cell>
          <cell r="Z136" t="str">
            <v>DeliveryIC3</v>
          </cell>
          <cell r="AA136">
            <v>20610</v>
          </cell>
          <cell r="AB136" t="str">
            <v>シニアプリンシパルコンサルタント</v>
          </cell>
          <cell r="AC136" t="str">
            <v>Senior Principal Consultant</v>
          </cell>
        </row>
        <row r="137">
          <cell r="E137">
            <v>5044</v>
          </cell>
          <cell r="F137" t="str">
            <v>小金丸 浩史</v>
          </cell>
          <cell r="G137" t="str">
            <v>ｺｶﾞﾈﾏﾙ ﾋﾛｼ</v>
          </cell>
          <cell r="H137" t="str">
            <v>Hiroshi Koganemaru</v>
          </cell>
          <cell r="I137" t="str">
            <v>IC3</v>
          </cell>
          <cell r="J137" t="str">
            <v>20610.Senior Principal Consultant.CONS.IMPDEL.IC3</v>
          </cell>
          <cell r="K137" t="str">
            <v>Delivery</v>
          </cell>
          <cell r="L137" t="str">
            <v>B</v>
          </cell>
          <cell r="M137" t="str">
            <v>L6</v>
          </cell>
          <cell r="Q137" t="str">
            <v>ｺﾝｻﾙﾃｨﾝｸﾞｻｰﾋﾞｽ統括</v>
          </cell>
          <cell r="R137" t="str">
            <v>ｱﾌﾟﾘｹｰｼｮﾝｿﾘｭｰｼｮﾝｺﾝｻﾙﾃｨﾝｸﾞ統括本部</v>
          </cell>
          <cell r="S137" t="str">
            <v>ERM/EPMｺﾝｻﾙﾃｨﾝｸﾞ本部</v>
          </cell>
          <cell r="T137" t="str">
            <v>PeopleSoftｺﾝｻﾙﾃｨﾝｸﾞ部</v>
          </cell>
          <cell r="U137" t="str">
            <v>Delivery</v>
          </cell>
          <cell r="V137" t="str">
            <v>B</v>
          </cell>
          <cell r="X137" t="str">
            <v>Delivery</v>
          </cell>
          <cell r="Y137" t="str">
            <v>-</v>
          </cell>
          <cell r="Z137" t="str">
            <v>DeliveryIC3</v>
          </cell>
          <cell r="AA137">
            <v>20610</v>
          </cell>
          <cell r="AB137" t="str">
            <v>シニアプリンシパルコンサルタント</v>
          </cell>
          <cell r="AC137" t="str">
            <v>Senior Principal Consultant</v>
          </cell>
        </row>
        <row r="138">
          <cell r="E138">
            <v>3633</v>
          </cell>
          <cell r="F138" t="str">
            <v>光藤 康志</v>
          </cell>
          <cell r="G138" t="str">
            <v>ﾐﾂﾌｼﾞ ｺｳｼﾞ</v>
          </cell>
          <cell r="H138" t="str">
            <v>Koji Mitsufuji</v>
          </cell>
          <cell r="I138" t="str">
            <v>IC3</v>
          </cell>
          <cell r="J138" t="str">
            <v>20515.Principal Consultant.CONS.IMPDEL.IC3</v>
          </cell>
          <cell r="K138" t="str">
            <v>Delivery</v>
          </cell>
          <cell r="L138" t="str">
            <v>B</v>
          </cell>
          <cell r="M138" t="str">
            <v>L5</v>
          </cell>
          <cell r="Q138" t="str">
            <v>ｺﾝｻﾙﾃｨﾝｸﾞｻｰﾋﾞｽ統括</v>
          </cell>
          <cell r="R138" t="str">
            <v>ｱﾌﾟﾘｹｰｼｮﾝｿﾘｭｰｼｮﾝｺﾝｻﾙﾃｨﾝｸﾞ統括本部</v>
          </cell>
          <cell r="S138" t="str">
            <v>ERM/EPMｺﾝｻﾙﾃｨﾝｸﾞ本部</v>
          </cell>
          <cell r="T138" t="str">
            <v>PeopleSoftｺﾝｻﾙﾃｨﾝｸﾞ部</v>
          </cell>
          <cell r="U138" t="str">
            <v>Delivery</v>
          </cell>
          <cell r="V138" t="str">
            <v>B</v>
          </cell>
          <cell r="X138" t="str">
            <v>Delivery</v>
          </cell>
          <cell r="Y138" t="str">
            <v>-</v>
          </cell>
          <cell r="Z138" t="str">
            <v>DeliveryIC3</v>
          </cell>
          <cell r="AA138">
            <v>20610</v>
          </cell>
          <cell r="AB138" t="str">
            <v>シニアプリンシパルコンサルタント</v>
          </cell>
          <cell r="AC138" t="str">
            <v>Senior Principal Consultant</v>
          </cell>
        </row>
        <row r="139">
          <cell r="E139">
            <v>5112</v>
          </cell>
          <cell r="F139" t="str">
            <v>塩崎 幸一</v>
          </cell>
          <cell r="G139" t="str">
            <v>ｼｵｻﾞｷ ｺｳｲﾁ</v>
          </cell>
          <cell r="H139" t="str">
            <v>Koichi Shiozaki</v>
          </cell>
          <cell r="I139" t="str">
            <v>IC3</v>
          </cell>
          <cell r="J139" t="str">
            <v>20515.Principal Consultant.CONS.IMPDEL.IC3</v>
          </cell>
          <cell r="K139" t="str">
            <v>Delivery</v>
          </cell>
          <cell r="L139" t="str">
            <v>B</v>
          </cell>
          <cell r="M139" t="str">
            <v>L5</v>
          </cell>
          <cell r="Q139" t="str">
            <v>ｺﾝｻﾙﾃｨﾝｸﾞｻｰﾋﾞｽ統括</v>
          </cell>
          <cell r="R139" t="str">
            <v>ｱﾌﾟﾘｹｰｼｮﾝｿﾘｭｰｼｮﾝｺﾝｻﾙﾃｨﾝｸﾞ統括本部</v>
          </cell>
          <cell r="S139" t="str">
            <v>ERM/EPMｺﾝｻﾙﾃｨﾝｸﾞ本部</v>
          </cell>
          <cell r="T139" t="str">
            <v>PeopleSoftｺﾝｻﾙﾃｨﾝｸﾞ部</v>
          </cell>
          <cell r="U139" t="str">
            <v>Delivery</v>
          </cell>
          <cell r="V139" t="str">
            <v>B</v>
          </cell>
          <cell r="X139" t="str">
            <v>Delivery</v>
          </cell>
          <cell r="Y139" t="str">
            <v>-</v>
          </cell>
          <cell r="Z139" t="str">
            <v>DeliveryIC3</v>
          </cell>
          <cell r="AA139">
            <v>20610</v>
          </cell>
          <cell r="AB139" t="str">
            <v>シニアプリンシパルコンサルタント</v>
          </cell>
          <cell r="AC139" t="str">
            <v>Senior Principal Consultant</v>
          </cell>
        </row>
        <row r="140">
          <cell r="E140">
            <v>5148</v>
          </cell>
          <cell r="F140" t="str">
            <v>出水 浩太朗</v>
          </cell>
          <cell r="G140" t="str">
            <v>ｲｽﾞﾐ ｺｳﾀﾛｳ</v>
          </cell>
          <cell r="H140" t="str">
            <v>Kotaro Izumi</v>
          </cell>
          <cell r="I140" t="str">
            <v>IC3</v>
          </cell>
          <cell r="J140" t="str">
            <v>20515.Principal Consultant.CONS.IMPDEL.IC3</v>
          </cell>
          <cell r="K140" t="str">
            <v>Delivery</v>
          </cell>
          <cell r="L140" t="str">
            <v>B</v>
          </cell>
          <cell r="M140" t="str">
            <v>L5</v>
          </cell>
          <cell r="Q140" t="str">
            <v>ｺﾝｻﾙﾃｨﾝｸﾞｻｰﾋﾞｽ統括</v>
          </cell>
          <cell r="R140" t="str">
            <v>ｱﾌﾟﾘｹｰｼｮﾝｿﾘｭｰｼｮﾝｺﾝｻﾙﾃｨﾝｸﾞ統括本部</v>
          </cell>
          <cell r="S140" t="str">
            <v>ERM/EPMｺﾝｻﾙﾃｨﾝｸﾞ本部</v>
          </cell>
          <cell r="T140" t="str">
            <v>PeopleSoftｺﾝｻﾙﾃｨﾝｸﾞ部</v>
          </cell>
          <cell r="U140" t="str">
            <v>Delivery</v>
          </cell>
          <cell r="V140" t="str">
            <v>B</v>
          </cell>
          <cell r="X140" t="str">
            <v>Delivery</v>
          </cell>
          <cell r="Y140" t="str">
            <v>-</v>
          </cell>
          <cell r="Z140" t="str">
            <v>DeliveryIC3</v>
          </cell>
          <cell r="AA140">
            <v>20610</v>
          </cell>
          <cell r="AB140" t="str">
            <v>シニアプリンシパルコンサルタント</v>
          </cell>
          <cell r="AC140" t="str">
            <v>Senior Principal Consultant</v>
          </cell>
        </row>
        <row r="141">
          <cell r="E141">
            <v>5181</v>
          </cell>
          <cell r="F141" t="str">
            <v>兼國 浩一</v>
          </cell>
          <cell r="G141" t="str">
            <v>ｶﾈｸﾆ ｺｳｲﾁ</v>
          </cell>
          <cell r="H141" t="str">
            <v>Koichi Kanekuni</v>
          </cell>
          <cell r="I141" t="str">
            <v>IC3</v>
          </cell>
          <cell r="J141" t="str">
            <v>20515.Principal Consultant.CONS.IMPDEL.IC3</v>
          </cell>
          <cell r="K141" t="str">
            <v>Delivery</v>
          </cell>
          <cell r="L141" t="str">
            <v>B</v>
          </cell>
          <cell r="M141" t="str">
            <v>L5</v>
          </cell>
          <cell r="Q141" t="str">
            <v>ｺﾝｻﾙﾃｨﾝｸﾞｻｰﾋﾞｽ統括</v>
          </cell>
          <cell r="R141" t="str">
            <v>ｱﾌﾟﾘｹｰｼｮﾝｿﾘｭｰｼｮﾝｺﾝｻﾙﾃｨﾝｸﾞ統括本部</v>
          </cell>
          <cell r="S141" t="str">
            <v>ERM/EPMｺﾝｻﾙﾃｨﾝｸﾞ本部</v>
          </cell>
          <cell r="T141" t="str">
            <v>PeopleSoftｺﾝｻﾙﾃｨﾝｸﾞ部</v>
          </cell>
          <cell r="U141" t="str">
            <v>Delivery</v>
          </cell>
          <cell r="V141" t="str">
            <v>B</v>
          </cell>
          <cell r="X141" t="str">
            <v>Delivery</v>
          </cell>
          <cell r="Y141" t="str">
            <v>-</v>
          </cell>
          <cell r="Z141" t="str">
            <v>DeliveryIC3</v>
          </cell>
          <cell r="AA141">
            <v>20610</v>
          </cell>
          <cell r="AB141" t="str">
            <v>シニアプリンシパルコンサルタント</v>
          </cell>
          <cell r="AC141" t="str">
            <v>Senior Principal Consultant</v>
          </cell>
        </row>
        <row r="142">
          <cell r="E142">
            <v>5182</v>
          </cell>
          <cell r="F142" t="str">
            <v>森 康一</v>
          </cell>
          <cell r="G142" t="str">
            <v>ﾓﾘ ｺｳｲﾁ</v>
          </cell>
          <cell r="H142" t="str">
            <v>Kouichi Mori</v>
          </cell>
          <cell r="I142" t="str">
            <v>IC3</v>
          </cell>
          <cell r="J142" t="str">
            <v>20515.Principal Consultant.CONS.IMPDEL.IC3</v>
          </cell>
          <cell r="K142" t="str">
            <v>Delivery</v>
          </cell>
          <cell r="L142" t="str">
            <v>B</v>
          </cell>
          <cell r="M142" t="str">
            <v>L5</v>
          </cell>
          <cell r="Q142" t="str">
            <v>ｺﾝｻﾙﾃｨﾝｸﾞｻｰﾋﾞｽ統括</v>
          </cell>
          <cell r="R142" t="str">
            <v>ｱﾌﾟﾘｹｰｼｮﾝｿﾘｭｰｼｮﾝｺﾝｻﾙﾃｨﾝｸﾞ統括本部</v>
          </cell>
          <cell r="S142" t="str">
            <v>ERM/EPMｺﾝｻﾙﾃｨﾝｸﾞ本部</v>
          </cell>
          <cell r="T142" t="str">
            <v>PeopleSoftｺﾝｻﾙﾃｨﾝｸﾞ部</v>
          </cell>
          <cell r="U142" t="str">
            <v>Project</v>
          </cell>
          <cell r="V142" t="str">
            <v>B</v>
          </cell>
          <cell r="X142" t="str">
            <v>PMO</v>
          </cell>
          <cell r="Y142" t="str">
            <v>-</v>
          </cell>
          <cell r="Z142" t="str">
            <v>ProjectIC3</v>
          </cell>
          <cell r="AA142">
            <v>12609</v>
          </cell>
          <cell r="AB142" t="str">
            <v>プロジェクトシニアプリンシパルコンサルタント</v>
          </cell>
          <cell r="AC142" t="str">
            <v>Consulting Project Senior Principal Consultant</v>
          </cell>
        </row>
        <row r="143">
          <cell r="E143">
            <v>3641</v>
          </cell>
          <cell r="F143" t="str">
            <v>山本 耕生</v>
          </cell>
          <cell r="G143" t="str">
            <v>ﾔﾏﾓﾄ ｺｳｾｲ</v>
          </cell>
          <cell r="H143" t="str">
            <v>Kosei Yamamoto</v>
          </cell>
          <cell r="I143" t="str">
            <v>IC2</v>
          </cell>
          <cell r="J143" t="str">
            <v>20410.Senior Consultant.CONS.IMPDEL.IC2</v>
          </cell>
          <cell r="K143" t="str">
            <v>Delivery</v>
          </cell>
          <cell r="L143" t="str">
            <v>B</v>
          </cell>
          <cell r="M143" t="str">
            <v>L4</v>
          </cell>
          <cell r="Q143" t="str">
            <v>ｺﾝｻﾙﾃｨﾝｸﾞｻｰﾋﾞｽ統括</v>
          </cell>
          <cell r="R143" t="str">
            <v>ｱﾌﾟﾘｹｰｼｮﾝｿﾘｭｰｼｮﾝｺﾝｻﾙﾃｨﾝｸﾞ統括本部</v>
          </cell>
          <cell r="S143" t="str">
            <v>ERM/EPMｺﾝｻﾙﾃｨﾝｸﾞ本部</v>
          </cell>
          <cell r="T143" t="str">
            <v>PeopleSoftｺﾝｻﾙﾃｨﾝｸﾞ部</v>
          </cell>
          <cell r="U143" t="str">
            <v>Delivery</v>
          </cell>
          <cell r="V143" t="str">
            <v>B</v>
          </cell>
          <cell r="X143" t="str">
            <v>Delivery</v>
          </cell>
          <cell r="Y143" t="str">
            <v>-</v>
          </cell>
          <cell r="Z143" t="str">
            <v>DeliveryIC2</v>
          </cell>
          <cell r="AA143">
            <v>20410</v>
          </cell>
          <cell r="AB143" t="str">
            <v>シニアコンサルタント</v>
          </cell>
          <cell r="AC143" t="str">
            <v>Senior Consultant</v>
          </cell>
        </row>
        <row r="144">
          <cell r="E144">
            <v>5162</v>
          </cell>
          <cell r="F144" t="str">
            <v>光井 豊和</v>
          </cell>
          <cell r="G144" t="str">
            <v>ﾐﾂｲ ﾄﾖｶｽﾞ</v>
          </cell>
          <cell r="H144" t="str">
            <v>Toyokazu Mitsui</v>
          </cell>
          <cell r="I144" t="str">
            <v>IC2</v>
          </cell>
          <cell r="J144" t="str">
            <v>20410.Senior Consultant.CONS.IMPDEL.IC2</v>
          </cell>
          <cell r="K144" t="str">
            <v>Delivery</v>
          </cell>
          <cell r="L144" t="str">
            <v>B</v>
          </cell>
          <cell r="M144" t="str">
            <v>L4</v>
          </cell>
          <cell r="Q144" t="str">
            <v>ｺﾝｻﾙﾃｨﾝｸﾞｻｰﾋﾞｽ統括</v>
          </cell>
          <cell r="R144" t="str">
            <v>ｱﾌﾟﾘｹｰｼｮﾝｿﾘｭｰｼｮﾝｺﾝｻﾙﾃｨﾝｸﾞ統括本部</v>
          </cell>
          <cell r="S144" t="str">
            <v>ERM/EPMｺﾝｻﾙﾃｨﾝｸﾞ本部</v>
          </cell>
          <cell r="T144" t="str">
            <v>PeopleSoftｺﾝｻﾙﾃｨﾝｸﾞ部</v>
          </cell>
          <cell r="U144" t="str">
            <v>Delivery</v>
          </cell>
          <cell r="V144" t="str">
            <v>B</v>
          </cell>
          <cell r="X144" t="str">
            <v>Delivery</v>
          </cell>
          <cell r="Y144" t="str">
            <v>-</v>
          </cell>
          <cell r="Z144" t="str">
            <v>DeliveryIC2</v>
          </cell>
          <cell r="AA144">
            <v>20410</v>
          </cell>
          <cell r="AB144" t="str">
            <v>シニアコンサルタント</v>
          </cell>
          <cell r="AC144" t="str">
            <v>Senior Consultant</v>
          </cell>
        </row>
        <row r="145">
          <cell r="E145">
            <v>5305</v>
          </cell>
          <cell r="F145" t="str">
            <v>齋藤 健二</v>
          </cell>
          <cell r="G145" t="str">
            <v>ｻｲﾄｳ ｹﾝｼﾞ</v>
          </cell>
          <cell r="H145" t="str">
            <v>Kenji Saito</v>
          </cell>
          <cell r="I145" t="str">
            <v>IC2</v>
          </cell>
          <cell r="J145" t="str">
            <v>20410.Senior Consultant.CONS.IMPDEL.IC2</v>
          </cell>
          <cell r="K145" t="str">
            <v>Delivery</v>
          </cell>
          <cell r="L145" t="str">
            <v>B</v>
          </cell>
          <cell r="M145" t="str">
            <v>L4</v>
          </cell>
          <cell r="Q145" t="str">
            <v>ｺﾝｻﾙﾃｨﾝｸﾞｻｰﾋﾞｽ統括</v>
          </cell>
          <cell r="R145" t="str">
            <v>ｱﾌﾟﾘｹｰｼｮﾝｿﾘｭｰｼｮﾝｺﾝｻﾙﾃｨﾝｸﾞ統括本部</v>
          </cell>
          <cell r="S145" t="str">
            <v>ERM/EPMｺﾝｻﾙﾃｨﾝｸﾞ本部</v>
          </cell>
          <cell r="T145" t="str">
            <v>PeopleSoftｺﾝｻﾙﾃｨﾝｸﾞ部</v>
          </cell>
          <cell r="U145" t="str">
            <v>Delivery</v>
          </cell>
          <cell r="V145" t="str">
            <v>B</v>
          </cell>
          <cell r="X145" t="str">
            <v>Delivery</v>
          </cell>
          <cell r="Y145" t="str">
            <v>-</v>
          </cell>
          <cell r="Z145" t="str">
            <v>DeliveryIC2</v>
          </cell>
          <cell r="AA145">
            <v>20410</v>
          </cell>
          <cell r="AB145" t="str">
            <v>シニアコンサルタント</v>
          </cell>
          <cell r="AC145" t="str">
            <v>Senior Consultant</v>
          </cell>
        </row>
        <row r="146">
          <cell r="E146">
            <v>1626</v>
          </cell>
          <cell r="F146" t="str">
            <v>早田 雄司</v>
          </cell>
          <cell r="G146" t="str">
            <v>ｿｳﾀﾞ ﾕｳｼﾞ</v>
          </cell>
          <cell r="H146" t="str">
            <v>Yuji Soda</v>
          </cell>
          <cell r="I146" t="str">
            <v>M4</v>
          </cell>
          <cell r="J146" t="str">
            <v>21510.Consulting Technical Mgmt Director.CONS.IMPDEL.M4</v>
          </cell>
          <cell r="K146" t="str">
            <v>Delivery</v>
          </cell>
          <cell r="L146" t="str">
            <v>B</v>
          </cell>
          <cell r="M146" t="str">
            <v>L8</v>
          </cell>
          <cell r="N146" t="str">
            <v>Y</v>
          </cell>
          <cell r="Q146" t="str">
            <v>ｺﾝｻﾙﾃｨﾝｸﾞｻｰﾋﾞｽ統括</v>
          </cell>
          <cell r="R146" t="str">
            <v>ｱﾌﾟﾘｹｰｼｮﾝｿﾘｭｰｼｮﾝｺﾝｻﾙﾃｨﾝｸﾞ統括本部</v>
          </cell>
          <cell r="S146" t="str">
            <v>ERM/EPMｺﾝｻﾙﾃｨﾝｸﾞ本部</v>
          </cell>
          <cell r="T146" t="str">
            <v>HRMｺﾝｻﾙﾃｨﾝｸﾞ部</v>
          </cell>
          <cell r="U146" t="str">
            <v>Delivery</v>
          </cell>
          <cell r="V146" t="str">
            <v>B</v>
          </cell>
          <cell r="W146" t="str">
            <v>Y</v>
          </cell>
          <cell r="X146" t="str">
            <v>Delivery</v>
          </cell>
          <cell r="Y146" t="str">
            <v>-</v>
          </cell>
          <cell r="Z146" t="str">
            <v>DeliveryM4</v>
          </cell>
          <cell r="AA146">
            <v>21510</v>
          </cell>
          <cell r="AB146" t="str">
            <v>部長</v>
          </cell>
          <cell r="AC146" t="str">
            <v>Director</v>
          </cell>
        </row>
        <row r="147">
          <cell r="E147">
            <v>1624</v>
          </cell>
          <cell r="F147" t="str">
            <v>西海 誠</v>
          </cell>
          <cell r="G147" t="str">
            <v>ﾆｼｳﾐ ﾏｺﾄ</v>
          </cell>
          <cell r="H147" t="str">
            <v>Makoto Nishiumi</v>
          </cell>
          <cell r="I147" t="str">
            <v>IC4</v>
          </cell>
          <cell r="J147" t="str">
            <v>12611.Consulting Project Technical Manager.CONS.PROJMAN.IC4</v>
          </cell>
          <cell r="K147" t="str">
            <v>Project</v>
          </cell>
          <cell r="L147" t="str">
            <v>B</v>
          </cell>
          <cell r="M147" t="str">
            <v>L7</v>
          </cell>
          <cell r="Q147" t="str">
            <v>ｺﾝｻﾙﾃｨﾝｸﾞｻｰﾋﾞｽ統括</v>
          </cell>
          <cell r="R147" t="str">
            <v>ｱﾌﾟﾘｹｰｼｮﾝｿﾘｭｰｼｮﾝｺﾝｻﾙﾃｨﾝｸﾞ統括本部</v>
          </cell>
          <cell r="S147" t="str">
            <v>ERM/EPMｺﾝｻﾙﾃｨﾝｸﾞ本部</v>
          </cell>
          <cell r="T147" t="str">
            <v>HRMｺﾝｻﾙﾃｨﾝｸﾞ部</v>
          </cell>
          <cell r="U147" t="str">
            <v>Solution</v>
          </cell>
          <cell r="V147" t="str">
            <v>B</v>
          </cell>
          <cell r="X147" t="str">
            <v>SA</v>
          </cell>
          <cell r="Y147" t="str">
            <v>-</v>
          </cell>
          <cell r="Z147" t="str">
            <v>SolutionIC4</v>
          </cell>
          <cell r="AA147">
            <v>21640</v>
          </cell>
          <cell r="AB147" t="str">
            <v>ソリューションマネジャー</v>
          </cell>
          <cell r="AC147" t="str">
            <v>Consulting Solution Manager</v>
          </cell>
        </row>
        <row r="148">
          <cell r="E148">
            <v>1444</v>
          </cell>
          <cell r="F148" t="str">
            <v>寺坂 公作</v>
          </cell>
          <cell r="G148" t="str">
            <v>ﾃﾗｻｶ ｺｳｻｸ</v>
          </cell>
          <cell r="H148" t="str">
            <v>Kosaku Terasaka</v>
          </cell>
          <cell r="I148" t="str">
            <v>IC3</v>
          </cell>
          <cell r="J148" t="str">
            <v>12609.Consulting Project Snr Principal Consultant.CONS.PROJMAN.IC3</v>
          </cell>
          <cell r="K148" t="str">
            <v>Project</v>
          </cell>
          <cell r="L148" t="str">
            <v>B</v>
          </cell>
          <cell r="M148" t="str">
            <v>L6</v>
          </cell>
          <cell r="Q148" t="str">
            <v>ｺﾝｻﾙﾃｨﾝｸﾞｻｰﾋﾞｽ統括</v>
          </cell>
          <cell r="R148" t="str">
            <v>ｱﾌﾟﾘｹｰｼｮﾝｿﾘｭｰｼｮﾝｺﾝｻﾙﾃｨﾝｸﾞ統括本部</v>
          </cell>
          <cell r="S148" t="str">
            <v>ERM/EPMｺﾝｻﾙﾃｨﾝｸﾞ本部</v>
          </cell>
          <cell r="T148" t="str">
            <v>HRMｺﾝｻﾙﾃｨﾝｸﾞ部</v>
          </cell>
          <cell r="U148" t="str">
            <v>Project</v>
          </cell>
          <cell r="V148" t="str">
            <v>B</v>
          </cell>
          <cell r="X148" t="str">
            <v>PM</v>
          </cell>
          <cell r="Y148" t="str">
            <v>-</v>
          </cell>
          <cell r="Z148" t="str">
            <v>ProjectIC3</v>
          </cell>
          <cell r="AA148">
            <v>12609</v>
          </cell>
          <cell r="AB148" t="str">
            <v>プロジェクトシニアプリンシパルコンサルタント</v>
          </cell>
          <cell r="AC148" t="str">
            <v>Consulting Project Senior Principal Consultant</v>
          </cell>
        </row>
        <row r="149">
          <cell r="E149">
            <v>1465</v>
          </cell>
          <cell r="F149" t="str">
            <v>広沢 倫大</v>
          </cell>
          <cell r="G149" t="str">
            <v>ﾋﾛｻﾜ ﾐﾁﾋﾛ</v>
          </cell>
          <cell r="H149" t="str">
            <v>Michihiro Hirosawa</v>
          </cell>
          <cell r="I149" t="str">
            <v>IC3</v>
          </cell>
          <cell r="J149" t="str">
            <v>12609.Consulting Project Snr Principal Consultant.CONS.PROJMAN.IC3</v>
          </cell>
          <cell r="K149" t="str">
            <v>Project</v>
          </cell>
          <cell r="L149" t="str">
            <v>B</v>
          </cell>
          <cell r="M149" t="str">
            <v>L6</v>
          </cell>
          <cell r="Q149" t="str">
            <v>ｺﾝｻﾙﾃｨﾝｸﾞｻｰﾋﾞｽ統括</v>
          </cell>
          <cell r="R149" t="str">
            <v>ｱﾌﾟﾘｹｰｼｮﾝｿﾘｭｰｼｮﾝｺﾝｻﾙﾃｨﾝｸﾞ統括本部</v>
          </cell>
          <cell r="S149" t="str">
            <v>ERM/EPMｺﾝｻﾙﾃｨﾝｸﾞ本部</v>
          </cell>
          <cell r="T149" t="str">
            <v>HRMｺﾝｻﾙﾃｨﾝｸﾞ部</v>
          </cell>
          <cell r="U149" t="str">
            <v>Project</v>
          </cell>
          <cell r="V149" t="str">
            <v>B</v>
          </cell>
          <cell r="X149" t="str">
            <v>PM</v>
          </cell>
          <cell r="Y149" t="str">
            <v>-</v>
          </cell>
          <cell r="Z149" t="str">
            <v>ProjectIC3</v>
          </cell>
          <cell r="AA149">
            <v>12609</v>
          </cell>
          <cell r="AB149" t="str">
            <v>プロジェクトシニアプリンシパルコンサルタント</v>
          </cell>
          <cell r="AC149" t="str">
            <v>Consulting Project Senior Principal Consultant</v>
          </cell>
        </row>
        <row r="150">
          <cell r="E150">
            <v>3763</v>
          </cell>
          <cell r="F150" t="str">
            <v>山角 光弘</v>
          </cell>
          <cell r="G150" t="str">
            <v>ﾔﾏｶﾄﾞ ﾐﾂﾋﾛ</v>
          </cell>
          <cell r="H150" t="str">
            <v>Mitsuhiro Yamakado</v>
          </cell>
          <cell r="I150" t="str">
            <v>IC3</v>
          </cell>
          <cell r="J150" t="str">
            <v>12609.Consulting Project Snr Principal Consultant.CONS.PROJMAN.IC3</v>
          </cell>
          <cell r="K150" t="str">
            <v>Project</v>
          </cell>
          <cell r="L150" t="str">
            <v>B</v>
          </cell>
          <cell r="M150" t="str">
            <v>L6</v>
          </cell>
          <cell r="Q150" t="str">
            <v>ｺﾝｻﾙﾃｨﾝｸﾞｻｰﾋﾞｽ統括</v>
          </cell>
          <cell r="R150" t="str">
            <v>ｱﾌﾟﾘｹｰｼｮﾝｿﾘｭｰｼｮﾝｺﾝｻﾙﾃｨﾝｸﾞ統括本部</v>
          </cell>
          <cell r="S150" t="str">
            <v>ERM/EPMｺﾝｻﾙﾃｨﾝｸﾞ本部</v>
          </cell>
          <cell r="T150" t="str">
            <v>HRMｺﾝｻﾙﾃｨﾝｸﾞ部</v>
          </cell>
          <cell r="U150" t="str">
            <v>Project</v>
          </cell>
          <cell r="V150" t="str">
            <v>B</v>
          </cell>
          <cell r="X150" t="str">
            <v>PM</v>
          </cell>
          <cell r="Y150" t="str">
            <v>-</v>
          </cell>
          <cell r="Z150" t="str">
            <v>ProjectIC3</v>
          </cell>
          <cell r="AA150">
            <v>12609</v>
          </cell>
          <cell r="AB150" t="str">
            <v>プロジェクトシニアプリンシパルコンサルタント</v>
          </cell>
          <cell r="AC150" t="str">
            <v>Consulting Project Senior Principal Consultant</v>
          </cell>
        </row>
        <row r="151">
          <cell r="E151">
            <v>1703</v>
          </cell>
          <cell r="F151" t="str">
            <v>瀧口 直</v>
          </cell>
          <cell r="G151" t="str">
            <v>ﾀｷｸﾞﾁ ｽﾅｵ</v>
          </cell>
          <cell r="H151" t="str">
            <v>Sunao Takiguchi</v>
          </cell>
          <cell r="I151" t="str">
            <v>IC3</v>
          </cell>
          <cell r="J151" t="str">
            <v>20515.Principal Consultant.CONS.IMPDEL.IC3</v>
          </cell>
          <cell r="K151" t="str">
            <v>Delivery</v>
          </cell>
          <cell r="L151" t="str">
            <v>B</v>
          </cell>
          <cell r="M151" t="str">
            <v>L5</v>
          </cell>
          <cell r="Q151" t="str">
            <v>ｺﾝｻﾙﾃｨﾝｸﾞｻｰﾋﾞｽ統括</v>
          </cell>
          <cell r="R151" t="str">
            <v>ｱﾌﾟﾘｹｰｼｮﾝｿﾘｭｰｼｮﾝｺﾝｻﾙﾃｨﾝｸﾞ統括本部</v>
          </cell>
          <cell r="S151" t="str">
            <v>ERM/EPMｺﾝｻﾙﾃｨﾝｸﾞ本部</v>
          </cell>
          <cell r="T151" t="str">
            <v>HRMｺﾝｻﾙﾃｨﾝｸﾞ部</v>
          </cell>
          <cell r="U151" t="str">
            <v>Solution</v>
          </cell>
          <cell r="V151" t="str">
            <v>B</v>
          </cell>
          <cell r="X151" t="str">
            <v>SA</v>
          </cell>
          <cell r="Y151" t="str">
            <v>-</v>
          </cell>
          <cell r="Z151" t="str">
            <v>SolutionIC3</v>
          </cell>
          <cell r="AA151">
            <v>21630</v>
          </cell>
          <cell r="AB151" t="str">
            <v>ソリューションリーダー</v>
          </cell>
          <cell r="AC151" t="str">
            <v>Consulting Solution Lead</v>
          </cell>
        </row>
        <row r="152">
          <cell r="E152">
            <v>2115</v>
          </cell>
          <cell r="F152" t="str">
            <v>北林 薫</v>
          </cell>
          <cell r="G152" t="str">
            <v>ｷﾀﾊﾞﾔｼ ｶｵﾘ</v>
          </cell>
          <cell r="H152" t="str">
            <v>Kaori Kitabayashi</v>
          </cell>
          <cell r="I152" t="str">
            <v>IC3</v>
          </cell>
          <cell r="J152" t="str">
            <v>20515.Principal Consultant.CONS.IMPDEL.IC3</v>
          </cell>
          <cell r="K152" t="str">
            <v>Delivery</v>
          </cell>
          <cell r="L152" t="str">
            <v>B</v>
          </cell>
          <cell r="M152" t="str">
            <v>L5</v>
          </cell>
          <cell r="Q152" t="str">
            <v>ｺﾝｻﾙﾃｨﾝｸﾞｻｰﾋﾞｽ統括</v>
          </cell>
          <cell r="R152" t="str">
            <v>ｱﾌﾟﾘｹｰｼｮﾝｿﾘｭｰｼｮﾝｺﾝｻﾙﾃｨﾝｸﾞ統括本部</v>
          </cell>
          <cell r="S152" t="str">
            <v>ERM/EPMｺﾝｻﾙﾃｨﾝｸﾞ本部</v>
          </cell>
          <cell r="T152" t="str">
            <v>HRMｺﾝｻﾙﾃｨﾝｸﾞ部</v>
          </cell>
          <cell r="U152" t="str">
            <v>Solution</v>
          </cell>
          <cell r="V152" t="str">
            <v>B</v>
          </cell>
          <cell r="X152" t="str">
            <v>DSA</v>
          </cell>
          <cell r="Y152" t="str">
            <v>-</v>
          </cell>
          <cell r="Z152" t="str">
            <v>SolutionIC3</v>
          </cell>
          <cell r="AA152">
            <v>21630</v>
          </cell>
          <cell r="AB152" t="str">
            <v>ソリューションリーダー</v>
          </cell>
          <cell r="AC152" t="str">
            <v>Consulting Solution Lead</v>
          </cell>
        </row>
        <row r="153">
          <cell r="E153">
            <v>2701</v>
          </cell>
          <cell r="F153" t="str">
            <v>栗山 圭太</v>
          </cell>
          <cell r="G153" t="str">
            <v>ｸﾘﾔﾏ ｹｲﾀ</v>
          </cell>
          <cell r="H153" t="str">
            <v>Keita Kuriyama</v>
          </cell>
          <cell r="I153" t="str">
            <v>IC3</v>
          </cell>
          <cell r="J153" t="str">
            <v>20515.Principal Consultant.CONS.IMPDEL.IC3</v>
          </cell>
          <cell r="K153" t="str">
            <v>Delivery</v>
          </cell>
          <cell r="L153" t="str">
            <v>B</v>
          </cell>
          <cell r="M153" t="str">
            <v>L5</v>
          </cell>
          <cell r="Q153" t="str">
            <v>ｺﾝｻﾙﾃｨﾝｸﾞｻｰﾋﾞｽ統括</v>
          </cell>
          <cell r="R153" t="str">
            <v>ｱﾌﾟﾘｹｰｼｮﾝｿﾘｭｰｼｮﾝｺﾝｻﾙﾃｨﾝｸﾞ統括本部</v>
          </cell>
          <cell r="S153" t="str">
            <v>ERM/EPMｺﾝｻﾙﾃｨﾝｸﾞ本部</v>
          </cell>
          <cell r="T153" t="str">
            <v>HRMｺﾝｻﾙﾃｨﾝｸﾞ部</v>
          </cell>
          <cell r="U153" t="str">
            <v>Delivery</v>
          </cell>
          <cell r="V153" t="str">
            <v>B</v>
          </cell>
          <cell r="X153" t="str">
            <v>Delivery</v>
          </cell>
          <cell r="Y153" t="str">
            <v>-</v>
          </cell>
          <cell r="Z153" t="str">
            <v>DeliveryIC3</v>
          </cell>
          <cell r="AA153">
            <v>20610</v>
          </cell>
          <cell r="AB153" t="str">
            <v>シニアプリンシパルコンサルタント</v>
          </cell>
          <cell r="AC153" t="str">
            <v>Senior Principal Consultant</v>
          </cell>
        </row>
        <row r="154">
          <cell r="E154">
            <v>3616</v>
          </cell>
          <cell r="F154" t="str">
            <v>丸本 健二郎</v>
          </cell>
          <cell r="G154" t="str">
            <v>ﾏﾙﾓﾄ ｹﾝｼﾞﾛｳ</v>
          </cell>
          <cell r="H154" t="str">
            <v>Kenjiro Marumoto</v>
          </cell>
          <cell r="I154" t="str">
            <v>IC2</v>
          </cell>
          <cell r="J154" t="str">
            <v>20410.Senior Consultant.CONS.IMPDEL.IC2</v>
          </cell>
          <cell r="K154" t="str">
            <v>Delivery</v>
          </cell>
          <cell r="L154" t="str">
            <v>B</v>
          </cell>
          <cell r="M154" t="str">
            <v>L4</v>
          </cell>
          <cell r="Q154" t="str">
            <v>ｺﾝｻﾙﾃｨﾝｸﾞｻｰﾋﾞｽ統括</v>
          </cell>
          <cell r="R154" t="str">
            <v>ｱﾌﾟﾘｹｰｼｮﾝｿﾘｭｰｼｮﾝｺﾝｻﾙﾃｨﾝｸﾞ統括本部</v>
          </cell>
          <cell r="S154" t="str">
            <v>ERM/EPMｺﾝｻﾙﾃｨﾝｸﾞ本部</v>
          </cell>
          <cell r="T154" t="str">
            <v>HRMｺﾝｻﾙﾃｨﾝｸﾞ部</v>
          </cell>
          <cell r="U154" t="str">
            <v>Delivery</v>
          </cell>
          <cell r="V154" t="str">
            <v>B</v>
          </cell>
          <cell r="X154" t="str">
            <v>Delivery</v>
          </cell>
          <cell r="Y154" t="str">
            <v>-</v>
          </cell>
          <cell r="Z154" t="str">
            <v>DeliveryIC2</v>
          </cell>
          <cell r="AA154">
            <v>20410</v>
          </cell>
          <cell r="AB154" t="str">
            <v>シニアコンサルタント</v>
          </cell>
          <cell r="AC154" t="str">
            <v>Senior Consultant</v>
          </cell>
        </row>
        <row r="155">
          <cell r="E155">
            <v>3640</v>
          </cell>
          <cell r="F155" t="str">
            <v>橋本 匠平</v>
          </cell>
          <cell r="G155" t="str">
            <v>ﾊｼﾓﾄ ｼｮｳﾍｲ</v>
          </cell>
          <cell r="H155" t="str">
            <v>Shohei Hashimoto</v>
          </cell>
          <cell r="I155" t="str">
            <v>IC2</v>
          </cell>
          <cell r="J155" t="str">
            <v>20410.Senior Consultant.CONS.IMPDEL.IC2</v>
          </cell>
          <cell r="K155" t="str">
            <v>Delivery</v>
          </cell>
          <cell r="L155" t="str">
            <v>B</v>
          </cell>
          <cell r="M155" t="str">
            <v>L4</v>
          </cell>
          <cell r="Q155" t="str">
            <v>ｺﾝｻﾙﾃｨﾝｸﾞｻｰﾋﾞｽ統括</v>
          </cell>
          <cell r="R155" t="str">
            <v>ｱﾌﾟﾘｹｰｼｮﾝｿﾘｭｰｼｮﾝｺﾝｻﾙﾃｨﾝｸﾞ統括本部</v>
          </cell>
          <cell r="S155" t="str">
            <v>ERM/EPMｺﾝｻﾙﾃｨﾝｸﾞ本部</v>
          </cell>
          <cell r="T155" t="str">
            <v>HRMｺﾝｻﾙﾃｨﾝｸﾞ部</v>
          </cell>
          <cell r="U155" t="str">
            <v>Delivery</v>
          </cell>
          <cell r="V155" t="str">
            <v>B</v>
          </cell>
          <cell r="X155" t="str">
            <v>Delivery</v>
          </cell>
          <cell r="Y155" t="str">
            <v>-</v>
          </cell>
          <cell r="Z155" t="str">
            <v>DeliveryIC2</v>
          </cell>
          <cell r="AA155">
            <v>20410</v>
          </cell>
          <cell r="AB155" t="str">
            <v>シニアコンサルタント</v>
          </cell>
          <cell r="AC155" t="str">
            <v>Senior Consultant</v>
          </cell>
        </row>
        <row r="156">
          <cell r="E156">
            <v>4476</v>
          </cell>
          <cell r="F156" t="str">
            <v>寺島 武夫</v>
          </cell>
          <cell r="G156" t="str">
            <v>ﾃﾗｼﾏ ﾀｹｵ</v>
          </cell>
          <cell r="H156" t="str">
            <v>Takeo Terashima</v>
          </cell>
          <cell r="I156" t="str">
            <v>IC1</v>
          </cell>
          <cell r="J156" t="str">
            <v>20310.Staff Consultant.CONS.IMPDEL.IC1</v>
          </cell>
          <cell r="K156" t="str">
            <v>Delivery</v>
          </cell>
          <cell r="L156" t="str">
            <v>B</v>
          </cell>
          <cell r="M156" t="str">
            <v>L3</v>
          </cell>
          <cell r="Q156" t="str">
            <v>ｺﾝｻﾙﾃｨﾝｸﾞｻｰﾋﾞｽ統括</v>
          </cell>
          <cell r="R156" t="str">
            <v>ｱﾌﾟﾘｹｰｼｮﾝｿﾘｭｰｼｮﾝｺﾝｻﾙﾃｨﾝｸﾞ統括本部</v>
          </cell>
          <cell r="S156" t="str">
            <v>ERM/EPMｺﾝｻﾙﾃｨﾝｸﾞ本部</v>
          </cell>
          <cell r="T156" t="str">
            <v>HRMｺﾝｻﾙﾃｨﾝｸﾞ部</v>
          </cell>
          <cell r="U156" t="str">
            <v>Delivery</v>
          </cell>
          <cell r="V156" t="str">
            <v>B</v>
          </cell>
          <cell r="X156" t="str">
            <v>Delivery</v>
          </cell>
          <cell r="Y156" t="str">
            <v>-</v>
          </cell>
          <cell r="Z156" t="str">
            <v>DeliveryIC1</v>
          </cell>
          <cell r="AA156">
            <v>20310</v>
          </cell>
          <cell r="AB156" t="str">
            <v>スタッフコンサルタント</v>
          </cell>
          <cell r="AC156" t="str">
            <v>Staff Consultant</v>
          </cell>
        </row>
        <row r="157">
          <cell r="E157">
            <v>1520</v>
          </cell>
          <cell r="F157" t="str">
            <v>種橋 二郎</v>
          </cell>
          <cell r="G157" t="str">
            <v>ﾀﾈﾊｼ ｼﾞﾛｳ</v>
          </cell>
          <cell r="H157" t="str">
            <v>Jiro Tanehashi</v>
          </cell>
          <cell r="I157" t="str">
            <v>M3</v>
          </cell>
          <cell r="J157" t="str">
            <v>21505.Consulting Technical Mgmt Manager.CONS.IMPDEL.M3</v>
          </cell>
          <cell r="K157" t="str">
            <v>Delivery</v>
          </cell>
          <cell r="L157" t="str">
            <v>B</v>
          </cell>
          <cell r="M157" t="str">
            <v>L7</v>
          </cell>
          <cell r="N157" t="str">
            <v>Y</v>
          </cell>
          <cell r="Q157" t="str">
            <v>ｺﾝｻﾙﾃｨﾝｸﾞｻｰﾋﾞｽ統括</v>
          </cell>
          <cell r="R157" t="str">
            <v>ｱﾌﾟﾘｹｰｼｮﾝｿﾘｭｰｼｮﾝｺﾝｻﾙﾃｨﾝｸﾞ統括本部</v>
          </cell>
          <cell r="S157" t="str">
            <v>ERM/EPMｺﾝｻﾙﾃｨﾝｸﾞ本部</v>
          </cell>
          <cell r="T157" t="str">
            <v>会計ｺﾝｻﾙﾃｨﾝｸﾞ部</v>
          </cell>
          <cell r="U157" t="str">
            <v>Delivery</v>
          </cell>
          <cell r="V157" t="str">
            <v>B</v>
          </cell>
          <cell r="W157" t="str">
            <v>Y</v>
          </cell>
          <cell r="X157" t="str">
            <v>Delivery</v>
          </cell>
          <cell r="Y157" t="str">
            <v>-</v>
          </cell>
          <cell r="Z157" t="str">
            <v>DeliveryM3</v>
          </cell>
          <cell r="AA157">
            <v>21505</v>
          </cell>
          <cell r="AB157" t="str">
            <v>部長</v>
          </cell>
          <cell r="AC157" t="str">
            <v>Senior Manager</v>
          </cell>
        </row>
        <row r="158">
          <cell r="E158">
            <v>816</v>
          </cell>
          <cell r="F158" t="str">
            <v>長谷川 勇</v>
          </cell>
          <cell r="G158" t="str">
            <v>ﾊｾｶﾞﾜ ｲｻﾑ</v>
          </cell>
          <cell r="H158" t="str">
            <v>Isamu Hasegawa</v>
          </cell>
          <cell r="I158" t="str">
            <v>IC4</v>
          </cell>
          <cell r="J158" t="str">
            <v>12611.Consulting Project Technical Manager.CONS.PROJMAN.IC4</v>
          </cell>
          <cell r="K158" t="str">
            <v>Project</v>
          </cell>
          <cell r="L158" t="str">
            <v>B</v>
          </cell>
          <cell r="M158" t="str">
            <v>L7</v>
          </cell>
          <cell r="Q158" t="str">
            <v>ｺﾝｻﾙﾃｨﾝｸﾞｻｰﾋﾞｽ統括</v>
          </cell>
          <cell r="R158" t="str">
            <v>ｱﾌﾟﾘｹｰｼｮﾝｿﾘｭｰｼｮﾝｺﾝｻﾙﾃｨﾝｸﾞ統括本部</v>
          </cell>
          <cell r="S158" t="str">
            <v>ERM/EPMｺﾝｻﾙﾃｨﾝｸﾞ本部</v>
          </cell>
          <cell r="T158" t="str">
            <v>会計ｺﾝｻﾙﾃｨﾝｸﾞ部</v>
          </cell>
          <cell r="U158" t="str">
            <v>Solution</v>
          </cell>
          <cell r="V158" t="str">
            <v>B</v>
          </cell>
          <cell r="X158" t="str">
            <v>DSA</v>
          </cell>
          <cell r="Y158" t="str">
            <v>-</v>
          </cell>
          <cell r="Z158" t="str">
            <v>SolutionIC4</v>
          </cell>
          <cell r="AA158">
            <v>21640</v>
          </cell>
          <cell r="AB158" t="str">
            <v>ソリューションマネジャー</v>
          </cell>
          <cell r="AC158" t="str">
            <v>Consulting Solution Manager</v>
          </cell>
        </row>
        <row r="159">
          <cell r="E159">
            <v>897</v>
          </cell>
          <cell r="F159" t="str">
            <v>津畑 真次</v>
          </cell>
          <cell r="G159" t="str">
            <v>ﾂﾊﾞﾀ ｼﾝｼﾞ</v>
          </cell>
          <cell r="H159" t="str">
            <v>Shinji Tsubata</v>
          </cell>
          <cell r="I159" t="str">
            <v>IC4</v>
          </cell>
          <cell r="J159" t="str">
            <v>21640.Consulting Solution Manager.CONS.IMPDEL.IC4</v>
          </cell>
          <cell r="K159" t="str">
            <v>Solution</v>
          </cell>
          <cell r="L159" t="str">
            <v>B</v>
          </cell>
          <cell r="M159" t="str">
            <v>L7</v>
          </cell>
          <cell r="Q159" t="str">
            <v>ｺﾝｻﾙﾃｨﾝｸﾞｻｰﾋﾞｽ統括</v>
          </cell>
          <cell r="R159" t="str">
            <v>ｱﾌﾟﾘｹｰｼｮﾝｿﾘｭｰｼｮﾝｺﾝｻﾙﾃｨﾝｸﾞ統括本部</v>
          </cell>
          <cell r="S159" t="str">
            <v>ERM/EPMｺﾝｻﾙﾃｨﾝｸﾞ本部</v>
          </cell>
          <cell r="T159" t="str">
            <v>会計ｺﾝｻﾙﾃｨﾝｸﾞ部</v>
          </cell>
          <cell r="U159" t="str">
            <v>Solution</v>
          </cell>
          <cell r="V159" t="str">
            <v>B</v>
          </cell>
          <cell r="X159" t="str">
            <v>DSA</v>
          </cell>
          <cell r="Y159" t="str">
            <v>-</v>
          </cell>
          <cell r="Z159" t="str">
            <v>SolutionIC4</v>
          </cell>
          <cell r="AA159">
            <v>21640</v>
          </cell>
          <cell r="AB159" t="str">
            <v>ソリューションマネジャー</v>
          </cell>
          <cell r="AC159" t="str">
            <v>Consulting Solution Manager</v>
          </cell>
        </row>
        <row r="160">
          <cell r="E160">
            <v>1619</v>
          </cell>
          <cell r="F160" t="str">
            <v>塚本 晶</v>
          </cell>
          <cell r="G160" t="str">
            <v>ﾂｶﾓﾄ ｱｷﾗ</v>
          </cell>
          <cell r="H160" t="str">
            <v>Akira Tsukamoto</v>
          </cell>
          <cell r="I160" t="str">
            <v>IC4</v>
          </cell>
          <cell r="J160" t="str">
            <v>21640.Consulting Solution Manager.CONS.IMPDEL.IC4</v>
          </cell>
          <cell r="K160" t="str">
            <v>Solution</v>
          </cell>
          <cell r="L160" t="str">
            <v>B</v>
          </cell>
          <cell r="M160" t="str">
            <v>L7</v>
          </cell>
          <cell r="Q160" t="str">
            <v>ｺﾝｻﾙﾃｨﾝｸﾞｻｰﾋﾞｽ統括</v>
          </cell>
          <cell r="R160" t="str">
            <v>ｱﾌﾟﾘｹｰｼｮﾝｿﾘｭｰｼｮﾝｺﾝｻﾙﾃｨﾝｸﾞ統括本部</v>
          </cell>
          <cell r="S160" t="str">
            <v>ERM/EPMｺﾝｻﾙﾃｨﾝｸﾞ本部</v>
          </cell>
          <cell r="T160" t="str">
            <v>会計ｺﾝｻﾙﾃｨﾝｸﾞ部</v>
          </cell>
          <cell r="U160" t="str">
            <v>Solution</v>
          </cell>
          <cell r="V160" t="str">
            <v>B</v>
          </cell>
          <cell r="X160" t="str">
            <v>DSA</v>
          </cell>
          <cell r="Y160" t="str">
            <v>-</v>
          </cell>
          <cell r="Z160" t="str">
            <v>SolutionIC4</v>
          </cell>
          <cell r="AA160">
            <v>21640</v>
          </cell>
          <cell r="AB160" t="str">
            <v>ソリューションマネジャー</v>
          </cell>
          <cell r="AC160" t="str">
            <v>Consulting Solution Manager</v>
          </cell>
        </row>
        <row r="161">
          <cell r="E161">
            <v>1397</v>
          </cell>
          <cell r="F161" t="str">
            <v>梅津 秀樹</v>
          </cell>
          <cell r="G161" t="str">
            <v>ｳﾒﾂ ﾋﾃﾞｷ</v>
          </cell>
          <cell r="H161" t="str">
            <v>Hideki Umetsu</v>
          </cell>
          <cell r="I161" t="str">
            <v>IC3</v>
          </cell>
          <cell r="J161" t="str">
            <v>20610.Senior Principal Consultant.CONS.IMPDEL.IC3</v>
          </cell>
          <cell r="K161" t="str">
            <v>Delivery</v>
          </cell>
          <cell r="L161" t="str">
            <v>B</v>
          </cell>
          <cell r="M161" t="str">
            <v>L6</v>
          </cell>
          <cell r="Q161" t="str">
            <v>ｺﾝｻﾙﾃｨﾝｸﾞｻｰﾋﾞｽ統括</v>
          </cell>
          <cell r="R161" t="str">
            <v>ｱﾌﾟﾘｹｰｼｮﾝｿﾘｭｰｼｮﾝｺﾝｻﾙﾃｨﾝｸﾞ統括本部</v>
          </cell>
          <cell r="S161" t="str">
            <v>ERM/EPMｺﾝｻﾙﾃｨﾝｸﾞ本部</v>
          </cell>
          <cell r="T161" t="str">
            <v>会計ｺﾝｻﾙﾃｨﾝｸﾞ部</v>
          </cell>
          <cell r="U161" t="str">
            <v>Delivery</v>
          </cell>
          <cell r="V161" t="str">
            <v>B</v>
          </cell>
          <cell r="X161" t="str">
            <v>Delivery</v>
          </cell>
          <cell r="Y161" t="str">
            <v>-</v>
          </cell>
          <cell r="Z161" t="str">
            <v>DeliveryIC3</v>
          </cell>
          <cell r="AA161">
            <v>20610</v>
          </cell>
          <cell r="AB161" t="str">
            <v>シニアプリンシパルコンサルタント</v>
          </cell>
          <cell r="AC161" t="str">
            <v>Senior Principal Consultant</v>
          </cell>
        </row>
        <row r="162">
          <cell r="E162">
            <v>1765</v>
          </cell>
          <cell r="F162" t="str">
            <v>鈴木 宏宣</v>
          </cell>
          <cell r="G162" t="str">
            <v>ｽｽﾞｷ ﾋﾛﾉﾘ</v>
          </cell>
          <cell r="H162" t="str">
            <v>Hironori Suzuki</v>
          </cell>
          <cell r="I162" t="str">
            <v>IC3</v>
          </cell>
          <cell r="J162" t="str">
            <v>12609.Consulting Project Snr Principal Consultant.CONS.PROJMAN.IC3</v>
          </cell>
          <cell r="K162" t="str">
            <v>Project</v>
          </cell>
          <cell r="L162" t="str">
            <v>B</v>
          </cell>
          <cell r="M162" t="str">
            <v>L6</v>
          </cell>
          <cell r="Q162" t="str">
            <v>ｺﾝｻﾙﾃｨﾝｸﾞｻｰﾋﾞｽ統括</v>
          </cell>
          <cell r="R162" t="str">
            <v>ｱﾌﾟﾘｹｰｼｮﾝｿﾘｭｰｼｮﾝｺﾝｻﾙﾃｨﾝｸﾞ統括本部</v>
          </cell>
          <cell r="S162" t="str">
            <v>ERM/EPMｺﾝｻﾙﾃｨﾝｸﾞ本部</v>
          </cell>
          <cell r="T162" t="str">
            <v>会計ｺﾝｻﾙﾃｨﾝｸﾞ部</v>
          </cell>
          <cell r="U162" t="str">
            <v>Solution</v>
          </cell>
          <cell r="V162" t="str">
            <v>B</v>
          </cell>
          <cell r="X162" t="str">
            <v>DSA</v>
          </cell>
          <cell r="Y162" t="str">
            <v>-</v>
          </cell>
          <cell r="Z162" t="str">
            <v>SolutionIC3</v>
          </cell>
          <cell r="AA162">
            <v>21630</v>
          </cell>
          <cell r="AB162" t="str">
            <v>ソリューションリーダー</v>
          </cell>
          <cell r="AC162" t="str">
            <v>Consulting Solution Lead</v>
          </cell>
        </row>
        <row r="163">
          <cell r="E163">
            <v>2259</v>
          </cell>
          <cell r="F163" t="str">
            <v>森田 伸康</v>
          </cell>
          <cell r="G163" t="str">
            <v>ﾓﾘﾀ ﾉﾌﾞﾔｽ</v>
          </cell>
          <cell r="H163" t="str">
            <v>Nobuyasu Morita</v>
          </cell>
          <cell r="I163" t="str">
            <v>IC3</v>
          </cell>
          <cell r="J163" t="str">
            <v>21630.Consulting Solution Lead.CONS.IMPDEL.IC3</v>
          </cell>
          <cell r="K163" t="str">
            <v>Solution</v>
          </cell>
          <cell r="L163" t="str">
            <v>B</v>
          </cell>
          <cell r="M163" t="str">
            <v>L6</v>
          </cell>
          <cell r="Q163" t="str">
            <v>ｺﾝｻﾙﾃｨﾝｸﾞｻｰﾋﾞｽ統括</v>
          </cell>
          <cell r="R163" t="str">
            <v>ｱﾌﾟﾘｹｰｼｮﾝｿﾘｭｰｼｮﾝｺﾝｻﾙﾃｨﾝｸﾞ統括本部</v>
          </cell>
          <cell r="S163" t="str">
            <v>ERM/EPMｺﾝｻﾙﾃｨﾝｸﾞ本部</v>
          </cell>
          <cell r="T163" t="str">
            <v>会計ｺﾝｻﾙﾃｨﾝｸﾞ部</v>
          </cell>
          <cell r="U163" t="str">
            <v>Solution</v>
          </cell>
          <cell r="V163" t="str">
            <v>B</v>
          </cell>
          <cell r="X163" t="str">
            <v>DSA</v>
          </cell>
          <cell r="Y163" t="str">
            <v>-</v>
          </cell>
          <cell r="Z163" t="str">
            <v>SolutionIC3</v>
          </cell>
          <cell r="AA163">
            <v>21630</v>
          </cell>
          <cell r="AB163" t="str">
            <v>ソリューションリーダー</v>
          </cell>
          <cell r="AC163" t="str">
            <v>Consulting Solution Lead</v>
          </cell>
        </row>
        <row r="164">
          <cell r="E164">
            <v>2939</v>
          </cell>
          <cell r="F164" t="str">
            <v>石田 幸平</v>
          </cell>
          <cell r="G164" t="str">
            <v>ｲｼﾀﾞ ｺｳﾍｲ</v>
          </cell>
          <cell r="H164" t="str">
            <v>Kohei Ishida</v>
          </cell>
          <cell r="I164" t="str">
            <v>IC3</v>
          </cell>
          <cell r="J164" t="str">
            <v>20610.Senior Principal Consultant.CONS.IMPDEL.IC3</v>
          </cell>
          <cell r="K164" t="str">
            <v>Delivery</v>
          </cell>
          <cell r="L164" t="str">
            <v>B</v>
          </cell>
          <cell r="M164" t="str">
            <v>L6</v>
          </cell>
          <cell r="Q164" t="str">
            <v>ｺﾝｻﾙﾃｨﾝｸﾞｻｰﾋﾞｽ統括</v>
          </cell>
          <cell r="R164" t="str">
            <v>ｱﾌﾟﾘｹｰｼｮﾝｿﾘｭｰｼｮﾝｺﾝｻﾙﾃｨﾝｸﾞ統括本部</v>
          </cell>
          <cell r="S164" t="str">
            <v>ERM/EPMｺﾝｻﾙﾃｨﾝｸﾞ本部</v>
          </cell>
          <cell r="T164" t="str">
            <v>会計ｺﾝｻﾙﾃｨﾝｸﾞ部</v>
          </cell>
          <cell r="U164" t="str">
            <v>Delivery</v>
          </cell>
          <cell r="V164" t="str">
            <v>B</v>
          </cell>
          <cell r="X164" t="str">
            <v>Delivery</v>
          </cell>
          <cell r="Y164" t="str">
            <v>-</v>
          </cell>
          <cell r="Z164" t="str">
            <v>DeliveryIC3</v>
          </cell>
          <cell r="AA164">
            <v>20610</v>
          </cell>
          <cell r="AB164" t="str">
            <v>シニアプリンシパルコンサルタント</v>
          </cell>
          <cell r="AC164" t="str">
            <v>Senior Principal Consultant</v>
          </cell>
        </row>
        <row r="165">
          <cell r="E165">
            <v>3377</v>
          </cell>
          <cell r="F165" t="str">
            <v>村井 涼子</v>
          </cell>
          <cell r="G165" t="str">
            <v>ﾑﾗｲ ﾘｮｳｺ</v>
          </cell>
          <cell r="H165" t="str">
            <v>Ryoko Murai</v>
          </cell>
          <cell r="I165" t="str">
            <v>IC3</v>
          </cell>
          <cell r="J165" t="str">
            <v>20610.Senior Principal Consultant.CONS.IMPDEL.IC3</v>
          </cell>
          <cell r="K165" t="str">
            <v>Delivery</v>
          </cell>
          <cell r="L165" t="str">
            <v>B</v>
          </cell>
          <cell r="M165" t="str">
            <v>L6</v>
          </cell>
          <cell r="Q165" t="str">
            <v>ｺﾝｻﾙﾃｨﾝｸﾞｻｰﾋﾞｽ統括</v>
          </cell>
          <cell r="R165" t="str">
            <v>ｱﾌﾟﾘｹｰｼｮﾝｿﾘｭｰｼｮﾝｺﾝｻﾙﾃｨﾝｸﾞ統括本部</v>
          </cell>
          <cell r="S165" t="str">
            <v>ERM/EPMｺﾝｻﾙﾃｨﾝｸﾞ本部</v>
          </cell>
          <cell r="T165" t="str">
            <v>会計ｺﾝｻﾙﾃｨﾝｸﾞ部</v>
          </cell>
          <cell r="U165" t="str">
            <v>Delivery</v>
          </cell>
          <cell r="V165" t="str">
            <v>B</v>
          </cell>
          <cell r="X165" t="str">
            <v>Delivery</v>
          </cell>
          <cell r="Y165" t="str">
            <v>-</v>
          </cell>
          <cell r="Z165" t="str">
            <v>DeliveryIC3</v>
          </cell>
          <cell r="AA165">
            <v>20610</v>
          </cell>
          <cell r="AB165" t="str">
            <v>シニアプリンシパルコンサルタント</v>
          </cell>
          <cell r="AC165" t="str">
            <v>Senior Principal Consultant</v>
          </cell>
        </row>
        <row r="166">
          <cell r="E166">
            <v>3457</v>
          </cell>
          <cell r="F166" t="str">
            <v>飯沼 実</v>
          </cell>
          <cell r="G166" t="str">
            <v>ｲｲﾇﾏ ﾐﾉﾙ</v>
          </cell>
          <cell r="H166" t="str">
            <v>Minoru Iinuma</v>
          </cell>
          <cell r="I166" t="str">
            <v>IC3</v>
          </cell>
          <cell r="J166" t="str">
            <v>20610.Senior Principal Consultant.CONS.IMPDEL.IC3</v>
          </cell>
          <cell r="K166" t="str">
            <v>Delivery</v>
          </cell>
          <cell r="L166" t="str">
            <v>B</v>
          </cell>
          <cell r="M166" t="str">
            <v>L6</v>
          </cell>
          <cell r="Q166" t="str">
            <v>ｺﾝｻﾙﾃｨﾝｸﾞｻｰﾋﾞｽ統括</v>
          </cell>
          <cell r="R166" t="str">
            <v>ｱﾌﾟﾘｹｰｼｮﾝｿﾘｭｰｼｮﾝｺﾝｻﾙﾃｨﾝｸﾞ統括本部</v>
          </cell>
          <cell r="S166" t="str">
            <v>ERM/EPMｺﾝｻﾙﾃｨﾝｸﾞ本部</v>
          </cell>
          <cell r="T166" t="str">
            <v>会計ｺﾝｻﾙﾃｨﾝｸﾞ部</v>
          </cell>
          <cell r="U166" t="str">
            <v>Delivery</v>
          </cell>
          <cell r="V166" t="str">
            <v>B</v>
          </cell>
          <cell r="X166" t="str">
            <v>Delivery</v>
          </cell>
          <cell r="Y166" t="str">
            <v>-</v>
          </cell>
          <cell r="Z166" t="str">
            <v>DeliveryIC3</v>
          </cell>
          <cell r="AA166">
            <v>20610</v>
          </cell>
          <cell r="AB166" t="str">
            <v>シニアプリンシパルコンサルタント</v>
          </cell>
          <cell r="AC166" t="str">
            <v>Senior Principal Consultant</v>
          </cell>
        </row>
        <row r="167">
          <cell r="E167">
            <v>3495</v>
          </cell>
          <cell r="F167" t="str">
            <v>小佐見 保</v>
          </cell>
          <cell r="G167" t="str">
            <v>ｺｻﾐ ﾀﾓﾂ</v>
          </cell>
          <cell r="H167" t="str">
            <v>Tamotsu Kosami</v>
          </cell>
          <cell r="I167" t="str">
            <v>IC3</v>
          </cell>
          <cell r="J167" t="str">
            <v>21630.Consulting Solution Lead.CONS.IMPDEL.IC3</v>
          </cell>
          <cell r="K167" t="str">
            <v>Solution</v>
          </cell>
          <cell r="L167" t="str">
            <v>B</v>
          </cell>
          <cell r="M167" t="str">
            <v>L6</v>
          </cell>
          <cell r="Q167" t="str">
            <v>ｺﾝｻﾙﾃｨﾝｸﾞｻｰﾋﾞｽ統括</v>
          </cell>
          <cell r="R167" t="str">
            <v>ｱﾌﾟﾘｹｰｼｮﾝｿﾘｭｰｼｮﾝｺﾝｻﾙﾃｨﾝｸﾞ統括本部</v>
          </cell>
          <cell r="S167" t="str">
            <v>ERM/EPMｺﾝｻﾙﾃｨﾝｸﾞ本部</v>
          </cell>
          <cell r="T167" t="str">
            <v>会計ｺﾝｻﾙﾃｨﾝｸﾞ部</v>
          </cell>
          <cell r="U167" t="str">
            <v>Solution</v>
          </cell>
          <cell r="V167" t="str">
            <v>B</v>
          </cell>
          <cell r="X167" t="str">
            <v>DSA</v>
          </cell>
          <cell r="Y167" t="str">
            <v>-</v>
          </cell>
          <cell r="Z167" t="str">
            <v>SolutionIC3</v>
          </cell>
          <cell r="AA167">
            <v>21630</v>
          </cell>
          <cell r="AB167" t="str">
            <v>ソリューションリーダー</v>
          </cell>
          <cell r="AC167" t="str">
            <v>Consulting Solution Lead</v>
          </cell>
        </row>
        <row r="168">
          <cell r="E168">
            <v>3517</v>
          </cell>
          <cell r="F168" t="str">
            <v>及川 穣治</v>
          </cell>
          <cell r="G168" t="str">
            <v>ｵｲｶﾜ ｼﾞｮｳｼﾞ</v>
          </cell>
          <cell r="H168" t="str">
            <v>Joji Oikawa</v>
          </cell>
          <cell r="I168" t="str">
            <v>IC3</v>
          </cell>
          <cell r="J168" t="str">
            <v>20610.Senior Principal Consultant.CONS.IMPDEL.IC3</v>
          </cell>
          <cell r="K168" t="str">
            <v>Delivery</v>
          </cell>
          <cell r="L168" t="str">
            <v>B</v>
          </cell>
          <cell r="M168" t="str">
            <v>L6</v>
          </cell>
          <cell r="Q168" t="str">
            <v>ｺﾝｻﾙﾃｨﾝｸﾞｻｰﾋﾞｽ統括</v>
          </cell>
          <cell r="R168" t="str">
            <v>ｱﾌﾟﾘｹｰｼｮﾝｿﾘｭｰｼｮﾝｺﾝｻﾙﾃｨﾝｸﾞ統括本部</v>
          </cell>
          <cell r="S168" t="str">
            <v>ERM/EPMｺﾝｻﾙﾃｨﾝｸﾞ本部</v>
          </cell>
          <cell r="T168" t="str">
            <v>会計ｺﾝｻﾙﾃｨﾝｸﾞ部</v>
          </cell>
          <cell r="U168" t="str">
            <v>Delivery</v>
          </cell>
          <cell r="V168" t="str">
            <v>B</v>
          </cell>
          <cell r="X168" t="str">
            <v>Delivery</v>
          </cell>
          <cell r="Y168" t="str">
            <v>-</v>
          </cell>
          <cell r="Z168" t="str">
            <v>DeliveryIC3</v>
          </cell>
          <cell r="AA168">
            <v>20610</v>
          </cell>
          <cell r="AB168" t="str">
            <v>シニアプリンシパルコンサルタント</v>
          </cell>
          <cell r="AC168" t="str">
            <v>Senior Principal Consultant</v>
          </cell>
        </row>
        <row r="169">
          <cell r="E169">
            <v>3654</v>
          </cell>
          <cell r="F169" t="str">
            <v>門田 正嗣</v>
          </cell>
          <cell r="G169" t="str">
            <v>ｶﾄﾞﾀ ﾏｻﾂｸﾞ</v>
          </cell>
          <cell r="H169" t="str">
            <v>Masatsugu Kadota</v>
          </cell>
          <cell r="I169" t="str">
            <v>IC3</v>
          </cell>
          <cell r="J169" t="str">
            <v>20610.Senior Principal Consultant.CONS.IMPDEL.IC3</v>
          </cell>
          <cell r="K169" t="str">
            <v>Delivery</v>
          </cell>
          <cell r="L169" t="str">
            <v>B</v>
          </cell>
          <cell r="M169" t="str">
            <v>L6</v>
          </cell>
          <cell r="Q169" t="str">
            <v>ｺﾝｻﾙﾃｨﾝｸﾞｻｰﾋﾞｽ統括</v>
          </cell>
          <cell r="R169" t="str">
            <v>ｱﾌﾟﾘｹｰｼｮﾝｿﾘｭｰｼｮﾝｺﾝｻﾙﾃｨﾝｸﾞ統括本部</v>
          </cell>
          <cell r="S169" t="str">
            <v>ERM/EPMｺﾝｻﾙﾃｨﾝｸﾞ本部</v>
          </cell>
          <cell r="T169" t="str">
            <v>会計ｺﾝｻﾙﾃｨﾝｸﾞ部</v>
          </cell>
          <cell r="U169" t="str">
            <v>Project</v>
          </cell>
          <cell r="V169" t="str">
            <v>B</v>
          </cell>
          <cell r="X169" t="str">
            <v>PM</v>
          </cell>
          <cell r="Y169" t="str">
            <v>-</v>
          </cell>
          <cell r="Z169" t="str">
            <v>ProjectIC3</v>
          </cell>
          <cell r="AA169">
            <v>12609</v>
          </cell>
          <cell r="AB169" t="str">
            <v>プロジェクトシニアプリンシパルコンサルタント</v>
          </cell>
          <cell r="AC169" t="str">
            <v>Consulting Project Senior Principal Consultant</v>
          </cell>
        </row>
        <row r="170">
          <cell r="E170">
            <v>3606</v>
          </cell>
          <cell r="F170" t="str">
            <v>片岡 泰彦</v>
          </cell>
          <cell r="G170" t="str">
            <v>ｶﾀｵｶ ﾔｽﾋｺ</v>
          </cell>
          <cell r="H170" t="str">
            <v>Yasuhiko Kataoka</v>
          </cell>
          <cell r="I170" t="str">
            <v>IC2</v>
          </cell>
          <cell r="J170" t="str">
            <v>20410.Senior Consultant.CONS.IMPDEL.IC2</v>
          </cell>
          <cell r="K170" t="str">
            <v>Delivery</v>
          </cell>
          <cell r="L170" t="str">
            <v>B</v>
          </cell>
          <cell r="M170" t="str">
            <v>L4</v>
          </cell>
          <cell r="Q170" t="str">
            <v>ｺﾝｻﾙﾃｨﾝｸﾞｻｰﾋﾞｽ統括</v>
          </cell>
          <cell r="R170" t="str">
            <v>ｱﾌﾟﾘｹｰｼｮﾝｿﾘｭｰｼｮﾝｺﾝｻﾙﾃｨﾝｸﾞ統括本部</v>
          </cell>
          <cell r="S170" t="str">
            <v>ERM/EPMｺﾝｻﾙﾃｨﾝｸﾞ本部</v>
          </cell>
          <cell r="T170" t="str">
            <v>会計ｺﾝｻﾙﾃｨﾝｸﾞ部</v>
          </cell>
          <cell r="U170" t="str">
            <v>Delivery</v>
          </cell>
          <cell r="V170" t="str">
            <v>B</v>
          </cell>
          <cell r="X170" t="str">
            <v>Delivery</v>
          </cell>
          <cell r="Y170" t="str">
            <v>-</v>
          </cell>
          <cell r="Z170" t="str">
            <v>DeliveryIC2</v>
          </cell>
          <cell r="AA170">
            <v>20410</v>
          </cell>
          <cell r="AB170" t="str">
            <v>シニアコンサルタント</v>
          </cell>
          <cell r="AC170" t="str">
            <v>Senior Consultant</v>
          </cell>
        </row>
        <row r="171">
          <cell r="E171">
            <v>3608</v>
          </cell>
          <cell r="F171" t="str">
            <v>古賀 大介</v>
          </cell>
          <cell r="G171" t="str">
            <v>ｺｶﾞ ﾀﾞｲｽｹ</v>
          </cell>
          <cell r="H171" t="str">
            <v>Daisuke Koga</v>
          </cell>
          <cell r="I171" t="str">
            <v>IC2</v>
          </cell>
          <cell r="J171" t="str">
            <v>20410.Senior Consultant.CONS.IMPDEL.IC2</v>
          </cell>
          <cell r="K171" t="str">
            <v>Delivery</v>
          </cell>
          <cell r="L171" t="str">
            <v>B</v>
          </cell>
          <cell r="M171" t="str">
            <v>L4</v>
          </cell>
          <cell r="Q171" t="str">
            <v>ｺﾝｻﾙﾃｨﾝｸﾞｻｰﾋﾞｽ統括</v>
          </cell>
          <cell r="R171" t="str">
            <v>ｱﾌﾟﾘｹｰｼｮﾝｿﾘｭｰｼｮﾝｺﾝｻﾙﾃｨﾝｸﾞ統括本部</v>
          </cell>
          <cell r="S171" t="str">
            <v>ERM/EPMｺﾝｻﾙﾃｨﾝｸﾞ本部</v>
          </cell>
          <cell r="T171" t="str">
            <v>会計ｺﾝｻﾙﾃｨﾝｸﾞ部</v>
          </cell>
          <cell r="U171" t="str">
            <v>Delivery</v>
          </cell>
          <cell r="V171" t="str">
            <v>B</v>
          </cell>
          <cell r="X171" t="str">
            <v>Delivery</v>
          </cell>
          <cell r="Y171" t="str">
            <v>-</v>
          </cell>
          <cell r="Z171" t="str">
            <v>DeliveryIC2</v>
          </cell>
          <cell r="AA171">
            <v>20410</v>
          </cell>
          <cell r="AB171" t="str">
            <v>シニアコンサルタント</v>
          </cell>
          <cell r="AC171" t="str">
            <v>Senior Consultant</v>
          </cell>
        </row>
        <row r="172">
          <cell r="E172">
            <v>1831</v>
          </cell>
          <cell r="F172" t="str">
            <v>林 森茂</v>
          </cell>
          <cell r="G172" t="str">
            <v>ﾊﾔｼ ﾓﾘｼｹﾞ</v>
          </cell>
          <cell r="H172" t="str">
            <v>Morishige Hayashi</v>
          </cell>
          <cell r="I172" t="str">
            <v>M4</v>
          </cell>
          <cell r="J172" t="str">
            <v>21510.Consulting Technical Mgmt Director.CONS.IMPDEL.M4</v>
          </cell>
          <cell r="K172" t="str">
            <v>Delivery</v>
          </cell>
          <cell r="L172" t="str">
            <v>B</v>
          </cell>
          <cell r="M172" t="str">
            <v>L8</v>
          </cell>
          <cell r="N172" t="str">
            <v>Y</v>
          </cell>
          <cell r="Q172" t="str">
            <v>ｺﾝｻﾙﾃｨﾝｸﾞｻｰﾋﾞｽ統括</v>
          </cell>
          <cell r="R172" t="str">
            <v>ｱﾌﾟﾘｹｰｼｮﾝｿﾘｭｰｼｮﾝｺﾝｻﾙﾃｨﾝｸﾞ統括本部</v>
          </cell>
          <cell r="S172" t="str">
            <v>ERM/EPMｺﾝｻﾙﾃｨﾝｸﾞ本部</v>
          </cell>
          <cell r="T172" t="str">
            <v>会計/EPMｺﾝｻﾙﾃｨﾝｸﾞ部</v>
          </cell>
          <cell r="U172" t="str">
            <v>Delivery</v>
          </cell>
          <cell r="V172" t="str">
            <v>B</v>
          </cell>
          <cell r="W172" t="str">
            <v>Y</v>
          </cell>
          <cell r="X172" t="str">
            <v>Delivery</v>
          </cell>
          <cell r="Y172" t="str">
            <v>IA候補</v>
          </cell>
          <cell r="Z172" t="str">
            <v>DeliveryM4</v>
          </cell>
          <cell r="AA172">
            <v>21510</v>
          </cell>
          <cell r="AB172" t="str">
            <v>部長</v>
          </cell>
          <cell r="AC172" t="str">
            <v>Director</v>
          </cell>
        </row>
        <row r="173">
          <cell r="E173">
            <v>2049</v>
          </cell>
          <cell r="F173" t="str">
            <v>田沼 修一</v>
          </cell>
          <cell r="G173" t="str">
            <v>ﾀﾇﾏ ｼｭｳｲﾁ</v>
          </cell>
          <cell r="H173" t="str">
            <v>Shuichi Tanuma</v>
          </cell>
          <cell r="I173" t="str">
            <v>IC5</v>
          </cell>
          <cell r="J173" t="str">
            <v>21650.Consulting Solution Director.CONS.IMPDEL.IC5</v>
          </cell>
          <cell r="K173" t="str">
            <v>Solution</v>
          </cell>
          <cell r="L173" t="str">
            <v>B</v>
          </cell>
          <cell r="M173" t="str">
            <v>L8</v>
          </cell>
          <cell r="Q173" t="str">
            <v>ｺﾝｻﾙﾃｨﾝｸﾞｻｰﾋﾞｽ統括</v>
          </cell>
          <cell r="R173" t="str">
            <v>ｱﾌﾟﾘｹｰｼｮﾝｿﾘｭｰｼｮﾝｺﾝｻﾙﾃｨﾝｸﾞ統括本部</v>
          </cell>
          <cell r="S173" t="str">
            <v>ERM/EPMｺﾝｻﾙﾃｨﾝｸﾞ本部</v>
          </cell>
          <cell r="T173" t="str">
            <v>会計/EPMｺﾝｻﾙﾃｨﾝｸﾞ部</v>
          </cell>
          <cell r="U173" t="str">
            <v>Project</v>
          </cell>
          <cell r="V173" t="str">
            <v>B</v>
          </cell>
          <cell r="X173" t="str">
            <v>PMO</v>
          </cell>
          <cell r="Y173" t="str">
            <v>-</v>
          </cell>
          <cell r="Z173" t="str">
            <v>ProjectIC5</v>
          </cell>
          <cell r="AA173">
            <v>12612</v>
          </cell>
          <cell r="AB173" t="str">
            <v>プロジェクトテクニカルディレクター</v>
          </cell>
          <cell r="AC173" t="str">
            <v>Consulting Project Technical Director</v>
          </cell>
        </row>
        <row r="174">
          <cell r="E174">
            <v>1826</v>
          </cell>
          <cell r="F174" t="str">
            <v>入口 大</v>
          </cell>
          <cell r="G174" t="str">
            <v>ｲﾘｸﾞﾁ ﾌﾄｼ</v>
          </cell>
          <cell r="H174" t="str">
            <v>Futoshi Iriguchi</v>
          </cell>
          <cell r="I174" t="str">
            <v>M2</v>
          </cell>
          <cell r="J174" t="str">
            <v>20710.Managing Principal Consultant.CONS.IMPDEL.M2</v>
          </cell>
          <cell r="K174" t="str">
            <v>Delivery</v>
          </cell>
          <cell r="L174" t="str">
            <v>B</v>
          </cell>
          <cell r="M174" t="str">
            <v>L6</v>
          </cell>
          <cell r="N174" t="str">
            <v>Y</v>
          </cell>
          <cell r="Q174" t="str">
            <v>ｺﾝｻﾙﾃｨﾝｸﾞｻｰﾋﾞｽ統括</v>
          </cell>
          <cell r="R174" t="str">
            <v>ｱﾌﾟﾘｹｰｼｮﾝｿﾘｭｰｼｮﾝｺﾝｻﾙﾃｨﾝｸﾞ統括本部</v>
          </cell>
          <cell r="S174" t="str">
            <v>ERM/EPMｺﾝｻﾙﾃｨﾝｸﾞ本部</v>
          </cell>
          <cell r="T174" t="str">
            <v>会計/EPMｺﾝｻﾙﾃｨﾝｸﾞ部</v>
          </cell>
          <cell r="U174" t="str">
            <v>Solution</v>
          </cell>
          <cell r="V174" t="str">
            <v>B</v>
          </cell>
          <cell r="X174" t="str">
            <v>Delivery</v>
          </cell>
          <cell r="Y174" t="str">
            <v>-</v>
          </cell>
          <cell r="Z174" t="str">
            <v>SolutionM2</v>
          </cell>
          <cell r="AA174" t="e">
            <v>#N/A</v>
          </cell>
          <cell r="AB174" t="e">
            <v>#N/A</v>
          </cell>
          <cell r="AC174" t="e">
            <v>#N/A</v>
          </cell>
        </row>
        <row r="175">
          <cell r="E175">
            <v>2433</v>
          </cell>
          <cell r="F175" t="str">
            <v>中村 俊治</v>
          </cell>
          <cell r="G175" t="str">
            <v>ﾅｶﾑﾗ ﾄｼﾊﾙ</v>
          </cell>
          <cell r="H175" t="str">
            <v>Toshiharu Nakamura</v>
          </cell>
          <cell r="I175" t="str">
            <v>IC3</v>
          </cell>
          <cell r="J175" t="str">
            <v>20610.Senior Principal Consultant.CONS.IMPDEL.IC3</v>
          </cell>
          <cell r="K175" t="str">
            <v>Delivery</v>
          </cell>
          <cell r="L175" t="str">
            <v>B</v>
          </cell>
          <cell r="M175" t="str">
            <v>L6</v>
          </cell>
          <cell r="Q175" t="str">
            <v>ｺﾝｻﾙﾃｨﾝｸﾞｻｰﾋﾞｽ統括</v>
          </cell>
          <cell r="R175" t="str">
            <v>ｱﾌﾟﾘｹｰｼｮﾝｿﾘｭｰｼｮﾝｺﾝｻﾙﾃｨﾝｸﾞ統括本部</v>
          </cell>
          <cell r="S175" t="str">
            <v>ERM/EPMｺﾝｻﾙﾃｨﾝｸﾞ本部</v>
          </cell>
          <cell r="T175" t="str">
            <v>会計/EPMｺﾝｻﾙﾃｨﾝｸﾞ部</v>
          </cell>
          <cell r="U175" t="str">
            <v>Delivery</v>
          </cell>
          <cell r="V175" t="str">
            <v>B</v>
          </cell>
          <cell r="X175" t="str">
            <v>Delivery</v>
          </cell>
          <cell r="Y175" t="str">
            <v>-</v>
          </cell>
          <cell r="Z175" t="str">
            <v>DeliveryIC3</v>
          </cell>
          <cell r="AA175">
            <v>20610</v>
          </cell>
          <cell r="AB175" t="str">
            <v>シニアプリンシパルコンサルタント</v>
          </cell>
          <cell r="AC175" t="str">
            <v>Senior Principal Consultant</v>
          </cell>
        </row>
        <row r="176">
          <cell r="E176">
            <v>2605</v>
          </cell>
          <cell r="F176" t="str">
            <v>佐々木 敏夫</v>
          </cell>
          <cell r="G176" t="str">
            <v>ｻｻｷ ﾄｼｵ</v>
          </cell>
          <cell r="H176" t="str">
            <v>Toshio Sasaki</v>
          </cell>
          <cell r="I176" t="str">
            <v>IC3</v>
          </cell>
          <cell r="J176" t="str">
            <v>20610.Senior Principal Consultant.CONS.IMPDEL.IC3</v>
          </cell>
          <cell r="K176" t="str">
            <v>Delivery</v>
          </cell>
          <cell r="L176" t="str">
            <v>B</v>
          </cell>
          <cell r="M176" t="str">
            <v>L6</v>
          </cell>
          <cell r="Q176" t="str">
            <v>ｺﾝｻﾙﾃｨﾝｸﾞｻｰﾋﾞｽ統括</v>
          </cell>
          <cell r="R176" t="str">
            <v>ｱﾌﾟﾘｹｰｼｮﾝｿﾘｭｰｼｮﾝｺﾝｻﾙﾃｨﾝｸﾞ統括本部</v>
          </cell>
          <cell r="S176" t="str">
            <v>ERM/EPMｺﾝｻﾙﾃｨﾝｸﾞ本部</v>
          </cell>
          <cell r="T176" t="str">
            <v>会計/EPMｺﾝｻﾙﾃｨﾝｸﾞ部</v>
          </cell>
          <cell r="U176" t="str">
            <v>Solution</v>
          </cell>
          <cell r="V176" t="str">
            <v>B</v>
          </cell>
          <cell r="X176" t="str">
            <v>DSA</v>
          </cell>
          <cell r="Y176" t="str">
            <v>-</v>
          </cell>
          <cell r="Z176" t="str">
            <v>SolutionIC3</v>
          </cell>
          <cell r="AA176">
            <v>21630</v>
          </cell>
          <cell r="AB176" t="str">
            <v>ソリューションリーダー</v>
          </cell>
          <cell r="AC176" t="str">
            <v>Consulting Solution Lead</v>
          </cell>
        </row>
        <row r="177">
          <cell r="E177">
            <v>3595</v>
          </cell>
          <cell r="F177" t="str">
            <v>川上 靖雄</v>
          </cell>
          <cell r="G177" t="str">
            <v>ｶﾜｶﾐ ﾔｽｵ</v>
          </cell>
          <cell r="H177" t="str">
            <v>Yasuo Kawakami</v>
          </cell>
          <cell r="I177" t="str">
            <v>IC3</v>
          </cell>
          <cell r="J177" t="str">
            <v>21630.Consulting Solution Lead.CONS.IMPDEL.IC3</v>
          </cell>
          <cell r="K177" t="str">
            <v>Solution</v>
          </cell>
          <cell r="L177" t="str">
            <v>B</v>
          </cell>
          <cell r="M177" t="str">
            <v>L6</v>
          </cell>
          <cell r="Q177" t="str">
            <v>ｺﾝｻﾙﾃｨﾝｸﾞｻｰﾋﾞｽ統括</v>
          </cell>
          <cell r="R177" t="str">
            <v>ｱﾌﾟﾘｹｰｼｮﾝｿﾘｭｰｼｮﾝｺﾝｻﾙﾃｨﾝｸﾞ統括本部</v>
          </cell>
          <cell r="S177" t="str">
            <v>ERM/EPMｺﾝｻﾙﾃｨﾝｸﾞ本部</v>
          </cell>
          <cell r="T177" t="str">
            <v>会計/EPMｺﾝｻﾙﾃｨﾝｸﾞ部</v>
          </cell>
          <cell r="U177" t="str">
            <v>Solution</v>
          </cell>
          <cell r="V177" t="str">
            <v>B</v>
          </cell>
          <cell r="X177" t="str">
            <v>DSA</v>
          </cell>
          <cell r="Y177" t="str">
            <v>-</v>
          </cell>
          <cell r="Z177" t="str">
            <v>SolutionIC3</v>
          </cell>
          <cell r="AA177">
            <v>21630</v>
          </cell>
          <cell r="AB177" t="str">
            <v>ソリューションリーダー</v>
          </cell>
          <cell r="AC177" t="str">
            <v>Consulting Solution Lead</v>
          </cell>
        </row>
        <row r="178">
          <cell r="E178">
            <v>3764</v>
          </cell>
          <cell r="F178" t="str">
            <v>服部 智之</v>
          </cell>
          <cell r="G178" t="str">
            <v>ﾊｯﾄﾘ ﾄﾓﾕｷ</v>
          </cell>
          <cell r="H178" t="str">
            <v>Tomoyuki Hattori</v>
          </cell>
          <cell r="I178" t="str">
            <v>IC3</v>
          </cell>
          <cell r="J178" t="str">
            <v>21630.Consulting Solution Lead.CONS.IMPDEL.IC3</v>
          </cell>
          <cell r="K178" t="str">
            <v>Solution</v>
          </cell>
          <cell r="L178" t="str">
            <v>B</v>
          </cell>
          <cell r="M178" t="str">
            <v>L6</v>
          </cell>
          <cell r="Q178" t="str">
            <v>ｺﾝｻﾙﾃｨﾝｸﾞｻｰﾋﾞｽ統括</v>
          </cell>
          <cell r="R178" t="str">
            <v>ｱﾌﾟﾘｹｰｼｮﾝｿﾘｭｰｼｮﾝｺﾝｻﾙﾃｨﾝｸﾞ統括本部</v>
          </cell>
          <cell r="S178" t="str">
            <v>ERM/EPMｺﾝｻﾙﾃｨﾝｸﾞ本部</v>
          </cell>
          <cell r="T178" t="str">
            <v>会計/EPMｺﾝｻﾙﾃｨﾝｸﾞ部</v>
          </cell>
          <cell r="U178" t="str">
            <v>Project</v>
          </cell>
          <cell r="V178" t="str">
            <v>B</v>
          </cell>
          <cell r="X178" t="str">
            <v>PM</v>
          </cell>
          <cell r="Y178" t="str">
            <v>-</v>
          </cell>
          <cell r="Z178" t="str">
            <v>ProjectIC3</v>
          </cell>
          <cell r="AA178">
            <v>12609</v>
          </cell>
          <cell r="AB178" t="str">
            <v>プロジェクトシニアプリンシパルコンサルタント</v>
          </cell>
          <cell r="AC178" t="str">
            <v>Consulting Project Senior Principal Consultant</v>
          </cell>
        </row>
        <row r="179">
          <cell r="E179">
            <v>3785</v>
          </cell>
          <cell r="F179" t="str">
            <v>菅野 博文</v>
          </cell>
          <cell r="G179" t="str">
            <v>ｶﾝﾉ ﾋﾛﾌﾞﾐ</v>
          </cell>
          <cell r="H179" t="str">
            <v>Hirobumi Kanno</v>
          </cell>
          <cell r="I179" t="str">
            <v>IC3</v>
          </cell>
          <cell r="J179" t="str">
            <v>20610.Senior Principal Consultant.CONS.IMPDEL.IC3</v>
          </cell>
          <cell r="K179" t="str">
            <v>Delivery</v>
          </cell>
          <cell r="L179" t="str">
            <v>B</v>
          </cell>
          <cell r="M179" t="str">
            <v>L6</v>
          </cell>
          <cell r="Q179" t="str">
            <v>ｺﾝｻﾙﾃｨﾝｸﾞｻｰﾋﾞｽ統括</v>
          </cell>
          <cell r="R179" t="str">
            <v>ｱﾌﾟﾘｹｰｼｮﾝｿﾘｭｰｼｮﾝｺﾝｻﾙﾃｨﾝｸﾞ統括本部</v>
          </cell>
          <cell r="S179" t="str">
            <v>ERM/EPMｺﾝｻﾙﾃｨﾝｸﾞ本部</v>
          </cell>
          <cell r="T179" t="str">
            <v>会計/EPMｺﾝｻﾙﾃｨﾝｸﾞ部</v>
          </cell>
          <cell r="U179" t="str">
            <v>Project</v>
          </cell>
          <cell r="V179" t="str">
            <v>B</v>
          </cell>
          <cell r="X179" t="str">
            <v>PMO</v>
          </cell>
          <cell r="Y179" t="str">
            <v>-</v>
          </cell>
          <cell r="Z179" t="str">
            <v>ProjectIC3</v>
          </cell>
          <cell r="AA179">
            <v>12609</v>
          </cell>
          <cell r="AB179" t="str">
            <v>プロジェクトシニアプリンシパルコンサルタント</v>
          </cell>
          <cell r="AC179" t="str">
            <v>Consulting Project Senior Principal Consultant</v>
          </cell>
        </row>
        <row r="180">
          <cell r="E180">
            <v>4254</v>
          </cell>
          <cell r="F180" t="str">
            <v>北川 友幸</v>
          </cell>
          <cell r="G180" t="str">
            <v>ｷﾀｶﾞﾜ ﾄﾓﾕｷ</v>
          </cell>
          <cell r="H180" t="str">
            <v>Tomoyuki Kitagawa</v>
          </cell>
          <cell r="I180" t="str">
            <v>IC3</v>
          </cell>
          <cell r="J180" t="str">
            <v>21630.Consulting Solution Lead.CONS.IMPDEL.IC3</v>
          </cell>
          <cell r="K180" t="str">
            <v>Solution</v>
          </cell>
          <cell r="L180" t="str">
            <v>B</v>
          </cell>
          <cell r="M180" t="str">
            <v>L6</v>
          </cell>
          <cell r="Q180" t="str">
            <v>ｺﾝｻﾙﾃｨﾝｸﾞｻｰﾋﾞｽ統括</v>
          </cell>
          <cell r="R180" t="str">
            <v>ｱﾌﾟﾘｹｰｼｮﾝｿﾘｭｰｼｮﾝｺﾝｻﾙﾃｨﾝｸﾞ統括本部</v>
          </cell>
          <cell r="S180" t="str">
            <v>ERM/EPMｺﾝｻﾙﾃｨﾝｸﾞ本部</v>
          </cell>
          <cell r="T180" t="str">
            <v>会計/EPMｺﾝｻﾙﾃｨﾝｸﾞ部</v>
          </cell>
          <cell r="U180" t="str">
            <v>Solution</v>
          </cell>
          <cell r="V180" t="str">
            <v>B</v>
          </cell>
          <cell r="Z180" t="str">
            <v>SolutionIC3</v>
          </cell>
          <cell r="AA180">
            <v>21630</v>
          </cell>
          <cell r="AB180" t="str">
            <v>ソリューションリーダー</v>
          </cell>
          <cell r="AC180" t="str">
            <v>Consulting Solution Lead</v>
          </cell>
        </row>
        <row r="181">
          <cell r="E181">
            <v>4255</v>
          </cell>
          <cell r="F181" t="str">
            <v>妹尾 顕太</v>
          </cell>
          <cell r="G181" t="str">
            <v>ｾﾉｵ ｹﾝﾀ</v>
          </cell>
          <cell r="H181" t="str">
            <v>Kenta Senoo</v>
          </cell>
          <cell r="I181" t="str">
            <v>IC3</v>
          </cell>
          <cell r="J181" t="str">
            <v>21630.Consulting Solution Lead.CONS.IMPDEL.IC3</v>
          </cell>
          <cell r="K181" t="str">
            <v>Solution</v>
          </cell>
          <cell r="L181" t="str">
            <v>B</v>
          </cell>
          <cell r="M181" t="str">
            <v>L6</v>
          </cell>
          <cell r="Q181" t="str">
            <v>ｺﾝｻﾙﾃｨﾝｸﾞｻｰﾋﾞｽ統括</v>
          </cell>
          <cell r="R181" t="str">
            <v>ｱﾌﾟﾘｹｰｼｮﾝｿﾘｭｰｼｮﾝｺﾝｻﾙﾃｨﾝｸﾞ統括本部</v>
          </cell>
          <cell r="S181" t="str">
            <v>ERM/EPMｺﾝｻﾙﾃｨﾝｸﾞ本部</v>
          </cell>
          <cell r="T181" t="str">
            <v>会計/EPMｺﾝｻﾙﾃｨﾝｸﾞ部</v>
          </cell>
          <cell r="U181" t="str">
            <v>Project</v>
          </cell>
          <cell r="V181" t="str">
            <v>B</v>
          </cell>
          <cell r="X181" t="str">
            <v>PM</v>
          </cell>
          <cell r="Y181" t="str">
            <v>-</v>
          </cell>
          <cell r="Z181" t="str">
            <v>ProjectIC3</v>
          </cell>
          <cell r="AA181">
            <v>12609</v>
          </cell>
          <cell r="AB181" t="str">
            <v>プロジェクトシニアプリンシパルコンサルタント</v>
          </cell>
          <cell r="AC181" t="str">
            <v>Consulting Project Senior Principal Consultant</v>
          </cell>
        </row>
        <row r="182">
          <cell r="E182">
            <v>1975</v>
          </cell>
          <cell r="F182" t="str">
            <v>山田 ひとみ</v>
          </cell>
          <cell r="G182" t="str">
            <v>ﾔﾏﾀﾞ ﾋﾄﾐ</v>
          </cell>
          <cell r="H182" t="str">
            <v>Hitomi Yamada</v>
          </cell>
          <cell r="I182" t="str">
            <v>IC3</v>
          </cell>
          <cell r="J182" t="str">
            <v>20515.Principal Consultant.CONS.IMPDEL.IC3</v>
          </cell>
          <cell r="K182" t="str">
            <v>Delivery</v>
          </cell>
          <cell r="L182" t="str">
            <v>B</v>
          </cell>
          <cell r="M182" t="str">
            <v>L5</v>
          </cell>
          <cell r="Q182" t="str">
            <v>ｺﾝｻﾙﾃｨﾝｸﾞｻｰﾋﾞｽ統括</v>
          </cell>
          <cell r="R182" t="str">
            <v>ｱﾌﾟﾘｹｰｼｮﾝｿﾘｭｰｼｮﾝｺﾝｻﾙﾃｨﾝｸﾞ統括本部</v>
          </cell>
          <cell r="S182" t="str">
            <v>ERM/EPMｺﾝｻﾙﾃｨﾝｸﾞ本部</v>
          </cell>
          <cell r="T182" t="str">
            <v>会計/EPMｺﾝｻﾙﾃｨﾝｸﾞ部</v>
          </cell>
          <cell r="U182" t="str">
            <v>Delivery</v>
          </cell>
          <cell r="V182" t="str">
            <v>B</v>
          </cell>
          <cell r="X182" t="str">
            <v>Delivery</v>
          </cell>
          <cell r="Y182" t="str">
            <v>-</v>
          </cell>
          <cell r="Z182" t="str">
            <v>DeliveryIC3</v>
          </cell>
          <cell r="AA182">
            <v>20610</v>
          </cell>
          <cell r="AB182" t="str">
            <v>シニアプリンシパルコンサルタント</v>
          </cell>
          <cell r="AC182" t="str">
            <v>Senior Principal Consultant</v>
          </cell>
        </row>
        <row r="183">
          <cell r="E183">
            <v>3174</v>
          </cell>
          <cell r="F183" t="str">
            <v>上野 剛</v>
          </cell>
          <cell r="G183" t="str">
            <v>ｳｴﾉ ﾀｹｼ</v>
          </cell>
          <cell r="H183" t="str">
            <v>Takeshi Ueno</v>
          </cell>
          <cell r="I183" t="str">
            <v>IC3</v>
          </cell>
          <cell r="J183" t="str">
            <v>20515.Principal Consultant.CONS.IMPDEL.IC3</v>
          </cell>
          <cell r="K183" t="str">
            <v>Delivery</v>
          </cell>
          <cell r="L183" t="str">
            <v>B</v>
          </cell>
          <cell r="M183" t="str">
            <v>L5</v>
          </cell>
          <cell r="Q183" t="str">
            <v>ｺﾝｻﾙﾃｨﾝｸﾞｻｰﾋﾞｽ統括</v>
          </cell>
          <cell r="R183" t="str">
            <v>ｱﾌﾟﾘｹｰｼｮﾝｿﾘｭｰｼｮﾝｺﾝｻﾙﾃｨﾝｸﾞ統括本部</v>
          </cell>
          <cell r="S183" t="str">
            <v>ERM/EPMｺﾝｻﾙﾃｨﾝｸﾞ本部</v>
          </cell>
          <cell r="T183" t="str">
            <v>会計/EPMｺﾝｻﾙﾃｨﾝｸﾞ部</v>
          </cell>
          <cell r="U183" t="str">
            <v>Delivery</v>
          </cell>
          <cell r="V183" t="str">
            <v>B</v>
          </cell>
          <cell r="X183" t="str">
            <v>Delivery</v>
          </cell>
          <cell r="Y183" t="str">
            <v>-</v>
          </cell>
          <cell r="Z183" t="str">
            <v>DeliveryIC3</v>
          </cell>
          <cell r="AA183">
            <v>20610</v>
          </cell>
          <cell r="AB183" t="str">
            <v>シニアプリンシパルコンサルタント</v>
          </cell>
          <cell r="AC183" t="str">
            <v>Senior Principal Consultant</v>
          </cell>
        </row>
        <row r="184">
          <cell r="E184">
            <v>3543</v>
          </cell>
          <cell r="F184" t="str">
            <v>松岡 淑子</v>
          </cell>
          <cell r="G184" t="str">
            <v>ﾏﾂｵｶ ﾖｼｺ</v>
          </cell>
          <cell r="H184" t="str">
            <v>Yoshiko Matsuoka</v>
          </cell>
          <cell r="I184" t="str">
            <v>IC3</v>
          </cell>
          <cell r="J184" t="str">
            <v>20515.Principal Consultant.CONS.IMPDEL.IC3</v>
          </cell>
          <cell r="K184" t="str">
            <v>Delivery</v>
          </cell>
          <cell r="L184" t="str">
            <v>B</v>
          </cell>
          <cell r="M184" t="str">
            <v>L5</v>
          </cell>
          <cell r="Q184" t="str">
            <v>ｺﾝｻﾙﾃｨﾝｸﾞｻｰﾋﾞｽ統括</v>
          </cell>
          <cell r="R184" t="str">
            <v>ｱﾌﾟﾘｹｰｼｮﾝｿﾘｭｰｼｮﾝｺﾝｻﾙﾃｨﾝｸﾞ統括本部</v>
          </cell>
          <cell r="S184" t="str">
            <v>ERM/EPMｺﾝｻﾙﾃｨﾝｸﾞ本部</v>
          </cell>
          <cell r="T184" t="str">
            <v>会計/EPMｺﾝｻﾙﾃｨﾝｸﾞ部</v>
          </cell>
          <cell r="U184" t="str">
            <v>Delivery</v>
          </cell>
          <cell r="V184" t="str">
            <v>B</v>
          </cell>
          <cell r="X184" t="str">
            <v>Delivery</v>
          </cell>
          <cell r="Y184" t="str">
            <v>-</v>
          </cell>
          <cell r="Z184" t="str">
            <v>DeliveryIC3</v>
          </cell>
          <cell r="AA184">
            <v>20610</v>
          </cell>
          <cell r="AB184" t="str">
            <v>シニアプリンシパルコンサルタント</v>
          </cell>
          <cell r="AC184" t="str">
            <v>Senior Principal Consultant</v>
          </cell>
          <cell r="AD184" t="str">
            <v>FusionApps推進部へは異動しない。出張が難しいとのことでWestへの転部を松井さんにて打診。⇒出張は問題ないとのことでEPMのままとする。</v>
          </cell>
        </row>
        <row r="185">
          <cell r="E185">
            <v>3544</v>
          </cell>
          <cell r="F185" t="str">
            <v>内田 匡永</v>
          </cell>
          <cell r="G185" t="str">
            <v>ｳﾁﾀﾞ ﾏｻﾄ</v>
          </cell>
          <cell r="H185" t="str">
            <v>Masato Uchida</v>
          </cell>
          <cell r="I185" t="str">
            <v>IC3</v>
          </cell>
          <cell r="J185" t="str">
            <v>12608.Consulting Project Principal Consultant.CONS.PROJMAN.IC3</v>
          </cell>
          <cell r="K185" t="str">
            <v>Project</v>
          </cell>
          <cell r="L185" t="str">
            <v>B</v>
          </cell>
          <cell r="M185" t="str">
            <v>L5</v>
          </cell>
          <cell r="Q185" t="str">
            <v>ｺﾝｻﾙﾃｨﾝｸﾞｻｰﾋﾞｽ統括</v>
          </cell>
          <cell r="R185" t="str">
            <v>ｱﾌﾟﾘｹｰｼｮﾝｿﾘｭｰｼｮﾝｺﾝｻﾙﾃｨﾝｸﾞ統括本部</v>
          </cell>
          <cell r="S185" t="str">
            <v>ERM/EPMｺﾝｻﾙﾃｨﾝｸﾞ本部</v>
          </cell>
          <cell r="T185" t="str">
            <v>会計/EPMｺﾝｻﾙﾃｨﾝｸﾞ部</v>
          </cell>
          <cell r="U185" t="str">
            <v>Project</v>
          </cell>
          <cell r="V185" t="str">
            <v>B</v>
          </cell>
          <cell r="X185" t="str">
            <v>PM</v>
          </cell>
          <cell r="Y185" t="str">
            <v>-</v>
          </cell>
          <cell r="Z185" t="str">
            <v>ProjectIC3</v>
          </cell>
          <cell r="AA185">
            <v>12609</v>
          </cell>
          <cell r="AB185" t="str">
            <v>プロジェクトシニアプリンシパルコンサルタント</v>
          </cell>
          <cell r="AC185" t="str">
            <v>Consulting Project Senior Principal Consultant</v>
          </cell>
        </row>
        <row r="186">
          <cell r="E186">
            <v>3818</v>
          </cell>
          <cell r="F186" t="str">
            <v>丸川 晃弘</v>
          </cell>
          <cell r="G186" t="str">
            <v>ﾏﾙｶﾜ ｱｷﾋﾛ</v>
          </cell>
          <cell r="H186" t="str">
            <v>Akihiro Marukawa</v>
          </cell>
          <cell r="I186" t="str">
            <v>IC3</v>
          </cell>
          <cell r="J186" t="str">
            <v>20515.Principal Consultant.CONS.IMPDEL.IC3</v>
          </cell>
          <cell r="K186" t="str">
            <v>Delivery</v>
          </cell>
          <cell r="L186" t="str">
            <v>B</v>
          </cell>
          <cell r="M186" t="str">
            <v>L5</v>
          </cell>
          <cell r="Q186" t="str">
            <v>ｺﾝｻﾙﾃｨﾝｸﾞｻｰﾋﾞｽ統括</v>
          </cell>
          <cell r="R186" t="str">
            <v>ｱﾌﾟﾘｹｰｼｮﾝｿﾘｭｰｼｮﾝｺﾝｻﾙﾃｨﾝｸﾞ統括本部</v>
          </cell>
          <cell r="S186" t="str">
            <v>ERM/EPMｺﾝｻﾙﾃｨﾝｸﾞ本部</v>
          </cell>
          <cell r="T186" t="str">
            <v>会計/EPMｺﾝｻﾙﾃｨﾝｸﾞ部</v>
          </cell>
          <cell r="U186" t="str">
            <v>Delivery</v>
          </cell>
          <cell r="V186" t="str">
            <v>B</v>
          </cell>
          <cell r="X186" t="str">
            <v>Delivery</v>
          </cell>
          <cell r="Y186" t="str">
            <v>SA候補</v>
          </cell>
          <cell r="Z186" t="str">
            <v>DeliveryIC3</v>
          </cell>
          <cell r="AA186">
            <v>20610</v>
          </cell>
          <cell r="AB186" t="str">
            <v>シニアプリンシパルコンサルタント</v>
          </cell>
          <cell r="AC186" t="str">
            <v>Senior Principal Consultant</v>
          </cell>
        </row>
        <row r="187">
          <cell r="E187">
            <v>2944</v>
          </cell>
          <cell r="F187" t="str">
            <v>船引 あつ子</v>
          </cell>
          <cell r="G187" t="str">
            <v>ﾌﾅﾋﾞｷ ｱﾂｺ</v>
          </cell>
          <cell r="H187" t="str">
            <v>Atsuko Funabiki</v>
          </cell>
          <cell r="I187" t="str">
            <v>IC2</v>
          </cell>
          <cell r="J187" t="str">
            <v>20410.Senior Consultant.CONS.IMPDEL.IC2</v>
          </cell>
          <cell r="K187" t="str">
            <v>Delivery</v>
          </cell>
          <cell r="L187" t="str">
            <v>B</v>
          </cell>
          <cell r="M187" t="str">
            <v>L4</v>
          </cell>
          <cell r="Q187" t="str">
            <v>ｺﾝｻﾙﾃｨﾝｸﾞｻｰﾋﾞｽ統括</v>
          </cell>
          <cell r="R187" t="str">
            <v>ｱﾌﾟﾘｹｰｼｮﾝｿﾘｭｰｼｮﾝｺﾝｻﾙﾃｨﾝｸﾞ統括本部</v>
          </cell>
          <cell r="S187" t="str">
            <v>ERM/EPMｺﾝｻﾙﾃｨﾝｸﾞ本部</v>
          </cell>
          <cell r="T187" t="str">
            <v>会計/EPMｺﾝｻﾙﾃｨﾝｸﾞ部</v>
          </cell>
          <cell r="U187" t="str">
            <v>Delivery</v>
          </cell>
          <cell r="V187" t="str">
            <v>B</v>
          </cell>
          <cell r="X187" t="str">
            <v>Delivery</v>
          </cell>
          <cell r="Y187" t="str">
            <v>-</v>
          </cell>
          <cell r="Z187" t="str">
            <v>DeliveryIC2</v>
          </cell>
          <cell r="AA187">
            <v>20410</v>
          </cell>
          <cell r="AB187" t="str">
            <v>シニアコンサルタント</v>
          </cell>
          <cell r="AC187" t="str">
            <v>Senior Consultant</v>
          </cell>
        </row>
        <row r="188">
          <cell r="E188">
            <v>5307</v>
          </cell>
          <cell r="F188" t="str">
            <v>豊田 くみ子</v>
          </cell>
          <cell r="G188" t="str">
            <v>ﾄﾖﾀﾞ ｸﾐｺ</v>
          </cell>
          <cell r="H188" t="str">
            <v>Kumiko Toyoda</v>
          </cell>
          <cell r="I188" t="str">
            <v>IC2</v>
          </cell>
          <cell r="J188" t="str">
            <v>20410.Senior Consultant.CONS.IMPDEL.IC2</v>
          </cell>
          <cell r="K188" t="str">
            <v>Delivery</v>
          </cell>
          <cell r="L188" t="str">
            <v>B</v>
          </cell>
          <cell r="M188" t="str">
            <v>L4</v>
          </cell>
          <cell r="Q188" t="str">
            <v>ｺﾝｻﾙﾃｨﾝｸﾞｻｰﾋﾞｽ統括</v>
          </cell>
          <cell r="R188" t="str">
            <v>ｱﾌﾟﾘｹｰｼｮﾝｿﾘｭｰｼｮﾝｺﾝｻﾙﾃｨﾝｸﾞ統括本部</v>
          </cell>
          <cell r="S188" t="str">
            <v>ERM/EPMｺﾝｻﾙﾃｨﾝｸﾞ本部</v>
          </cell>
          <cell r="T188" t="str">
            <v>会計/EPMｺﾝｻﾙﾃｨﾝｸﾞ部</v>
          </cell>
          <cell r="U188" t="str">
            <v>Delivery</v>
          </cell>
          <cell r="V188" t="str">
            <v>B</v>
          </cell>
          <cell r="X188" t="str">
            <v>Delivery</v>
          </cell>
          <cell r="Y188" t="str">
            <v>-</v>
          </cell>
          <cell r="Z188" t="str">
            <v>DeliveryIC2</v>
          </cell>
          <cell r="AA188">
            <v>20410</v>
          </cell>
          <cell r="AB188" t="str">
            <v>シニアコンサルタント</v>
          </cell>
          <cell r="AC188" t="str">
            <v>Senior Consultant</v>
          </cell>
        </row>
        <row r="189">
          <cell r="E189">
            <v>4025</v>
          </cell>
          <cell r="F189" t="str">
            <v>片岡 拓也</v>
          </cell>
          <cell r="G189" t="str">
            <v>ｶﾀｵｶ ﾀｸﾔ</v>
          </cell>
          <cell r="H189" t="str">
            <v>Takuya Kataoka</v>
          </cell>
          <cell r="I189" t="str">
            <v>IC1</v>
          </cell>
          <cell r="J189" t="str">
            <v>20110.Associate Consultant.CONS.IMPDEL.IC1</v>
          </cell>
          <cell r="K189" t="str">
            <v>Delivery</v>
          </cell>
          <cell r="L189" t="str">
            <v>B</v>
          </cell>
          <cell r="M189" t="str">
            <v>L2</v>
          </cell>
          <cell r="Q189" t="str">
            <v>ｺﾝｻﾙﾃｨﾝｸﾞｻｰﾋﾞｽ統括</v>
          </cell>
          <cell r="R189" t="str">
            <v>ｱﾌﾟﾘｹｰｼｮﾝｿﾘｭｰｼｮﾝｺﾝｻﾙﾃｨﾝｸﾞ統括本部</v>
          </cell>
          <cell r="S189" t="str">
            <v>ERM/EPMｺﾝｻﾙﾃｨﾝｸﾞ本部</v>
          </cell>
          <cell r="T189" t="str">
            <v>会計/EPMｺﾝｻﾙﾃｨﾝｸﾞ部</v>
          </cell>
          <cell r="U189" t="str">
            <v>Delivery</v>
          </cell>
          <cell r="V189" t="str">
            <v>B</v>
          </cell>
          <cell r="X189" t="str">
            <v>Delivery</v>
          </cell>
          <cell r="Y189" t="str">
            <v>-</v>
          </cell>
          <cell r="Z189" t="str">
            <v>DeliveryIC1</v>
          </cell>
          <cell r="AA189">
            <v>20310</v>
          </cell>
          <cell r="AB189" t="str">
            <v>スタッフコンサルタント</v>
          </cell>
          <cell r="AC189" t="str">
            <v>Staff Consultant</v>
          </cell>
        </row>
        <row r="190">
          <cell r="E190">
            <v>4240</v>
          </cell>
          <cell r="F190" t="str">
            <v>永田 清雅</v>
          </cell>
          <cell r="G190" t="str">
            <v>ﾅｶﾞﾀ ｷﾖﾏｻ</v>
          </cell>
          <cell r="H190" t="str">
            <v>Kiyomasa Nagata</v>
          </cell>
          <cell r="I190" t="str">
            <v>IC1</v>
          </cell>
          <cell r="J190" t="str">
            <v>20110.Associate Consultant.CONS.IMPDEL.IC1</v>
          </cell>
          <cell r="K190" t="str">
            <v>Delivery</v>
          </cell>
          <cell r="L190" t="str">
            <v>B</v>
          </cell>
          <cell r="M190" t="str">
            <v>L2</v>
          </cell>
          <cell r="Q190" t="str">
            <v>ｺﾝｻﾙﾃｨﾝｸﾞｻｰﾋﾞｽ統括</v>
          </cell>
          <cell r="R190" t="str">
            <v>ｱﾌﾟﾘｹｰｼｮﾝｿﾘｭｰｼｮﾝｺﾝｻﾙﾃｨﾝｸﾞ統括本部</v>
          </cell>
          <cell r="S190" t="str">
            <v>ERM/EPMｺﾝｻﾙﾃｨﾝｸﾞ本部</v>
          </cell>
          <cell r="T190" t="str">
            <v>会計/EPMｺﾝｻﾙﾃｨﾝｸﾞ部</v>
          </cell>
          <cell r="U190" t="str">
            <v>Delivery</v>
          </cell>
          <cell r="V190" t="str">
            <v>B</v>
          </cell>
          <cell r="X190" t="str">
            <v>Delivery</v>
          </cell>
          <cell r="Y190" t="str">
            <v>-</v>
          </cell>
          <cell r="Z190" t="str">
            <v>DeliveryIC1</v>
          </cell>
          <cell r="AA190">
            <v>20310</v>
          </cell>
          <cell r="AB190" t="str">
            <v>スタッフコンサルタント</v>
          </cell>
          <cell r="AC190" t="str">
            <v>Staff Consultant</v>
          </cell>
        </row>
        <row r="191">
          <cell r="E191">
            <v>869</v>
          </cell>
          <cell r="F191" t="str">
            <v>畑田 修</v>
          </cell>
          <cell r="G191" t="str">
            <v>ﾊﾀﾀﾞ ｵｻﾑ</v>
          </cell>
          <cell r="H191" t="str">
            <v>Osamu Hatada</v>
          </cell>
          <cell r="I191" t="str">
            <v>M4</v>
          </cell>
          <cell r="J191" t="str">
            <v>21310.Consulting Practice Director.CONS.IMPDEL.M4</v>
          </cell>
          <cell r="K191" t="str">
            <v>Practice</v>
          </cell>
          <cell r="L191" t="str">
            <v>B</v>
          </cell>
          <cell r="M191" t="str">
            <v>L8</v>
          </cell>
          <cell r="N191" t="str">
            <v>Y</v>
          </cell>
          <cell r="Q191" t="str">
            <v>ｺﾝｻﾙﾃｨﾝｸﾞｻｰﾋﾞｽ統括</v>
          </cell>
          <cell r="R191" t="str">
            <v>ｱﾌﾟﾘｹｰｼｮﾝｿﾘｭｰｼｮﾝｺﾝｻﾙﾃｨﾝｸﾞ統括本部</v>
          </cell>
          <cell r="S191" t="str">
            <v>Apps/BIﾃｸﾉﾛｼﾞｰ本部</v>
          </cell>
          <cell r="T191" t="str">
            <v xml:space="preserve"> </v>
          </cell>
          <cell r="U191" t="str">
            <v>Practice</v>
          </cell>
          <cell r="V191" t="str">
            <v>B</v>
          </cell>
          <cell r="W191" t="str">
            <v>Y</v>
          </cell>
          <cell r="Z191" t="str">
            <v>PracticeM4</v>
          </cell>
          <cell r="AA191">
            <v>21310</v>
          </cell>
          <cell r="AB191" t="str">
            <v>本部長</v>
          </cell>
          <cell r="AC191" t="str">
            <v>Director</v>
          </cell>
        </row>
        <row r="192">
          <cell r="E192">
            <v>1501</v>
          </cell>
          <cell r="F192" t="str">
            <v>小杉 浩之</v>
          </cell>
          <cell r="G192" t="str">
            <v>ｺｽｷﾞ ﾋﾛﾕｷ</v>
          </cell>
          <cell r="H192" t="str">
            <v>Hiroyuki Kosugi</v>
          </cell>
          <cell r="I192" t="str">
            <v>IC3</v>
          </cell>
          <cell r="J192" t="str">
            <v>21630.Consulting Solution Lead.CONS.IMPDEL.IC3</v>
          </cell>
          <cell r="K192" t="str">
            <v>Solution</v>
          </cell>
          <cell r="L192" t="str">
            <v>B</v>
          </cell>
          <cell r="M192" t="str">
            <v>L6</v>
          </cell>
          <cell r="Q192" t="str">
            <v>ｺﾝｻﾙﾃｨﾝｸﾞｻｰﾋﾞｽ統括</v>
          </cell>
          <cell r="R192" t="str">
            <v>ｱﾌﾟﾘｹｰｼｮﾝｿﾘｭｰｼｮﾝｺﾝｻﾙﾃｨﾝｸﾞ統括本部</v>
          </cell>
          <cell r="S192" t="str">
            <v>Apps/BIﾃｸﾉﾛｼﾞｰ本部</v>
          </cell>
          <cell r="T192" t="str">
            <v>　</v>
          </cell>
          <cell r="U192" t="str">
            <v>Solution</v>
          </cell>
          <cell r="V192" t="str">
            <v>B</v>
          </cell>
          <cell r="X192" t="str">
            <v>SA</v>
          </cell>
          <cell r="Y192" t="str">
            <v>-</v>
          </cell>
          <cell r="Z192" t="str">
            <v>SolutionIC3</v>
          </cell>
          <cell r="AA192">
            <v>21630</v>
          </cell>
          <cell r="AB192" t="str">
            <v>ソリューションリーダー</v>
          </cell>
          <cell r="AC192" t="str">
            <v>Consulting Solution Lead</v>
          </cell>
        </row>
        <row r="193">
          <cell r="E193">
            <v>3634</v>
          </cell>
          <cell r="F193" t="str">
            <v>半田 哲也</v>
          </cell>
          <cell r="G193" t="str">
            <v>ﾊﾝﾀﾞ ﾃﾂﾔ</v>
          </cell>
          <cell r="H193" t="str">
            <v>Tetsuya Handa</v>
          </cell>
          <cell r="I193" t="str">
            <v>IC3</v>
          </cell>
          <cell r="J193" t="str">
            <v>20515.Principal Consultant.CONS.IMPDEL.IC3</v>
          </cell>
          <cell r="K193" t="str">
            <v>Delivery</v>
          </cell>
          <cell r="L193" t="str">
            <v>B</v>
          </cell>
          <cell r="M193" t="str">
            <v>L5</v>
          </cell>
          <cell r="Q193" t="str">
            <v>ｺﾝｻﾙﾃｨﾝｸﾞｻｰﾋﾞｽ統括</v>
          </cell>
          <cell r="R193" t="str">
            <v>ｱﾌﾟﾘｹｰｼｮﾝｿﾘｭｰｼｮﾝｺﾝｻﾙﾃｨﾝｸﾞ統括本部</v>
          </cell>
          <cell r="S193" t="str">
            <v>Apps/BIﾃｸﾉﾛｼﾞｰ本部</v>
          </cell>
          <cell r="T193" t="str">
            <v>　</v>
          </cell>
          <cell r="U193" t="str">
            <v>Delivery</v>
          </cell>
          <cell r="V193" t="str">
            <v>B</v>
          </cell>
          <cell r="X193" t="str">
            <v>PM/SA</v>
          </cell>
          <cell r="Y193" t="str">
            <v>-</v>
          </cell>
          <cell r="Z193" t="str">
            <v>DeliveryIC3</v>
          </cell>
          <cell r="AA193">
            <v>20610</v>
          </cell>
          <cell r="AB193" t="str">
            <v>シニアプリンシパルコンサルタント</v>
          </cell>
          <cell r="AC193" t="str">
            <v>Senior Principal Consultant</v>
          </cell>
        </row>
        <row r="194">
          <cell r="E194">
            <v>2929</v>
          </cell>
          <cell r="F194" t="str">
            <v>相良 正洋</v>
          </cell>
          <cell r="G194" t="str">
            <v>ｻｶﾞﾗ ﾏｻﾋﾛ</v>
          </cell>
          <cell r="H194" t="str">
            <v>Masahiro Sagara</v>
          </cell>
          <cell r="I194" t="str">
            <v>M2</v>
          </cell>
          <cell r="J194" t="str">
            <v>20710.Managing Principal Consultant.CONS.IMPDEL.M2</v>
          </cell>
          <cell r="K194" t="str">
            <v>Delivery</v>
          </cell>
          <cell r="L194" t="str">
            <v>B</v>
          </cell>
          <cell r="M194" t="str">
            <v>L6</v>
          </cell>
          <cell r="N194" t="str">
            <v>Y</v>
          </cell>
          <cell r="Q194" t="str">
            <v>ｺﾝｻﾙﾃｨﾝｸﾞｻｰﾋﾞｽ統括</v>
          </cell>
          <cell r="R194" t="str">
            <v>ｱﾌﾟﾘｹｰｼｮﾝｿﾘｭｰｼｮﾝｺﾝｻﾙﾃｨﾝｸﾞ統括本部</v>
          </cell>
          <cell r="S194" t="str">
            <v>Apps/BIﾃｸﾉﾛｼﾞｰ本部</v>
          </cell>
          <cell r="T194" t="str">
            <v>　</v>
          </cell>
          <cell r="U194" t="str">
            <v>Delivery</v>
          </cell>
          <cell r="V194" t="str">
            <v>B</v>
          </cell>
          <cell r="X194" t="str">
            <v>Delivery</v>
          </cell>
          <cell r="Y194" t="str">
            <v>-</v>
          </cell>
          <cell r="Z194" t="str">
            <v>DeliveryM2</v>
          </cell>
          <cell r="AA194">
            <v>20710</v>
          </cell>
          <cell r="AB194" t="str">
            <v>マネージングプリンシパルコンサルタント</v>
          </cell>
          <cell r="AC194" t="str">
            <v>Managing Principal Consultant</v>
          </cell>
        </row>
        <row r="195">
          <cell r="E195">
            <v>1081</v>
          </cell>
          <cell r="F195" t="str">
            <v>大西 寿典</v>
          </cell>
          <cell r="G195" t="str">
            <v>ｵｵﾆｼ ﾄｼﾉﾘ</v>
          </cell>
          <cell r="H195" t="str">
            <v>Toshinori Onishi</v>
          </cell>
          <cell r="I195" t="str">
            <v>M2</v>
          </cell>
          <cell r="J195" t="str">
            <v>20710.Managing Principal Consultant.CONS.IMPDEL.M2</v>
          </cell>
          <cell r="K195" t="str">
            <v>Delivery</v>
          </cell>
          <cell r="L195" t="str">
            <v>B</v>
          </cell>
          <cell r="M195" t="str">
            <v>L6</v>
          </cell>
          <cell r="N195" t="str">
            <v>Y</v>
          </cell>
          <cell r="Q195" t="str">
            <v>ｺﾝｻﾙﾃｨﾝｸﾞｻｰﾋﾞｽ統括</v>
          </cell>
          <cell r="R195" t="str">
            <v>ｱﾌﾟﾘｹｰｼｮﾝｿﾘｭｰｼｮﾝｺﾝｻﾙﾃｨﾝｸﾞ統括本部</v>
          </cell>
          <cell r="S195" t="str">
            <v>Apps/BIﾃｸﾉﾛｼﾞｰ本部</v>
          </cell>
          <cell r="T195" t="str">
            <v>ﾃｸﾆｶﾙｿﾘｭｰｼｮﾝｺﾝｻﾙﾃｨﾝｸﾞ部</v>
          </cell>
          <cell r="U195" t="str">
            <v>Delivery</v>
          </cell>
          <cell r="V195" t="str">
            <v>B</v>
          </cell>
          <cell r="W195" t="str">
            <v>Y</v>
          </cell>
          <cell r="X195" t="str">
            <v>Delivery</v>
          </cell>
          <cell r="Y195" t="str">
            <v>-</v>
          </cell>
          <cell r="Z195" t="str">
            <v>DeliveryM2</v>
          </cell>
          <cell r="AA195">
            <v>20710</v>
          </cell>
          <cell r="AB195" t="str">
            <v>部長</v>
          </cell>
          <cell r="AC195" t="str">
            <v>Manager</v>
          </cell>
        </row>
        <row r="196">
          <cell r="E196">
            <v>1475</v>
          </cell>
          <cell r="F196" t="str">
            <v>松村 佳幸</v>
          </cell>
          <cell r="G196" t="str">
            <v>ﾏﾂﾑﾗ ﾖｼﾕｷ</v>
          </cell>
          <cell r="H196" t="str">
            <v>Yoshiyuki Matsumura</v>
          </cell>
          <cell r="I196" t="str">
            <v>IC3</v>
          </cell>
          <cell r="J196" t="str">
            <v>20610.Senior Principal Consultant.CONS.IMPDEL.IC3</v>
          </cell>
          <cell r="K196" t="str">
            <v>Delivery</v>
          </cell>
          <cell r="L196" t="str">
            <v>B</v>
          </cell>
          <cell r="M196" t="str">
            <v>L6</v>
          </cell>
          <cell r="Q196" t="str">
            <v>ｺﾝｻﾙﾃｨﾝｸﾞｻｰﾋﾞｽ統括</v>
          </cell>
          <cell r="R196" t="str">
            <v>ｱﾌﾟﾘｹｰｼｮﾝｿﾘｭｰｼｮﾝｺﾝｻﾙﾃｨﾝｸﾞ統括本部</v>
          </cell>
          <cell r="S196" t="str">
            <v>Apps/BIﾃｸﾉﾛｼﾞｰ本部</v>
          </cell>
          <cell r="T196" t="str">
            <v>ﾃｸﾆｶﾙｿﾘｭｰｼｮﾝｺﾝｻﾙﾃｨﾝｸﾞ部</v>
          </cell>
          <cell r="U196" t="str">
            <v>Delivery</v>
          </cell>
          <cell r="V196" t="str">
            <v>B</v>
          </cell>
          <cell r="X196" t="str">
            <v>Delivery</v>
          </cell>
          <cell r="Y196" t="str">
            <v>-</v>
          </cell>
          <cell r="Z196" t="str">
            <v>DeliveryIC3</v>
          </cell>
          <cell r="AA196">
            <v>20610</v>
          </cell>
          <cell r="AB196" t="str">
            <v>シニアプリンシパルコンサルタント</v>
          </cell>
          <cell r="AC196" t="str">
            <v>Senior Principal Consultant</v>
          </cell>
        </row>
        <row r="197">
          <cell r="E197">
            <v>1408</v>
          </cell>
          <cell r="F197" t="str">
            <v>鹿島 虎太郎</v>
          </cell>
          <cell r="G197" t="str">
            <v>ｶｼﾏ ｺﾀﾛｳ</v>
          </cell>
          <cell r="H197" t="str">
            <v>Kotaro Kashima</v>
          </cell>
          <cell r="I197" t="str">
            <v>IC3</v>
          </cell>
          <cell r="J197" t="str">
            <v>20515.Principal Consultant.CONS.IMPDEL.IC3</v>
          </cell>
          <cell r="K197" t="str">
            <v>Delivery</v>
          </cell>
          <cell r="L197" t="str">
            <v>B</v>
          </cell>
          <cell r="M197" t="str">
            <v>L5</v>
          </cell>
          <cell r="Q197" t="str">
            <v>ｺﾝｻﾙﾃｨﾝｸﾞｻｰﾋﾞｽ統括</v>
          </cell>
          <cell r="R197" t="str">
            <v>ｱﾌﾟﾘｹｰｼｮﾝｿﾘｭｰｼｮﾝｺﾝｻﾙﾃｨﾝｸﾞ統括本部</v>
          </cell>
          <cell r="S197" t="str">
            <v>Apps/BIﾃｸﾉﾛｼﾞｰ本部</v>
          </cell>
          <cell r="T197" t="str">
            <v>ﾃｸﾆｶﾙｿﾘｭｰｼｮﾝｺﾝｻﾙﾃｨﾝｸﾞ部</v>
          </cell>
          <cell r="U197" t="str">
            <v>Delivery</v>
          </cell>
          <cell r="V197" t="str">
            <v>B</v>
          </cell>
          <cell r="X197" t="str">
            <v>Delivery</v>
          </cell>
          <cell r="Y197" t="str">
            <v>-</v>
          </cell>
          <cell r="Z197" t="str">
            <v>DeliveryIC3</v>
          </cell>
          <cell r="AA197">
            <v>20610</v>
          </cell>
          <cell r="AB197" t="str">
            <v>シニアプリンシパルコンサルタント</v>
          </cell>
          <cell r="AC197" t="str">
            <v>Senior Principal Consultant</v>
          </cell>
        </row>
        <row r="198">
          <cell r="E198">
            <v>1852</v>
          </cell>
          <cell r="F198" t="str">
            <v>池本 修司</v>
          </cell>
          <cell r="G198" t="str">
            <v>ｲｹﾓﾄ ｼｭｳｼﾞ</v>
          </cell>
          <cell r="H198" t="str">
            <v>Shuji Ikemoto</v>
          </cell>
          <cell r="I198" t="str">
            <v>IC3</v>
          </cell>
          <cell r="J198" t="str">
            <v>20515.Principal Consultant.CONS.IMPDEL.IC3</v>
          </cell>
          <cell r="K198" t="str">
            <v>Delivery</v>
          </cell>
          <cell r="L198" t="str">
            <v>B</v>
          </cell>
          <cell r="M198" t="str">
            <v>L5</v>
          </cell>
          <cell r="Q198" t="str">
            <v>ｺﾝｻﾙﾃｨﾝｸﾞｻｰﾋﾞｽ統括</v>
          </cell>
          <cell r="R198" t="str">
            <v>ｱﾌﾟﾘｹｰｼｮﾝｿﾘｭｰｼｮﾝｺﾝｻﾙﾃｨﾝｸﾞ統括本部</v>
          </cell>
          <cell r="S198" t="str">
            <v>Apps/BIﾃｸﾉﾛｼﾞｰ本部</v>
          </cell>
          <cell r="T198" t="str">
            <v>ﾃｸﾆｶﾙｿﾘｭｰｼｮﾝｺﾝｻﾙﾃｨﾝｸﾞ部</v>
          </cell>
          <cell r="U198" t="str">
            <v>Delivery</v>
          </cell>
          <cell r="V198" t="str">
            <v>B</v>
          </cell>
          <cell r="X198" t="str">
            <v>Delivery</v>
          </cell>
          <cell r="Y198" t="str">
            <v>-</v>
          </cell>
          <cell r="Z198" t="str">
            <v>DeliveryIC3</v>
          </cell>
          <cell r="AA198">
            <v>20610</v>
          </cell>
          <cell r="AB198" t="str">
            <v>シニアプリンシパルコンサルタント</v>
          </cell>
          <cell r="AC198" t="str">
            <v>Senior Principal Consultant</v>
          </cell>
        </row>
        <row r="199">
          <cell r="E199">
            <v>2899</v>
          </cell>
          <cell r="F199" t="str">
            <v>鈴木 雄大</v>
          </cell>
          <cell r="G199" t="str">
            <v>ｽｽﾞｷ ﾕｳﾀ</v>
          </cell>
          <cell r="H199" t="str">
            <v>Yuta Suzuki</v>
          </cell>
          <cell r="I199" t="str">
            <v>IC3</v>
          </cell>
          <cell r="J199" t="str">
            <v>20515.Principal Consultant.CONS.IMPDEL.IC3</v>
          </cell>
          <cell r="K199" t="str">
            <v>Delivery</v>
          </cell>
          <cell r="L199" t="str">
            <v>B</v>
          </cell>
          <cell r="M199" t="str">
            <v>L5</v>
          </cell>
          <cell r="Q199" t="str">
            <v>ｺﾝｻﾙﾃｨﾝｸﾞｻｰﾋﾞｽ統括</v>
          </cell>
          <cell r="R199" t="str">
            <v>ｱﾌﾟﾘｹｰｼｮﾝｿﾘｭｰｼｮﾝｺﾝｻﾙﾃｨﾝｸﾞ統括本部</v>
          </cell>
          <cell r="S199" t="str">
            <v>Apps/BIﾃｸﾉﾛｼﾞｰ本部</v>
          </cell>
          <cell r="T199" t="str">
            <v>ﾃｸﾆｶﾙｿﾘｭｰｼｮﾝｺﾝｻﾙﾃｨﾝｸﾞ部</v>
          </cell>
          <cell r="U199" t="str">
            <v>Delivery</v>
          </cell>
          <cell r="V199" t="str">
            <v>B</v>
          </cell>
          <cell r="X199" t="str">
            <v>Delivery</v>
          </cell>
          <cell r="Y199" t="str">
            <v>-</v>
          </cell>
          <cell r="Z199" t="str">
            <v>DeliveryIC3</v>
          </cell>
          <cell r="AA199">
            <v>20610</v>
          </cell>
          <cell r="AB199" t="str">
            <v>シニアプリンシパルコンサルタント</v>
          </cell>
          <cell r="AC199" t="str">
            <v>Senior Principal Consultant</v>
          </cell>
        </row>
        <row r="200">
          <cell r="E200">
            <v>2967</v>
          </cell>
          <cell r="F200" t="str">
            <v>小倉 一紀</v>
          </cell>
          <cell r="G200" t="str">
            <v>ｵｸﾞﾗ ｶｽﾞﾉﾘ</v>
          </cell>
          <cell r="H200" t="str">
            <v>Kazunori Ogura</v>
          </cell>
          <cell r="I200" t="str">
            <v>IC3</v>
          </cell>
          <cell r="J200" t="str">
            <v>20515.Principal Consultant.CONS.IMPDEL.IC3</v>
          </cell>
          <cell r="K200" t="str">
            <v>Delivery</v>
          </cell>
          <cell r="L200" t="str">
            <v>B</v>
          </cell>
          <cell r="M200" t="str">
            <v>L5</v>
          </cell>
          <cell r="Q200" t="str">
            <v>ｺﾝｻﾙﾃｨﾝｸﾞｻｰﾋﾞｽ統括</v>
          </cell>
          <cell r="R200" t="str">
            <v>ｱﾌﾟﾘｹｰｼｮﾝｿﾘｭｰｼｮﾝｺﾝｻﾙﾃｨﾝｸﾞ統括本部</v>
          </cell>
          <cell r="S200" t="str">
            <v>Apps/BIﾃｸﾉﾛｼﾞｰ本部</v>
          </cell>
          <cell r="T200" t="str">
            <v>ﾃｸﾆｶﾙｿﾘｭｰｼｮﾝｺﾝｻﾙﾃｨﾝｸﾞ部</v>
          </cell>
          <cell r="U200" t="str">
            <v>Delivery</v>
          </cell>
          <cell r="V200" t="str">
            <v>B</v>
          </cell>
          <cell r="X200" t="str">
            <v>Delivery</v>
          </cell>
          <cell r="Y200" t="str">
            <v>-</v>
          </cell>
          <cell r="Z200" t="str">
            <v>DeliveryIC3</v>
          </cell>
          <cell r="AA200">
            <v>20610</v>
          </cell>
          <cell r="AB200" t="str">
            <v>シニアプリンシパルコンサルタント</v>
          </cell>
          <cell r="AC200" t="str">
            <v>Senior Principal Consultant</v>
          </cell>
        </row>
        <row r="201">
          <cell r="E201">
            <v>3745</v>
          </cell>
          <cell r="F201" t="str">
            <v>森澤 崇</v>
          </cell>
          <cell r="G201" t="str">
            <v>ﾓﾘｻﾜ ｼｭｳ</v>
          </cell>
          <cell r="H201" t="str">
            <v>Shu Morisawa</v>
          </cell>
          <cell r="I201" t="str">
            <v>IC3</v>
          </cell>
          <cell r="J201" t="str">
            <v>20515.Principal Consultant.CONS.IMPDEL.IC3</v>
          </cell>
          <cell r="K201" t="str">
            <v>Delivery</v>
          </cell>
          <cell r="L201" t="str">
            <v>B</v>
          </cell>
          <cell r="M201" t="str">
            <v>L5</v>
          </cell>
          <cell r="Q201" t="str">
            <v>ｺﾝｻﾙﾃｨﾝｸﾞｻｰﾋﾞｽ統括</v>
          </cell>
          <cell r="R201" t="str">
            <v>ｱﾌﾟﾘｹｰｼｮﾝｿﾘｭｰｼｮﾝｺﾝｻﾙﾃｨﾝｸﾞ統括本部</v>
          </cell>
          <cell r="S201" t="str">
            <v>Apps/BIﾃｸﾉﾛｼﾞｰ本部</v>
          </cell>
          <cell r="T201" t="str">
            <v>ﾃｸﾆｶﾙｿﾘｭｰｼｮﾝｺﾝｻﾙﾃｨﾝｸﾞ部</v>
          </cell>
          <cell r="U201" t="str">
            <v>Delivery</v>
          </cell>
          <cell r="V201" t="str">
            <v>B</v>
          </cell>
          <cell r="X201" t="str">
            <v>Delivery</v>
          </cell>
          <cell r="Y201" t="str">
            <v>-</v>
          </cell>
          <cell r="Z201" t="str">
            <v>DeliveryIC3</v>
          </cell>
          <cell r="AA201">
            <v>20610</v>
          </cell>
          <cell r="AB201" t="str">
            <v>シニアプリンシパルコンサルタント</v>
          </cell>
          <cell r="AC201" t="str">
            <v>Senior Principal Consultant</v>
          </cell>
        </row>
        <row r="202">
          <cell r="E202">
            <v>4030</v>
          </cell>
          <cell r="F202" t="str">
            <v>田中 彩奈</v>
          </cell>
          <cell r="G202" t="str">
            <v>ﾀﾅｶ ｱﾔﾅ</v>
          </cell>
          <cell r="H202" t="str">
            <v>Ayana Tanaka</v>
          </cell>
          <cell r="I202" t="str">
            <v>IC1</v>
          </cell>
          <cell r="J202" t="str">
            <v>20110.Associate Consultant.CONS.IMPDEL.IC1</v>
          </cell>
          <cell r="K202" t="str">
            <v>Delivery</v>
          </cell>
          <cell r="L202" t="str">
            <v>B</v>
          </cell>
          <cell r="M202" t="str">
            <v>L2</v>
          </cell>
          <cell r="Q202" t="str">
            <v>ｺﾝｻﾙﾃｨﾝｸﾞｻｰﾋﾞｽ統括</v>
          </cell>
          <cell r="R202" t="str">
            <v>ｱﾌﾟﾘｹｰｼｮﾝｿﾘｭｰｼｮﾝｺﾝｻﾙﾃｨﾝｸﾞ統括本部</v>
          </cell>
          <cell r="S202" t="str">
            <v>Apps/BIﾃｸﾉﾛｼﾞｰ本部</v>
          </cell>
          <cell r="T202" t="str">
            <v>ﾃｸﾆｶﾙｿﾘｭｰｼｮﾝｺﾝｻﾙﾃｨﾝｸﾞ部</v>
          </cell>
          <cell r="U202" t="str">
            <v>Delivery</v>
          </cell>
          <cell r="V202" t="str">
            <v>B</v>
          </cell>
          <cell r="X202" t="str">
            <v>Delivery</v>
          </cell>
          <cell r="Y202" t="str">
            <v>-</v>
          </cell>
          <cell r="Z202" t="str">
            <v>DeliveryIC1</v>
          </cell>
          <cell r="AA202">
            <v>20310</v>
          </cell>
          <cell r="AB202" t="str">
            <v>スタッフコンサルタント</v>
          </cell>
          <cell r="AC202" t="str">
            <v>Staff Consultant</v>
          </cell>
        </row>
        <row r="203">
          <cell r="E203">
            <v>4037</v>
          </cell>
          <cell r="F203" t="str">
            <v>村田 静</v>
          </cell>
          <cell r="G203" t="str">
            <v>ﾑﾗﾀ ｼｽﾞｶ</v>
          </cell>
          <cell r="H203" t="str">
            <v>Shizuka Murata</v>
          </cell>
          <cell r="I203" t="str">
            <v>IC1</v>
          </cell>
          <cell r="J203" t="str">
            <v>20110.Associate Consultant.CONS.IMPDEL.IC1</v>
          </cell>
          <cell r="K203" t="str">
            <v>Delivery</v>
          </cell>
          <cell r="L203" t="str">
            <v>B</v>
          </cell>
          <cell r="M203" t="str">
            <v>L2</v>
          </cell>
          <cell r="Q203" t="str">
            <v>ｺﾝｻﾙﾃｨﾝｸﾞｻｰﾋﾞｽ統括</v>
          </cell>
          <cell r="R203" t="str">
            <v>ｱﾌﾟﾘｹｰｼｮﾝｿﾘｭｰｼｮﾝｺﾝｻﾙﾃｨﾝｸﾞ統括本部</v>
          </cell>
          <cell r="S203" t="str">
            <v>Apps/BIﾃｸﾉﾛｼﾞｰ本部</v>
          </cell>
          <cell r="T203" t="str">
            <v>ﾃｸﾆｶﾙｿﾘｭｰｼｮﾝｺﾝｻﾙﾃｨﾝｸﾞ部</v>
          </cell>
          <cell r="U203" t="str">
            <v>Delivery</v>
          </cell>
          <cell r="V203" t="str">
            <v>B</v>
          </cell>
          <cell r="X203" t="str">
            <v>Delivery</v>
          </cell>
          <cell r="Y203" t="str">
            <v>-</v>
          </cell>
          <cell r="Z203" t="str">
            <v>DeliveryIC1</v>
          </cell>
          <cell r="AA203">
            <v>20310</v>
          </cell>
          <cell r="AB203" t="str">
            <v>スタッフコンサルタント</v>
          </cell>
          <cell r="AC203" t="str">
            <v>Staff Consultant</v>
          </cell>
          <cell r="AD203" t="str">
            <v>Fusionにとのことだったが、異動しないことで決定。</v>
          </cell>
        </row>
        <row r="204">
          <cell r="E204">
            <v>4040</v>
          </cell>
          <cell r="F204" t="str">
            <v>吉越 大祐</v>
          </cell>
          <cell r="G204" t="str">
            <v>ﾖｼｺｼ ﾀﾞｲｽｹ</v>
          </cell>
          <cell r="H204" t="str">
            <v>Daisuke Yoshikoshi</v>
          </cell>
          <cell r="I204" t="str">
            <v>IC1</v>
          </cell>
          <cell r="J204" t="str">
            <v>20110.Associate Consultant.CONS.IMPDEL.IC1</v>
          </cell>
          <cell r="K204" t="str">
            <v>Delivery</v>
          </cell>
          <cell r="L204" t="str">
            <v>B</v>
          </cell>
          <cell r="M204" t="str">
            <v>L2</v>
          </cell>
          <cell r="Q204" t="str">
            <v>ｺﾝｻﾙﾃｨﾝｸﾞｻｰﾋﾞｽ統括</v>
          </cell>
          <cell r="R204" t="str">
            <v>ｱﾌﾟﾘｹｰｼｮﾝｿﾘｭｰｼｮﾝｺﾝｻﾙﾃｨﾝｸﾞ統括本部</v>
          </cell>
          <cell r="S204" t="str">
            <v>Apps/BIﾃｸﾉﾛｼﾞｰ本部</v>
          </cell>
          <cell r="T204" t="str">
            <v>ﾃｸﾆｶﾙｿﾘｭｰｼｮﾝｺﾝｻﾙﾃｨﾝｸﾞ部</v>
          </cell>
          <cell r="U204" t="str">
            <v>Delivery</v>
          </cell>
          <cell r="V204" t="str">
            <v>B</v>
          </cell>
          <cell r="X204" t="str">
            <v>Delivery</v>
          </cell>
          <cell r="Y204" t="str">
            <v>-</v>
          </cell>
          <cell r="Z204" t="str">
            <v>DeliveryIC1</v>
          </cell>
          <cell r="AA204">
            <v>20310</v>
          </cell>
          <cell r="AB204" t="str">
            <v>スタッフコンサルタント</v>
          </cell>
          <cell r="AC204" t="str">
            <v>Staff Consultant</v>
          </cell>
        </row>
        <row r="205">
          <cell r="E205">
            <v>4239</v>
          </cell>
          <cell r="F205" t="str">
            <v>武井 美緒</v>
          </cell>
          <cell r="G205" t="str">
            <v>ﾀｹｲ ﾐｵ</v>
          </cell>
          <cell r="H205" t="str">
            <v>Mio Takei</v>
          </cell>
          <cell r="I205" t="str">
            <v>IC1</v>
          </cell>
          <cell r="J205" t="str">
            <v>20110.Associate Consultant.CONS.IMPDEL.IC1</v>
          </cell>
          <cell r="K205" t="str">
            <v>Delivery</v>
          </cell>
          <cell r="L205" t="str">
            <v>B</v>
          </cell>
          <cell r="M205" t="str">
            <v>L2</v>
          </cell>
          <cell r="Q205" t="str">
            <v>ｺﾝｻﾙﾃｨﾝｸﾞｻｰﾋﾞｽ統括</v>
          </cell>
          <cell r="R205" t="str">
            <v>ｱﾌﾟﾘｹｰｼｮﾝｿﾘｭｰｼｮﾝｺﾝｻﾙﾃｨﾝｸﾞ統括本部</v>
          </cell>
          <cell r="S205" t="str">
            <v>Apps/BIﾃｸﾉﾛｼﾞｰ本部</v>
          </cell>
          <cell r="T205" t="str">
            <v>ﾃｸﾆｶﾙｿﾘｭｰｼｮﾝｺﾝｻﾙﾃｨﾝｸﾞ部</v>
          </cell>
          <cell r="U205" t="str">
            <v>Delivery</v>
          </cell>
          <cell r="V205" t="str">
            <v>B</v>
          </cell>
          <cell r="X205" t="str">
            <v>Delivery</v>
          </cell>
          <cell r="Y205" t="str">
            <v>-</v>
          </cell>
          <cell r="Z205" t="str">
            <v>DeliveryIC1</v>
          </cell>
          <cell r="AA205">
            <v>20310</v>
          </cell>
          <cell r="AB205" t="str">
            <v>スタッフコンサルタント</v>
          </cell>
          <cell r="AC205" t="str">
            <v>Staff Consultant</v>
          </cell>
        </row>
        <row r="206">
          <cell r="E206">
            <v>2101</v>
          </cell>
          <cell r="F206" t="str">
            <v>横山 武史</v>
          </cell>
          <cell r="G206" t="str">
            <v>ﾖｺﾔﾏ ﾀｹｼ</v>
          </cell>
          <cell r="H206" t="str">
            <v>Takeshi Yokoyama</v>
          </cell>
          <cell r="I206" t="str">
            <v>IC3</v>
          </cell>
          <cell r="J206" t="str">
            <v>21630.Consulting Solution Lead.CONS.IMPDEL.IC3</v>
          </cell>
          <cell r="K206" t="str">
            <v>Solution</v>
          </cell>
          <cell r="L206" t="str">
            <v>B</v>
          </cell>
          <cell r="M206" t="str">
            <v>L6</v>
          </cell>
          <cell r="Q206" t="str">
            <v>ｺﾝｻﾙﾃｨﾝｸﾞｻｰﾋﾞｽ統括</v>
          </cell>
          <cell r="R206" t="str">
            <v>ｱﾌﾟﾘｹｰｼｮﾝｿﾘｭｰｼｮﾝｺﾝｻﾙﾃｨﾝｸﾞ統括本部</v>
          </cell>
          <cell r="S206" t="str">
            <v>Apps/BIﾃｸﾉﾛｼﾞｰ本部</v>
          </cell>
          <cell r="T206" t="str">
            <v>ｲﾝﾃｸﾞﾚｰｼｮﾝｺﾝｻﾙﾃｨﾝｸﾞ部</v>
          </cell>
          <cell r="U206" t="str">
            <v>Solution</v>
          </cell>
          <cell r="V206" t="str">
            <v>B</v>
          </cell>
          <cell r="W206" t="str">
            <v>Y</v>
          </cell>
          <cell r="X206" t="str">
            <v>DSA</v>
          </cell>
          <cell r="Y206" t="str">
            <v>-</v>
          </cell>
          <cell r="Z206" t="str">
            <v>SolutionIC3</v>
          </cell>
          <cell r="AA206">
            <v>21630</v>
          </cell>
          <cell r="AB206" t="str">
            <v>ソリューションリーダー</v>
          </cell>
          <cell r="AC206" t="str">
            <v>Consulting Solution Lead</v>
          </cell>
        </row>
        <row r="207">
          <cell r="E207">
            <v>208</v>
          </cell>
          <cell r="F207" t="str">
            <v>相澤 一郎</v>
          </cell>
          <cell r="G207" t="str">
            <v>ｱｲｻﾞﾜ ｲﾁﾛｳ</v>
          </cell>
          <cell r="H207" t="str">
            <v>Ichiro Aizawa</v>
          </cell>
          <cell r="I207" t="str">
            <v>IC3</v>
          </cell>
          <cell r="J207" t="str">
            <v>20610.Senior Principal Consultant.CONS.IMPDEL.IC3</v>
          </cell>
          <cell r="K207" t="str">
            <v>Delivery</v>
          </cell>
          <cell r="L207" t="str">
            <v>B</v>
          </cell>
          <cell r="M207" t="str">
            <v>L6</v>
          </cell>
          <cell r="Q207" t="str">
            <v>ｺﾝｻﾙﾃｨﾝｸﾞｻｰﾋﾞｽ統括</v>
          </cell>
          <cell r="R207" t="str">
            <v>ｱﾌﾟﾘｹｰｼｮﾝｿﾘｭｰｼｮﾝｺﾝｻﾙﾃｨﾝｸﾞ統括本部</v>
          </cell>
          <cell r="S207" t="str">
            <v>Apps/BIﾃｸﾉﾛｼﾞｰ本部</v>
          </cell>
          <cell r="T207" t="str">
            <v>ｲﾝﾃｸﾞﾚｰｼｮﾝｺﾝｻﾙﾃｨﾝｸﾞ部</v>
          </cell>
          <cell r="U207" t="str">
            <v>Delivery</v>
          </cell>
          <cell r="V207" t="str">
            <v>B</v>
          </cell>
          <cell r="X207" t="str">
            <v>Delivery</v>
          </cell>
          <cell r="Y207" t="str">
            <v>-</v>
          </cell>
          <cell r="Z207" t="str">
            <v>DeliveryIC3</v>
          </cell>
          <cell r="AA207">
            <v>20610</v>
          </cell>
          <cell r="AB207" t="str">
            <v>シニアプリンシパルコンサルタント</v>
          </cell>
          <cell r="AC207" t="str">
            <v>Senior Principal Consultant</v>
          </cell>
        </row>
        <row r="208">
          <cell r="E208">
            <v>3004</v>
          </cell>
          <cell r="F208" t="str">
            <v>石川 誠一</v>
          </cell>
          <cell r="G208" t="str">
            <v>ｲｼｶﾜ ｾｲｲﾁ</v>
          </cell>
          <cell r="H208" t="str">
            <v>Seiichi Ishikawa</v>
          </cell>
          <cell r="I208" t="str">
            <v>IC3</v>
          </cell>
          <cell r="J208" t="str">
            <v>20610.Senior Principal Consultant.CONS.IMPDEL.IC3</v>
          </cell>
          <cell r="K208" t="str">
            <v>Delivery</v>
          </cell>
          <cell r="L208" t="str">
            <v>B</v>
          </cell>
          <cell r="M208" t="str">
            <v>L6</v>
          </cell>
          <cell r="Q208" t="str">
            <v>ｺﾝｻﾙﾃｨﾝｸﾞｻｰﾋﾞｽ統括</v>
          </cell>
          <cell r="R208" t="str">
            <v>ｱﾌﾟﾘｹｰｼｮﾝｿﾘｭｰｼｮﾝｺﾝｻﾙﾃｨﾝｸﾞ統括本部</v>
          </cell>
          <cell r="S208" t="str">
            <v>Apps/BIﾃｸﾉﾛｼﾞｰ本部</v>
          </cell>
          <cell r="T208" t="str">
            <v>ｲﾝﾃｸﾞﾚｰｼｮﾝｺﾝｻﾙﾃｨﾝｸﾞ部</v>
          </cell>
          <cell r="U208" t="str">
            <v>Solution</v>
          </cell>
          <cell r="V208" t="str">
            <v>B</v>
          </cell>
          <cell r="X208" t="str">
            <v>SA</v>
          </cell>
          <cell r="Y208" t="str">
            <v>-</v>
          </cell>
          <cell r="Z208" t="str">
            <v>SolutionIC3</v>
          </cell>
          <cell r="AA208">
            <v>21630</v>
          </cell>
          <cell r="AB208" t="str">
            <v>ソリューションリーダー</v>
          </cell>
          <cell r="AC208" t="str">
            <v>Consulting Solution Lead</v>
          </cell>
        </row>
        <row r="209">
          <cell r="E209">
            <v>1880</v>
          </cell>
          <cell r="F209" t="str">
            <v>藤生 和浩</v>
          </cell>
          <cell r="G209" t="str">
            <v>ﾌｼﾞｳ ｶｽﾞﾋﾛ</v>
          </cell>
          <cell r="H209" t="str">
            <v>Kazuhiro Fujiu</v>
          </cell>
          <cell r="I209" t="str">
            <v>IC3</v>
          </cell>
          <cell r="J209" t="str">
            <v>20515.Principal Consultant.CONS.IMPDEL.IC3</v>
          </cell>
          <cell r="K209" t="str">
            <v>Delivery</v>
          </cell>
          <cell r="L209" t="str">
            <v>B</v>
          </cell>
          <cell r="M209" t="str">
            <v>L5</v>
          </cell>
          <cell r="Q209" t="str">
            <v>ｺﾝｻﾙﾃｨﾝｸﾞｻｰﾋﾞｽ統括</v>
          </cell>
          <cell r="R209" t="str">
            <v>ｱﾌﾟﾘｹｰｼｮﾝｿﾘｭｰｼｮﾝｺﾝｻﾙﾃｨﾝｸﾞ統括本部</v>
          </cell>
          <cell r="S209" t="str">
            <v>Apps/BIﾃｸﾉﾛｼﾞｰ本部</v>
          </cell>
          <cell r="T209" t="str">
            <v>ｲﾝﾃｸﾞﾚｰｼｮﾝｺﾝｻﾙﾃｨﾝｸﾞ部</v>
          </cell>
          <cell r="U209" t="str">
            <v>Delivery</v>
          </cell>
          <cell r="V209" t="str">
            <v>B</v>
          </cell>
          <cell r="X209" t="str">
            <v>Delivery</v>
          </cell>
          <cell r="Y209" t="str">
            <v>-</v>
          </cell>
          <cell r="Z209" t="str">
            <v>DeliveryIC3</v>
          </cell>
          <cell r="AA209">
            <v>20610</v>
          </cell>
          <cell r="AB209" t="str">
            <v>シニアプリンシパルコンサルタント</v>
          </cell>
          <cell r="AC209" t="str">
            <v>Senior Principal Consultant</v>
          </cell>
        </row>
        <row r="210">
          <cell r="E210">
            <v>3748</v>
          </cell>
          <cell r="F210" t="str">
            <v>堀内 重人</v>
          </cell>
          <cell r="G210" t="str">
            <v>ﾎﾘｳﾁ ｼｹﾞﾄ</v>
          </cell>
          <cell r="H210" t="str">
            <v>Shigeto Horiuchi</v>
          </cell>
          <cell r="I210" t="str">
            <v>IC2</v>
          </cell>
          <cell r="J210" t="str">
            <v>20410.Senior Consultant.CONS.IMPDEL.IC2</v>
          </cell>
          <cell r="K210" t="str">
            <v>Delivery</v>
          </cell>
          <cell r="L210" t="str">
            <v>B</v>
          </cell>
          <cell r="M210" t="str">
            <v>L4</v>
          </cell>
          <cell r="Q210" t="str">
            <v>ｺﾝｻﾙﾃｨﾝｸﾞｻｰﾋﾞｽ統括</v>
          </cell>
          <cell r="R210" t="str">
            <v>ｱﾌﾟﾘｹｰｼｮﾝｿﾘｭｰｼｮﾝｺﾝｻﾙﾃｨﾝｸﾞ統括本部</v>
          </cell>
          <cell r="S210" t="str">
            <v>Apps/BIﾃｸﾉﾛｼﾞｰ本部</v>
          </cell>
          <cell r="T210" t="str">
            <v>ｺｱﾃｸﾉﾛｼﾞｰｺﾝｻﾙﾃｨﾝｸﾞ部</v>
          </cell>
          <cell r="U210" t="str">
            <v>Delivery</v>
          </cell>
          <cell r="V210" t="str">
            <v>B</v>
          </cell>
          <cell r="X210" t="str">
            <v>Delivery</v>
          </cell>
          <cell r="Y210" t="str">
            <v>-</v>
          </cell>
          <cell r="Z210" t="str">
            <v>DeliveryIC2</v>
          </cell>
          <cell r="AA210">
            <v>20410</v>
          </cell>
          <cell r="AB210" t="str">
            <v>シニアコンサルタント</v>
          </cell>
          <cell r="AC210" t="str">
            <v>Senior Consultant</v>
          </cell>
        </row>
        <row r="211">
          <cell r="E211">
            <v>3333</v>
          </cell>
          <cell r="F211" t="str">
            <v>沢田 健太</v>
          </cell>
          <cell r="G211" t="str">
            <v>ｻﾜﾀﾞ ｹﾝﾀ</v>
          </cell>
          <cell r="H211" t="str">
            <v>Kenta Sawada</v>
          </cell>
          <cell r="I211" t="str">
            <v>IC1</v>
          </cell>
          <cell r="J211" t="str">
            <v>20310.Staff Consultant.CONS.IMPDEL.IC1</v>
          </cell>
          <cell r="K211" t="str">
            <v>Delivery</v>
          </cell>
          <cell r="L211" t="str">
            <v>B</v>
          </cell>
          <cell r="M211" t="str">
            <v>L3</v>
          </cell>
          <cell r="Q211" t="str">
            <v>ｺﾝｻﾙﾃｨﾝｸﾞｻｰﾋﾞｽ統括</v>
          </cell>
          <cell r="R211" t="str">
            <v>ｱﾌﾟﾘｹｰｼｮﾝｿﾘｭｰｼｮﾝｺﾝｻﾙﾃｨﾝｸﾞ統括本部</v>
          </cell>
          <cell r="S211" t="str">
            <v>Apps/BIﾃｸﾉﾛｼﾞｰ本部</v>
          </cell>
          <cell r="T211" t="str">
            <v>ｲﾝﾃｸﾞﾚｰｼｮﾝｺﾝｻﾙﾃｨﾝｸﾞ部</v>
          </cell>
          <cell r="U211" t="str">
            <v>Delivery</v>
          </cell>
          <cell r="V211" t="str">
            <v>B</v>
          </cell>
          <cell r="X211" t="str">
            <v>Delivery</v>
          </cell>
          <cell r="Y211" t="str">
            <v>-</v>
          </cell>
          <cell r="Z211" t="str">
            <v>DeliveryIC1</v>
          </cell>
          <cell r="AA211">
            <v>20310</v>
          </cell>
          <cell r="AB211" t="str">
            <v>スタッフコンサルタント</v>
          </cell>
          <cell r="AC211" t="str">
            <v>Staff Consultant</v>
          </cell>
        </row>
        <row r="212">
          <cell r="E212">
            <v>3909</v>
          </cell>
          <cell r="F212" t="str">
            <v>倉田 有実子</v>
          </cell>
          <cell r="G212" t="str">
            <v>ｸﾗﾀ ﾕﾐｺ</v>
          </cell>
          <cell r="H212" t="str">
            <v>Yumiko Kurata</v>
          </cell>
          <cell r="I212" t="str">
            <v>IC1</v>
          </cell>
          <cell r="J212" t="str">
            <v>20310.Staff Consultant.CONS.IMPDEL.IC1</v>
          </cell>
          <cell r="K212" t="str">
            <v>Delivery</v>
          </cell>
          <cell r="L212" t="str">
            <v>B</v>
          </cell>
          <cell r="M212" t="str">
            <v>L3</v>
          </cell>
          <cell r="Q212" t="str">
            <v>ｺﾝｻﾙﾃｨﾝｸﾞｻｰﾋﾞｽ統括</v>
          </cell>
          <cell r="R212" t="str">
            <v>ｱﾌﾟﾘｹｰｼｮﾝｿﾘｭｰｼｮﾝｺﾝｻﾙﾃｨﾝｸﾞ統括本部</v>
          </cell>
          <cell r="S212" t="str">
            <v>Apps/BIﾃｸﾉﾛｼﾞｰ本部</v>
          </cell>
          <cell r="T212" t="str">
            <v>ｲﾝﾃｸﾞﾚｰｼｮﾝｺﾝｻﾙﾃｨﾝｸﾞ部</v>
          </cell>
          <cell r="U212" t="str">
            <v>Delivery</v>
          </cell>
          <cell r="V212" t="str">
            <v>B</v>
          </cell>
          <cell r="X212" t="str">
            <v>Delivery</v>
          </cell>
          <cell r="Y212" t="str">
            <v>-</v>
          </cell>
          <cell r="Z212" t="str">
            <v>DeliveryIC1</v>
          </cell>
          <cell r="AA212">
            <v>20310</v>
          </cell>
          <cell r="AB212" t="str">
            <v>スタッフコンサルタント</v>
          </cell>
          <cell r="AC212" t="str">
            <v>Staff Consultant</v>
          </cell>
        </row>
        <row r="213">
          <cell r="E213">
            <v>2177</v>
          </cell>
          <cell r="F213" t="str">
            <v>辻 正史</v>
          </cell>
          <cell r="G213" t="str">
            <v>ﾂｼﾞ ﾏｻﾌﾐ</v>
          </cell>
          <cell r="H213" t="str">
            <v>Masafumi Tsuji</v>
          </cell>
          <cell r="I213" t="str">
            <v>M3</v>
          </cell>
          <cell r="J213" t="str">
            <v>21505.Consulting Technical Mgmt Manager.CONS.IMPDEL.M3</v>
          </cell>
          <cell r="K213" t="str">
            <v>Delivery</v>
          </cell>
          <cell r="L213" t="str">
            <v>B</v>
          </cell>
          <cell r="M213" t="str">
            <v>L7</v>
          </cell>
          <cell r="N213" t="str">
            <v>Y</v>
          </cell>
          <cell r="Q213" t="str">
            <v>ｺﾝｻﾙﾃｨﾝｸﾞｻｰﾋﾞｽ統括</v>
          </cell>
          <cell r="R213" t="str">
            <v>ｱﾌﾟﾘｹｰｼｮﾝｿﾘｭｰｼｮﾝｺﾝｻﾙﾃｨﾝｸﾞ統括本部</v>
          </cell>
          <cell r="S213" t="str">
            <v>Apps/BIﾃｸﾉﾛｼﾞｰ本部</v>
          </cell>
          <cell r="T213" t="str">
            <v>ｺｱﾃｸﾉﾛｼﾞｰｺﾝｻﾙﾃｨﾝｸﾞ部</v>
          </cell>
          <cell r="U213" t="str">
            <v>Delivery</v>
          </cell>
          <cell r="V213" t="str">
            <v>B</v>
          </cell>
          <cell r="W213" t="str">
            <v>Y</v>
          </cell>
          <cell r="X213" t="str">
            <v>Delivery</v>
          </cell>
          <cell r="Y213" t="str">
            <v>-</v>
          </cell>
          <cell r="Z213" t="str">
            <v>DeliveryM3</v>
          </cell>
          <cell r="AA213">
            <v>21505</v>
          </cell>
          <cell r="AB213" t="str">
            <v>部長</v>
          </cell>
          <cell r="AC213" t="str">
            <v>Senior Manager</v>
          </cell>
        </row>
        <row r="214">
          <cell r="E214">
            <v>1350</v>
          </cell>
          <cell r="F214" t="str">
            <v>峯島 久樹</v>
          </cell>
          <cell r="G214" t="str">
            <v>ﾐﾈｼﾏ ﾋｻｷ</v>
          </cell>
          <cell r="H214" t="str">
            <v>Hisaki Mineshima</v>
          </cell>
          <cell r="I214" t="str">
            <v>IC4</v>
          </cell>
          <cell r="J214" t="str">
            <v>21640.Consulting Solution Manager.CONS.IMPDEL.IC4</v>
          </cell>
          <cell r="K214" t="str">
            <v>Solution</v>
          </cell>
          <cell r="L214" t="str">
            <v>B</v>
          </cell>
          <cell r="M214" t="str">
            <v>L7</v>
          </cell>
          <cell r="Q214" t="str">
            <v>ｺﾝｻﾙﾃｨﾝｸﾞｻｰﾋﾞｽ統括</v>
          </cell>
          <cell r="R214" t="str">
            <v>ｱﾌﾟﾘｹｰｼｮﾝｿﾘｭｰｼｮﾝｺﾝｻﾙﾃｨﾝｸﾞ統括本部</v>
          </cell>
          <cell r="S214" t="str">
            <v>Apps/BIﾃｸﾉﾛｼﾞｰ本部</v>
          </cell>
          <cell r="T214" t="str">
            <v>ｺｱﾃｸﾉﾛｼﾞｰｺﾝｻﾙﾃｨﾝｸﾞ部</v>
          </cell>
          <cell r="U214" t="str">
            <v>Solution</v>
          </cell>
          <cell r="V214" t="str">
            <v>B</v>
          </cell>
          <cell r="X214" t="str">
            <v>DSA</v>
          </cell>
          <cell r="Y214" t="str">
            <v>-</v>
          </cell>
          <cell r="Z214" t="str">
            <v>SolutionIC4</v>
          </cell>
          <cell r="AA214">
            <v>21640</v>
          </cell>
          <cell r="AB214" t="str">
            <v>ソリューションマネジャー</v>
          </cell>
          <cell r="AC214" t="str">
            <v>Consulting Solution Manager</v>
          </cell>
        </row>
        <row r="215">
          <cell r="E215">
            <v>2983</v>
          </cell>
          <cell r="F215" t="str">
            <v>山田 信一</v>
          </cell>
          <cell r="G215" t="str">
            <v>ﾔﾏﾀﾞ ｼﾝｲﾁ</v>
          </cell>
          <cell r="H215" t="str">
            <v>Shinichi Yamada</v>
          </cell>
          <cell r="I215" t="str">
            <v>IC3</v>
          </cell>
          <cell r="J215" t="str">
            <v>20610.Senior Principal Consultant.CONS.IMPDEL.IC3</v>
          </cell>
          <cell r="K215" t="str">
            <v>Delivery</v>
          </cell>
          <cell r="L215" t="str">
            <v>B</v>
          </cell>
          <cell r="M215" t="str">
            <v>L6</v>
          </cell>
          <cell r="Q215" t="str">
            <v>ｺﾝｻﾙﾃｨﾝｸﾞｻｰﾋﾞｽ統括</v>
          </cell>
          <cell r="R215" t="str">
            <v>ｱﾌﾟﾘｹｰｼｮﾝｿﾘｭｰｼｮﾝｺﾝｻﾙﾃｨﾝｸﾞ統括本部</v>
          </cell>
          <cell r="S215" t="str">
            <v>Apps/BIﾃｸﾉﾛｼﾞｰ本部</v>
          </cell>
          <cell r="T215" t="str">
            <v>ｺｱﾃｸﾉﾛｼﾞｰｺﾝｻﾙﾃｨﾝｸﾞ部</v>
          </cell>
          <cell r="U215" t="str">
            <v>Delivery</v>
          </cell>
          <cell r="V215" t="str">
            <v>B</v>
          </cell>
          <cell r="X215" t="str">
            <v>Delivery</v>
          </cell>
          <cell r="Y215" t="str">
            <v>-</v>
          </cell>
          <cell r="Z215" t="str">
            <v>DeliveryIC3</v>
          </cell>
          <cell r="AA215">
            <v>20610</v>
          </cell>
          <cell r="AB215" t="str">
            <v>シニアプリンシパルコンサルタント</v>
          </cell>
          <cell r="AC215" t="str">
            <v>Senior Principal Consultant</v>
          </cell>
        </row>
        <row r="216">
          <cell r="E216">
            <v>1478</v>
          </cell>
          <cell r="F216" t="str">
            <v>宮坂 康敏</v>
          </cell>
          <cell r="G216" t="str">
            <v>ﾐﾔｻｶ ﾔｽﾄｼ</v>
          </cell>
          <cell r="H216" t="str">
            <v>Yasutoshi Miyasaka</v>
          </cell>
          <cell r="I216" t="str">
            <v>IC3</v>
          </cell>
          <cell r="J216" t="str">
            <v>20515.Principal Consultant.CONS.IMPDEL.IC3</v>
          </cell>
          <cell r="K216" t="str">
            <v>Delivery</v>
          </cell>
          <cell r="L216" t="str">
            <v>B</v>
          </cell>
          <cell r="M216" t="str">
            <v>L5</v>
          </cell>
          <cell r="Q216" t="str">
            <v>ｺﾝｻﾙﾃｨﾝｸﾞｻｰﾋﾞｽ統括</v>
          </cell>
          <cell r="R216" t="str">
            <v>ｱﾌﾟﾘｹｰｼｮﾝｿﾘｭｰｼｮﾝｺﾝｻﾙﾃｨﾝｸﾞ統括本部</v>
          </cell>
          <cell r="S216" t="str">
            <v>Apps/BIﾃｸﾉﾛｼﾞｰ本部</v>
          </cell>
          <cell r="T216" t="str">
            <v>ｺｱﾃｸﾉﾛｼﾞｰｺﾝｻﾙﾃｨﾝｸﾞ部</v>
          </cell>
          <cell r="U216" t="str">
            <v>Delivery</v>
          </cell>
          <cell r="V216" t="str">
            <v>B</v>
          </cell>
          <cell r="X216" t="str">
            <v>Delivery</v>
          </cell>
          <cell r="Y216" t="str">
            <v>-</v>
          </cell>
          <cell r="Z216" t="str">
            <v>DeliveryIC3</v>
          </cell>
          <cell r="AA216">
            <v>20610</v>
          </cell>
          <cell r="AB216" t="str">
            <v>シニアプリンシパルコンサルタント</v>
          </cell>
          <cell r="AC216" t="str">
            <v>Senior Principal Consultant</v>
          </cell>
        </row>
        <row r="217">
          <cell r="E217">
            <v>2213</v>
          </cell>
          <cell r="F217" t="str">
            <v>田口 雅人</v>
          </cell>
          <cell r="G217" t="str">
            <v>ﾀｸﾞﾁ ﾏｻﾄ</v>
          </cell>
          <cell r="H217" t="str">
            <v>Masato Taguchi</v>
          </cell>
          <cell r="I217" t="str">
            <v>IC3</v>
          </cell>
          <cell r="J217" t="str">
            <v>20515.Principal Consultant.CONS.IMPDEL.IC3</v>
          </cell>
          <cell r="K217" t="str">
            <v>Delivery</v>
          </cell>
          <cell r="L217" t="str">
            <v>B</v>
          </cell>
          <cell r="M217" t="str">
            <v>L5</v>
          </cell>
          <cell r="Q217" t="str">
            <v>ｺﾝｻﾙﾃｨﾝｸﾞｻｰﾋﾞｽ統括</v>
          </cell>
          <cell r="R217" t="str">
            <v>ｱﾌﾟﾘｹｰｼｮﾝｿﾘｭｰｼｮﾝｺﾝｻﾙﾃｨﾝｸﾞ統括本部</v>
          </cell>
          <cell r="S217" t="str">
            <v>Apps/BIﾃｸﾉﾛｼﾞｰ本部</v>
          </cell>
          <cell r="T217" t="str">
            <v>ｺｱﾃｸﾉﾛｼﾞｰｺﾝｻﾙﾃｨﾝｸﾞ部</v>
          </cell>
          <cell r="U217" t="str">
            <v>Solution</v>
          </cell>
          <cell r="V217" t="str">
            <v>B</v>
          </cell>
          <cell r="X217" t="str">
            <v>SA</v>
          </cell>
          <cell r="Y217" t="str">
            <v>-</v>
          </cell>
          <cell r="Z217" t="str">
            <v>SolutionIC3</v>
          </cell>
          <cell r="AA217">
            <v>21630</v>
          </cell>
          <cell r="AB217" t="str">
            <v>ソリューションリーダー</v>
          </cell>
          <cell r="AC217" t="str">
            <v>Consulting Solution Lead</v>
          </cell>
        </row>
        <row r="218">
          <cell r="E218">
            <v>3055</v>
          </cell>
          <cell r="F218" t="str">
            <v>石原 大志</v>
          </cell>
          <cell r="G218" t="str">
            <v>ｲｼﾊﾗ ﾀｲｼ</v>
          </cell>
          <cell r="H218" t="str">
            <v>Taishi Ishihara</v>
          </cell>
          <cell r="I218" t="str">
            <v>IC2</v>
          </cell>
          <cell r="J218" t="str">
            <v>20410.Senior Consultant.CONS.IMPDEL.IC2</v>
          </cell>
          <cell r="K218" t="str">
            <v>Delivery</v>
          </cell>
          <cell r="L218" t="str">
            <v>B</v>
          </cell>
          <cell r="M218" t="str">
            <v>L4</v>
          </cell>
          <cell r="Q218" t="str">
            <v>ｺﾝｻﾙﾃｨﾝｸﾞｻｰﾋﾞｽ統括</v>
          </cell>
          <cell r="R218" t="str">
            <v>ｱﾌﾟﾘｹｰｼｮﾝｿﾘｭｰｼｮﾝｺﾝｻﾙﾃｨﾝｸﾞ統括本部</v>
          </cell>
          <cell r="S218" t="str">
            <v>Apps/BIﾃｸﾉﾛｼﾞｰ本部</v>
          </cell>
          <cell r="T218" t="str">
            <v>ｺｱﾃｸﾉﾛｼﾞｰｺﾝｻﾙﾃｨﾝｸﾞ部</v>
          </cell>
          <cell r="U218" t="str">
            <v>Delivery</v>
          </cell>
          <cell r="V218" t="str">
            <v>B</v>
          </cell>
          <cell r="X218" t="str">
            <v>Delivery</v>
          </cell>
          <cell r="Y218" t="str">
            <v>-</v>
          </cell>
          <cell r="Z218" t="str">
            <v>DeliveryIC2</v>
          </cell>
          <cell r="AA218">
            <v>20410</v>
          </cell>
          <cell r="AB218" t="str">
            <v>シニアコンサルタント</v>
          </cell>
          <cell r="AC218" t="str">
            <v>Senior Consultant</v>
          </cell>
        </row>
        <row r="219">
          <cell r="E219">
            <v>3904</v>
          </cell>
          <cell r="F219" t="str">
            <v>江藤 理恵子</v>
          </cell>
          <cell r="G219" t="str">
            <v>ｴﾄｳ ﾘｴｺ</v>
          </cell>
          <cell r="H219" t="str">
            <v>Rieko Eto</v>
          </cell>
          <cell r="I219" t="str">
            <v>IC1</v>
          </cell>
          <cell r="J219" t="str">
            <v>20310.Staff Consultant.CONS.IMPDEL.IC1</v>
          </cell>
          <cell r="K219" t="str">
            <v>Delivery</v>
          </cell>
          <cell r="L219" t="str">
            <v>B</v>
          </cell>
          <cell r="M219" t="str">
            <v>L3</v>
          </cell>
          <cell r="Q219" t="str">
            <v>ｺﾝｻﾙﾃｨﾝｸﾞｻｰﾋﾞｽ統括</v>
          </cell>
          <cell r="R219" t="str">
            <v>ｱﾌﾟﾘｹｰｼｮﾝｿﾘｭｰｼｮﾝｺﾝｻﾙﾃｨﾝｸﾞ統括本部</v>
          </cell>
          <cell r="S219" t="str">
            <v>Apps/BIﾃｸﾉﾛｼﾞｰ本部</v>
          </cell>
          <cell r="T219" t="str">
            <v>ｺｱﾃｸﾉﾛｼﾞｰｺﾝｻﾙﾃｨﾝｸﾞ部</v>
          </cell>
          <cell r="U219" t="str">
            <v>Delivery</v>
          </cell>
          <cell r="V219" t="str">
            <v>B</v>
          </cell>
          <cell r="X219" t="str">
            <v>Delivery</v>
          </cell>
          <cell r="Y219" t="str">
            <v>-</v>
          </cell>
          <cell r="Z219" t="str">
            <v>DeliveryIC1</v>
          </cell>
          <cell r="AA219">
            <v>20310</v>
          </cell>
          <cell r="AB219" t="str">
            <v>スタッフコンサルタント</v>
          </cell>
          <cell r="AC219" t="str">
            <v>Staff Consultant</v>
          </cell>
        </row>
        <row r="220">
          <cell r="E220">
            <v>4029</v>
          </cell>
          <cell r="F220" t="str">
            <v>澤井 裕太</v>
          </cell>
          <cell r="G220" t="str">
            <v>ｻﾜｲ ﾕｳﾀ</v>
          </cell>
          <cell r="H220" t="str">
            <v>Yuta Sawai</v>
          </cell>
          <cell r="I220" t="str">
            <v>IC1</v>
          </cell>
          <cell r="J220" t="str">
            <v>20310.Staff Consultant.CONS.IMPDEL.IC1</v>
          </cell>
          <cell r="K220" t="str">
            <v>Delivery</v>
          </cell>
          <cell r="L220" t="str">
            <v>B</v>
          </cell>
          <cell r="M220" t="str">
            <v>L3</v>
          </cell>
          <cell r="Q220" t="str">
            <v>ｺﾝｻﾙﾃｨﾝｸﾞｻｰﾋﾞｽ統括</v>
          </cell>
          <cell r="R220" t="str">
            <v>ｱﾌﾟﾘｹｰｼｮﾝｿﾘｭｰｼｮﾝｺﾝｻﾙﾃｨﾝｸﾞ統括本部</v>
          </cell>
          <cell r="S220" t="str">
            <v>Apps/BIﾃｸﾉﾛｼﾞｰ本部</v>
          </cell>
          <cell r="T220" t="str">
            <v>ｺｱﾃｸﾉﾛｼﾞｰｺﾝｻﾙﾃｨﾝｸﾞ部</v>
          </cell>
          <cell r="U220" t="str">
            <v>Delivery</v>
          </cell>
          <cell r="V220" t="str">
            <v>B</v>
          </cell>
          <cell r="X220" t="str">
            <v>Delivery</v>
          </cell>
          <cell r="Y220" t="str">
            <v>-</v>
          </cell>
          <cell r="Z220" t="str">
            <v>DeliveryIC1</v>
          </cell>
          <cell r="AA220">
            <v>20310</v>
          </cell>
          <cell r="AB220" t="str">
            <v>スタッフコンサルタント</v>
          </cell>
          <cell r="AC220" t="str">
            <v>Staff Consultant</v>
          </cell>
        </row>
        <row r="221">
          <cell r="E221">
            <v>4484</v>
          </cell>
          <cell r="F221" t="str">
            <v>井澤 孝明</v>
          </cell>
          <cell r="G221" t="str">
            <v>ｲｻﾞﾜ ﾀｶｱｷ</v>
          </cell>
          <cell r="H221" t="str">
            <v>Takaaki Izawa</v>
          </cell>
          <cell r="I221" t="str">
            <v>IC1</v>
          </cell>
          <cell r="J221" t="str">
            <v>20310.Staff Consultant.CONS.IMPDEL.IC1</v>
          </cell>
          <cell r="K221" t="str">
            <v>Delivery</v>
          </cell>
          <cell r="L221" t="str">
            <v>B</v>
          </cell>
          <cell r="M221" t="str">
            <v>L3</v>
          </cell>
          <cell r="Q221" t="str">
            <v>ｺﾝｻﾙﾃｨﾝｸﾞｻｰﾋﾞｽ統括</v>
          </cell>
          <cell r="R221" t="str">
            <v>ｱﾌﾟﾘｹｰｼｮﾝｿﾘｭｰｼｮﾝｺﾝｻﾙﾃｨﾝｸﾞ統括本部</v>
          </cell>
          <cell r="S221" t="str">
            <v>Apps/BIﾃｸﾉﾛｼﾞｰ本部</v>
          </cell>
          <cell r="T221" t="str">
            <v>ｲﾝﾃｸﾞﾚｰｼｮﾝｺﾝｻﾙﾃｨﾝｸﾞ部</v>
          </cell>
          <cell r="U221" t="str">
            <v>Delivery</v>
          </cell>
          <cell r="V221" t="str">
            <v>B</v>
          </cell>
          <cell r="X221" t="str">
            <v>Delivery</v>
          </cell>
          <cell r="Y221" t="str">
            <v>-</v>
          </cell>
          <cell r="Z221" t="str">
            <v>DeliveryIC1</v>
          </cell>
          <cell r="AA221">
            <v>20310</v>
          </cell>
          <cell r="AB221" t="str">
            <v>スタッフコンサルタント</v>
          </cell>
          <cell r="AC221" t="str">
            <v>Staff Consultant</v>
          </cell>
        </row>
        <row r="222">
          <cell r="E222">
            <v>4033</v>
          </cell>
          <cell r="F222" t="str">
            <v>西田 剛</v>
          </cell>
          <cell r="G222" t="str">
            <v>ﾆｼﾀﾞ ｺﾞｳ</v>
          </cell>
          <cell r="H222" t="str">
            <v>Go Nishida</v>
          </cell>
          <cell r="I222" t="str">
            <v>IC1</v>
          </cell>
          <cell r="J222" t="str">
            <v>20110.Associate Consultant.CONS.IMPDEL.IC1</v>
          </cell>
          <cell r="K222" t="str">
            <v>Delivery</v>
          </cell>
          <cell r="L222" t="str">
            <v>B</v>
          </cell>
          <cell r="M222" t="str">
            <v>L2</v>
          </cell>
          <cell r="Q222" t="str">
            <v>ｺﾝｻﾙﾃｨﾝｸﾞｻｰﾋﾞｽ統括</v>
          </cell>
          <cell r="R222" t="str">
            <v>ｱﾌﾟﾘｹｰｼｮﾝｿﾘｭｰｼｮﾝｺﾝｻﾙﾃｨﾝｸﾞ統括本部</v>
          </cell>
          <cell r="S222" t="str">
            <v>Apps/BIﾃｸﾉﾛｼﾞｰ本部</v>
          </cell>
          <cell r="T222" t="str">
            <v>ｺｱﾃｸﾉﾛｼﾞｰｺﾝｻﾙﾃｨﾝｸﾞ部</v>
          </cell>
          <cell r="U222" t="str">
            <v>Delivery</v>
          </cell>
          <cell r="V222" t="str">
            <v>B</v>
          </cell>
          <cell r="X222" t="str">
            <v>Delivery</v>
          </cell>
          <cell r="Y222" t="str">
            <v>-</v>
          </cell>
          <cell r="Z222" t="str">
            <v>DeliveryIC1</v>
          </cell>
          <cell r="AA222">
            <v>20310</v>
          </cell>
          <cell r="AB222" t="str">
            <v>スタッフコンサルタント</v>
          </cell>
          <cell r="AC222" t="str">
            <v>Staff Consultant</v>
          </cell>
        </row>
        <row r="223">
          <cell r="E223">
            <v>4237</v>
          </cell>
          <cell r="F223" t="str">
            <v>加藤 弘氣</v>
          </cell>
          <cell r="G223" t="str">
            <v>ｶﾄｳ ｺｳｷ</v>
          </cell>
          <cell r="H223" t="str">
            <v>Koki Kato</v>
          </cell>
          <cell r="I223" t="str">
            <v>IC1</v>
          </cell>
          <cell r="J223" t="str">
            <v>20110.Associate Consultant.CONS.IMPDEL.IC1</v>
          </cell>
          <cell r="K223" t="str">
            <v>Delivery</v>
          </cell>
          <cell r="L223" t="str">
            <v>B</v>
          </cell>
          <cell r="M223" t="str">
            <v>L2</v>
          </cell>
          <cell r="Q223" t="str">
            <v>ｺﾝｻﾙﾃｨﾝｸﾞｻｰﾋﾞｽ統括</v>
          </cell>
          <cell r="R223" t="str">
            <v>ｱﾌﾟﾘｹｰｼｮﾝｿﾘｭｰｼｮﾝｺﾝｻﾙﾃｨﾝｸﾞ統括本部</v>
          </cell>
          <cell r="S223" t="str">
            <v>Apps/BIﾃｸﾉﾛｼﾞｰ本部</v>
          </cell>
          <cell r="T223" t="str">
            <v>ｺｱﾃｸﾉﾛｼﾞｰｺﾝｻﾙﾃｨﾝｸﾞ部</v>
          </cell>
          <cell r="U223" t="str">
            <v>Delivery</v>
          </cell>
          <cell r="V223" t="str">
            <v>B</v>
          </cell>
          <cell r="X223" t="str">
            <v>Delivery</v>
          </cell>
          <cell r="Y223" t="str">
            <v>-</v>
          </cell>
          <cell r="Z223" t="str">
            <v>DeliveryIC1</v>
          </cell>
          <cell r="AA223">
            <v>20310</v>
          </cell>
          <cell r="AB223" t="str">
            <v>スタッフコンサルタント</v>
          </cell>
          <cell r="AC223" t="str">
            <v>Staff Consultant</v>
          </cell>
        </row>
        <row r="224">
          <cell r="E224">
            <v>1387</v>
          </cell>
          <cell r="F224" t="str">
            <v>伊藤 天昭</v>
          </cell>
          <cell r="G224" t="str">
            <v>ｲﾄｳ ﾀｶｱｷ</v>
          </cell>
          <cell r="H224" t="str">
            <v>Takaaki Ito</v>
          </cell>
          <cell r="I224" t="str">
            <v>IC3</v>
          </cell>
          <cell r="J224" t="str">
            <v>21630.Consulting Solution Lead.CONS.IMPDEL.IC3</v>
          </cell>
          <cell r="K224" t="str">
            <v>Solution</v>
          </cell>
          <cell r="L224" t="str">
            <v>B</v>
          </cell>
          <cell r="M224" t="str">
            <v>L6</v>
          </cell>
          <cell r="Q224" t="str">
            <v>ｺﾝｻﾙﾃｨﾝｸﾞｻｰﾋﾞｽ統括</v>
          </cell>
          <cell r="R224" t="str">
            <v>ｱﾌﾟﾘｹｰｼｮﾝｿﾘｭｰｼｮﾝｺﾝｻﾙﾃｨﾝｸﾞ統括本部</v>
          </cell>
          <cell r="S224" t="str">
            <v>Apps/BIﾃｸﾉﾛｼﾞｰ本部</v>
          </cell>
          <cell r="T224" t="str">
            <v>BIｺﾝｻﾙﾃｨﾝｸﾞ部</v>
          </cell>
          <cell r="U224" t="str">
            <v>Solution</v>
          </cell>
          <cell r="V224" t="str">
            <v>B</v>
          </cell>
          <cell r="W224" t="str">
            <v>Y</v>
          </cell>
          <cell r="X224" t="str">
            <v>SA</v>
          </cell>
          <cell r="Y224" t="str">
            <v>IA候補</v>
          </cell>
          <cell r="Z224" t="str">
            <v>SolutionIC3</v>
          </cell>
          <cell r="AA224">
            <v>21630</v>
          </cell>
          <cell r="AB224" t="str">
            <v>ソリューションリーダー</v>
          </cell>
          <cell r="AC224" t="str">
            <v>Consulting Solution Lead</v>
          </cell>
        </row>
        <row r="225">
          <cell r="E225">
            <v>3214</v>
          </cell>
          <cell r="F225" t="str">
            <v>北條 恵</v>
          </cell>
          <cell r="G225" t="str">
            <v>ﾎｳｼﾞｮｳ ｹｲ</v>
          </cell>
          <cell r="H225" t="str">
            <v>Kei Hojo</v>
          </cell>
          <cell r="I225" t="str">
            <v>IC3</v>
          </cell>
          <cell r="J225" t="str">
            <v>20610.Senior Principal Consultant.CONS.IMPDEL.IC3</v>
          </cell>
          <cell r="K225" t="str">
            <v>Delivery</v>
          </cell>
          <cell r="L225" t="str">
            <v>B</v>
          </cell>
          <cell r="M225" t="str">
            <v>L6</v>
          </cell>
          <cell r="Q225" t="str">
            <v>ｺﾝｻﾙﾃｨﾝｸﾞｻｰﾋﾞｽ統括</v>
          </cell>
          <cell r="R225" t="str">
            <v>ｱﾌﾟﾘｹｰｼｮﾝｿﾘｭｰｼｮﾝｺﾝｻﾙﾃｨﾝｸﾞ統括本部</v>
          </cell>
          <cell r="S225" t="str">
            <v>Apps/BIﾃｸﾉﾛｼﾞｰ本部</v>
          </cell>
          <cell r="T225" t="str">
            <v>BIｺﾝｻﾙﾃｨﾝｸﾞ部</v>
          </cell>
          <cell r="U225" t="str">
            <v>Delivery</v>
          </cell>
          <cell r="V225" t="str">
            <v>B</v>
          </cell>
          <cell r="X225" t="str">
            <v>Delivery</v>
          </cell>
          <cell r="Y225" t="str">
            <v>-</v>
          </cell>
          <cell r="Z225" t="str">
            <v>DeliveryIC3</v>
          </cell>
          <cell r="AA225">
            <v>20610</v>
          </cell>
          <cell r="AB225" t="str">
            <v>シニアプリンシパルコンサルタント</v>
          </cell>
          <cell r="AC225" t="str">
            <v>Senior Principal Consultant</v>
          </cell>
        </row>
        <row r="226">
          <cell r="E226">
            <v>3486</v>
          </cell>
          <cell r="F226" t="str">
            <v>越智 満智</v>
          </cell>
          <cell r="G226" t="str">
            <v>ｵﾁ ﾐﾂﾄﾓ</v>
          </cell>
          <cell r="H226" t="str">
            <v>Mitsutomo Ochi</v>
          </cell>
          <cell r="I226" t="str">
            <v>IC3</v>
          </cell>
          <cell r="J226" t="str">
            <v>20610.Senior Principal Consultant.CONS.IMPDEL.IC3</v>
          </cell>
          <cell r="K226" t="str">
            <v>Delivery</v>
          </cell>
          <cell r="L226" t="str">
            <v>B</v>
          </cell>
          <cell r="M226" t="str">
            <v>L6</v>
          </cell>
          <cell r="Q226" t="str">
            <v>ｺﾝｻﾙﾃｨﾝｸﾞｻｰﾋﾞｽ統括</v>
          </cell>
          <cell r="R226" t="str">
            <v>ｱﾌﾟﾘｹｰｼｮﾝｿﾘｭｰｼｮﾝｺﾝｻﾙﾃｨﾝｸﾞ統括本部</v>
          </cell>
          <cell r="S226" t="str">
            <v>Apps/BIﾃｸﾉﾛｼﾞｰ本部</v>
          </cell>
          <cell r="T226" t="str">
            <v>BIｺﾝｻﾙﾃｨﾝｸﾞ部</v>
          </cell>
          <cell r="U226" t="str">
            <v>Delivery</v>
          </cell>
          <cell r="V226" t="str">
            <v>B</v>
          </cell>
          <cell r="X226" t="str">
            <v>Delivery</v>
          </cell>
          <cell r="Y226" t="str">
            <v>-</v>
          </cell>
          <cell r="Z226" t="str">
            <v>DeliveryIC3</v>
          </cell>
          <cell r="AA226">
            <v>20610</v>
          </cell>
          <cell r="AB226" t="str">
            <v>シニアプリンシパルコンサルタント</v>
          </cell>
          <cell r="AC226" t="str">
            <v>Senior Principal Consultant</v>
          </cell>
          <cell r="AD226" t="str">
            <v>ご結婚。FY13スタート時点ではWestへは異動しない。（松井さんより）</v>
          </cell>
        </row>
        <row r="227">
          <cell r="E227">
            <v>3520</v>
          </cell>
          <cell r="F227" t="str">
            <v>豊原 直樹</v>
          </cell>
          <cell r="G227" t="str">
            <v>ﾄﾖﾊﾗ ﾅｵｷ</v>
          </cell>
          <cell r="H227" t="str">
            <v>Naoki Toyohara</v>
          </cell>
          <cell r="I227" t="str">
            <v>IC3</v>
          </cell>
          <cell r="J227" t="str">
            <v>12609.Consulting Project Snr Principal Consultant.CONS.PROJMAN.IC3</v>
          </cell>
          <cell r="K227" t="str">
            <v>Project</v>
          </cell>
          <cell r="L227" t="str">
            <v>B</v>
          </cell>
          <cell r="M227" t="str">
            <v>L6</v>
          </cell>
          <cell r="Q227" t="str">
            <v>ｺﾝｻﾙﾃｨﾝｸﾞｻｰﾋﾞｽ統括</v>
          </cell>
          <cell r="R227" t="str">
            <v>ｱﾌﾟﾘｹｰｼｮﾝｿﾘｭｰｼｮﾝｺﾝｻﾙﾃｨﾝｸﾞ統括本部</v>
          </cell>
          <cell r="S227" t="str">
            <v>Apps/BIﾃｸﾉﾛｼﾞｰ本部</v>
          </cell>
          <cell r="T227" t="str">
            <v>BIｺﾝｻﾙﾃｨﾝｸﾞ部</v>
          </cell>
          <cell r="U227" t="str">
            <v>Project</v>
          </cell>
          <cell r="V227" t="str">
            <v>B</v>
          </cell>
          <cell r="X227" t="str">
            <v>PM</v>
          </cell>
          <cell r="Y227" t="str">
            <v>-</v>
          </cell>
          <cell r="Z227" t="str">
            <v>ProjectIC3</v>
          </cell>
          <cell r="AA227">
            <v>12609</v>
          </cell>
          <cell r="AB227" t="str">
            <v>プロジェクトシニアプリンシパルコンサルタント</v>
          </cell>
          <cell r="AC227" t="str">
            <v>Consulting Project Senior Principal Consultant</v>
          </cell>
        </row>
        <row r="228">
          <cell r="E228">
            <v>3559</v>
          </cell>
          <cell r="F228" t="str">
            <v>櫻井 秀一</v>
          </cell>
          <cell r="G228" t="str">
            <v>ｻｸﾗｲ ﾋﾃﾞｶｽﾞ</v>
          </cell>
          <cell r="H228" t="str">
            <v>Hidekazu Sakurai</v>
          </cell>
          <cell r="I228" t="str">
            <v>IC3</v>
          </cell>
          <cell r="J228" t="str">
            <v>20610.Senior Principal Consultant.CONS.IMPDEL.IC3</v>
          </cell>
          <cell r="K228" t="str">
            <v>Delivery</v>
          </cell>
          <cell r="L228" t="str">
            <v>B</v>
          </cell>
          <cell r="M228" t="str">
            <v>L6</v>
          </cell>
          <cell r="Q228" t="str">
            <v>ｺﾝｻﾙﾃｨﾝｸﾞｻｰﾋﾞｽ統括</v>
          </cell>
          <cell r="R228" t="str">
            <v>ｱﾌﾟﾘｹｰｼｮﾝｿﾘｭｰｼｮﾝｺﾝｻﾙﾃｨﾝｸﾞ統括本部</v>
          </cell>
          <cell r="S228" t="str">
            <v>Apps/BIﾃｸﾉﾛｼﾞｰ本部</v>
          </cell>
          <cell r="T228" t="str">
            <v>BIｺﾝｻﾙﾃｨﾝｸﾞ部</v>
          </cell>
          <cell r="U228" t="str">
            <v>Delivery</v>
          </cell>
          <cell r="V228" t="str">
            <v>B</v>
          </cell>
          <cell r="X228" t="str">
            <v>Delivery</v>
          </cell>
          <cell r="Y228" t="str">
            <v>-</v>
          </cell>
          <cell r="Z228" t="str">
            <v>DeliveryIC3</v>
          </cell>
          <cell r="AA228">
            <v>20610</v>
          </cell>
          <cell r="AB228" t="str">
            <v>シニアプリンシパルコンサルタント</v>
          </cell>
          <cell r="AC228" t="str">
            <v>Senior Principal Consultant</v>
          </cell>
        </row>
        <row r="229">
          <cell r="E229">
            <v>3425</v>
          </cell>
          <cell r="F229" t="str">
            <v>遠藤 祐哉</v>
          </cell>
          <cell r="G229" t="str">
            <v>ｴﾝﾄﾞｳ ﾕｳﾔ</v>
          </cell>
          <cell r="H229" t="str">
            <v>Yuya Endo</v>
          </cell>
          <cell r="I229" t="str">
            <v>IC3</v>
          </cell>
          <cell r="J229" t="str">
            <v>20515.Principal Consultant.CONS.IMPDEL.IC3</v>
          </cell>
          <cell r="K229" t="str">
            <v>Delivery</v>
          </cell>
          <cell r="L229" t="str">
            <v>B</v>
          </cell>
          <cell r="M229" t="str">
            <v>L5</v>
          </cell>
          <cell r="Q229" t="str">
            <v>ｺﾝｻﾙﾃｨﾝｸﾞｻｰﾋﾞｽ統括</v>
          </cell>
          <cell r="R229" t="str">
            <v>ｱﾌﾟﾘｹｰｼｮﾝｿﾘｭｰｼｮﾝｺﾝｻﾙﾃｨﾝｸﾞ統括本部</v>
          </cell>
          <cell r="S229" t="str">
            <v>Apps/BIﾃｸﾉﾛｼﾞｰ本部</v>
          </cell>
          <cell r="T229" t="str">
            <v>BIｺﾝｻﾙﾃｨﾝｸﾞ部</v>
          </cell>
          <cell r="U229" t="str">
            <v>Delivery</v>
          </cell>
          <cell r="V229" t="str">
            <v>B</v>
          </cell>
          <cell r="X229" t="str">
            <v>Delivery</v>
          </cell>
          <cell r="Y229" t="str">
            <v>-</v>
          </cell>
          <cell r="Z229" t="str">
            <v>DeliveryIC3</v>
          </cell>
          <cell r="AA229">
            <v>20610</v>
          </cell>
          <cell r="AB229" t="str">
            <v>シニアプリンシパルコンサルタント</v>
          </cell>
          <cell r="AC229" t="str">
            <v>Senior Principal Consultant</v>
          </cell>
        </row>
        <row r="230">
          <cell r="E230">
            <v>4185</v>
          </cell>
          <cell r="F230" t="str">
            <v>鈴木 みゆき</v>
          </cell>
          <cell r="G230" t="str">
            <v>ｽｽﾞｷ ﾐﾕｷ</v>
          </cell>
          <cell r="H230" t="str">
            <v>Miyuki Suzuki</v>
          </cell>
          <cell r="I230" t="str">
            <v>IC3</v>
          </cell>
          <cell r="J230" t="str">
            <v>20515.Principal Consultant.CONS.IMPDEL.IC3</v>
          </cell>
          <cell r="K230" t="str">
            <v>Delivery</v>
          </cell>
          <cell r="L230" t="str">
            <v>B</v>
          </cell>
          <cell r="M230" t="str">
            <v>L5</v>
          </cell>
          <cell r="Q230" t="str">
            <v>ｺﾝｻﾙﾃｨﾝｸﾞｻｰﾋﾞｽ統括</v>
          </cell>
          <cell r="R230" t="str">
            <v>ｱﾌﾟﾘｹｰｼｮﾝｿﾘｭｰｼｮﾝｺﾝｻﾙﾃｨﾝｸﾞ統括本部</v>
          </cell>
          <cell r="S230" t="str">
            <v>Apps/BIﾃｸﾉﾛｼﾞｰ本部</v>
          </cell>
          <cell r="T230" t="str">
            <v>BIｺﾝｻﾙﾃｨﾝｸﾞ部</v>
          </cell>
          <cell r="U230" t="str">
            <v>Delivery</v>
          </cell>
          <cell r="V230" t="str">
            <v>B</v>
          </cell>
          <cell r="X230" t="str">
            <v>Delivery</v>
          </cell>
          <cell r="Y230" t="str">
            <v>-</v>
          </cell>
          <cell r="Z230" t="str">
            <v>DeliveryIC3</v>
          </cell>
          <cell r="AA230">
            <v>20610</v>
          </cell>
          <cell r="AB230" t="str">
            <v>シニアプリンシパルコンサルタント</v>
          </cell>
          <cell r="AC230" t="str">
            <v>Senior Principal Consultant</v>
          </cell>
        </row>
        <row r="231">
          <cell r="E231">
            <v>3348</v>
          </cell>
          <cell r="F231" t="str">
            <v>福井 健一</v>
          </cell>
          <cell r="G231" t="str">
            <v>ﾌｸｲ ｹﾝｲﾁ</v>
          </cell>
          <cell r="H231" t="str">
            <v>Kenichi Fukui</v>
          </cell>
          <cell r="I231" t="str">
            <v>IC2</v>
          </cell>
          <cell r="J231" t="str">
            <v>20410.Senior Consultant.CONS.IMPDEL.IC2</v>
          </cell>
          <cell r="K231" t="str">
            <v>Delivery</v>
          </cell>
          <cell r="L231" t="str">
            <v>B</v>
          </cell>
          <cell r="M231" t="str">
            <v>L4</v>
          </cell>
          <cell r="Q231" t="str">
            <v>ｺﾝｻﾙﾃｨﾝｸﾞｻｰﾋﾞｽ統括</v>
          </cell>
          <cell r="R231" t="str">
            <v>ｱﾌﾟﾘｹｰｼｮﾝｿﾘｭｰｼｮﾝｺﾝｻﾙﾃｨﾝｸﾞ統括本部</v>
          </cell>
          <cell r="S231" t="str">
            <v>Apps/BIﾃｸﾉﾛｼﾞｰ本部</v>
          </cell>
          <cell r="T231" t="str">
            <v>BIｺﾝｻﾙﾃｨﾝｸﾞ部</v>
          </cell>
          <cell r="U231" t="str">
            <v>Delivery</v>
          </cell>
          <cell r="V231" t="str">
            <v>B</v>
          </cell>
          <cell r="X231" t="str">
            <v>Delivery</v>
          </cell>
          <cell r="Y231" t="str">
            <v>-</v>
          </cell>
          <cell r="Z231" t="str">
            <v>DeliveryIC2</v>
          </cell>
          <cell r="AA231">
            <v>20410</v>
          </cell>
          <cell r="AB231" t="str">
            <v>シニアコンサルタント</v>
          </cell>
          <cell r="AC231" t="str">
            <v>Senior Consultant</v>
          </cell>
        </row>
        <row r="232">
          <cell r="E232">
            <v>3332</v>
          </cell>
          <cell r="F232" t="str">
            <v>笹島 誠大</v>
          </cell>
          <cell r="G232" t="str">
            <v>ｻｻｼﾞﾏ ﾏｻﾋﾛ</v>
          </cell>
          <cell r="H232" t="str">
            <v>Masahiro Sasajima</v>
          </cell>
          <cell r="I232" t="str">
            <v>IC1</v>
          </cell>
          <cell r="J232" t="str">
            <v>20310.Staff Consultant.CONS.IMPDEL.IC1</v>
          </cell>
          <cell r="K232" t="str">
            <v>Delivery</v>
          </cell>
          <cell r="L232" t="str">
            <v>B</v>
          </cell>
          <cell r="M232" t="str">
            <v>L3</v>
          </cell>
          <cell r="Q232" t="str">
            <v>ｺﾝｻﾙﾃｨﾝｸﾞｻｰﾋﾞｽ統括</v>
          </cell>
          <cell r="R232" t="str">
            <v>ｱﾌﾟﾘｹｰｼｮﾝｿﾘｭｰｼｮﾝｺﾝｻﾙﾃｨﾝｸﾞ統括本部</v>
          </cell>
          <cell r="S232" t="str">
            <v>Apps/BIﾃｸﾉﾛｼﾞｰ本部</v>
          </cell>
          <cell r="T232" t="str">
            <v>BIｺﾝｻﾙﾃｨﾝｸﾞ部</v>
          </cell>
          <cell r="U232" t="str">
            <v>Delivery</v>
          </cell>
          <cell r="V232" t="str">
            <v>B</v>
          </cell>
          <cell r="X232" t="str">
            <v>Delivery</v>
          </cell>
          <cell r="Y232" t="str">
            <v>-</v>
          </cell>
          <cell r="Z232" t="str">
            <v>DeliveryIC1</v>
          </cell>
          <cell r="AA232">
            <v>20310</v>
          </cell>
          <cell r="AB232" t="str">
            <v>スタッフコンサルタント</v>
          </cell>
          <cell r="AC232" t="str">
            <v>Staff Consultant</v>
          </cell>
        </row>
        <row r="233">
          <cell r="E233">
            <v>3672</v>
          </cell>
          <cell r="F233" t="str">
            <v>石川 雄一朗</v>
          </cell>
          <cell r="G233" t="str">
            <v>ｲｼｶﾜ ﾕｳｲﾁﾛｳ</v>
          </cell>
          <cell r="H233" t="str">
            <v>Yuichiro Ishikawa</v>
          </cell>
          <cell r="I233" t="str">
            <v>IC1</v>
          </cell>
          <cell r="J233" t="str">
            <v>20310.Staff Consultant.CONS.IMPDEL.IC1</v>
          </cell>
          <cell r="K233" t="str">
            <v>Delivery</v>
          </cell>
          <cell r="L233" t="str">
            <v>B</v>
          </cell>
          <cell r="M233" t="str">
            <v>L3</v>
          </cell>
          <cell r="Q233" t="str">
            <v>ｺﾝｻﾙﾃｨﾝｸﾞｻｰﾋﾞｽ統括</v>
          </cell>
          <cell r="R233" t="str">
            <v>ｱﾌﾟﾘｹｰｼｮﾝｿﾘｭｰｼｮﾝｺﾝｻﾙﾃｨﾝｸﾞ統括本部</v>
          </cell>
          <cell r="S233" t="str">
            <v>Apps/BIﾃｸﾉﾛｼﾞｰ本部</v>
          </cell>
          <cell r="T233" t="str">
            <v>BIｺﾝｻﾙﾃｨﾝｸﾞ部</v>
          </cell>
          <cell r="U233" t="str">
            <v>Delivery</v>
          </cell>
          <cell r="V233" t="str">
            <v>B</v>
          </cell>
          <cell r="X233" t="str">
            <v>Delivery</v>
          </cell>
          <cell r="Y233" t="str">
            <v>-</v>
          </cell>
          <cell r="Z233" t="str">
            <v>DeliveryIC1</v>
          </cell>
          <cell r="AA233">
            <v>20310</v>
          </cell>
          <cell r="AB233" t="str">
            <v>スタッフコンサルタント</v>
          </cell>
          <cell r="AC233" t="str">
            <v>Staff Consultant</v>
          </cell>
        </row>
        <row r="234">
          <cell r="E234">
            <v>3688</v>
          </cell>
          <cell r="F234" t="str">
            <v>城戸 剛常</v>
          </cell>
          <cell r="G234" t="str">
            <v>ｷﾄﾞ ﾀｶﾉﾘ</v>
          </cell>
          <cell r="H234" t="str">
            <v>Takanori Kido</v>
          </cell>
          <cell r="I234" t="str">
            <v>IC1</v>
          </cell>
          <cell r="J234" t="str">
            <v>20310.Staff Consultant.CONS.IMPDEL.IC1</v>
          </cell>
          <cell r="K234" t="str">
            <v>Delivery</v>
          </cell>
          <cell r="L234" t="str">
            <v>B</v>
          </cell>
          <cell r="M234" t="str">
            <v>L3</v>
          </cell>
          <cell r="Q234" t="str">
            <v>ｺﾝｻﾙﾃｨﾝｸﾞｻｰﾋﾞｽ統括</v>
          </cell>
          <cell r="R234" t="str">
            <v>ｱﾌﾟﾘｹｰｼｮﾝｿﾘｭｰｼｮﾝｺﾝｻﾙﾃｨﾝｸﾞ統括本部</v>
          </cell>
          <cell r="S234" t="str">
            <v>Apps/BIﾃｸﾉﾛｼﾞｰ本部</v>
          </cell>
          <cell r="T234" t="str">
            <v>BIｺﾝｻﾙﾃｨﾝｸﾞ部</v>
          </cell>
          <cell r="U234" t="str">
            <v>Delivery</v>
          </cell>
          <cell r="V234" t="str">
            <v>B</v>
          </cell>
          <cell r="X234" t="str">
            <v>Delivery</v>
          </cell>
          <cell r="Y234" t="str">
            <v>-</v>
          </cell>
          <cell r="Z234" t="str">
            <v>DeliveryIC1</v>
          </cell>
          <cell r="AA234">
            <v>20310</v>
          </cell>
          <cell r="AB234" t="str">
            <v>スタッフコンサルタント</v>
          </cell>
          <cell r="AC234" t="str">
            <v>Staff Consultant</v>
          </cell>
        </row>
        <row r="235">
          <cell r="E235">
            <v>3709</v>
          </cell>
          <cell r="F235" t="str">
            <v>富島 綾乃</v>
          </cell>
          <cell r="G235" t="str">
            <v>ﾄﾐｼﾏ ｱﾔﾉ</v>
          </cell>
          <cell r="H235" t="str">
            <v>Ayano Tomishima</v>
          </cell>
          <cell r="I235" t="str">
            <v>IC1</v>
          </cell>
          <cell r="J235" t="str">
            <v>20310.Staff Consultant.CONS.IMPDEL.IC1</v>
          </cell>
          <cell r="K235" t="str">
            <v>Delivery</v>
          </cell>
          <cell r="L235" t="str">
            <v>B</v>
          </cell>
          <cell r="M235" t="str">
            <v>L3</v>
          </cell>
          <cell r="Q235" t="str">
            <v>ｺﾝｻﾙﾃｨﾝｸﾞｻｰﾋﾞｽ統括</v>
          </cell>
          <cell r="R235" t="str">
            <v>ｱﾌﾟﾘｹｰｼｮﾝｿﾘｭｰｼｮﾝｺﾝｻﾙﾃｨﾝｸﾞ統括本部</v>
          </cell>
          <cell r="S235" t="str">
            <v>Apps/BIﾃｸﾉﾛｼﾞｰ本部</v>
          </cell>
          <cell r="T235" t="str">
            <v>BIｺﾝｻﾙﾃｨﾝｸﾞ部</v>
          </cell>
          <cell r="U235" t="str">
            <v>Delivery</v>
          </cell>
          <cell r="V235" t="str">
            <v>B</v>
          </cell>
          <cell r="X235" t="str">
            <v>Delivery</v>
          </cell>
          <cell r="Y235" t="str">
            <v>-</v>
          </cell>
          <cell r="Z235" t="str">
            <v>DeliveryIC1</v>
          </cell>
          <cell r="AA235">
            <v>20310</v>
          </cell>
          <cell r="AB235" t="str">
            <v>スタッフコンサルタント</v>
          </cell>
          <cell r="AC235" t="str">
            <v>Staff Consultant</v>
          </cell>
        </row>
        <row r="236">
          <cell r="E236">
            <v>3858</v>
          </cell>
          <cell r="F236" t="str">
            <v>望月 紀宏</v>
          </cell>
          <cell r="G236" t="str">
            <v>ﾓﾁﾂﾞｷ ﾉﾘﾋﾛ</v>
          </cell>
          <cell r="H236" t="str">
            <v>Norihiro Mochizuki</v>
          </cell>
          <cell r="I236" t="str">
            <v>IC1</v>
          </cell>
          <cell r="J236" t="str">
            <v>20310.Staff Consultant.CONS.IMPDEL.IC1</v>
          </cell>
          <cell r="K236" t="str">
            <v>Delivery</v>
          </cell>
          <cell r="L236" t="str">
            <v>B</v>
          </cell>
          <cell r="M236" t="str">
            <v>L3</v>
          </cell>
          <cell r="Q236" t="str">
            <v>ｺﾝｻﾙﾃｨﾝｸﾞｻｰﾋﾞｽ統括</v>
          </cell>
          <cell r="R236" t="str">
            <v>ｱﾌﾟﾘｹｰｼｮﾝｿﾘｭｰｼｮﾝｺﾝｻﾙﾃｨﾝｸﾞ統括本部</v>
          </cell>
          <cell r="S236" t="str">
            <v>Apps/BIﾃｸﾉﾛｼﾞｰ本部</v>
          </cell>
          <cell r="T236" t="str">
            <v>BIｺﾝｻﾙﾃｨﾝｸﾞ部</v>
          </cell>
          <cell r="U236" t="str">
            <v>Delivery</v>
          </cell>
          <cell r="V236" t="str">
            <v>B</v>
          </cell>
          <cell r="X236" t="str">
            <v>Delivery</v>
          </cell>
          <cell r="Y236" t="str">
            <v>-</v>
          </cell>
          <cell r="Z236" t="str">
            <v>DeliveryIC1</v>
          </cell>
          <cell r="AA236">
            <v>20310</v>
          </cell>
          <cell r="AB236" t="str">
            <v>スタッフコンサルタント</v>
          </cell>
          <cell r="AC236" t="str">
            <v>Staff Consultant</v>
          </cell>
        </row>
        <row r="237">
          <cell r="E237">
            <v>4031</v>
          </cell>
          <cell r="F237" t="str">
            <v>中川 帝人</v>
          </cell>
          <cell r="G237" t="str">
            <v>ﾅｶｶﾞﾜ ﾃｲﾄ</v>
          </cell>
          <cell r="H237" t="str">
            <v>Teito Nakagawa</v>
          </cell>
          <cell r="I237" t="str">
            <v>IC1</v>
          </cell>
          <cell r="J237" t="str">
            <v>20110.Associate Consultant.CONS.IMPDEL.IC1</v>
          </cell>
          <cell r="K237" t="str">
            <v>Delivery</v>
          </cell>
          <cell r="L237" t="str">
            <v>B</v>
          </cell>
          <cell r="M237" t="str">
            <v>L2</v>
          </cell>
          <cell r="Q237" t="str">
            <v>ｺﾝｻﾙﾃｨﾝｸﾞｻｰﾋﾞｽ統括</v>
          </cell>
          <cell r="R237" t="str">
            <v>ｱﾌﾟﾘｹｰｼｮﾝｿﾘｭｰｼｮﾝｺﾝｻﾙﾃｨﾝｸﾞ統括本部</v>
          </cell>
          <cell r="S237" t="str">
            <v>Apps/BIﾃｸﾉﾛｼﾞｰ本部</v>
          </cell>
          <cell r="T237" t="str">
            <v>BIｺﾝｻﾙﾃｨﾝｸﾞ部</v>
          </cell>
          <cell r="U237" t="str">
            <v>Delivery</v>
          </cell>
          <cell r="V237" t="str">
            <v>B</v>
          </cell>
          <cell r="X237" t="str">
            <v>Delivery</v>
          </cell>
          <cell r="Y237" t="str">
            <v>-</v>
          </cell>
          <cell r="Z237" t="str">
            <v>DeliveryIC1</v>
          </cell>
          <cell r="AA237">
            <v>20310</v>
          </cell>
          <cell r="AB237" t="str">
            <v>スタッフコンサルタント</v>
          </cell>
          <cell r="AC237" t="str">
            <v>Staff Consultant</v>
          </cell>
        </row>
        <row r="238">
          <cell r="E238">
            <v>5079</v>
          </cell>
          <cell r="F238" t="str">
            <v>木皿 茂</v>
          </cell>
          <cell r="G238" t="str">
            <v>ｷｻﾗ ｼｹﾞﾙ</v>
          </cell>
          <cell r="H238" t="str">
            <v>Shigeru Kisara</v>
          </cell>
          <cell r="I238" t="str">
            <v>M3</v>
          </cell>
          <cell r="J238" t="str">
            <v>21110.Consulting Practice Manager.CONS.IMPDEL.M3</v>
          </cell>
          <cell r="K238" t="str">
            <v>Practice</v>
          </cell>
          <cell r="L238" t="str">
            <v>B</v>
          </cell>
          <cell r="M238" t="str">
            <v>L7</v>
          </cell>
          <cell r="N238" t="str">
            <v>Y</v>
          </cell>
          <cell r="Q238" t="str">
            <v>ｺﾝｻﾙﾃｨﾝｸﾞｻｰﾋﾞｽ統括</v>
          </cell>
          <cell r="R238" t="str">
            <v>ｱﾌﾟﾘｹｰｼｮﾝｿﾘｭｰｼｮﾝｺﾝｻﾙﾃｨﾝｸﾞ統括本部</v>
          </cell>
          <cell r="S238" t="str">
            <v>JDEｺﾝｻﾙﾃｨﾝｸﾞ本部</v>
          </cell>
          <cell r="T238" t="str">
            <v xml:space="preserve"> </v>
          </cell>
          <cell r="U238" t="str">
            <v>Practice</v>
          </cell>
          <cell r="V238" t="str">
            <v>B</v>
          </cell>
          <cell r="W238" t="str">
            <v>Y</v>
          </cell>
          <cell r="Z238" t="str">
            <v>PracticeM3</v>
          </cell>
          <cell r="AA238">
            <v>21110</v>
          </cell>
          <cell r="AB238" t="str">
            <v>部長</v>
          </cell>
          <cell r="AC238" t="str">
            <v>Senior Manager</v>
          </cell>
        </row>
        <row r="239">
          <cell r="E239">
            <v>5093</v>
          </cell>
          <cell r="F239" t="str">
            <v>北澤 広史</v>
          </cell>
          <cell r="G239" t="str">
            <v>ｷﾀｻﾞﾜ ﾋﾛｼ</v>
          </cell>
          <cell r="H239" t="str">
            <v>Hiroshi Kitazawa</v>
          </cell>
          <cell r="I239" t="str">
            <v>IC4</v>
          </cell>
          <cell r="J239" t="str">
            <v>21640.Consulting Solution Manager.CONS.IMPDEL.IC4</v>
          </cell>
          <cell r="K239" t="str">
            <v>Solution</v>
          </cell>
          <cell r="L239" t="str">
            <v>B</v>
          </cell>
          <cell r="M239" t="str">
            <v>L7</v>
          </cell>
          <cell r="Q239" t="str">
            <v>ｺﾝｻﾙﾃｨﾝｸﾞｻｰﾋﾞｽ統括</v>
          </cell>
          <cell r="R239" t="str">
            <v>ｱﾌﾟﾘｹｰｼｮﾝｿﾘｭｰｼｮﾝｺﾝｻﾙﾃｨﾝｸﾞ統括本部</v>
          </cell>
          <cell r="S239" t="str">
            <v>JDEｺﾝｻﾙﾃｨﾝｸﾞ本部</v>
          </cell>
          <cell r="T239" t="str">
            <v xml:space="preserve"> </v>
          </cell>
          <cell r="U239" t="str">
            <v>Project</v>
          </cell>
          <cell r="V239" t="str">
            <v>B</v>
          </cell>
          <cell r="X239" t="str">
            <v>PM</v>
          </cell>
          <cell r="Y239" t="str">
            <v>-</v>
          </cell>
          <cell r="Z239" t="str">
            <v>ProjectIC4</v>
          </cell>
          <cell r="AA239">
            <v>12611</v>
          </cell>
          <cell r="AB239" t="str">
            <v>プロジェクトテクニカルマネジャー</v>
          </cell>
          <cell r="AC239" t="str">
            <v>Consulting Project Technical Manager</v>
          </cell>
        </row>
        <row r="240">
          <cell r="E240">
            <v>5094</v>
          </cell>
          <cell r="F240" t="str">
            <v>佐野 真也</v>
          </cell>
          <cell r="G240" t="str">
            <v>ｻﾉ ﾏｻﾔ</v>
          </cell>
          <cell r="H240" t="str">
            <v>Masaya Sano</v>
          </cell>
          <cell r="I240" t="str">
            <v>IC4</v>
          </cell>
          <cell r="J240" t="str">
            <v>20820.Consulting Technical Manager.CONS.IMPDEL.IC4</v>
          </cell>
          <cell r="K240" t="str">
            <v>Delivery</v>
          </cell>
          <cell r="L240" t="str">
            <v>B</v>
          </cell>
          <cell r="M240" t="str">
            <v>L7</v>
          </cell>
          <cell r="Q240" t="str">
            <v>ｺﾝｻﾙﾃｨﾝｸﾞｻｰﾋﾞｽ統括</v>
          </cell>
          <cell r="R240" t="str">
            <v>ｱﾌﾟﾘｹｰｼｮﾝｿﾘｭｰｼｮﾝｺﾝｻﾙﾃｨﾝｸﾞ統括本部</v>
          </cell>
          <cell r="S240" t="str">
            <v>JDEｺﾝｻﾙﾃｨﾝｸﾞ本部</v>
          </cell>
          <cell r="T240" t="str">
            <v xml:space="preserve"> </v>
          </cell>
          <cell r="U240" t="str">
            <v>Delivery</v>
          </cell>
          <cell r="V240" t="str">
            <v>B</v>
          </cell>
          <cell r="X240" t="str">
            <v>Delivery</v>
          </cell>
          <cell r="Y240" t="str">
            <v>-</v>
          </cell>
          <cell r="Z240" t="str">
            <v>DeliveryIC4</v>
          </cell>
          <cell r="AA240">
            <v>20820</v>
          </cell>
          <cell r="AB240" t="str">
            <v>コンサルティングテクニカルマネジャー</v>
          </cell>
          <cell r="AC240" t="str">
            <v>Consulting Technical Manager</v>
          </cell>
        </row>
        <row r="241">
          <cell r="E241">
            <v>1287</v>
          </cell>
          <cell r="F241" t="str">
            <v>山田 展正</v>
          </cell>
          <cell r="G241" t="str">
            <v>ﾔﾏﾀﾞ ﾉﾌﾞﾏｻ</v>
          </cell>
          <cell r="H241" t="str">
            <v>Nobumasa Yamada</v>
          </cell>
          <cell r="I241" t="str">
            <v>M2</v>
          </cell>
          <cell r="J241" t="str">
            <v>20710.Managing Principal Consultant.CONS.IMPDEL.M2</v>
          </cell>
          <cell r="K241" t="str">
            <v>Delivery</v>
          </cell>
          <cell r="L241" t="str">
            <v>B</v>
          </cell>
          <cell r="M241" t="str">
            <v>L6</v>
          </cell>
          <cell r="N241" t="str">
            <v>Y</v>
          </cell>
          <cell r="Q241" t="str">
            <v>ｺﾝｻﾙﾃｨﾝｸﾞｻｰﾋﾞｽ統括</v>
          </cell>
          <cell r="R241" t="str">
            <v>ｱﾌﾟﾘｹｰｼｮﾝｿﾘｭｰｼｮﾝｺﾝｻﾙﾃｨﾝｸﾞ統括本部</v>
          </cell>
          <cell r="S241" t="str">
            <v>JDEｺﾝｻﾙﾃｨﾝｸﾞ本部</v>
          </cell>
          <cell r="T241" t="str">
            <v xml:space="preserve"> </v>
          </cell>
          <cell r="U241" t="str">
            <v>Delivery</v>
          </cell>
          <cell r="V241" t="str">
            <v>B</v>
          </cell>
          <cell r="X241" t="str">
            <v>Delivery</v>
          </cell>
          <cell r="Y241" t="str">
            <v>-</v>
          </cell>
          <cell r="Z241" t="str">
            <v>DeliveryM2</v>
          </cell>
          <cell r="AA241">
            <v>20710</v>
          </cell>
          <cell r="AB241" t="str">
            <v>マネージングプリンシパルコンサルタント</v>
          </cell>
          <cell r="AC241" t="str">
            <v>Managing Principal Consultant</v>
          </cell>
        </row>
        <row r="242">
          <cell r="E242">
            <v>3116</v>
          </cell>
          <cell r="F242" t="str">
            <v>日景 昭夫</v>
          </cell>
          <cell r="G242" t="str">
            <v>ﾋｶｹﾞ ｱｷｵ</v>
          </cell>
          <cell r="H242" t="str">
            <v>Akio Hikage</v>
          </cell>
          <cell r="I242" t="str">
            <v>IC3</v>
          </cell>
          <cell r="J242" t="str">
            <v>12609.Consulting Project Snr Principal Consultant.CONS.PROJMAN.IC3</v>
          </cell>
          <cell r="K242" t="str">
            <v>Project</v>
          </cell>
          <cell r="L242" t="str">
            <v>B</v>
          </cell>
          <cell r="M242" t="str">
            <v>L6</v>
          </cell>
          <cell r="Q242" t="str">
            <v>ｺﾝｻﾙﾃｨﾝｸﾞｻｰﾋﾞｽ統括</v>
          </cell>
          <cell r="R242" t="str">
            <v>ｱﾌﾟﾘｹｰｼｮﾝｿﾘｭｰｼｮﾝｺﾝｻﾙﾃｨﾝｸﾞ統括本部</v>
          </cell>
          <cell r="S242" t="str">
            <v>JDEｺﾝｻﾙﾃｨﾝｸﾞ本部</v>
          </cell>
          <cell r="T242" t="str">
            <v xml:space="preserve"> </v>
          </cell>
          <cell r="U242" t="str">
            <v>Project</v>
          </cell>
          <cell r="V242" t="str">
            <v>B</v>
          </cell>
          <cell r="X242" t="str">
            <v>PM</v>
          </cell>
          <cell r="Y242" t="str">
            <v>-</v>
          </cell>
          <cell r="Z242" t="str">
            <v>ProjectIC3</v>
          </cell>
          <cell r="AA242">
            <v>12609</v>
          </cell>
          <cell r="AB242" t="str">
            <v>プロジェクトシニアプリンシパルコンサルタント</v>
          </cell>
          <cell r="AC242" t="str">
            <v>Consulting Project Senior Principal Consultant</v>
          </cell>
        </row>
        <row r="243">
          <cell r="E243">
            <v>5075</v>
          </cell>
          <cell r="F243" t="str">
            <v>伊藤 晃</v>
          </cell>
          <cell r="G243" t="str">
            <v>ｲﾄｳ ｱｷﾗ</v>
          </cell>
          <cell r="H243" t="str">
            <v>Akira Ito</v>
          </cell>
          <cell r="I243" t="str">
            <v>IC3</v>
          </cell>
          <cell r="J243" t="str">
            <v>20610.Senior Principal Consultant.CONS.IMPDEL.IC3</v>
          </cell>
          <cell r="K243" t="str">
            <v>Delivery</v>
          </cell>
          <cell r="L243" t="str">
            <v>B</v>
          </cell>
          <cell r="M243" t="str">
            <v>L6</v>
          </cell>
          <cell r="Q243" t="str">
            <v>ｺﾝｻﾙﾃｨﾝｸﾞｻｰﾋﾞｽ統括</v>
          </cell>
          <cell r="R243" t="str">
            <v>ｱﾌﾟﾘｹｰｼｮﾝｿﾘｭｰｼｮﾝｺﾝｻﾙﾃｨﾝｸﾞ統括本部</v>
          </cell>
          <cell r="S243" t="str">
            <v>JDEｺﾝｻﾙﾃｨﾝｸﾞ本部</v>
          </cell>
          <cell r="T243" t="str">
            <v xml:space="preserve"> </v>
          </cell>
          <cell r="U243" t="str">
            <v>Delivery</v>
          </cell>
          <cell r="V243" t="str">
            <v>B</v>
          </cell>
          <cell r="X243" t="str">
            <v>Delivery</v>
          </cell>
          <cell r="Y243" t="str">
            <v>-</v>
          </cell>
          <cell r="Z243" t="str">
            <v>DeliveryIC3</v>
          </cell>
          <cell r="AA243">
            <v>20610</v>
          </cell>
          <cell r="AB243" t="str">
            <v>シニアプリンシパルコンサルタント</v>
          </cell>
          <cell r="AC243" t="str">
            <v>Senior Principal Consultant</v>
          </cell>
        </row>
        <row r="244">
          <cell r="E244">
            <v>5081</v>
          </cell>
          <cell r="F244" t="str">
            <v>土屋 正義</v>
          </cell>
          <cell r="G244" t="str">
            <v>ﾂﾁﾔ ﾏｻﾖｼ</v>
          </cell>
          <cell r="H244" t="str">
            <v>Masayoshi Tsuchiya</v>
          </cell>
          <cell r="I244" t="str">
            <v>IC3</v>
          </cell>
          <cell r="J244" t="str">
            <v>20610.Senior Principal Consultant.CONS.IMPDEL.IC3</v>
          </cell>
          <cell r="K244" t="str">
            <v>Delivery</v>
          </cell>
          <cell r="L244" t="str">
            <v>B</v>
          </cell>
          <cell r="M244" t="str">
            <v>L6</v>
          </cell>
          <cell r="Q244" t="str">
            <v>ｺﾝｻﾙﾃｨﾝｸﾞｻｰﾋﾞｽ統括</v>
          </cell>
          <cell r="R244" t="str">
            <v>ｱﾌﾟﾘｹｰｼｮﾝｿﾘｭｰｼｮﾝｺﾝｻﾙﾃｨﾝｸﾞ統括本部</v>
          </cell>
          <cell r="S244" t="str">
            <v>JDEｺﾝｻﾙﾃｨﾝｸﾞ本部</v>
          </cell>
          <cell r="T244" t="str">
            <v xml:space="preserve"> </v>
          </cell>
          <cell r="U244" t="str">
            <v>Delivery</v>
          </cell>
          <cell r="V244" t="str">
            <v>B</v>
          </cell>
          <cell r="X244" t="str">
            <v>Delivery</v>
          </cell>
          <cell r="Y244" t="str">
            <v>-</v>
          </cell>
          <cell r="Z244" t="str">
            <v>DeliveryIC3</v>
          </cell>
          <cell r="AA244">
            <v>20610</v>
          </cell>
          <cell r="AB244" t="str">
            <v>シニアプリンシパルコンサルタント</v>
          </cell>
          <cell r="AC244" t="str">
            <v>Senior Principal Consultant</v>
          </cell>
        </row>
        <row r="245">
          <cell r="E245">
            <v>5095</v>
          </cell>
          <cell r="F245" t="str">
            <v>田中 治</v>
          </cell>
          <cell r="G245" t="str">
            <v>ﾀﾅｶ ｵｻﾑ</v>
          </cell>
          <cell r="H245" t="str">
            <v>Osamu Tanaka</v>
          </cell>
          <cell r="I245" t="str">
            <v>IC3</v>
          </cell>
          <cell r="J245" t="str">
            <v>20610.Senior Principal Consultant.CONS.IMPDEL.IC3</v>
          </cell>
          <cell r="K245" t="str">
            <v>Delivery</v>
          </cell>
          <cell r="L245" t="str">
            <v>B</v>
          </cell>
          <cell r="M245" t="str">
            <v>L6</v>
          </cell>
          <cell r="Q245" t="str">
            <v>ｺﾝｻﾙﾃｨﾝｸﾞｻｰﾋﾞｽ統括</v>
          </cell>
          <cell r="R245" t="str">
            <v>ｱﾌﾟﾘｹｰｼｮﾝｿﾘｭｰｼｮﾝｺﾝｻﾙﾃｨﾝｸﾞ統括本部</v>
          </cell>
          <cell r="S245" t="str">
            <v>JDEｺﾝｻﾙﾃｨﾝｸﾞ本部</v>
          </cell>
          <cell r="T245" t="str">
            <v xml:space="preserve"> </v>
          </cell>
          <cell r="U245" t="str">
            <v>Delivery</v>
          </cell>
          <cell r="V245" t="str">
            <v>B</v>
          </cell>
          <cell r="X245" t="str">
            <v>Delivery</v>
          </cell>
          <cell r="Y245" t="str">
            <v>-</v>
          </cell>
          <cell r="Z245" t="str">
            <v>DeliveryIC3</v>
          </cell>
          <cell r="AA245">
            <v>20610</v>
          </cell>
          <cell r="AB245" t="str">
            <v>シニアプリンシパルコンサルタント</v>
          </cell>
          <cell r="AC245" t="str">
            <v>Senior Principal Consultant</v>
          </cell>
        </row>
        <row r="246">
          <cell r="E246">
            <v>5099</v>
          </cell>
          <cell r="F246" t="str">
            <v>遠藤 万里子</v>
          </cell>
          <cell r="G246" t="str">
            <v>ｴﾝﾄﾞｳ ﾏﾘｺ</v>
          </cell>
          <cell r="H246" t="str">
            <v>Mariko Endo</v>
          </cell>
          <cell r="I246" t="str">
            <v>IC3</v>
          </cell>
          <cell r="J246" t="str">
            <v>20610.Senior Principal Consultant.CONS.IMPDEL.IC3</v>
          </cell>
          <cell r="K246" t="str">
            <v>Delivery</v>
          </cell>
          <cell r="L246" t="str">
            <v>B</v>
          </cell>
          <cell r="M246" t="str">
            <v>L6</v>
          </cell>
          <cell r="Q246" t="str">
            <v>ｺﾝｻﾙﾃｨﾝｸﾞｻｰﾋﾞｽ統括</v>
          </cell>
          <cell r="R246" t="str">
            <v>ｱﾌﾟﾘｹｰｼｮﾝｿﾘｭｰｼｮﾝｺﾝｻﾙﾃｨﾝｸﾞ統括本部</v>
          </cell>
          <cell r="S246" t="str">
            <v>JDEｺﾝｻﾙﾃｨﾝｸﾞ本部</v>
          </cell>
          <cell r="T246" t="str">
            <v xml:space="preserve"> </v>
          </cell>
          <cell r="U246" t="str">
            <v>Delivery</v>
          </cell>
          <cell r="V246" t="str">
            <v>B</v>
          </cell>
          <cell r="X246" t="str">
            <v>Delivery</v>
          </cell>
          <cell r="Y246" t="str">
            <v>-</v>
          </cell>
          <cell r="Z246" t="str">
            <v>DeliveryIC3</v>
          </cell>
          <cell r="AA246">
            <v>20610</v>
          </cell>
          <cell r="AB246" t="str">
            <v>シニアプリンシパルコンサルタント</v>
          </cell>
          <cell r="AC246" t="str">
            <v>Senior Principal Consultant</v>
          </cell>
        </row>
        <row r="247">
          <cell r="E247">
            <v>5115</v>
          </cell>
          <cell r="F247" t="str">
            <v>久保田 高弘</v>
          </cell>
          <cell r="G247" t="str">
            <v>ｸﾎﾞﾀ ﾀｶﾋﾛ</v>
          </cell>
          <cell r="H247" t="str">
            <v>Takahiro Kubota</v>
          </cell>
          <cell r="I247" t="str">
            <v>IC3</v>
          </cell>
          <cell r="J247" t="str">
            <v>20610.Senior Principal Consultant.CONS.IMPDEL.IC3</v>
          </cell>
          <cell r="K247" t="str">
            <v>Delivery</v>
          </cell>
          <cell r="L247" t="str">
            <v>B</v>
          </cell>
          <cell r="M247" t="str">
            <v>L6</v>
          </cell>
          <cell r="Q247" t="str">
            <v>ｺﾝｻﾙﾃｨﾝｸﾞｻｰﾋﾞｽ統括</v>
          </cell>
          <cell r="R247" t="str">
            <v>ｱﾌﾟﾘｹｰｼｮﾝｿﾘｭｰｼｮﾝｺﾝｻﾙﾃｨﾝｸﾞ統括本部</v>
          </cell>
          <cell r="S247" t="str">
            <v>JDEｺﾝｻﾙﾃｨﾝｸﾞ本部</v>
          </cell>
          <cell r="T247" t="str">
            <v xml:space="preserve"> </v>
          </cell>
          <cell r="U247" t="str">
            <v>Delivery</v>
          </cell>
          <cell r="V247" t="str">
            <v>B</v>
          </cell>
          <cell r="X247" t="str">
            <v>Delivery</v>
          </cell>
          <cell r="Y247" t="str">
            <v>-</v>
          </cell>
          <cell r="Z247" t="str">
            <v>DeliveryIC3</v>
          </cell>
          <cell r="AA247">
            <v>20610</v>
          </cell>
          <cell r="AB247" t="str">
            <v>シニアプリンシパルコンサルタント</v>
          </cell>
          <cell r="AC247" t="str">
            <v>Senior Principal Consultant</v>
          </cell>
        </row>
        <row r="248">
          <cell r="E248">
            <v>5288</v>
          </cell>
          <cell r="F248" t="str">
            <v>本間 涼</v>
          </cell>
          <cell r="G248" t="str">
            <v>ﾎﾝﾏ ﾘｮｳ</v>
          </cell>
          <cell r="H248" t="str">
            <v>Ryo homma</v>
          </cell>
          <cell r="I248" t="str">
            <v>IC3</v>
          </cell>
          <cell r="J248" t="str">
            <v>20610.Senior Principal Consultant.CONS.IMPDEL.IC3</v>
          </cell>
          <cell r="K248" t="str">
            <v>Delivery</v>
          </cell>
          <cell r="L248" t="str">
            <v>B</v>
          </cell>
          <cell r="M248" t="str">
            <v>L6</v>
          </cell>
          <cell r="Q248" t="str">
            <v>ｺﾝｻﾙﾃｨﾝｸﾞｻｰﾋﾞｽ統括</v>
          </cell>
          <cell r="R248" t="str">
            <v>ｱﾌﾟﾘｹｰｼｮﾝｿﾘｭｰｼｮﾝｺﾝｻﾙﾃｨﾝｸﾞ統括本部</v>
          </cell>
          <cell r="S248" t="str">
            <v>JDEｺﾝｻﾙﾃｨﾝｸﾞ本部</v>
          </cell>
          <cell r="T248" t="str">
            <v xml:space="preserve"> </v>
          </cell>
          <cell r="U248" t="str">
            <v>Solution</v>
          </cell>
          <cell r="V248" t="str">
            <v>B</v>
          </cell>
          <cell r="X248" t="str">
            <v>SA</v>
          </cell>
          <cell r="Y248" t="str">
            <v>-</v>
          </cell>
          <cell r="Z248" t="str">
            <v>SolutionIC3</v>
          </cell>
          <cell r="AA248">
            <v>21630</v>
          </cell>
          <cell r="AB248" t="str">
            <v>ソリューションリーダー</v>
          </cell>
          <cell r="AC248" t="str">
            <v>Consulting Solution Lead</v>
          </cell>
        </row>
        <row r="249">
          <cell r="E249">
            <v>5074</v>
          </cell>
          <cell r="F249" t="str">
            <v>川口 浩</v>
          </cell>
          <cell r="G249" t="str">
            <v>ｶﾜｸﾞﾁ ﾋﾛｼ</v>
          </cell>
          <cell r="H249" t="str">
            <v>Hiroshi Kawaguchi</v>
          </cell>
          <cell r="I249" t="str">
            <v>IC3</v>
          </cell>
          <cell r="J249" t="str">
            <v>20515.Principal Consultant.CONS.IMPDEL.IC3</v>
          </cell>
          <cell r="K249" t="str">
            <v>Delivery</v>
          </cell>
          <cell r="L249" t="str">
            <v>B</v>
          </cell>
          <cell r="M249" t="str">
            <v>L5</v>
          </cell>
          <cell r="Q249" t="str">
            <v>ｺﾝｻﾙﾃｨﾝｸﾞｻｰﾋﾞｽ統括</v>
          </cell>
          <cell r="R249" t="str">
            <v>ｱﾌﾟﾘｹｰｼｮﾝｿﾘｭｰｼｮﾝｺﾝｻﾙﾃｨﾝｸﾞ統括本部</v>
          </cell>
          <cell r="S249" t="str">
            <v>JDEｺﾝｻﾙﾃｨﾝｸﾞ本部</v>
          </cell>
          <cell r="T249" t="str">
            <v xml:space="preserve"> </v>
          </cell>
          <cell r="U249" t="str">
            <v>Delivery</v>
          </cell>
          <cell r="V249" t="str">
            <v>B</v>
          </cell>
          <cell r="X249" t="str">
            <v>Delivery</v>
          </cell>
          <cell r="Y249" t="str">
            <v>-</v>
          </cell>
          <cell r="Z249" t="str">
            <v>DeliveryIC3</v>
          </cell>
          <cell r="AA249">
            <v>20610</v>
          </cell>
          <cell r="AB249" t="str">
            <v>シニアプリンシパルコンサルタント</v>
          </cell>
          <cell r="AC249" t="str">
            <v>Senior Principal Consultant</v>
          </cell>
        </row>
        <row r="250">
          <cell r="E250">
            <v>5080</v>
          </cell>
          <cell r="F250" t="str">
            <v>片岡 康典</v>
          </cell>
          <cell r="G250" t="str">
            <v>ｶﾀｵｶ ﾔｽﾉﾘ</v>
          </cell>
          <cell r="H250" t="str">
            <v>Yasunori Kataoka</v>
          </cell>
          <cell r="I250" t="str">
            <v>IC3</v>
          </cell>
          <cell r="J250" t="str">
            <v>20515.Principal Consultant.CONS.IMPDEL.IC3</v>
          </cell>
          <cell r="K250" t="str">
            <v>Delivery</v>
          </cell>
          <cell r="L250" t="str">
            <v>B</v>
          </cell>
          <cell r="M250" t="str">
            <v>L5</v>
          </cell>
          <cell r="Q250" t="str">
            <v>ｺﾝｻﾙﾃｨﾝｸﾞｻｰﾋﾞｽ統括</v>
          </cell>
          <cell r="R250" t="str">
            <v>ｱﾌﾟﾘｹｰｼｮﾝｿﾘｭｰｼｮﾝｺﾝｻﾙﾃｨﾝｸﾞ統括本部</v>
          </cell>
          <cell r="S250" t="str">
            <v>JDEｺﾝｻﾙﾃｨﾝｸﾞ本部</v>
          </cell>
          <cell r="T250" t="str">
            <v xml:space="preserve"> </v>
          </cell>
          <cell r="U250" t="str">
            <v>Delivery</v>
          </cell>
          <cell r="V250" t="str">
            <v>B</v>
          </cell>
          <cell r="X250" t="str">
            <v>Delivery</v>
          </cell>
          <cell r="Y250" t="str">
            <v>-</v>
          </cell>
          <cell r="Z250" t="str">
            <v>DeliveryIC3</v>
          </cell>
          <cell r="AA250">
            <v>20610</v>
          </cell>
          <cell r="AB250" t="str">
            <v>シニアプリンシパルコンサルタント</v>
          </cell>
          <cell r="AC250" t="str">
            <v>Senior Principal Consultant</v>
          </cell>
        </row>
        <row r="251">
          <cell r="E251">
            <v>3577</v>
          </cell>
          <cell r="F251" t="str">
            <v>稲葉 好啓</v>
          </cell>
          <cell r="G251" t="str">
            <v>ｲﾅﾊﾞ ﾖｼﾋﾛ</v>
          </cell>
          <cell r="H251" t="str">
            <v>Yoshihiro Inaba</v>
          </cell>
          <cell r="I251" t="str">
            <v>IC2</v>
          </cell>
          <cell r="J251" t="str">
            <v>20410.Senior Consultant.CONS.IMPDEL.IC2</v>
          </cell>
          <cell r="K251" t="str">
            <v>Delivery</v>
          </cell>
          <cell r="L251" t="str">
            <v>B</v>
          </cell>
          <cell r="M251" t="str">
            <v>L4</v>
          </cell>
          <cell r="Q251" t="str">
            <v>ｺﾝｻﾙﾃｨﾝｸﾞｻｰﾋﾞｽ統括</v>
          </cell>
          <cell r="R251" t="str">
            <v>ｱﾌﾟﾘｹｰｼｮﾝｿﾘｭｰｼｮﾝｺﾝｻﾙﾃｨﾝｸﾞ統括本部</v>
          </cell>
          <cell r="S251" t="str">
            <v>JDEｺﾝｻﾙﾃｨﾝｸﾞ本部</v>
          </cell>
          <cell r="T251" t="str">
            <v xml:space="preserve"> </v>
          </cell>
          <cell r="U251" t="str">
            <v>Delivery</v>
          </cell>
          <cell r="V251" t="str">
            <v>B</v>
          </cell>
          <cell r="X251" t="str">
            <v>Delivery</v>
          </cell>
          <cell r="Y251" t="str">
            <v>-</v>
          </cell>
          <cell r="Z251" t="str">
            <v>DeliveryIC2</v>
          </cell>
          <cell r="AA251">
            <v>20410</v>
          </cell>
          <cell r="AB251" t="str">
            <v>シニアコンサルタント</v>
          </cell>
          <cell r="AC251" t="str">
            <v>Senior Consultant</v>
          </cell>
        </row>
        <row r="252">
          <cell r="E252">
            <v>3845</v>
          </cell>
          <cell r="F252" t="str">
            <v>屋代 誠</v>
          </cell>
          <cell r="G252" t="str">
            <v>ﾔｼﾛ ﾏｺﾄ</v>
          </cell>
          <cell r="H252" t="str">
            <v>Makoto Yashiro</v>
          </cell>
          <cell r="I252" t="str">
            <v>IC2</v>
          </cell>
          <cell r="J252" t="str">
            <v>20410.Senior Consultant.CONS.IMPDEL.IC2</v>
          </cell>
          <cell r="K252" t="str">
            <v>Delivery</v>
          </cell>
          <cell r="L252" t="str">
            <v>B</v>
          </cell>
          <cell r="M252" t="str">
            <v>L4</v>
          </cell>
          <cell r="Q252" t="str">
            <v>ｺﾝｻﾙﾃｨﾝｸﾞｻｰﾋﾞｽ統括</v>
          </cell>
          <cell r="R252" t="str">
            <v>ｱﾌﾟﾘｹｰｼｮﾝｿﾘｭｰｼｮﾝｺﾝｻﾙﾃｨﾝｸﾞ統括本部</v>
          </cell>
          <cell r="S252" t="str">
            <v>JDEｺﾝｻﾙﾃｨﾝｸﾞ本部</v>
          </cell>
          <cell r="T252" t="str">
            <v xml:space="preserve"> </v>
          </cell>
          <cell r="U252" t="str">
            <v>Delivery</v>
          </cell>
          <cell r="V252" t="str">
            <v>B</v>
          </cell>
          <cell r="X252" t="str">
            <v>Delivery</v>
          </cell>
          <cell r="Y252" t="str">
            <v>-</v>
          </cell>
          <cell r="Z252" t="str">
            <v>DeliveryIC2</v>
          </cell>
          <cell r="AA252">
            <v>20410</v>
          </cell>
          <cell r="AB252" t="str">
            <v>シニアコンサルタント</v>
          </cell>
          <cell r="AC252" t="str">
            <v>Senior Consultant</v>
          </cell>
        </row>
        <row r="253">
          <cell r="E253">
            <v>3639</v>
          </cell>
          <cell r="F253" t="str">
            <v>石井 敏弘</v>
          </cell>
          <cell r="G253" t="str">
            <v>ｲｼｲ ﾄｼﾋﾛ</v>
          </cell>
          <cell r="H253" t="str">
            <v>Toshihiro Ishii</v>
          </cell>
          <cell r="I253" t="str">
            <v>IC1</v>
          </cell>
          <cell r="J253" t="str">
            <v>20310.Staff Consultant.CONS.IMPDEL.IC1</v>
          </cell>
          <cell r="K253" t="str">
            <v>Delivery</v>
          </cell>
          <cell r="L253" t="str">
            <v>B</v>
          </cell>
          <cell r="M253" t="str">
            <v>L3</v>
          </cell>
          <cell r="Q253" t="str">
            <v>ｺﾝｻﾙﾃｨﾝｸﾞｻｰﾋﾞｽ統括</v>
          </cell>
          <cell r="R253" t="str">
            <v>ｱﾌﾟﾘｹｰｼｮﾝｿﾘｭｰｼｮﾝｺﾝｻﾙﾃｨﾝｸﾞ統括本部</v>
          </cell>
          <cell r="S253" t="str">
            <v>JDEｺﾝｻﾙﾃｨﾝｸﾞ本部</v>
          </cell>
          <cell r="T253" t="str">
            <v xml:space="preserve"> </v>
          </cell>
          <cell r="U253" t="str">
            <v>Delivery</v>
          </cell>
          <cell r="V253" t="str">
            <v>B</v>
          </cell>
          <cell r="X253" t="str">
            <v>Delivery</v>
          </cell>
          <cell r="Y253" t="str">
            <v>-</v>
          </cell>
          <cell r="Z253" t="str">
            <v>DeliveryIC1</v>
          </cell>
          <cell r="AA253">
            <v>20310</v>
          </cell>
          <cell r="AB253" t="str">
            <v>スタッフコンサルタント</v>
          </cell>
          <cell r="AC253" t="str">
            <v>Staff Consultant</v>
          </cell>
        </row>
        <row r="254">
          <cell r="E254">
            <v>485</v>
          </cell>
          <cell r="F254" t="str">
            <v>松井 教泰</v>
          </cell>
          <cell r="G254" t="str">
            <v>ﾏﾂｲ ﾉﾘﾋﾛ</v>
          </cell>
          <cell r="H254" t="str">
            <v>Norihiro Matsui</v>
          </cell>
          <cell r="I254" t="str">
            <v>M5</v>
          </cell>
          <cell r="J254" t="str">
            <v>23020.Consulting Senior Practice Director.CONS.IMPDEL.M5</v>
          </cell>
          <cell r="K254" t="str">
            <v>Practice</v>
          </cell>
          <cell r="L254" t="str">
            <v>B</v>
          </cell>
          <cell r="M254" t="str">
            <v>L9</v>
          </cell>
          <cell r="N254" t="str">
            <v>Y</v>
          </cell>
          <cell r="Q254" t="str">
            <v>ｺﾝｻﾙﾃｨﾝｸﾞｻｰﾋﾞｽ統括</v>
          </cell>
          <cell r="R254" t="str">
            <v>ｱﾌﾟﾘｹｰｼｮﾝｿﾘｭｰｼｮﾝｺﾝｻﾙﾃｨﾝｸﾞ統括本部</v>
          </cell>
          <cell r="S254" t="str">
            <v>西日本ｱﾌﾟﾘｹｰｼｮﾝｺﾝｻﾙﾃｨﾝｸﾞ本部</v>
          </cell>
          <cell r="T254" t="str">
            <v xml:space="preserve"> </v>
          </cell>
          <cell r="U254" t="str">
            <v>Practice</v>
          </cell>
          <cell r="V254" t="str">
            <v>B</v>
          </cell>
          <cell r="W254" t="str">
            <v>Y</v>
          </cell>
          <cell r="Z254" t="str">
            <v>PracticeM5</v>
          </cell>
          <cell r="AA254">
            <v>23020</v>
          </cell>
          <cell r="AB254" t="str">
            <v>本部長</v>
          </cell>
          <cell r="AC254" t="str">
            <v>Senior Director</v>
          </cell>
        </row>
        <row r="255">
          <cell r="E255">
            <v>2176</v>
          </cell>
          <cell r="F255" t="str">
            <v>高見 忠司</v>
          </cell>
          <cell r="G255" t="str">
            <v>ﾀｶﾐ ﾀﾀﾞｼ</v>
          </cell>
          <cell r="H255" t="str">
            <v>Tadashi Takami</v>
          </cell>
          <cell r="I255" t="str">
            <v>IC5</v>
          </cell>
          <cell r="J255" t="str">
            <v>21650.Consulting Solution Director.CONS.IMPDEL.IC5</v>
          </cell>
          <cell r="K255" t="str">
            <v>Solution</v>
          </cell>
          <cell r="L255" t="str">
            <v>B</v>
          </cell>
          <cell r="M255" t="str">
            <v>L8</v>
          </cell>
          <cell r="Q255" t="str">
            <v>ｺﾝｻﾙﾃｨﾝｸﾞｻｰﾋﾞｽ統括</v>
          </cell>
          <cell r="R255" t="str">
            <v>ｱﾌﾟﾘｹｰｼｮﾝｿﾘｭｰｼｮﾝｺﾝｻﾙﾃｨﾝｸﾞ統括本部</v>
          </cell>
          <cell r="S255" t="str">
            <v>西日本ｱﾌﾟﾘｹｰｼｮﾝｺﾝｻﾙﾃｨﾝｸﾞ本部</v>
          </cell>
          <cell r="T255" t="str">
            <v>ｱﾌﾟﾘｹｰｼｮﾝｺﾝｻﾙﾃｨﾝｸﾞ部</v>
          </cell>
          <cell r="U255" t="str">
            <v>Solution</v>
          </cell>
          <cell r="V255" t="str">
            <v>B</v>
          </cell>
          <cell r="W255" t="str">
            <v>Y</v>
          </cell>
          <cell r="X255" t="str">
            <v>SA</v>
          </cell>
          <cell r="Y255" t="str">
            <v>IA候補</v>
          </cell>
          <cell r="Z255" t="str">
            <v>SolutionIC5</v>
          </cell>
          <cell r="AA255">
            <v>21660</v>
          </cell>
          <cell r="AB255" t="str">
            <v>ソリューションシニアディレクター</v>
          </cell>
          <cell r="AC255" t="str">
            <v>Consulting Solution Senior Director</v>
          </cell>
        </row>
        <row r="256">
          <cell r="E256">
            <v>1590</v>
          </cell>
          <cell r="F256" t="str">
            <v>平尾 克美</v>
          </cell>
          <cell r="G256" t="str">
            <v>ﾋﾗｵ ｶﾂﾐ</v>
          </cell>
          <cell r="H256" t="str">
            <v>Katsumi Hirao</v>
          </cell>
          <cell r="I256" t="str">
            <v>IC5</v>
          </cell>
          <cell r="J256" t="str">
            <v>21650.Consulting Solution Director.CONS.IMPDEL.IC5</v>
          </cell>
          <cell r="K256" t="str">
            <v>Solution</v>
          </cell>
          <cell r="L256" t="str">
            <v>B</v>
          </cell>
          <cell r="M256" t="str">
            <v>L8</v>
          </cell>
          <cell r="Q256" t="str">
            <v>ｺﾝｻﾙﾃｨﾝｸﾞｻｰﾋﾞｽ統括</v>
          </cell>
          <cell r="R256" t="str">
            <v>ｱﾌﾟﾘｹｰｼｮﾝｿﾘｭｰｼｮﾝｺﾝｻﾙﾃｨﾝｸﾞ統括本部</v>
          </cell>
          <cell r="S256" t="str">
            <v>西日本ｱﾌﾟﾘｹｰｼｮﾝｺﾝｻﾙﾃｨﾝｸﾞ本部</v>
          </cell>
          <cell r="T256" t="str">
            <v>ｱﾌﾟﾘｹｰｼｮﾝｺﾝｻﾙﾃｨﾝｸﾞ部</v>
          </cell>
          <cell r="U256" t="str">
            <v>Solution</v>
          </cell>
          <cell r="V256" t="str">
            <v>B</v>
          </cell>
          <cell r="X256" t="str">
            <v>DSA</v>
          </cell>
          <cell r="Y256" t="str">
            <v>-</v>
          </cell>
          <cell r="Z256" t="str">
            <v>SolutionIC5</v>
          </cell>
          <cell r="AA256">
            <v>21660</v>
          </cell>
          <cell r="AB256" t="str">
            <v>ソリューションシニアディレクター</v>
          </cell>
          <cell r="AC256" t="str">
            <v>Consulting Solution Senior Director</v>
          </cell>
        </row>
        <row r="257">
          <cell r="E257">
            <v>2039</v>
          </cell>
          <cell r="F257" t="str">
            <v>池田 克己</v>
          </cell>
          <cell r="G257" t="str">
            <v>ｲｹﾀﾞ ｶﾂﾐ</v>
          </cell>
          <cell r="H257" t="str">
            <v>Katsumi Ikeda</v>
          </cell>
          <cell r="I257" t="str">
            <v>IC4</v>
          </cell>
          <cell r="J257" t="str">
            <v>12611.Consulting Project Technical Manager.CONS.PROJMAN.IC4</v>
          </cell>
          <cell r="K257" t="str">
            <v>Project</v>
          </cell>
          <cell r="L257" t="str">
            <v>B</v>
          </cell>
          <cell r="M257" t="str">
            <v>L7</v>
          </cell>
          <cell r="Q257" t="str">
            <v>ｺﾝｻﾙﾃｨﾝｸﾞｻｰﾋﾞｽ統括</v>
          </cell>
          <cell r="R257" t="str">
            <v>ｱﾌﾟﾘｹｰｼｮﾝｿﾘｭｰｼｮﾝｺﾝｻﾙﾃｨﾝｸﾞ統括本部</v>
          </cell>
          <cell r="S257" t="str">
            <v>西日本ｱﾌﾟﾘｹｰｼｮﾝｺﾝｻﾙﾃｨﾝｸﾞ本部</v>
          </cell>
          <cell r="T257" t="str">
            <v>ｱﾌﾟﾘｹｰｼｮﾝｺﾝｻﾙﾃｨﾝｸﾞ部</v>
          </cell>
          <cell r="U257" t="str">
            <v>Project</v>
          </cell>
          <cell r="V257" t="str">
            <v>B</v>
          </cell>
          <cell r="X257" t="str">
            <v>PM</v>
          </cell>
          <cell r="Y257" t="str">
            <v>-</v>
          </cell>
          <cell r="Z257" t="str">
            <v>ProjectIC4</v>
          </cell>
          <cell r="AA257">
            <v>12611</v>
          </cell>
          <cell r="AB257" t="str">
            <v>プロジェクトテクニカルマネジャー</v>
          </cell>
          <cell r="AC257" t="str">
            <v>Consulting Project Technical Manager</v>
          </cell>
        </row>
        <row r="258">
          <cell r="E258">
            <v>2386</v>
          </cell>
          <cell r="F258" t="str">
            <v>二村 祥史</v>
          </cell>
          <cell r="G258" t="str">
            <v>ﾌﾀﾑﾗ ﾖｼﾌﾐ</v>
          </cell>
          <cell r="H258" t="str">
            <v>Yoshifumi Futamura</v>
          </cell>
          <cell r="I258" t="str">
            <v>IC3</v>
          </cell>
          <cell r="J258" t="str">
            <v>12609.Consulting Project Snr Principal Consultant.CONS.PROJMAN.IC3</v>
          </cell>
          <cell r="K258" t="str">
            <v>Project</v>
          </cell>
          <cell r="L258" t="str">
            <v>B</v>
          </cell>
          <cell r="M258" t="str">
            <v>L6</v>
          </cell>
          <cell r="Q258" t="str">
            <v>ｺﾝｻﾙﾃｨﾝｸﾞｻｰﾋﾞｽ統括</v>
          </cell>
          <cell r="R258" t="str">
            <v>ｱﾌﾟﾘｹｰｼｮﾝｿﾘｭｰｼｮﾝｺﾝｻﾙﾃｨﾝｸﾞ統括本部</v>
          </cell>
          <cell r="S258" t="str">
            <v>西日本ｱﾌﾟﾘｹｰｼｮﾝｺﾝｻﾙﾃｨﾝｸﾞ本部</v>
          </cell>
          <cell r="T258" t="str">
            <v>ｱﾌﾟﾘｹｰｼｮﾝｺﾝｻﾙﾃｨﾝｸﾞ部</v>
          </cell>
          <cell r="U258" t="str">
            <v>Solution</v>
          </cell>
          <cell r="V258" t="str">
            <v>B</v>
          </cell>
          <cell r="X258" t="str">
            <v>SA</v>
          </cell>
          <cell r="Y258" t="str">
            <v>-</v>
          </cell>
          <cell r="Z258" t="str">
            <v>SolutionIC3</v>
          </cell>
          <cell r="AA258">
            <v>21630</v>
          </cell>
          <cell r="AB258" t="str">
            <v>ソリューションリーダー</v>
          </cell>
          <cell r="AC258" t="str">
            <v>Consulting Solution Lead</v>
          </cell>
        </row>
        <row r="259">
          <cell r="E259">
            <v>2957</v>
          </cell>
          <cell r="F259" t="str">
            <v>魚躬 忠則</v>
          </cell>
          <cell r="G259" t="str">
            <v>ｳｵﾉﾐ ﾀﾀﾞﾉﾘ</v>
          </cell>
          <cell r="H259" t="str">
            <v>Tadanori Uonomi</v>
          </cell>
          <cell r="I259" t="str">
            <v>IC3</v>
          </cell>
          <cell r="J259" t="str">
            <v>12609.Consulting Project Snr Principal Consultant.CONS.PROJMAN.IC3</v>
          </cell>
          <cell r="K259" t="str">
            <v>Project</v>
          </cell>
          <cell r="L259" t="str">
            <v>B</v>
          </cell>
          <cell r="M259" t="str">
            <v>L6</v>
          </cell>
          <cell r="Q259" t="str">
            <v>ｺﾝｻﾙﾃｨﾝｸﾞｻｰﾋﾞｽ統括</v>
          </cell>
          <cell r="R259" t="str">
            <v>ｱﾌﾟﾘｹｰｼｮﾝｿﾘｭｰｼｮﾝｺﾝｻﾙﾃｨﾝｸﾞ統括本部</v>
          </cell>
          <cell r="S259" t="str">
            <v>西日本ｱﾌﾟﾘｹｰｼｮﾝｺﾝｻﾙﾃｨﾝｸﾞ本部</v>
          </cell>
          <cell r="T259" t="str">
            <v>ｱﾌﾟﾘｹｰｼｮﾝｺﾝｻﾙﾃｨﾝｸﾞ部</v>
          </cell>
          <cell r="U259" t="str">
            <v>Project</v>
          </cell>
          <cell r="V259" t="str">
            <v>B</v>
          </cell>
          <cell r="X259" t="str">
            <v>PM</v>
          </cell>
          <cell r="Y259" t="str">
            <v>-</v>
          </cell>
          <cell r="Z259" t="str">
            <v>ProjectIC3</v>
          </cell>
          <cell r="AA259">
            <v>12609</v>
          </cell>
          <cell r="AB259" t="str">
            <v>プロジェクトシニアプリンシパルコンサルタント</v>
          </cell>
          <cell r="AC259" t="str">
            <v>Consulting Project Senior Principal Consultant</v>
          </cell>
        </row>
        <row r="260">
          <cell r="E260">
            <v>3082</v>
          </cell>
          <cell r="F260" t="str">
            <v>佐田 崇</v>
          </cell>
          <cell r="G260" t="str">
            <v>ｻﾀﾞ ﾀｶｼ</v>
          </cell>
          <cell r="H260" t="str">
            <v>Takashi Sada</v>
          </cell>
          <cell r="I260" t="str">
            <v>IC3</v>
          </cell>
          <cell r="J260" t="str">
            <v>20610.Senior Principal Consultant.CONS.IMPDEL.IC3</v>
          </cell>
          <cell r="K260" t="str">
            <v>Delivery</v>
          </cell>
          <cell r="L260" t="str">
            <v>B</v>
          </cell>
          <cell r="M260" t="str">
            <v>L6</v>
          </cell>
          <cell r="Q260" t="str">
            <v>ｺﾝｻﾙﾃｨﾝｸﾞｻｰﾋﾞｽ統括</v>
          </cell>
          <cell r="R260" t="str">
            <v>ｱﾌﾟﾘｹｰｼｮﾝｿﾘｭｰｼｮﾝｺﾝｻﾙﾃｨﾝｸﾞ統括本部</v>
          </cell>
          <cell r="S260" t="str">
            <v>西日本ｱﾌﾟﾘｹｰｼｮﾝｺﾝｻﾙﾃｨﾝｸﾞ本部</v>
          </cell>
          <cell r="T260" t="str">
            <v>ｱﾌﾟﾘｹｰｼｮﾝｺﾝｻﾙﾃｨﾝｸﾞ部</v>
          </cell>
          <cell r="U260" t="str">
            <v>Solution</v>
          </cell>
          <cell r="V260" t="str">
            <v>B</v>
          </cell>
          <cell r="X260" t="str">
            <v>SA</v>
          </cell>
          <cell r="Y260" t="str">
            <v>-</v>
          </cell>
          <cell r="Z260" t="str">
            <v>SolutionIC3</v>
          </cell>
          <cell r="AA260">
            <v>21630</v>
          </cell>
          <cell r="AB260" t="str">
            <v>ソリューションリーダー</v>
          </cell>
          <cell r="AC260" t="str">
            <v>Consulting Solution Lead</v>
          </cell>
        </row>
        <row r="261">
          <cell r="E261">
            <v>3460</v>
          </cell>
          <cell r="F261" t="str">
            <v>松岡 厚彦</v>
          </cell>
          <cell r="G261" t="str">
            <v>ﾏﾂｵｶ ｱﾂﾋｺ</v>
          </cell>
          <cell r="H261" t="str">
            <v>Atsuhiko Matsuoka</v>
          </cell>
          <cell r="I261" t="str">
            <v>IC3</v>
          </cell>
          <cell r="J261" t="str">
            <v>12609.Consulting Project Snr Principal Consultant.CONS.PROJMAN.IC3</v>
          </cell>
          <cell r="K261" t="str">
            <v>Project</v>
          </cell>
          <cell r="L261" t="str">
            <v>B</v>
          </cell>
          <cell r="M261" t="str">
            <v>L6</v>
          </cell>
          <cell r="Q261" t="str">
            <v>ｺﾝｻﾙﾃｨﾝｸﾞｻｰﾋﾞｽ統括</v>
          </cell>
          <cell r="R261" t="str">
            <v>ｱﾌﾟﾘｹｰｼｮﾝｿﾘｭｰｼｮﾝｺﾝｻﾙﾃｨﾝｸﾞ統括本部</v>
          </cell>
          <cell r="S261" t="str">
            <v>西日本ｱﾌﾟﾘｹｰｼｮﾝｺﾝｻﾙﾃｨﾝｸﾞ本部</v>
          </cell>
          <cell r="T261" t="str">
            <v>ｱﾌﾟﾘｹｰｼｮﾝｺﾝｻﾙﾃｨﾝｸﾞ部</v>
          </cell>
          <cell r="U261" t="str">
            <v>Solution</v>
          </cell>
          <cell r="V261" t="str">
            <v>B</v>
          </cell>
          <cell r="X261" t="str">
            <v>SA</v>
          </cell>
          <cell r="Y261" t="str">
            <v>-</v>
          </cell>
          <cell r="Z261" t="str">
            <v>SolutionIC3</v>
          </cell>
          <cell r="AA261">
            <v>21630</v>
          </cell>
          <cell r="AB261" t="str">
            <v>ソリューションリーダー</v>
          </cell>
          <cell r="AC261" t="str">
            <v>Consulting Solution Lead</v>
          </cell>
        </row>
        <row r="262">
          <cell r="E262">
            <v>3875</v>
          </cell>
          <cell r="F262" t="str">
            <v>田中 博一</v>
          </cell>
          <cell r="G262" t="str">
            <v>ﾀﾅｶ ﾋﾛｶｽﾞ</v>
          </cell>
          <cell r="H262" t="str">
            <v>Hirokazu Tanaka</v>
          </cell>
          <cell r="I262" t="str">
            <v>IC3</v>
          </cell>
          <cell r="J262" t="str">
            <v>20610.Senior Principal Consultant.CONS.IMPDEL.IC3</v>
          </cell>
          <cell r="K262" t="str">
            <v>Delivery</v>
          </cell>
          <cell r="L262" t="str">
            <v>B</v>
          </cell>
          <cell r="M262" t="str">
            <v>L6</v>
          </cell>
          <cell r="Q262" t="str">
            <v>ｺﾝｻﾙﾃｨﾝｸﾞｻｰﾋﾞｽ統括</v>
          </cell>
          <cell r="R262" t="str">
            <v>ｱﾌﾟﾘｹｰｼｮﾝｿﾘｭｰｼｮﾝｺﾝｻﾙﾃｨﾝｸﾞ統括本部</v>
          </cell>
          <cell r="S262" t="str">
            <v>西日本ｱﾌﾟﾘｹｰｼｮﾝｺﾝｻﾙﾃｨﾝｸﾞ本部</v>
          </cell>
          <cell r="T262" t="str">
            <v>ｱﾌﾟﾘｹｰｼｮﾝｺﾝｻﾙﾃｨﾝｸﾞ部</v>
          </cell>
          <cell r="U262" t="str">
            <v>Delivery</v>
          </cell>
          <cell r="V262" t="str">
            <v>B</v>
          </cell>
          <cell r="X262" t="str">
            <v>Delivery</v>
          </cell>
          <cell r="Y262" t="str">
            <v>SA候補</v>
          </cell>
          <cell r="Z262" t="str">
            <v>DeliveryIC3</v>
          </cell>
          <cell r="AA262">
            <v>20610</v>
          </cell>
          <cell r="AB262" t="str">
            <v>シニアプリンシパルコンサルタント</v>
          </cell>
          <cell r="AC262" t="str">
            <v>Senior Principal Consultant</v>
          </cell>
        </row>
        <row r="263">
          <cell r="E263">
            <v>1907</v>
          </cell>
          <cell r="F263" t="str">
            <v>重川 多三恵</v>
          </cell>
          <cell r="G263" t="str">
            <v>ｼｹﾞｶﾜ ﾀﾐｴ</v>
          </cell>
          <cell r="H263" t="str">
            <v>Tamie Shigekawa</v>
          </cell>
          <cell r="I263" t="str">
            <v>IC3</v>
          </cell>
          <cell r="J263" t="str">
            <v>20515.Principal Consultant.CONS.IMPDEL.IC3</v>
          </cell>
          <cell r="K263" t="str">
            <v>Delivery</v>
          </cell>
          <cell r="L263" t="str">
            <v>B</v>
          </cell>
          <cell r="M263" t="str">
            <v>L5</v>
          </cell>
          <cell r="Q263" t="str">
            <v>ｺﾝｻﾙﾃｨﾝｸﾞｻｰﾋﾞｽ統括</v>
          </cell>
          <cell r="R263" t="str">
            <v>ｱﾌﾟﾘｹｰｼｮﾝｿﾘｭｰｼｮﾝｺﾝｻﾙﾃｨﾝｸﾞ統括本部</v>
          </cell>
          <cell r="S263" t="str">
            <v>西日本ｱﾌﾟﾘｹｰｼｮﾝｺﾝｻﾙﾃｨﾝｸﾞ本部</v>
          </cell>
          <cell r="T263" t="str">
            <v>ｱﾌﾟﾘｹｰｼｮﾝｺﾝｻﾙﾃｨﾝｸﾞ部</v>
          </cell>
          <cell r="U263" t="str">
            <v>Delivery</v>
          </cell>
          <cell r="V263" t="str">
            <v>B</v>
          </cell>
          <cell r="X263" t="str">
            <v>Delivery</v>
          </cell>
          <cell r="Y263" t="str">
            <v>-</v>
          </cell>
          <cell r="Z263" t="str">
            <v>DeliveryIC3</v>
          </cell>
          <cell r="AA263">
            <v>20610</v>
          </cell>
          <cell r="AB263" t="str">
            <v>シニアプリンシパルコンサルタント</v>
          </cell>
          <cell r="AC263" t="str">
            <v>Senior Principal Consultant</v>
          </cell>
          <cell r="AD263" t="str">
            <v>2QからGBU?</v>
          </cell>
        </row>
        <row r="264">
          <cell r="E264">
            <v>3120</v>
          </cell>
          <cell r="F264" t="str">
            <v>重松 健治</v>
          </cell>
          <cell r="G264" t="str">
            <v>ｼｹﾞﾏﾂ ｹﾝｼﾞ</v>
          </cell>
          <cell r="H264" t="str">
            <v>Kenji Shigematsu</v>
          </cell>
          <cell r="I264" t="str">
            <v>IC3</v>
          </cell>
          <cell r="J264" t="str">
            <v>20515.Principal Consultant.CONS.IMPDEL.IC3</v>
          </cell>
          <cell r="K264" t="str">
            <v>Delivery</v>
          </cell>
          <cell r="L264" t="str">
            <v>B</v>
          </cell>
          <cell r="M264" t="str">
            <v>L5</v>
          </cell>
          <cell r="Q264" t="str">
            <v>ｺﾝｻﾙﾃｨﾝｸﾞｻｰﾋﾞｽ統括</v>
          </cell>
          <cell r="R264" t="str">
            <v>ｱﾌﾟﾘｹｰｼｮﾝｿﾘｭｰｼｮﾝｺﾝｻﾙﾃｨﾝｸﾞ統括本部</v>
          </cell>
          <cell r="S264" t="str">
            <v>西日本ｱﾌﾟﾘｹｰｼｮﾝｺﾝｻﾙﾃｨﾝｸﾞ本部</v>
          </cell>
          <cell r="T264" t="str">
            <v>ｱﾌﾟﾘｹｰｼｮﾝｺﾝｻﾙﾃｨﾝｸﾞ部</v>
          </cell>
          <cell r="U264" t="str">
            <v>Delivery</v>
          </cell>
          <cell r="V264" t="str">
            <v>B</v>
          </cell>
          <cell r="X264" t="str">
            <v>Delivery</v>
          </cell>
          <cell r="Y264" t="str">
            <v>-</v>
          </cell>
          <cell r="Z264" t="str">
            <v>DeliveryIC3</v>
          </cell>
          <cell r="AA264">
            <v>20610</v>
          </cell>
          <cell r="AB264" t="str">
            <v>シニアプリンシパルコンサルタント</v>
          </cell>
          <cell r="AC264" t="str">
            <v>Senior Principal Consultant</v>
          </cell>
        </row>
        <row r="265">
          <cell r="E265">
            <v>3458</v>
          </cell>
          <cell r="F265" t="str">
            <v>島尾 拓弥</v>
          </cell>
          <cell r="G265" t="str">
            <v>ｼﾏｵ ﾀｸﾔ</v>
          </cell>
          <cell r="H265" t="str">
            <v>Takuya Shimao</v>
          </cell>
          <cell r="I265" t="str">
            <v>IC3</v>
          </cell>
          <cell r="J265" t="str">
            <v>20515.Principal Consultant.CONS.IMPDEL.IC3</v>
          </cell>
          <cell r="K265" t="str">
            <v>Delivery</v>
          </cell>
          <cell r="L265" t="str">
            <v>B</v>
          </cell>
          <cell r="M265" t="str">
            <v>L5</v>
          </cell>
          <cell r="Q265" t="str">
            <v>ｺﾝｻﾙﾃｨﾝｸﾞｻｰﾋﾞｽ統括</v>
          </cell>
          <cell r="R265" t="str">
            <v>ｱﾌﾟﾘｹｰｼｮﾝｿﾘｭｰｼｮﾝｺﾝｻﾙﾃｨﾝｸﾞ統括本部</v>
          </cell>
          <cell r="S265" t="str">
            <v>西日本ｱﾌﾟﾘｹｰｼｮﾝｺﾝｻﾙﾃｨﾝｸﾞ本部</v>
          </cell>
          <cell r="T265" t="str">
            <v>ｱﾌﾟﾘｹｰｼｮﾝｺﾝｻﾙﾃｨﾝｸﾞ部</v>
          </cell>
          <cell r="U265" t="str">
            <v>Delivery</v>
          </cell>
          <cell r="V265" t="str">
            <v>B</v>
          </cell>
          <cell r="X265" t="str">
            <v>Delivery</v>
          </cell>
          <cell r="Y265" t="str">
            <v>-</v>
          </cell>
          <cell r="Z265" t="str">
            <v>DeliveryIC3</v>
          </cell>
          <cell r="AA265">
            <v>20610</v>
          </cell>
          <cell r="AB265" t="str">
            <v>シニアプリンシパルコンサルタント</v>
          </cell>
          <cell r="AC265" t="str">
            <v>Senior Principal Consultant</v>
          </cell>
        </row>
        <row r="266">
          <cell r="E266">
            <v>2945</v>
          </cell>
          <cell r="F266" t="str">
            <v>高橋 亜矢</v>
          </cell>
          <cell r="G266" t="str">
            <v>ﾀｶﾊｼ ｱﾔ</v>
          </cell>
          <cell r="H266" t="str">
            <v>Aya Takahashi</v>
          </cell>
          <cell r="I266" t="str">
            <v>IC2</v>
          </cell>
          <cell r="J266" t="str">
            <v>20410.Senior Consultant.CONS.IMPDEL.IC2</v>
          </cell>
          <cell r="K266" t="str">
            <v>Delivery</v>
          </cell>
          <cell r="L266" t="str">
            <v>B</v>
          </cell>
          <cell r="M266" t="str">
            <v>L4</v>
          </cell>
          <cell r="Q266" t="str">
            <v>ｺﾝｻﾙﾃｨﾝｸﾞｻｰﾋﾞｽ統括</v>
          </cell>
          <cell r="R266" t="str">
            <v>ｱﾌﾟﾘｹｰｼｮﾝｿﾘｭｰｼｮﾝｺﾝｻﾙﾃｨﾝｸﾞ統括本部</v>
          </cell>
          <cell r="S266" t="str">
            <v>西日本ｱﾌﾟﾘｹｰｼｮﾝｺﾝｻﾙﾃｨﾝｸﾞ本部</v>
          </cell>
          <cell r="T266" t="str">
            <v>ｱﾌﾟﾘｹｰｼｮﾝｺﾝｻﾙﾃｨﾝｸﾞ部</v>
          </cell>
          <cell r="U266" t="str">
            <v>Delivery</v>
          </cell>
          <cell r="V266" t="str">
            <v>B</v>
          </cell>
          <cell r="X266" t="str">
            <v>Delivery</v>
          </cell>
          <cell r="Y266" t="str">
            <v>-</v>
          </cell>
          <cell r="Z266" t="str">
            <v>DeliveryIC2</v>
          </cell>
          <cell r="AA266">
            <v>20410</v>
          </cell>
          <cell r="AB266" t="str">
            <v>シニアコンサルタント</v>
          </cell>
          <cell r="AC266" t="str">
            <v>Senior Consultant</v>
          </cell>
        </row>
        <row r="267">
          <cell r="E267">
            <v>3548</v>
          </cell>
          <cell r="F267" t="str">
            <v>北野 圭</v>
          </cell>
          <cell r="G267" t="str">
            <v>ｷﾀﾉ ｹｲ</v>
          </cell>
          <cell r="H267" t="str">
            <v>Kei Kitano</v>
          </cell>
          <cell r="I267" t="str">
            <v>IC2</v>
          </cell>
          <cell r="J267" t="str">
            <v>20410.Senior Consultant.CONS.IMPDEL.IC2</v>
          </cell>
          <cell r="K267" t="str">
            <v>Delivery</v>
          </cell>
          <cell r="L267" t="str">
            <v>B</v>
          </cell>
          <cell r="M267" t="str">
            <v>L4</v>
          </cell>
          <cell r="O267" t="str">
            <v>Y</v>
          </cell>
          <cell r="Q267" t="str">
            <v>ｺﾝｻﾙﾃｨﾝｸﾞｻｰﾋﾞｽ統括</v>
          </cell>
          <cell r="R267" t="str">
            <v>ｱﾌﾟﾘｹｰｼｮﾝｿﾘｭｰｼｮﾝｺﾝｻﾙﾃｨﾝｸﾞ統括本部</v>
          </cell>
          <cell r="S267" t="str">
            <v>西日本ｱﾌﾟﾘｹｰｼｮﾝｺﾝｻﾙﾃｨﾝｸﾞ本部</v>
          </cell>
          <cell r="T267" t="str">
            <v>ｱﾌﾟﾘｹｰｼｮﾝｺﾝｻﾙﾃｨﾝｸﾞ部</v>
          </cell>
          <cell r="U267" t="str">
            <v>Delivery</v>
          </cell>
          <cell r="V267" t="str">
            <v>B</v>
          </cell>
          <cell r="X267" t="str">
            <v>Delivery</v>
          </cell>
          <cell r="Y267" t="str">
            <v>-</v>
          </cell>
          <cell r="Z267" t="str">
            <v>DeliveryIC2</v>
          </cell>
          <cell r="AA267">
            <v>20410</v>
          </cell>
          <cell r="AB267" t="str">
            <v>シニアコンサルタント</v>
          </cell>
          <cell r="AC267" t="str">
            <v>Senior Consultant</v>
          </cell>
        </row>
        <row r="268">
          <cell r="E268">
            <v>1872</v>
          </cell>
          <cell r="F268" t="str">
            <v>藤川 直彦</v>
          </cell>
          <cell r="G268" t="str">
            <v>ﾌｼﾞｶﾜ ﾅｵﾋｺ</v>
          </cell>
          <cell r="H268" t="str">
            <v>Naohiko Fujikawa</v>
          </cell>
          <cell r="I268" t="str">
            <v>M2</v>
          </cell>
          <cell r="J268" t="str">
            <v>20710.Managing Principal Consultant.CONS.IMPDEL.M2</v>
          </cell>
          <cell r="K268" t="str">
            <v>Delivery</v>
          </cell>
          <cell r="L268" t="str">
            <v>B</v>
          </cell>
          <cell r="M268" t="str">
            <v>L6</v>
          </cell>
          <cell r="N268" t="str">
            <v>Y</v>
          </cell>
          <cell r="Q268" t="str">
            <v>ｺﾝｻﾙﾃｨﾝｸﾞｻｰﾋﾞｽ統括</v>
          </cell>
          <cell r="R268" t="str">
            <v>ｱﾌﾟﾘｹｰｼｮﾝｿﾘｭｰｼｮﾝｺﾝｻﾙﾃｨﾝｸﾞ統括本部</v>
          </cell>
          <cell r="S268" t="str">
            <v>西日本ｱﾌﾟﾘｹｰｼｮﾝｺﾝｻﾙﾃｨﾝｸﾞ本部</v>
          </cell>
          <cell r="T268" t="str">
            <v>ｱﾌﾟﾘｹｰｼｮﾝﾃｸﾉﾛｼﾞｰ部</v>
          </cell>
          <cell r="U268" t="str">
            <v>Delivery</v>
          </cell>
          <cell r="V268" t="str">
            <v>B</v>
          </cell>
          <cell r="W268" t="str">
            <v>Y</v>
          </cell>
          <cell r="X268" t="str">
            <v>Delivery</v>
          </cell>
          <cell r="Y268" t="str">
            <v>-</v>
          </cell>
          <cell r="Z268" t="str">
            <v>DeliveryM2</v>
          </cell>
          <cell r="AA268">
            <v>20710</v>
          </cell>
          <cell r="AB268" t="str">
            <v>部長</v>
          </cell>
          <cell r="AC268" t="str">
            <v>Manager</v>
          </cell>
        </row>
        <row r="269">
          <cell r="E269">
            <v>511</v>
          </cell>
          <cell r="F269" t="str">
            <v>佐藤 元則</v>
          </cell>
          <cell r="G269" t="str">
            <v>ｻﾄｳ ﾓﾄﾉﾘ</v>
          </cell>
          <cell r="H269" t="str">
            <v>Motonori Sato</v>
          </cell>
          <cell r="I269" t="str">
            <v>IC4</v>
          </cell>
          <cell r="J269" t="str">
            <v>21640.Consulting Solution Manager.CONS.IMPDEL.IC4</v>
          </cell>
          <cell r="K269" t="str">
            <v>Solution</v>
          </cell>
          <cell r="L269" t="str">
            <v>B</v>
          </cell>
          <cell r="M269" t="str">
            <v>L7</v>
          </cell>
          <cell r="Q269" t="str">
            <v>ｺﾝｻﾙﾃｨﾝｸﾞｻｰﾋﾞｽ統括</v>
          </cell>
          <cell r="R269" t="str">
            <v>ｱﾌﾟﾘｹｰｼｮﾝｿﾘｭｰｼｮﾝｺﾝｻﾙﾃｨﾝｸﾞ統括本部</v>
          </cell>
          <cell r="S269" t="str">
            <v>西日本ｱﾌﾟﾘｹｰｼｮﾝｺﾝｻﾙﾃｨﾝｸﾞ本部</v>
          </cell>
          <cell r="T269" t="str">
            <v>ｱﾌﾟﾘｹｰｼｮﾝﾃｸﾉﾛｼﾞｰ部</v>
          </cell>
          <cell r="U269" t="str">
            <v>Solution</v>
          </cell>
          <cell r="V269" t="str">
            <v>B</v>
          </cell>
          <cell r="X269" t="str">
            <v>SA</v>
          </cell>
          <cell r="Y269" t="str">
            <v>-</v>
          </cell>
          <cell r="Z269" t="str">
            <v>SolutionIC4</v>
          </cell>
          <cell r="AA269">
            <v>21640</v>
          </cell>
          <cell r="AB269" t="str">
            <v>ソリューションマネジャー</v>
          </cell>
          <cell r="AC269" t="str">
            <v>Consulting Solution Manager</v>
          </cell>
        </row>
        <row r="270">
          <cell r="E270">
            <v>938</v>
          </cell>
          <cell r="F270" t="str">
            <v>永川 泰充</v>
          </cell>
          <cell r="G270" t="str">
            <v>ﾅｶﾞｶﾜ ﾔｽﾐﾂ</v>
          </cell>
          <cell r="H270" t="str">
            <v>Yasumitsu Nagakawa</v>
          </cell>
          <cell r="I270" t="str">
            <v>IC3</v>
          </cell>
          <cell r="J270" t="str">
            <v>20610.Senior Principal Consultant.CONS.IMPDEL.IC3</v>
          </cell>
          <cell r="K270" t="str">
            <v>Delivery</v>
          </cell>
          <cell r="L270" t="str">
            <v>B</v>
          </cell>
          <cell r="M270" t="str">
            <v>L6</v>
          </cell>
          <cell r="Q270" t="str">
            <v>ｺﾝｻﾙﾃｨﾝｸﾞｻｰﾋﾞｽ統括</v>
          </cell>
          <cell r="R270" t="str">
            <v>ｱﾌﾟﾘｹｰｼｮﾝｿﾘｭｰｼｮﾝｺﾝｻﾙﾃｨﾝｸﾞ統括本部</v>
          </cell>
          <cell r="S270" t="str">
            <v>西日本ｱﾌﾟﾘｹｰｼｮﾝｺﾝｻﾙﾃｨﾝｸﾞ本部</v>
          </cell>
          <cell r="T270" t="str">
            <v>ｱﾌﾟﾘｹｰｼｮﾝﾃｸﾉﾛｼﾞｰ部</v>
          </cell>
          <cell r="U270" t="str">
            <v>Delivery</v>
          </cell>
          <cell r="V270" t="str">
            <v>B</v>
          </cell>
          <cell r="X270" t="str">
            <v>Delivery</v>
          </cell>
          <cell r="Y270" t="str">
            <v>-</v>
          </cell>
          <cell r="Z270" t="str">
            <v>DeliveryIC3</v>
          </cell>
          <cell r="AA270">
            <v>20610</v>
          </cell>
          <cell r="AB270" t="str">
            <v>シニアプリンシパルコンサルタント</v>
          </cell>
          <cell r="AC270" t="str">
            <v>Senior Principal Consultant</v>
          </cell>
        </row>
        <row r="271">
          <cell r="E271">
            <v>1720</v>
          </cell>
          <cell r="F271" t="str">
            <v>松木 崇</v>
          </cell>
          <cell r="G271" t="str">
            <v>ﾏﾂｷﾞ ﾀｶｼ</v>
          </cell>
          <cell r="H271" t="str">
            <v>Takashi Matsugi</v>
          </cell>
          <cell r="I271" t="str">
            <v>IC3</v>
          </cell>
          <cell r="J271" t="str">
            <v>20610.Senior Principal Consultant.CONS.IMPDEL.IC3</v>
          </cell>
          <cell r="K271" t="str">
            <v>Delivery</v>
          </cell>
          <cell r="L271" t="str">
            <v>B</v>
          </cell>
          <cell r="M271" t="str">
            <v>L6</v>
          </cell>
          <cell r="Q271" t="str">
            <v>ｺﾝｻﾙﾃｨﾝｸﾞｻｰﾋﾞｽ統括</v>
          </cell>
          <cell r="R271" t="str">
            <v>ｱﾌﾟﾘｹｰｼｮﾝｿﾘｭｰｼｮﾝｺﾝｻﾙﾃｨﾝｸﾞ統括本部</v>
          </cell>
          <cell r="S271" t="str">
            <v>西日本ｱﾌﾟﾘｹｰｼｮﾝｺﾝｻﾙﾃｨﾝｸﾞ本部</v>
          </cell>
          <cell r="T271" t="str">
            <v>ｱﾌﾟﾘｹｰｼｮﾝﾃｸﾉﾛｼﾞｰ部</v>
          </cell>
          <cell r="U271" t="str">
            <v>Delivery</v>
          </cell>
          <cell r="V271" t="str">
            <v>B</v>
          </cell>
          <cell r="X271" t="str">
            <v>Delivery</v>
          </cell>
          <cell r="Y271" t="str">
            <v>SA候補</v>
          </cell>
          <cell r="Z271" t="str">
            <v>DeliveryIC3</v>
          </cell>
          <cell r="AA271">
            <v>20610</v>
          </cell>
          <cell r="AB271" t="str">
            <v>シニアプリンシパルコンサルタント</v>
          </cell>
          <cell r="AC271" t="str">
            <v>Senior Principal Consultant</v>
          </cell>
        </row>
        <row r="272">
          <cell r="E272">
            <v>3579</v>
          </cell>
          <cell r="F272" t="str">
            <v>弓場 哲士</v>
          </cell>
          <cell r="G272" t="str">
            <v>ﾕﾝﾊﾞ ｻﾄｼ</v>
          </cell>
          <cell r="H272" t="str">
            <v>Satoshi Yunba</v>
          </cell>
          <cell r="I272" t="str">
            <v>IC3</v>
          </cell>
          <cell r="J272" t="str">
            <v>20515.Principal Consultant.CONS.IMPDEL.IC3</v>
          </cell>
          <cell r="K272" t="str">
            <v>Delivery</v>
          </cell>
          <cell r="L272" t="str">
            <v>B</v>
          </cell>
          <cell r="M272" t="str">
            <v>L5</v>
          </cell>
          <cell r="Q272" t="str">
            <v>ｺﾝｻﾙﾃｨﾝｸﾞｻｰﾋﾞｽ統括</v>
          </cell>
          <cell r="R272" t="str">
            <v>ｱﾌﾟﾘｹｰｼｮﾝｿﾘｭｰｼｮﾝｺﾝｻﾙﾃｨﾝｸﾞ統括本部</v>
          </cell>
          <cell r="S272" t="str">
            <v>西日本ｱﾌﾟﾘｹｰｼｮﾝｺﾝｻﾙﾃｨﾝｸﾞ本部</v>
          </cell>
          <cell r="T272" t="str">
            <v>ｱﾌﾟﾘｹｰｼｮﾝﾃｸﾉﾛｼﾞｰ部</v>
          </cell>
          <cell r="U272" t="str">
            <v>Delivery</v>
          </cell>
          <cell r="V272" t="str">
            <v>B</v>
          </cell>
          <cell r="X272" t="str">
            <v>Delivery</v>
          </cell>
          <cell r="Y272" t="str">
            <v>-</v>
          </cell>
          <cell r="Z272" t="str">
            <v>DeliveryIC3</v>
          </cell>
          <cell r="AA272">
            <v>20610</v>
          </cell>
          <cell r="AB272" t="str">
            <v>シニアプリンシパルコンサルタント</v>
          </cell>
          <cell r="AC272" t="str">
            <v>Senior Principal Consultant</v>
          </cell>
        </row>
        <row r="273">
          <cell r="E273">
            <v>3524</v>
          </cell>
          <cell r="F273" t="str">
            <v>足立 優</v>
          </cell>
          <cell r="G273" t="str">
            <v>ｱﾀﾞﾁ ﾕｳ</v>
          </cell>
          <cell r="H273" t="str">
            <v>Yu Adachi</v>
          </cell>
          <cell r="I273" t="str">
            <v>IC2</v>
          </cell>
          <cell r="J273" t="str">
            <v>20410.Senior Consultant.CONS.IMPDEL.IC2</v>
          </cell>
          <cell r="K273" t="str">
            <v>Delivery</v>
          </cell>
          <cell r="L273" t="str">
            <v>B</v>
          </cell>
          <cell r="M273" t="str">
            <v>L4</v>
          </cell>
          <cell r="Q273" t="str">
            <v>ｺﾝｻﾙﾃｨﾝｸﾞｻｰﾋﾞｽ統括</v>
          </cell>
          <cell r="R273" t="str">
            <v>ｱﾌﾟﾘｹｰｼｮﾝｿﾘｭｰｼｮﾝｺﾝｻﾙﾃｨﾝｸﾞ統括本部</v>
          </cell>
          <cell r="S273" t="str">
            <v>西日本ｱﾌﾟﾘｹｰｼｮﾝｺﾝｻﾙﾃｨﾝｸﾞ本部</v>
          </cell>
          <cell r="T273" t="str">
            <v>ｱﾌﾟﾘｹｰｼｮﾝﾃｸﾉﾛｼﾞｰ部</v>
          </cell>
          <cell r="U273" t="str">
            <v>Delivery</v>
          </cell>
          <cell r="V273" t="str">
            <v>B</v>
          </cell>
          <cell r="X273" t="str">
            <v>Delivery</v>
          </cell>
          <cell r="Y273" t="str">
            <v>-</v>
          </cell>
          <cell r="Z273" t="str">
            <v>DeliveryIC2</v>
          </cell>
          <cell r="AA273">
            <v>20410</v>
          </cell>
          <cell r="AB273" t="str">
            <v>シニアコンサルタント</v>
          </cell>
          <cell r="AC273" t="str">
            <v>Senior Consultant</v>
          </cell>
        </row>
        <row r="274">
          <cell r="E274">
            <v>3659</v>
          </cell>
          <cell r="F274" t="str">
            <v>山中 祥平</v>
          </cell>
          <cell r="G274" t="str">
            <v>ﾔﾏﾅｶ ｼｮｳﾍｲ</v>
          </cell>
          <cell r="H274" t="str">
            <v>Shohei Yamanaka</v>
          </cell>
          <cell r="I274" t="str">
            <v>IC2</v>
          </cell>
          <cell r="J274" t="str">
            <v>20410.Senior Consultant.CONS.IMPDEL.IC2</v>
          </cell>
          <cell r="K274" t="str">
            <v>Delivery</v>
          </cell>
          <cell r="L274" t="str">
            <v>B</v>
          </cell>
          <cell r="M274" t="str">
            <v>L4</v>
          </cell>
          <cell r="Q274" t="str">
            <v>ｺﾝｻﾙﾃｨﾝｸﾞｻｰﾋﾞｽ統括</v>
          </cell>
          <cell r="R274" t="str">
            <v>ｱﾌﾟﾘｹｰｼｮﾝｿﾘｭｰｼｮﾝｺﾝｻﾙﾃｨﾝｸﾞ統括本部</v>
          </cell>
          <cell r="S274" t="str">
            <v>西日本ｱﾌﾟﾘｹｰｼｮﾝｺﾝｻﾙﾃｨﾝｸﾞ本部</v>
          </cell>
          <cell r="T274" t="str">
            <v>ｱﾌﾟﾘｹｰｼｮﾝﾃｸﾉﾛｼﾞｰ部</v>
          </cell>
          <cell r="U274" t="str">
            <v>Delivery</v>
          </cell>
          <cell r="V274" t="str">
            <v>B</v>
          </cell>
          <cell r="X274" t="str">
            <v>Delivery</v>
          </cell>
          <cell r="Y274" t="str">
            <v>-</v>
          </cell>
          <cell r="Z274" t="str">
            <v>DeliveryIC2</v>
          </cell>
          <cell r="AA274">
            <v>20410</v>
          </cell>
          <cell r="AB274" t="str">
            <v>シニアコンサルタント</v>
          </cell>
          <cell r="AC274" t="str">
            <v>Senior Consultant</v>
          </cell>
        </row>
        <row r="275">
          <cell r="E275">
            <v>5320</v>
          </cell>
          <cell r="F275" t="str">
            <v>島田 晃</v>
          </cell>
          <cell r="G275" t="str">
            <v>ｼﾏﾀﾞ ｱｷﾗ</v>
          </cell>
          <cell r="H275" t="str">
            <v>Akira Shimada</v>
          </cell>
          <cell r="I275" t="str">
            <v>IC3</v>
          </cell>
          <cell r="J275" t="str">
            <v>21620.Consulting Solution Principle.CONS.IMPDEL.IC3</v>
          </cell>
          <cell r="K275" t="str">
            <v>Solution</v>
          </cell>
          <cell r="L275" t="str">
            <v>B</v>
          </cell>
          <cell r="M275" t="str">
            <v>L5</v>
          </cell>
          <cell r="Q275" t="str">
            <v>ｺﾝｻﾙﾃｨﾝｸﾞｻｰﾋﾞｽ統括</v>
          </cell>
          <cell r="R275" t="str">
            <v>MS</v>
          </cell>
          <cell r="S275" t="str">
            <v>-</v>
          </cell>
          <cell r="T275" t="str">
            <v>-</v>
          </cell>
          <cell r="U275" t="str">
            <v>Delivery</v>
          </cell>
          <cell r="V275" t="str">
            <v>B</v>
          </cell>
        </row>
        <row r="276">
          <cell r="E276">
            <v>3610</v>
          </cell>
          <cell r="F276" t="str">
            <v>関谷 浩行</v>
          </cell>
          <cell r="G276" t="str">
            <v>ｾｷﾔ ﾋﾛﾕｷ</v>
          </cell>
          <cell r="H276" t="str">
            <v>Hiroyuki Sekiya</v>
          </cell>
          <cell r="I276" t="str">
            <v>IC3</v>
          </cell>
          <cell r="J276" t="str">
            <v>20610.Senior Principal Consultant.CONS.IMPDEL.IC3</v>
          </cell>
          <cell r="K276" t="str">
            <v>Delivery</v>
          </cell>
          <cell r="L276" t="str">
            <v>B</v>
          </cell>
          <cell r="M276" t="str">
            <v>L6</v>
          </cell>
          <cell r="Q276" t="str">
            <v>ｺﾝｻﾙﾃｨﾝｸﾞｻｰﾋﾞｽ統括</v>
          </cell>
          <cell r="R276" t="str">
            <v>SOA</v>
          </cell>
          <cell r="S276" t="str">
            <v>-</v>
          </cell>
          <cell r="T276" t="str">
            <v>-</v>
          </cell>
          <cell r="U276" t="str">
            <v>Delivery</v>
          </cell>
          <cell r="V276" t="str">
            <v>B</v>
          </cell>
          <cell r="AD276" t="str">
            <v>大村さんも受入希望とのこと。</v>
          </cell>
        </row>
        <row r="277">
          <cell r="E277">
            <v>583</v>
          </cell>
          <cell r="F277" t="str">
            <v>森 隆志</v>
          </cell>
          <cell r="G277" t="str">
            <v>ﾓﾘ ﾀｶｼ</v>
          </cell>
          <cell r="H277" t="str">
            <v>Takashi Mori</v>
          </cell>
          <cell r="I277" t="str">
            <v>M4</v>
          </cell>
          <cell r="J277" t="str">
            <v>90041.Consulting Sales Director.SALES.SPECPROD.M4</v>
          </cell>
          <cell r="K277" t="str">
            <v>Sales</v>
          </cell>
          <cell r="L277" t="str">
            <v>NB</v>
          </cell>
          <cell r="M277" t="str">
            <v>L8</v>
          </cell>
          <cell r="N277" t="str">
            <v>Y</v>
          </cell>
          <cell r="Q277" t="str">
            <v>ｺﾝｻﾙﾃｨﾝｸﾞｻｰﾋﾞｽ統括</v>
          </cell>
          <cell r="R277" t="str">
            <v>-</v>
          </cell>
          <cell r="S277" t="str">
            <v>-</v>
          </cell>
          <cell r="T277" t="str">
            <v>-</v>
          </cell>
          <cell r="U277" t="str">
            <v>General/Operations</v>
          </cell>
          <cell r="V277" t="str">
            <v>NB</v>
          </cell>
          <cell r="Z277" t="str">
            <v>General/OperationsM4</v>
          </cell>
          <cell r="AA277">
            <v>22050</v>
          </cell>
        </row>
        <row r="278">
          <cell r="E278">
            <v>4120</v>
          </cell>
          <cell r="F278" t="str">
            <v>山田 陽介</v>
          </cell>
          <cell r="G278" t="str">
            <v>ﾔﾏﾀﾞ ﾖｳｽｹ</v>
          </cell>
          <cell r="H278" t="str">
            <v>Yosuke Yamada</v>
          </cell>
          <cell r="I278" t="str">
            <v>IC2</v>
          </cell>
          <cell r="J278" t="str">
            <v>90036.Consulting Sales Rep 2.SALES.SPECPROD.IC2</v>
          </cell>
          <cell r="K278" t="str">
            <v>Sales</v>
          </cell>
          <cell r="L278" t="str">
            <v>NB</v>
          </cell>
          <cell r="M278" t="str">
            <v>L4</v>
          </cell>
          <cell r="Q278" t="str">
            <v>ｺﾝｻﾙﾃｨﾝｸﾞｻｰﾋﾞｽ統括</v>
          </cell>
          <cell r="R278" t="str">
            <v>-</v>
          </cell>
          <cell r="S278" t="str">
            <v>-</v>
          </cell>
          <cell r="T278" t="str">
            <v>-</v>
          </cell>
          <cell r="U278" t="str">
            <v>General/Operations</v>
          </cell>
          <cell r="V278" t="str">
            <v>NB</v>
          </cell>
          <cell r="Z278" t="str">
            <v>General/OperationsIC2</v>
          </cell>
          <cell r="AA278">
            <v>22024</v>
          </cell>
        </row>
        <row r="279">
          <cell r="E279">
            <v>4266</v>
          </cell>
          <cell r="F279" t="str">
            <v>山田 史</v>
          </cell>
          <cell r="G279" t="str">
            <v>ﾔﾏﾀﾞ ﾌﾋﾄ</v>
          </cell>
          <cell r="H279" t="str">
            <v>Fuhito Yamada</v>
          </cell>
          <cell r="I279" t="str">
            <v>IC2</v>
          </cell>
          <cell r="J279" t="str">
            <v>90036.Consulting Sales Rep 2.SALES.SPECPROD.IC2</v>
          </cell>
          <cell r="K279" t="str">
            <v>Sales</v>
          </cell>
          <cell r="L279" t="str">
            <v>NB</v>
          </cell>
          <cell r="M279" t="str">
            <v>L4</v>
          </cell>
          <cell r="Q279" t="str">
            <v>ｺﾝｻﾙﾃｨﾝｸﾞｻｰﾋﾞｽ統括</v>
          </cell>
          <cell r="R279" t="str">
            <v>-</v>
          </cell>
          <cell r="S279" t="str">
            <v>-</v>
          </cell>
          <cell r="T279" t="str">
            <v>-</v>
          </cell>
          <cell r="U279" t="str">
            <v>General/Operations</v>
          </cell>
          <cell r="V279" t="str">
            <v>NB</v>
          </cell>
          <cell r="Z279" t="str">
            <v>General/OperationsIC2</v>
          </cell>
          <cell r="AA279">
            <v>22024</v>
          </cell>
        </row>
        <row r="280">
          <cell r="E280">
            <v>4108</v>
          </cell>
          <cell r="F280" t="str">
            <v>関 孝</v>
          </cell>
          <cell r="G280" t="str">
            <v>ｾｷ ﾀｶｼ</v>
          </cell>
          <cell r="H280" t="str">
            <v>Takashi Seki</v>
          </cell>
          <cell r="I280" t="str">
            <v>M5</v>
          </cell>
          <cell r="J280" t="str">
            <v>23020.Consulting Senior Practice Director.CONS.IMPDEL.M5</v>
          </cell>
          <cell r="K280" t="str">
            <v>Practice</v>
          </cell>
          <cell r="L280" t="str">
            <v>B</v>
          </cell>
          <cell r="M280" t="str">
            <v>L9</v>
          </cell>
          <cell r="N280" t="str">
            <v>Y</v>
          </cell>
          <cell r="Q280" t="str">
            <v>ｺﾝｻﾙﾃｨﾝｸﾞｻｰﾋﾞｽ統括</v>
          </cell>
          <cell r="R280" t="str">
            <v>-</v>
          </cell>
          <cell r="S280" t="str">
            <v>-</v>
          </cell>
          <cell r="T280" t="str">
            <v>-</v>
          </cell>
          <cell r="U280" t="str">
            <v>Delivery</v>
          </cell>
          <cell r="V280" t="str">
            <v>B</v>
          </cell>
          <cell r="Z280" t="str">
            <v>DeliveryM5</v>
          </cell>
          <cell r="AA280">
            <v>21520</v>
          </cell>
        </row>
        <row r="281">
          <cell r="E281">
            <v>5072</v>
          </cell>
          <cell r="F281" t="str">
            <v>水野 宏之</v>
          </cell>
          <cell r="G281" t="str">
            <v>ﾐｽﾞﾉ ﾋﾛﾕｷ</v>
          </cell>
          <cell r="H281" t="str">
            <v>Hiroyuki Mizuno</v>
          </cell>
          <cell r="I281" t="str">
            <v>IC5</v>
          </cell>
          <cell r="J281" t="str">
            <v>21650.Consulting Solution Director.CONS.IMPDEL.IC5</v>
          </cell>
          <cell r="K281" t="str">
            <v>Solution</v>
          </cell>
          <cell r="L281" t="str">
            <v>B</v>
          </cell>
          <cell r="M281" t="str">
            <v>L8</v>
          </cell>
          <cell r="Q281" t="str">
            <v>SCへ</v>
          </cell>
          <cell r="R281" t="str">
            <v>-</v>
          </cell>
          <cell r="S281" t="str">
            <v>-</v>
          </cell>
          <cell r="T281" t="str">
            <v>-</v>
          </cell>
          <cell r="U281" t="str">
            <v>Solution</v>
          </cell>
          <cell r="V281" t="str">
            <v>-</v>
          </cell>
          <cell r="Y281" t="str">
            <v>-</v>
          </cell>
          <cell r="Z281" t="str">
            <v>SolutionIC5</v>
          </cell>
          <cell r="AA281">
            <v>21660</v>
          </cell>
          <cell r="AD281" t="str">
            <v>SCへ</v>
          </cell>
        </row>
        <row r="282">
          <cell r="E282">
            <v>1147</v>
          </cell>
          <cell r="F282" t="str">
            <v>中兼 裕隆</v>
          </cell>
          <cell r="G282" t="str">
            <v>ﾅｶｶﾞﾈ ﾕﾀｶ</v>
          </cell>
          <cell r="H282" t="str">
            <v>Yutaka Nakagane</v>
          </cell>
          <cell r="I282" t="str">
            <v>M3</v>
          </cell>
          <cell r="J282" t="str">
            <v>21505.Consulting Technical Mgmt Manager.CONS.IMPDEL.M3</v>
          </cell>
          <cell r="K282" t="str">
            <v>Delivery</v>
          </cell>
          <cell r="L282" t="str">
            <v>B</v>
          </cell>
          <cell r="M282" t="str">
            <v>L7</v>
          </cell>
          <cell r="N282" t="str">
            <v>Y</v>
          </cell>
          <cell r="Q282" t="str">
            <v>ｺﾝｻﾙﾃｨﾝｸﾞｻｰﾋﾞｽ統括</v>
          </cell>
          <cell r="R282" t="str">
            <v>　</v>
          </cell>
          <cell r="S282" t="str">
            <v>　</v>
          </cell>
          <cell r="T282" t="str">
            <v>　</v>
          </cell>
          <cell r="U282" t="str">
            <v>Delivery</v>
          </cell>
          <cell r="V282" t="str">
            <v>B</v>
          </cell>
          <cell r="X282" t="str">
            <v>Delivery</v>
          </cell>
          <cell r="Y282" t="str">
            <v>-</v>
          </cell>
          <cell r="Z282" t="str">
            <v>DeliveryM3</v>
          </cell>
          <cell r="AA282">
            <v>21505</v>
          </cell>
          <cell r="AD282" t="str">
            <v>退職</v>
          </cell>
        </row>
      </sheetData>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変更件数"/>
      <sheetName val="FY15-&gt;FY16"/>
      <sheetName val="Jobcodemaster"/>
      <sheetName val="JobTable"/>
      <sheetName val="HCmaster"/>
      <sheetName val="メモ"/>
      <sheetName val="手順書"/>
      <sheetName val="FY13 LM"/>
      <sheetName val="FY14 ORG"/>
      <sheetName val="FY14 LM"/>
      <sheetName val="Sheet1"/>
      <sheetName val="HCmaster531"/>
      <sheetName val="FY14Org"/>
      <sheetName val="Summary"/>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集計チェック"/>
      <sheetName val="FY15-&gt;FY16"/>
      <sheetName val="Jobcodemaster"/>
      <sheetName val="JobTable"/>
      <sheetName val="HCmaster"/>
      <sheetName val="メモ"/>
      <sheetName val="手順書"/>
      <sheetName val="FY13 LM"/>
      <sheetName val="FY14 ORG"/>
      <sheetName val="FY14 LM"/>
      <sheetName val="Sheet1"/>
      <sheetName val="HCmaster531"/>
      <sheetName val="FY14Org"/>
      <sheetName val="Summary"/>
      <sheetName val="List"/>
    </sheetNames>
    <sheetDataSet>
      <sheetData sheetId="0"/>
      <sheetData sheetId="1"/>
      <sheetData sheetId="2"/>
      <sheetData sheetId="3">
        <row r="1">
          <cell r="B1" t="str">
            <v>Job
Code</v>
          </cell>
        </row>
      </sheetData>
      <sheetData sheetId="4">
        <row r="1">
          <cell r="A1" t="str">
            <v>JobCode</v>
          </cell>
        </row>
      </sheetData>
      <sheetData sheetId="5"/>
      <sheetData sheetId="6"/>
      <sheetData sheetId="7"/>
      <sheetData sheetId="8"/>
      <sheetData sheetId="9"/>
      <sheetData sheetId="10"/>
      <sheetData sheetId="11"/>
      <sheetData sheetId="12"/>
      <sheetData sheetId="13"/>
      <sheetData sheetId="14"/>
      <sheetData sheetId="15">
        <row r="2">
          <cell r="A2" t="str">
            <v>ビジネス・デベロップメント部</v>
          </cell>
        </row>
        <row r="3">
          <cell r="A3" t="str">
            <v>トヨタ事業部</v>
          </cell>
        </row>
        <row r="4">
          <cell r="A4" t="str">
            <v>マツダ事業部</v>
          </cell>
        </row>
        <row r="5">
          <cell r="A5" t="str">
            <v>バリューチェーンコンサルティング部</v>
          </cell>
        </row>
        <row r="6">
          <cell r="A6" t="str">
            <v>ERPコンサルティング部</v>
          </cell>
        </row>
        <row r="7">
          <cell r="A7" t="str">
            <v>JDEコンサルティング部</v>
          </cell>
        </row>
        <row r="8">
          <cell r="A8" t="str">
            <v>AppsTechコンサルティング部</v>
          </cell>
        </row>
        <row r="9">
          <cell r="A9" t="str">
            <v>Sales Cloudコンサルティング部</v>
          </cell>
        </row>
        <row r="10">
          <cell r="A10" t="str">
            <v>Service Cloudコンサルティング部</v>
          </cell>
        </row>
        <row r="11">
          <cell r="A11" t="str">
            <v>HCMコンサルティング部</v>
          </cell>
        </row>
        <row r="12">
          <cell r="A12" t="str">
            <v>マネージドサービス部</v>
          </cell>
        </row>
        <row r="13">
          <cell r="A13" t="str">
            <v>西日本部コンサルティング部</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Y13Budget案"/>
      <sheetName val="FY13"/>
      <sheetName val="FY13 組織"/>
      <sheetName val="FY12休職者込HC"/>
      <sheetName val="LIST"/>
      <sheetName val="名刺Title"/>
      <sheetName val="HCMasterのjob"/>
      <sheetName val="Sheet1"/>
    </sheetNames>
    <sheetDataSet>
      <sheetData sheetId="0" refreshError="1"/>
      <sheetData sheetId="1" refreshError="1"/>
      <sheetData sheetId="2" refreshError="1"/>
      <sheetData sheetId="3" refreshError="1"/>
      <sheetData sheetId="4">
        <row r="2">
          <cell r="A2" t="str">
            <v>General/Operations</v>
          </cell>
        </row>
        <row r="3">
          <cell r="A3" t="str">
            <v>Delivery</v>
          </cell>
        </row>
        <row r="4">
          <cell r="A4" t="str">
            <v>Practice</v>
          </cell>
        </row>
        <row r="5">
          <cell r="A5" t="str">
            <v>Solution</v>
          </cell>
        </row>
        <row r="6">
          <cell r="A6" t="str">
            <v>Project</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mber List"/>
      <sheetName val="Org List"/>
      <sheetName val="Jobcodemaster"/>
      <sheetName val="Summary"/>
      <sheetName val="Utilization Target"/>
      <sheetName val="組織図のHC用の検算"/>
    </sheetNames>
    <sheetDataSet>
      <sheetData sheetId="0" refreshError="1"/>
      <sheetData sheetId="1" refreshError="1"/>
      <sheetData sheetId="2">
        <row r="4">
          <cell r="B4" t="str">
            <v>コンサルティングセールス部</v>
          </cell>
        </row>
        <row r="5">
          <cell r="B5" t="str">
            <v>テクニカルアーキテクト部</v>
          </cell>
        </row>
        <row r="6">
          <cell r="B6" t="str">
            <v>テクノロジークラウドソリューション</v>
          </cell>
        </row>
        <row r="7">
          <cell r="B7" t="str">
            <v>DBコアテクノロジー</v>
          </cell>
        </row>
        <row r="8">
          <cell r="B8" t="str">
            <v>DBソリューション</v>
          </cell>
        </row>
        <row r="9">
          <cell r="B9" t="str">
            <v>DBアーキテクト</v>
          </cell>
        </row>
        <row r="10">
          <cell r="B10" t="str">
            <v>ミドルウェアアーキテクト</v>
          </cell>
        </row>
        <row r="11">
          <cell r="B11" t="str">
            <v>エンタープライズアカウント部</v>
          </cell>
        </row>
        <row r="12">
          <cell r="B12" t="str">
            <v>エンタープライズアカウント第一コンサルティング</v>
          </cell>
        </row>
        <row r="13">
          <cell r="B13" t="str">
            <v>エンタープライズアカウント第二コンサルティング</v>
          </cell>
        </row>
        <row r="14">
          <cell r="B14" t="str">
            <v>ビジネスアライアンス部</v>
          </cell>
        </row>
        <row r="15">
          <cell r="B15" t="str">
            <v>ITソリューション部</v>
          </cell>
        </row>
        <row r="16">
          <cell r="B16" t="str">
            <v>ソリューションアーキテクト</v>
          </cell>
        </row>
        <row r="17">
          <cell r="B17" t="str">
            <v>インテグレーションアーキテクト</v>
          </cell>
        </row>
        <row r="18">
          <cell r="B18" t="str">
            <v>インプリメンテーションアーキテクト</v>
          </cell>
        </row>
        <row r="19">
          <cell r="B19" t="str">
            <v>BIアーキテクト</v>
          </cell>
        </row>
        <row r="20">
          <cell r="B20" t="str">
            <v>BPM/SOAコンサルティング部</v>
          </cell>
        </row>
        <row r="21">
          <cell r="B21" t="str">
            <v>BPM/SOAインテグレーション</v>
          </cell>
        </row>
        <row r="22">
          <cell r="B22" t="str">
            <v>BPMコンサルティング</v>
          </cell>
        </row>
        <row r="23">
          <cell r="B23" t="str">
            <v>SOAコンサルティング</v>
          </cell>
        </row>
        <row r="24">
          <cell r="B24" t="str">
            <v>Security/Technical Architectureコンサルティング</v>
          </cell>
        </row>
      </sheetData>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CSJグラフ"/>
      <sheetName val="部門別グラフ"/>
      <sheetName val="ASC"/>
      <sheetName val="ASC（詳細1）"/>
      <sheetName val="ASC（詳細2）"/>
      <sheetName val="TSC"/>
      <sheetName val="BPM_SOA"/>
      <sheetName val="Delivery"/>
      <sheetName val="Solution"/>
      <sheetName val="PM"/>
      <sheetName val="Util 0%（Job Type）"/>
      <sheetName val="Util 0%（部門別）"/>
      <sheetName val="Target 50%未満（部門別）"/>
      <sheetName val="集計"/>
      <sheetName val="HR(MTD)"/>
      <sheetName val="HR(QTD)"/>
      <sheetName val="PA"/>
      <sheetName val="Capacity Hours"/>
      <sheetName val="WorkType"/>
      <sheetName val="HCmaster"/>
      <sheetName val="HRデータ抽出"/>
      <sheetName val="Target Utilization"/>
      <sheetName val="検算"/>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ow r="1">
          <cell r="L1" t="str">
            <v>※ 新卒１０名</v>
          </cell>
        </row>
        <row r="2">
          <cell r="L2" t="str">
            <v>Emp#</v>
          </cell>
          <cell r="M2" t="str">
            <v>Name</v>
          </cell>
        </row>
        <row r="3">
          <cell r="L3">
            <v>4509</v>
          </cell>
          <cell r="M3" t="str">
            <v>伊藤 一樹</v>
          </cell>
        </row>
        <row r="4">
          <cell r="L4">
            <v>4510</v>
          </cell>
          <cell r="M4" t="str">
            <v>犬飼 泰也</v>
          </cell>
        </row>
        <row r="5">
          <cell r="L5">
            <v>4516</v>
          </cell>
          <cell r="M5" t="str">
            <v>岡辺 琢也</v>
          </cell>
        </row>
        <row r="6">
          <cell r="L6">
            <v>4527</v>
          </cell>
          <cell r="M6" t="str">
            <v>小林 純也</v>
          </cell>
        </row>
        <row r="7">
          <cell r="L7">
            <v>4528</v>
          </cell>
          <cell r="M7" t="str">
            <v>小松澤 達樹</v>
          </cell>
        </row>
        <row r="8">
          <cell r="L8">
            <v>4529</v>
          </cell>
          <cell r="M8" t="str">
            <v>重川 隼飛</v>
          </cell>
        </row>
        <row r="9">
          <cell r="L9">
            <v>4539</v>
          </cell>
          <cell r="M9" t="str">
            <v>田村 寛樹</v>
          </cell>
        </row>
        <row r="10">
          <cell r="L10">
            <v>4544</v>
          </cell>
          <cell r="M10" t="str">
            <v>飛田 麻夕子</v>
          </cell>
        </row>
        <row r="11">
          <cell r="L11">
            <v>4549</v>
          </cell>
          <cell r="M11" t="str">
            <v>矢吹 優成</v>
          </cell>
        </row>
        <row r="12">
          <cell r="L12">
            <v>4552</v>
          </cell>
          <cell r="M12" t="str">
            <v>吉澤 直人</v>
          </cell>
        </row>
      </sheetData>
      <sheetData sheetId="22"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rodawara/Documents/Job/FY20/HC/FY20%20June_Consulting_Member_List_V4.8.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eiko Tsukui" refreshedDate="43614.451521990741" createdVersion="6" refreshedVersion="6" minRefreshableVersion="3" recordCount="572">
  <cacheSource type="worksheet">
    <worksheetSource ref="AM2:BQ574" sheet="FY20 Member List_変更用" r:id="rId2"/>
  </cacheSource>
  <cacheFields count="31">
    <cacheField name="Dept#（プルダウンから選択）" numFmtId="0">
      <sharedItems containsMixedTypes="1" containsNumber="1" containsInteger="1" minValue="0" maxValue="1122" count="71">
        <n v="100"/>
        <n v="300"/>
        <n v="310"/>
        <n v="331"/>
        <n v="330"/>
        <n v="320"/>
        <n v="340"/>
        <n v="332"/>
        <n v="0"/>
        <n v="800"/>
        <n v="900"/>
        <n v="811"/>
        <n v="820"/>
        <n v="850"/>
        <n v="834"/>
        <s v="退職"/>
        <n v="200"/>
        <n v="830"/>
        <n v="835"/>
        <n v="833"/>
        <n v="831"/>
        <n v="832"/>
        <n v="840"/>
        <n v="841"/>
        <n v="843"/>
        <n v="845"/>
        <n v="842"/>
        <n v="844"/>
        <n v="846"/>
        <n v="855"/>
        <n v="851"/>
        <n v="852"/>
        <n v="853"/>
        <n v="854"/>
        <n v="500"/>
        <n v="600"/>
        <n v="642"/>
        <n v="610"/>
        <n v="611"/>
        <n v="615"/>
        <n v="614"/>
        <n v="613"/>
        <n v="620"/>
        <n v="621"/>
        <n v="622"/>
        <n v="650"/>
        <n v="612"/>
        <n v="641"/>
        <n v="630"/>
        <n v="631"/>
        <n v="632"/>
        <n v="633"/>
        <n v="640"/>
        <n v="643"/>
        <n v="655"/>
        <n v="651"/>
        <n v="653"/>
        <n v="652"/>
        <n v="730"/>
        <n v="720"/>
        <n v="740"/>
        <n v="700"/>
        <n v="710"/>
        <n v="910"/>
        <n v="920"/>
        <n v="950"/>
        <n v="1100"/>
        <n v="1110"/>
        <n v="1120"/>
        <n v="1122"/>
        <n v="750" u="1"/>
      </sharedItems>
    </cacheField>
    <cacheField name="所属" numFmtId="0">
      <sharedItems count="132">
        <s v="コンサルティングサービス事業統括 - コンサルティングサービス事業統括 - コンサルティングサービス事業統括 - 0"/>
        <s v="コンサルティングサービス事業統括 - コンサルティング営業本部 - コンサルティング営業本部 - 0"/>
        <s v="コンサルティングサービス事業統括 - コンサルティング営業本部 - テクノロジー営業部 - 0"/>
        <e v="#N/A"/>
        <s v="コンサルティングサービス事業統括 - コンサルティング営業本部 - コマーシャル インキュベーション営業部 - 0"/>
        <s v="コンサルティングサービス事業統括 - コンサルティング営業本部 - 製造 &amp; リージョン営業部 - 0"/>
        <s v="コンサルティングサービス事業統括 - コンサルティング営業本部 - クラウドソリューション営業部 - 0"/>
        <s v="コンサルティングサービス事業統括 - クラウド・テクノロジーコンサルティング事業本部 - クラウド・テクノロジーコンサルティング事業本部 - 0"/>
        <s v="コンサルティングサービス事業統括 - コンサルティングProject Success Support本部 - コンサルティングProject Success Support本部 - 0"/>
        <s v="コンサルティングサービス事業統括 - クラウド・テクノロジーコンサルティング事業本部 - クラウドトランスフォーメーション部 - 0"/>
        <s v="コンサルティングサービス事業統括 - クラウド・テクノロジーコンサルティング事業本部 - クラウドアクセラレーション部 - 0"/>
        <s v="コンサルティングサービス事業統括 - クラウド・テクノロジーコンサルティング事業本部 - エンタープライズアカウント本部 - 0"/>
        <s v="コンサルティングサービス事業統括 - クラウド・テクノロジーコンサルティング事業本部 - クラウドプラットフォーム本部 - インフラアーキテクト部"/>
        <s v="コンサルティングサービス事業統括 - グローバルエンゲージメント部 - グローバルエンゲージメント部 - 0"/>
        <s v="コンサルティングサービス事業統括 - クラウド・テクノロジーコンサルティング事業本部 - クラウドプラットフォーム本部 - 0"/>
        <s v="コンサルティングサービス事業統括 - クラウド・テクノロジーコンサルティング事業本部 - クラウドプラットフォーム本部 - エンタープライズソリューション部"/>
        <s v="コンサルティングサービス事業統括 - クラウド・テクノロジーコンサルティング事業本部 - クラウドプラットフォーム本部 - クラウドテクノロジスト部"/>
        <s v="コンサルティングサービス事業統括 - クラウド・テクノロジーコンサルティング事業本部 - クラウドプラットフォーム本部 - 匠"/>
        <s v="コンサルティングサービス事業統括 - クラウド・テクノロジーコンサルティング事業本部 - クラウドプラットフォーム本部 - ストラテジックPaaSアーキテクト部"/>
        <s v="コンサルティングサービス事業統括 - クラウド・テクノロジーコンサルティング事業本部 - クラウドソリューション本部 - 0"/>
        <s v="コンサルティングサービス事業統括 - クラウド・テクノロジーコンサルティング事業本部 - クラウドソリューション本部 - ソリューションアーキテクト部"/>
        <s v="コンサルティングサービス事業統括 - クラウド・テクノロジーコンサルティング事業本部 - クラウドソリューション本部 - 第二デザイン＆インプリメンテーション部"/>
        <s v="コンサルティングサービス事業統括 - クラウド・テクノロジーコンサルティング事業本部 - クラウドソリューション本部 - 第四デザイン＆インプリメンテーション部"/>
        <s v="コンサルティングサービス事業統括 - クラウド・テクノロジーコンサルティング事業本部 - クラウドソリューション本部 - 第一デザイン＆インプリメンテーション部"/>
        <s v="コンサルティングサービス事業統括 - クラウド・テクノロジーコンサルティング事業本部 - クラウドソリューション本部 - 第三デザイン＆インプリメンテーション部"/>
        <s v="コンサルティングサービス事業統括 - クラウド・テクノロジーコンサルティング事業本部 - クラウドソリューション本部 - ストラテジックプロジェクト部"/>
        <s v="コンサルティングサービス事業統括 - クラウド・テクノロジーコンサルティング事業本部 - エンタープライズアカウント本部 - 第五エンタープライズアカウント部"/>
        <s v="コンサルティングサービス事業統括 - クラウド・テクノロジーコンサルティング事業本部 - エンタープライズアカウント本部 - 第一エンタープライズアカウント部"/>
        <s v="コンサルティングサービス事業統括 - クラウド・テクノロジーコンサルティング事業本部 - エンタープライズアカウント本部 - 第二エンタープライズアカウント部"/>
        <s v="コンサルティングサービス事業統括 - クラウド・テクノロジーコンサルティング事業本部 - エンタープライズアカウント本部 - 第三エンタープライズアカウント部"/>
        <s v="コンサルティングサービス事業統括 - クラウド・テクノロジーコンサルティング事業本部 - エンタープライズアカウント本部 - 第四エンタープライズアカウント部"/>
        <s v="コンサルティングサービス事業統括 - エンタープライズアーキテクト部 - エンタープライズアーキテクト部 - 0"/>
        <s v="コンサルティングサービス事業統括 - クラウド・アプリケーションコンサルティング事業本部 - クラウド・アプリケーションコンサルティング事業本部 - 0"/>
        <s v="コンサルティングサービス事業統括 - クラウド・アプリケーションコンサルティング事業本部 - CXクラウドコンサルティング本部 - マーケティングクラウドコンサルティング部_x000a_"/>
        <s v="コンサルティングサービス事業統括 - クラウド・アプリケーションコンサルティング事業本部 - ERP/EPMクラウドコンサルティング本部 - 0"/>
        <s v="コンサルティングサービス事業統括 - クラウド・アプリケーションコンサルティング事業本部 - ERP/EPMクラウドコンサルティング本部 - ERP/EPMクラウド・ソリューションコンサルティング部"/>
        <s v="コンサルティングサービス事業統括 - クラウド・アプリケーションコンサルティング事業本部 - ERP/EPMクラウドコンサルティング本部 - Accounting Platformクラウドコンサルティング部"/>
        <s v="コンサルティングサービス事業統括 - クラウド・アプリケーションコンサルティング事業本部 - ERP/EPMクラウドコンサルティング本部 - Financialsクラウドコンサルティング部"/>
        <s v="コンサルティングサービス事業統括 - クラウド・アプリケーションコンサルティング事業本部 - ERP/EPMクラウドコンサルティング本部 - Procurementクラウドコンサルティング部"/>
        <s v="コンサルティングサービス事業統括 - クラウド・アプリケーションコンサルティング事業本部 - SCMクラウドコンサルティング本部 - 0"/>
        <s v="コンサルティングサービス事業統括 - クラウド・アプリケーションコンサルティング事業本部 - SCMクラウドコンサルティング本部 - 第一SCMクラウドコンサルティング部"/>
        <s v="コンサルティングサービス事業統括 - クラウド・アプリケーションコンサルティング事業本部 - SCMクラウドコンサルティング本部 - 第二SCMクラウドコンサルティング部"/>
        <s v="コンサルティングサービス事業統括 - クラウド・アプリケーションコンサルティング事業本部 - Advanced Solutionコンサルティング本部 - 0"/>
        <s v="コンサルティングサービス事業統括 - クラウド・アプリケーションコンサルティング事業本部 - ERP/EPMクラウドコンサルティング本部 - EPMクラウドコンサルティング部"/>
        <s v="コンサルティングサービス事業統括 - クラウド・アプリケーションコンサルティング事業本部 - CXクラウドコンサルティング本部 - セールスクラウドコンサルティング部"/>
        <s v="コンサルティングサービス事業統括 - クラウド・アプリケーションコンサルティング事業本部 - HCMクラウドコンサルティング本部 - 0"/>
        <s v="コンサルティングサービス事業統括 - クラウド・アプリケーションコンサルティング事業本部 - HCMクラウドコンサルティング本部 - 第一HCMクラウドコンサルティング部"/>
        <s v="コンサルティングサービス事業統括 - クラウド・アプリケーションコンサルティング事業本部 - HCMクラウドコンサルティング本部 - 第二HCMクラウドコンサルティング部"/>
        <s v="コンサルティングサービス事業統括 - クラウド・アプリケーションコンサルティング事業本部 - HCMクラウドコンサルティング本部 - 第三HCMクラウドコンサルティング部"/>
        <s v="コンサルティングサービス事業統括 - クラウド・アプリケーションコンサルティング事業本部 - CXクラウドコンサルティング本部 - 0"/>
        <s v="コンサルティングサービス事業統括 - クラウド・アプリケーションコンサルティング事業本部 - CXクラウドコンサルティング本部 - サービスクラウドコンサルティング部_x000a_"/>
        <s v="コンサルティングサービス事業統括 - クラウド・アプリケーションコンサルティング事業本部 - Advanced Solutionコンサルティング本部 - Managed Serviceコンサルティング部_x000a_"/>
        <s v="コンサルティングサービス事業統括 - クラウド・アプリケーションコンサルティング事業本部 - Advanced Solutionコンサルティング本部 - アプリケーションテクノロジーソリューションコンサルティング部"/>
        <s v="コンサルティングサービス事業統括 - クラウド・アプリケーションコンサルティング事業本部 - Advanced Solutionコンサルティング本部 - アプリケーションテクノロジーインプリメンテーションコンサルティング部_x000a_"/>
        <s v="コンサルティングサービス事業統括 - クラウド・アプリケーションコンサルティング事業本部 - Advanced Solutionコンサルティング本部 - アプリケーションテクノロジーアーキテクチャーコンサルティング部"/>
        <s v="コンサルティングサービス事業統括 - ストラテジック・リージョン - ストラテジック・プロジェクト部 - 0"/>
        <s v="コンサルティングサービス事業統括 - ストラテジック・リージョン - トヨタコンサルティング部  - 0"/>
        <s v="コンサルティングサービス事業統括 - ストラテジック・リージョン - 西日本コンサルティング部  - 0"/>
        <s v="コンサルティングサービス事業統括 - ストラテジック・リージョン - ストラテジック・リージョン事業本部 - 0"/>
        <s v="コンサルティングサービス事業統括 - ストラテジック・リージョン - トヨタプロジェクトサポート部  - 0"/>
        <s v="コンサルティングサービス事業統括 - コンサルティングProject Success Support本部 - クラウドプロジェクトオフィス部 - 0"/>
        <s v="コンサルティングサービス事業統括 - コンサルティングProject Success Support本部 - クラウドプロセスマネジメント部 - 0"/>
        <s v="コンサルティングサービス事業統括 - Employee Success - Employee Success - 0"/>
        <s v="コンサルティングサービス事業統括 - ビジネスマネジメント・オペレーションズ本部 - ビジネスマネジメント・オペレーションズ本部 - 0"/>
        <s v="コンサルティングサービス事業統括 - ビジネスマネジメント・オペレーションズ本部 - ビジネスマネジメント部 - ビジネスマネジメント"/>
        <s v="コンサルティングサービス事業統括 - ビジネスマネジメント・オペレーションズ本部 - ビジネストランザクション部 - ビジネスオペレーション"/>
        <s v="コンサルティングサービス事業統括 - ビジネスマネジメント・オペレーションズ本部 - ビジネストランザクション部 - Business Subconstracting Office"/>
        <s v="コンサルティングサービス事業統括 - クラウド・テクノロジーコンサルティング事業本部 - クラウドソリューション部 - ストラテジックプロジェクト" u="1"/>
        <s v="コンサルティングサービス事業統括 - コンサルティング営業本部 - コマーシャル インキュベーション営業部 - コマーシャル営業部" u="1"/>
        <s v="コンサルティングサービス事業統括 - クラウド・アプリケーション・デリバリー事業本部 - HCMクラウドコンサルティング本部 - HCMクラウドコンサルティング第3部" u="1"/>
        <s v="コンサルティングサービス事業統括 - クラウド・アプリケーション・デリバリー事業本部 - Advanced Solutionクラウドコンサルティング本部 - アプリケーションテクノロジーアーキテクチャーコンサルティング部" u="1"/>
        <s v="コンサルティングサービス事業統括 - クラウド・アプリケーション・デリバリー事業本部 - ERP/EPMクラウドコンサルティング本部 - Procurementクラウドコンサルティング部" u="1"/>
        <s v="コンサルティングサービス事業統括 - クラウド・アプリケーション・デリバリー事業本部 - Advanced Solutionコンサルティング本部 - アプリケーションテクノロジーインプリメンテーションコンサルティング部_x000a_" u="1"/>
        <s v="コンサルティングサービス事業統括 - クラウド・テクノロジーコンサルティング事業本部 - クラウドプラットフォーム部 - 0" u="1"/>
        <s v="コンサルティングサービス事業統括 - ストラテジックアカウント事業本部 - ストラテジックアカウント事業本部 - 0" u="1"/>
        <s v="コンサルティングサービス事業統括 - クラウド・アプリケーション・デリバリー事業本部 - CXクラウドコンサルティング本部 - 0" u="1"/>
        <s v="コンサルティングサービス事業統括 - ビジネスマネジメント・オペレーションズ本部 - ビジネスマネジメント・オペレーションズ本部 - ビジネスマネジメント・オペレーションズ本部" u="1"/>
        <s v="コンサルティングサービス事業統括 - クラウド・アプリケーション・デリバリー事業本部 - Advanced Solutionクラウドコンサルティング本部 - アプリケーションテクノロジーソリューションコンサルティング部" u="1"/>
        <s v="コンサルティングサービス事業統括 - クラウド・テクノロジーコンサルティング事業本部 - エンタープライズアカウント部 - エンタープライズアカウント第四" u="1"/>
        <s v="コンサルティングサービス事業統括 - クラウド・アプリケーション・デリバリー事業本部 - HCMクラウドコンサルティング本部 - 0" u="1"/>
        <s v="コンサルティングサービス事業統括 - クラウド・アプリケーション・デリバリー事業本部 - SCMクラウドコンサルティング本部 - 0" u="1"/>
        <s v="コンサルティングサービス事業統括 - クラウド・アプリケーション・デリバリー事業本部 - Advanced Solutionクラウドコンサルティング本部 - 0" u="1"/>
        <s v="コンサルティングサービス事業統括 - ストラテジックアカウント事業本部 - トヨタコンサルティング部 - 0" u="1"/>
        <s v="コンサルティングサービス事業統括 - クラウド・アプリケーション・デリバリー事業本部 - ERP/EPMクラウドコンサルティング本部 - 0" u="1"/>
        <s v="コンサルティングサービス事業統括 - クラウド・テクノロジーコンサルティング事業本部 - クラウドソリューション部 - デザイン＆インプリメンテーション第四" u="1"/>
        <s v="コンサルティングサービス事業統括 - クラウド・テクノロジーコンサルティング事業本部 - クラウドソリューション部 - デザイン＆インプリメンテーション第三" u="1"/>
        <s v="コンサルティングサービス事業統括 - コンサルティングProject Success Support本部 - クラウドプロジェクトオフィス部 - クラウドプロジェクトオフィス部" u="1"/>
        <s v="コンサルティングサービス事業統括 - クラウド・テクノロジーコンサルティング事業本部 - クラウドソリューション部 - 0" u="1"/>
        <s v="コンサルティングサービス事業統括 - クラウド・テクノロジーコンサルティング事業本部 - エンタープライズアカウント部 - エンタープライズアカウント第三" u="1"/>
        <s v="コンサルティングサービス事業統括 - クラウド・テクノロジーコンサルティング事業本部 - クラウドプラットフォーム部 - インフラアーキテクト" u="1"/>
        <s v="コンサルティングサービス事業統括 - クラウド・アプリケーション・デリバリー事業本部 - ERP/EPMクラウドコンサルティング本部 - Financialsクラウドコンサルティング部" u="1"/>
        <s v="コンサルティングサービス事業統括 - クラウド・アプリケーション・デリバリー事業本部 - HCMクラウドコンサルティング本部 - HCMクラウドコンサルティング第2部" u="1"/>
        <s v="コンサルティングサービス事業統括 - クラウド・アプリケーション・デリバリー事業本部 - クラウド・アプリケーション・デリバリー事業本部 - 0" u="1"/>
        <s v="コンサルティングサービス事業統括 - クラウド・アプリケーション・デリバリー事業本部 - SCMクラウドコンサルティング本部 - SCMクラウドコンサルティング第2部_x000a_" u="1"/>
        <s v="コンサルティングサービス事業統括 - Employee Success - Employee Success - Employee Success" u="1"/>
        <s v="コンサルティングサービス事業統括 - ストラテジックアカウント事業本部 - トヨタキーアカウント部 - 0" u="1"/>
        <s v="コンサルティングサービス事業統括 - コンサルティングProject Success Support本部 - クラウドプロセスマネジメント部 - クラウドプロセスマネジメント部" u="1"/>
        <s v="コンサルティングサービス事業統括 - クラウド・アプリケーション・デリバリー事業本部 - Advanced Solutionコンサルティング本部 - 0" u="1"/>
        <s v="コンサルティングサービス事業統括 - ストラテジックアカウント事業本部 - 西日本キーアカウント部　 - 0" u="1"/>
        <s v="コンサルティングサービス事業統括 - クラウド・アプリケーション・デリバリー事業本部 - Advanced Solutionコンサルティング本部 - アプリケーションテクノロジーアーキテクチャーコンサルティング部" u="1"/>
        <s v="コンサルティングサービス事業統括 - クラウド・テクノロジーコンサルティング事業本部 - クラウドソリューション部 - ソリューションアーキテクト" u="1"/>
        <s v="コンサルティングサービス事業統括 - コンサルティングProject Success Support本部 - コンサルティングProject Success Support本部 - コンサルティングProject Success Support本部" u="1"/>
        <s v="コンサルティングサービス事業統括 - クラウド・アプリケーション・デリバリー事業本部 - CXクラウドコンサルティング本部 - セールスクラウドコンサルティング部" u="1"/>
        <s v="コンサルティングサービス事業統括 - ストラテジックアカウント事業本部 - キーカスタマーコンサルティング部 - 0" u="1"/>
        <s v="コンサルティングサービス事業統括 - クラウド・アプリケーション・デリバリー事業本部 - HCMクラウドコンサルティング本部 - HCMクラウドコンサルティング第二部" u="1"/>
        <s v="コンサルティングサービス事業統括 - クラウド・アプリケーション・デリバリー事業本部 - SCMクラウドコンサルティング本部 - SCMクラウドコンサルティング第二部_x000a_" u="1"/>
        <s v="コンサルティングサービス事業統括 - クラウド・テクノロジーコンサルティング事業本部 - エンタープライズアカウント部 - 0" u="1"/>
        <s v="コンサルティングサービス事業統括 - クラウド・テクノロジーコンサルティング事業本部 - エンタープライズアカウント部 - エンタープライズアカウント第一" u="1"/>
        <s v="コンサルティングサービス事業統括 - クラウド・テクノロジーコンサルティング事業本部 - クラウドソリューション部 - デザイン＆インプリメンテーション第二" u="1"/>
        <s v="コンサルティングサービス事業統括 - クラウド・アプリケーション・デリバリー事業本部 - HCMクラウドコンサルティング本部 - HCMクラウドコンサルティング第一部" u="1"/>
        <s v="コンサルティングサービス事業統括 - クラウド・アプリケーション・デリバリー事業本部 - SCMクラウドコンサルティング本部 - SCMクラウドコンサルティング第一部" u="1"/>
        <s v="コンサルティングサービス事業統括 - クラウド・テクノロジーコンサルティング事業本部 - クラウドソリューション部 - デザイン＆インプリメンテーション第一" u="1"/>
        <s v="コンサルティングサービス事業統括 - クラウド・アプリケーション・デリバリー事業本部 - HCMクラウドコンサルティング本部 - HCMクラウドコンサルティング第1部" u="1"/>
        <s v="コンサルティングサービス事業統括 - クラウド・アプリケーション・デリバリー事業本部 - SCMクラウドコンサルティング本部 - SCMクラウドコンサルティング第1部" u="1"/>
        <s v="コンサルティングサービス事業統括 - コンサルティング営業本部 - コマーシャル インキュベーション営業部 - HCM/CX 営業部" u="1"/>
        <s v="コンサルティングサービス事業統括 - クラウド・アプリケーション・デリバリー事業本部 - CXクラウドコンサルティング本部 - サービスクラウドコンサルティング部_x000a_" u="1"/>
        <s v="コンサルティングサービス事業統括 - クラウド・アプリケーション・デリバリー事業本部 - CXクラウドコンサルティング本部 - マーケティングクラウドコンサルティング部_x000a_" u="1"/>
        <s v="コンサルティングサービス事業統括 - クラウド・テクノロジーコンサルティング事業本部 - クラウドプラットフォーム部 - Strategic PaaS アーキテクト" u="1"/>
        <s v="コンサルティングサービス事業統括 - クラウド・アプリケーション・デリバリー事業本部 - Advanced Solutionコンサルティング本部 - アプリケーションテクノロジーソリューションコンサルティング部" u="1"/>
        <s v="コンサルティングサービス事業統括 - クラウド・アプリケーション・デリバリー事業本部 - Advanced Solutionクラウドコンサルティング本部 - Managed Service_x000a_" u="1"/>
        <s v="コンサルティングサービス事業統括 - クラウド・アプリケーション・デリバリー事業本部 - ERP/EPMクラウドコンサルティング本部 - Accounting Platformクラウドコンサルティング部" u="1"/>
        <s v="コンサルティングサービス事業統括 - クラウド・テクノロジーコンサルティング事業本部 - クラウドプラットフォーム部 - エンタープライズソリューション" u="1"/>
        <s v="コンサルティングサービス事業統括 - クラウド・アプリケーション・デリバリー事業本部 - ERP/EPMクラウドコンサルティング本部 - EPMクラウドコンサルティング部" u="1"/>
        <s v="コンサルティングサービス事業統括 - クラウド・テクノロジーコンサルティング事業本部 - クラウドプラットフォーム部 - 匠" u="1"/>
        <s v="コンサルティングサービス事業統括 - クラウド・テクノロジーコンサルティング事業本部 - エンタープライズアカウント部 - エンタープライズアカウント第五" u="1"/>
        <s v="コンサルティングサービス事業統括 - クラウド・アプリケーション・デリバリー事業本部 - HCMクラウドコンサルティング本部 - HCMクラウドコンサルティング第三部" u="1"/>
        <s v="コンサルティングサービス事業統括 - クラウド・テクノロジーコンサルティング事業本部 - クラウドプラットフォーム部 - クラウドテクノロジスト" u="1"/>
        <s v="コンサルティングサービス事業統括 - クラウド・テクノロジーコンサルティング事業本部 - エンタープライズアカウント部 - エンタープライズアカウント第二" u="1"/>
        <s v="コンサルティングサービス事業統括 - クラウド・テクノロジーコンサルティング事業本部 - クラウドプラットフォーム部 - ストラテジックPaaSアーキテクト" u="1"/>
        <s v="コンサルティングサービス事業統括 - クラウド・アプリケーション・デリバリー事業本部 - ERP/EPMクラウドコンサルティング本部 - ERP/EPMクラウド・ソリューションコンサルティング部" u="1"/>
        <s v="コンサルティングサービス事業統括 - クラウド・アプリケーション・デリバリー事業本部 - Advanced Solutionクラウドコンサルティング本部 - アプリケーションテクノロジーインプリケーション部_x000a_" u="1"/>
        <s v="コンサルティングサービス事業統括 - クラウド・アプリケーション・デリバリー事業本部 - Advanced Solutionコンサルティング本部 - Managed Serviceコンサルティング部_x000a_" u="1"/>
      </sharedItems>
    </cacheField>
    <cacheField name="Level1" numFmtId="0">
      <sharedItems/>
    </cacheField>
    <cacheField name="Level３" numFmtId="0">
      <sharedItems count="13">
        <s v="コンサルティングサービス事業統括"/>
        <s v="コンサルティング営業本部"/>
        <e v="#N/A"/>
        <s v="クラウド・テクノロジーコンサルティング事業本部"/>
        <s v="コンサルティングProject Success Support本部"/>
        <s v="グローバルエンゲージメント部"/>
        <s v="エンタープライズアーキテクト部"/>
        <s v="クラウド・アプリケーションコンサルティング事業本部"/>
        <s v="ストラテジック・リージョン"/>
        <s v="Employee Success"/>
        <s v="ビジネスマネジメント・オペレーションズ本部"/>
        <s v="クラウド・アプリケーション・デリバリー事業本部" u="1"/>
        <s v="ストラテジックアカウント事業本部" u="1"/>
      </sharedItems>
    </cacheField>
    <cacheField name="Level４" numFmtId="0">
      <sharedItems/>
    </cacheField>
    <cacheField name="Level５" numFmtId="0">
      <sharedItems containsMixedTypes="1" containsNumber="1" containsInteger="1" minValue="0" maxValue="0"/>
    </cacheField>
    <cacheField name="Level1【英語名】" numFmtId="0">
      <sharedItems/>
    </cacheField>
    <cacheField name="Level３2" numFmtId="0">
      <sharedItems/>
    </cacheField>
    <cacheField name="Level４2" numFmtId="0">
      <sharedItems/>
    </cacheField>
    <cacheField name="Level５2" numFmtId="0">
      <sharedItems containsMixedTypes="1" containsNumber="1" containsInteger="1" minValue="0" maxValue="0"/>
    </cacheField>
    <cacheField name="コストセンター" numFmtId="0">
      <sharedItems containsSemiMixedTypes="0" containsString="0" containsNumber="1" containsInteger="1" minValue="501636" maxValue="508835"/>
    </cacheField>
    <cacheField name="HR Grade" numFmtId="0">
      <sharedItems/>
    </cacheField>
    <cacheField name="Consul Level" numFmtId="0">
      <sharedItems/>
    </cacheField>
    <cacheField name="Consul Level（数字のみ）" numFmtId="0">
      <sharedItems/>
    </cacheField>
    <cacheField name="Job Code" numFmtId="0">
      <sharedItems containsSemiMixedTypes="0" containsString="0" containsNumber="1" containsInteger="1" minValue="12010" maxValue="46130"/>
    </cacheField>
    <cacheField name="Job Detail" numFmtId="0">
      <sharedItems/>
    </cacheField>
    <cacheField name="Job Title 【英語の名刺タイトル】" numFmtId="0">
      <sharedItems/>
    </cacheField>
    <cacheField name="Job Type" numFmtId="0">
      <sharedItems/>
    </cacheField>
    <cacheField name="B/NB" numFmtId="0">
      <sharedItems/>
    </cacheField>
    <cacheField name="LM社員番号" numFmtId="0">
      <sharedItems containsMixedTypes="1" containsNumber="1" containsInteger="1" minValue="0" maxValue="1105055"/>
    </cacheField>
    <cacheField name="LM氏名(漢字)" numFmtId="0">
      <sharedItems count="64">
        <s v="Malhar Kamdar"/>
        <s v="高橋 甲"/>
        <s v="Shin James"/>
        <e v="#N/A"/>
        <s v="小野 暢夫"/>
        <s v="宮澤 靖彦"/>
        <s v="渡久山 淳"/>
        <s v="加藤 祥平"/>
        <s v="小守 雅年"/>
        <s v="野尻 豊太"/>
        <s v="守屋 宏一"/>
        <s v="佐々木 一義"/>
        <s v="前島 裕史"/>
        <s v="増田 求"/>
        <s v="近藤 美恵子"/>
        <s v="加藤 健"/>
        <s v="塩原 浩太"/>
        <s v="小田 圭二"/>
        <s v="鶴山 豊樹"/>
        <s v="小西 亮輔"/>
        <s v="野宮 智博"/>
        <s v="伊藤 天昭"/>
        <s v="細野 恭平"/>
        <s v="渡邉 桂太"/>
        <s v="内村 友亮"/>
        <s v="森 明代"/>
        <s v="河崎 耕一郎"/>
        <s v="茶園 太志"/>
        <s v="岩渕 勇太"/>
        <s v="猪瀬 淳"/>
        <s v="神田 達成"/>
        <s v="半田 博樹"/>
        <s v="鳥居 幹太"/>
        <s v="林 森茂"/>
        <s v="村井 涼子"/>
        <s v="鳥越 浩司"/>
        <s v="及川 穣治"/>
        <s v="片岡 拓也"/>
        <s v="山口 勝"/>
        <s v="鈴木 悟"/>
        <s v="関根 圧詞"/>
        <s v="佐々木 敏夫"/>
        <s v="広沢 倫大"/>
        <s v="北林 薫"/>
        <s v="栗山 圭太"/>
        <s v="中島 益次郎"/>
        <s v="佐野 光一"/>
        <s v="木皿 茂"/>
        <s v="串田 雄一"/>
        <s v="横山 武史"/>
        <s v="田口 雅人"/>
        <s v="沖村 一宏"/>
        <s v="門田 正嗣"/>
        <s v="涌田 将博"/>
        <s v="奥山 隆"/>
        <s v="清水 敏忠"/>
        <s v="田中 健嗣"/>
        <s v="Anthony van Dijk"/>
        <s v="嶋田 奈津子"/>
        <s v="Pinar Yengul"/>
        <s v="井上 正之"/>
        <s v="山田 賀世"/>
        <s v="" u="1"/>
        <s v="増田 壮一" u="1"/>
      </sharedItems>
    </cacheField>
    <cacheField name="E-MAIL" numFmtId="0">
      <sharedItems/>
    </cacheField>
    <cacheField name="入社日" numFmtId="14">
      <sharedItems containsSemiMixedTypes="0" containsNonDate="0" containsDate="1" containsString="0" minDate="1992-04-01T00:00:00" maxDate="2019-04-02T00:00:00"/>
    </cacheField>
    <cacheField name="新卒ﾌﾗｸﾞ" numFmtId="0">
      <sharedItems/>
    </cacheField>
    <cacheField name="ﾛｹｰｼｮﾝ" numFmtId="0">
      <sharedItems/>
    </cacheField>
    <cacheField name="配置情報" numFmtId="0">
      <sharedItems/>
    </cacheField>
    <cacheField name="氏名(ｶﾅ)" numFmtId="0">
      <sharedItems/>
    </cacheField>
    <cacheField name="氏名(英語)" numFmtId="0">
      <sharedItems/>
    </cacheField>
    <cacheField name="LMフラグ" numFmtId="0">
      <sharedItems containsBlank="1" containsMixedTypes="1" containsNumber="1" containsInteger="1" minValue="0" maxValue="0" count="3">
        <s v="Y"/>
        <n v="0"/>
        <m/>
      </sharedItems>
    </cacheField>
    <cacheField name="AF列コピ" numFmtId="0">
      <sharedItems/>
    </cacheField>
    <cacheField name="PJ管理組織"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72">
  <r>
    <x v="0"/>
    <x v="0"/>
    <s v="コンサルティングサービス事業統括"/>
    <x v="0"/>
    <s v="コンサルティングサービス事業統括"/>
    <n v="0"/>
    <s v="Oracle Consulting Services"/>
    <s v="Oracle Consulting Services"/>
    <s v="Oracle Consulting Services"/>
    <n v="0"/>
    <n v="506245"/>
    <s v="M6"/>
    <s v="L11"/>
    <s v="11"/>
    <n v="12010"/>
    <s v="12010.Consulting GVP - M6"/>
    <s v="Consulting GVP"/>
    <s v="Practice"/>
    <s v="B"/>
    <n v="0"/>
    <x v="0"/>
    <s v="ko.t.takahashi@oracle.com"/>
    <d v="2017-05-01T00:00:00"/>
    <s v="C"/>
    <s v="JP-Tokyo-Akasaka Office"/>
    <s v="OAC"/>
    <s v="ﾀｶﾊｼ ｺｳ"/>
    <s v="Ko Takahashi"/>
    <x v="0"/>
    <s v="たかはし こう"/>
    <s v="CONS"/>
  </r>
  <r>
    <x v="0"/>
    <x v="0"/>
    <s v="コンサルティングサービス事業統括"/>
    <x v="0"/>
    <s v="コンサルティングサービス事業統括"/>
    <n v="0"/>
    <s v="Oracle Consulting Services"/>
    <s v="Oracle Consulting Services"/>
    <s v="Oracle Consulting Services"/>
    <n v="0"/>
    <n v="506245"/>
    <s v="IC3"/>
    <s v="L5"/>
    <s v="5"/>
    <n v="22025"/>
    <s v="22025.Consulting Staff Principal - IC3"/>
    <s v="Consulting Staff Principal"/>
    <s v="General/Operations"/>
    <s v="NB"/>
    <n v="959431"/>
    <x v="1"/>
    <s v="akiko.tada@oracle.com"/>
    <d v="2006-01-01T00:00:00"/>
    <s v="C"/>
    <s v="JP-Tokyo-OAC"/>
    <s v="OAC"/>
    <s v="ﾀﾀﾞ ｱｷｺ"/>
    <s v="Akiko Tada"/>
    <x v="1"/>
    <s v="ただ あきこ"/>
    <s v="CONS"/>
  </r>
  <r>
    <x v="1"/>
    <x v="1"/>
    <s v="コンサルティングサービス事業統括"/>
    <x v="1"/>
    <s v="コンサルティング営業本部"/>
    <n v="0"/>
    <s v="Oracle Consulting Services"/>
    <s v="Consulting Sales"/>
    <s v="Consulting Sales"/>
    <n v="0"/>
    <n v="506265"/>
    <s v="M5"/>
    <s v="L9"/>
    <s v="9"/>
    <n v="22060"/>
    <s v="22060.Consulting Staff Senior Practice Director - M5"/>
    <s v="Consulting Staff Senior Practice Director"/>
    <s v="General/Operations"/>
    <s v="NB"/>
    <n v="959431"/>
    <x v="1"/>
    <s v="james.shin@oracle.com"/>
    <d v="2016-09-01T00:00:00"/>
    <s v="C"/>
    <s v="JP-Tokyo-OAC"/>
    <s v="OAC"/>
    <s v="ｼﾞｪｰﾑｽﾞ ｼﾝ"/>
    <s v="James Shin"/>
    <x v="0"/>
    <s v="じぇーむず しん"/>
    <s v="- "/>
  </r>
  <r>
    <x v="2"/>
    <x v="2"/>
    <s v="コンサルティングサービス事業統括"/>
    <x v="1"/>
    <s v="テクノロジー営業部"/>
    <n v="0"/>
    <s v="Oracle Consulting Services"/>
    <s v="Consulting Sales"/>
    <s v="Technology Sales"/>
    <n v="0"/>
    <n v="506265"/>
    <s v="M2"/>
    <s v="L6"/>
    <s v="6"/>
    <n v="22030"/>
    <s v="22030.Consulting Staff Managing Principal - M2"/>
    <s v="Consulting Staff Managing Principal"/>
    <s v="General/Operations"/>
    <s v="NB"/>
    <n v="912197"/>
    <x v="2"/>
    <s v="nobuo.ono@oracle.com"/>
    <d v="2009-11-01T00:00:00"/>
    <s v="C"/>
    <s v="JP-Tokyo-Akasaka Office"/>
    <s v="ACB"/>
    <s v="ｵﾉ ﾉﾌﾞｵ"/>
    <s v="Nobuo Ono"/>
    <x v="0"/>
    <s v="おの のぶお"/>
    <s v="- "/>
  </r>
  <r>
    <x v="3"/>
    <x v="3"/>
    <s v="コンサルティングサービス事業統括"/>
    <x v="2"/>
    <e v="#N/A"/>
    <e v="#N/A"/>
    <e v="#N/A"/>
    <e v="#N/A"/>
    <e v="#N/A"/>
    <e v="#N/A"/>
    <n v="506265"/>
    <s v="IC4"/>
    <s v="L7"/>
    <s v="7"/>
    <n v="22027"/>
    <s v="22027.Consulting Staff Technical Manager - IC4"/>
    <s v="Consulting Staff Technical Manager"/>
    <s v="General/Operations"/>
    <s v="NB"/>
    <e v="#N/A"/>
    <x v="3"/>
    <s v="yoshihiro.i.igarashi@oracle.com"/>
    <d v="2018-06-15T00:00:00"/>
    <s v="C"/>
    <s v="JP-Tokyo-Akasaka Office"/>
    <s v="ACB"/>
    <s v="ｲｶﾞﾗｼ ﾖｼﾋﾛ"/>
    <s v="Yoshihiro Igarashi"/>
    <x v="1"/>
    <s v="いがらし よしひろ"/>
    <e v="#N/A"/>
  </r>
  <r>
    <x v="2"/>
    <x v="2"/>
    <s v="コンサルティングサービス事業統括"/>
    <x v="1"/>
    <s v="テクノロジー営業部"/>
    <n v="0"/>
    <s v="Oracle Consulting Services"/>
    <s v="Consulting Sales"/>
    <s v="Technology Sales"/>
    <n v="0"/>
    <n v="506265"/>
    <s v="IC3"/>
    <s v="L6"/>
    <s v="6"/>
    <n v="22026"/>
    <s v="22026.Consulting Staff Senior Principal - IC3"/>
    <s v="Consulting Staff Senior Principal"/>
    <s v="General/Operations"/>
    <s v="NB"/>
    <n v="3994"/>
    <x v="4"/>
    <s v="takashi.nagafuchi@oracle.com"/>
    <d v="2013-08-01T00:00:00"/>
    <s v="C"/>
    <s v="JP-Tokyo-Akasaka Office"/>
    <s v="ACB"/>
    <s v="ﾅｶﾞﾌﾁ ﾀｶｼ"/>
    <s v="Takashi Nagafuchi"/>
    <x v="1"/>
    <s v="ながふち たかし"/>
    <s v="- "/>
  </r>
  <r>
    <x v="2"/>
    <x v="2"/>
    <s v="コンサルティングサービス事業統括"/>
    <x v="1"/>
    <s v="テクノロジー営業部"/>
    <n v="0"/>
    <s v="Oracle Consulting Services"/>
    <s v="Consulting Sales"/>
    <s v="Technology Sales"/>
    <n v="0"/>
    <n v="506265"/>
    <s v="IC3"/>
    <s v="L5"/>
    <s v="5"/>
    <n v="22025"/>
    <s v="22025.Consulting Staff Principal - IC3"/>
    <s v="Consulting Staff Principal"/>
    <s v="General/Operations"/>
    <s v="NB"/>
    <n v="3994"/>
    <x v="4"/>
    <s v="mitsuru.x.nihei@oracle.com"/>
    <d v="2013-12-01T00:00:00"/>
    <s v="C"/>
    <s v="JP-Tokyo-Akasaka Office"/>
    <s v="ACB"/>
    <s v="ﾆﾍｲ ﾐﾂﾙ"/>
    <s v="Mitsuru Nihei"/>
    <x v="1"/>
    <s v="にへい みつる"/>
    <s v="- "/>
  </r>
  <r>
    <x v="4"/>
    <x v="4"/>
    <s v="コンサルティングサービス事業統括"/>
    <x v="1"/>
    <s v="コマーシャル インキュベーション営業部"/>
    <n v="0"/>
    <s v="Oracle Consulting Services"/>
    <s v="Consulting Sales"/>
    <s v="Commercial &amp; Incubation Sales"/>
    <n v="0"/>
    <n v="506265"/>
    <s v="M3"/>
    <s v="L7"/>
    <s v="7"/>
    <n v="22040"/>
    <s v="22040.Consulting Staff Practice Manager - M3"/>
    <s v="Consulting Staff Practice Manager"/>
    <s v="General/Operations"/>
    <s v="NB"/>
    <n v="912197"/>
    <x v="2"/>
    <s v="yasuhiko.miyazawa@oracle.com"/>
    <d v="1996-04-01T00:00:00"/>
    <s v="NG"/>
    <s v="JP-Tokyo-Akasaka Office"/>
    <s v="ACB"/>
    <s v="ﾐﾔｻﾞﾜ ﾔｽﾋｺ"/>
    <s v="Yasuhiko Miyazawa"/>
    <x v="0"/>
    <s v="みやざわ やすひこ"/>
    <s v="- "/>
  </r>
  <r>
    <x v="3"/>
    <x v="3"/>
    <s v="コンサルティングサービス事業統括"/>
    <x v="2"/>
    <e v="#N/A"/>
    <e v="#N/A"/>
    <e v="#N/A"/>
    <e v="#N/A"/>
    <e v="#N/A"/>
    <e v="#N/A"/>
    <n v="506265"/>
    <s v="IC4"/>
    <s v="L7"/>
    <s v="7"/>
    <n v="22027"/>
    <s v="22027.Consulting Staff Technical Manager - IC4"/>
    <s v="Consulting Staff Technical Manager"/>
    <s v="General/Operations"/>
    <s v="NB"/>
    <e v="#N/A"/>
    <x v="3"/>
    <s v="takayuki.sekino@oracle.com"/>
    <d v="1992-04-01T00:00:00"/>
    <s v="NG"/>
    <s v="JP-Tokyo-Akasaka Office"/>
    <s v="-"/>
    <s v="ｾｷﾉ ﾀｶﾕｷ"/>
    <s v="Takayuki Sekino"/>
    <x v="1"/>
    <s v="せきの たかゆき"/>
    <e v="#N/A"/>
  </r>
  <r>
    <x v="2"/>
    <x v="2"/>
    <s v="コンサルティングサービス事業統括"/>
    <x v="1"/>
    <s v="テクノロジー営業部"/>
    <n v="0"/>
    <s v="Oracle Consulting Services"/>
    <s v="Consulting Sales"/>
    <s v="Technology Sales"/>
    <n v="0"/>
    <n v="506265"/>
    <s v="IC3"/>
    <s v="L6"/>
    <s v="6"/>
    <n v="22026"/>
    <s v="22026.Consulting Staff Senior Principal - IC3"/>
    <s v="Consulting Staff Senior Principal"/>
    <s v="General/Operations"/>
    <s v="NB"/>
    <n v="3994"/>
    <x v="4"/>
    <s v="toshimitsu.nagasawa@oracle.com"/>
    <d v="2007-08-01T00:00:00"/>
    <s v="C"/>
    <s v="JP-Tokyo-Akasaka Office"/>
    <s v="ACB"/>
    <s v="ﾅｶﾞｻﾜ ﾄｼﾐﾂ"/>
    <s v="Toshimitsu Nagasawa"/>
    <x v="1"/>
    <s v="ながさわ としみつ"/>
    <s v="- "/>
  </r>
  <r>
    <x v="2"/>
    <x v="2"/>
    <s v="コンサルティングサービス事業統括"/>
    <x v="1"/>
    <s v="テクノロジー営業部"/>
    <n v="0"/>
    <s v="Oracle Consulting Services"/>
    <s v="Consulting Sales"/>
    <s v="Technology Sales"/>
    <n v="0"/>
    <n v="506265"/>
    <s v="IC1"/>
    <s v="L3"/>
    <s v="3"/>
    <n v="22023"/>
    <s v="22023.Consulting Staff Staff Consultant - IC1"/>
    <s v="Consulting Staff Staff Consultant"/>
    <s v="General/Operations"/>
    <s v="NB"/>
    <n v="3994"/>
    <x v="4"/>
    <s v="yotaro.hagiwara@oracle.com"/>
    <d v="2014-04-01T00:00:00"/>
    <s v="NG"/>
    <s v="JP-Tokyo-OAC"/>
    <s v="ACB"/>
    <s v="ﾊｷﾞﾜﾗ ﾖｳﾀﾛｳ"/>
    <s v="Yotaro Hagiwara"/>
    <x v="1"/>
    <s v="はぎわら ようたろう"/>
    <s v="- "/>
  </r>
  <r>
    <x v="5"/>
    <x v="5"/>
    <s v="コンサルティングサービス事業統括"/>
    <x v="1"/>
    <s v="製造 &amp; リージョン営業部"/>
    <n v="0"/>
    <s v="Oracle Consulting Services"/>
    <s v="Consulting Sales"/>
    <s v="Manufacturing &amp; Region Sales"/>
    <n v="0"/>
    <n v="506265"/>
    <s v="M4"/>
    <s v="L8"/>
    <s v="8"/>
    <n v="22050"/>
    <s v="22050.Consulting Staff Practice Director - M4"/>
    <s v="Consulting Staff Practice Director"/>
    <s v="General/Operations"/>
    <s v="NB"/>
    <n v="912197"/>
    <x v="2"/>
    <s v="jun.tokuyama@oracle.com"/>
    <d v="2010-05-16T00:00:00"/>
    <s v="C"/>
    <s v="JP-Tokyo-OAC"/>
    <s v="OAC"/>
    <s v="ﾄｸﾔﾏ ｼﾞｭﾝ"/>
    <s v="Jun Tokuyama"/>
    <x v="0"/>
    <s v="とくやま じゅん"/>
    <s v="- "/>
  </r>
  <r>
    <x v="3"/>
    <x v="3"/>
    <s v="コンサルティングサービス事業統括"/>
    <x v="2"/>
    <e v="#N/A"/>
    <e v="#N/A"/>
    <e v="#N/A"/>
    <e v="#N/A"/>
    <e v="#N/A"/>
    <e v="#N/A"/>
    <n v="506265"/>
    <s v="IC5"/>
    <s v="L8"/>
    <s v="8"/>
    <n v="22028"/>
    <s v="22028.Consulting Staff Technical Director - IC5"/>
    <s v="Consulting Staff Technical Director"/>
    <s v="General/Operations"/>
    <s v="NB"/>
    <n v="785"/>
    <x v="5"/>
    <s v="soichi.masuda@oracle.com"/>
    <d v="2013-07-01T00:00:00"/>
    <s v="C"/>
    <s v="JP-Tokyo-Akasaka Office"/>
    <s v="-"/>
    <s v="ﾏｽﾀﾞ ｿｳｲﾁ"/>
    <s v="Soichi Masuda"/>
    <x v="1"/>
    <s v="ますだ そういち"/>
    <e v="#N/A"/>
  </r>
  <r>
    <x v="5"/>
    <x v="5"/>
    <s v="コンサルティングサービス事業統括"/>
    <x v="1"/>
    <s v="製造 &amp; リージョン営業部"/>
    <n v="0"/>
    <s v="Oracle Consulting Services"/>
    <s v="Consulting Sales"/>
    <s v="Manufacturing &amp; Region Sales"/>
    <n v="0"/>
    <n v="506265"/>
    <s v="IC5"/>
    <s v="L8"/>
    <s v="8"/>
    <n v="22028"/>
    <s v="22028.Consulting Staff Technical Director - IC5"/>
    <s v="Consulting Staff Technical Director"/>
    <s v="General/Operations"/>
    <s v="NB"/>
    <n v="4056"/>
    <x v="6"/>
    <s v="yasuhiro.saito@oracle.com"/>
    <d v="2017-08-01T00:00:00"/>
    <s v="C"/>
    <s v="JP-Nagoya"/>
    <s v="Nagoya"/>
    <s v="ｻｲﾄｳ ﾔｽﾋﾛ"/>
    <s v="Yasuhiro Saito"/>
    <x v="1"/>
    <s v="さいとう やすひろ"/>
    <s v="- "/>
  </r>
  <r>
    <x v="2"/>
    <x v="2"/>
    <s v="コンサルティングサービス事業統括"/>
    <x v="1"/>
    <s v="テクノロジー営業部"/>
    <n v="0"/>
    <s v="Oracle Consulting Services"/>
    <s v="Consulting Sales"/>
    <s v="Technology Sales"/>
    <n v="0"/>
    <n v="506265"/>
    <s v="IC3"/>
    <s v="L6"/>
    <s v="6"/>
    <n v="22026"/>
    <s v="22026.Consulting Staff Senior Principal - IC3"/>
    <s v="Consulting Staff Senior Principal"/>
    <s v="General/Operations"/>
    <s v="NB"/>
    <n v="3994"/>
    <x v="4"/>
    <s v="tomoaki.maruyama@oracle.com"/>
    <d v="2014-01-01T00:00:00"/>
    <s v="C"/>
    <s v="JP-Tokyo-Akasaka Office"/>
    <s v="ACB"/>
    <s v="ﾏﾙﾔﾏ ﾄﾓｱｷ"/>
    <s v="Tomoaki Maruyama"/>
    <x v="1"/>
    <s v="まるやま ともあき"/>
    <s v="- "/>
  </r>
  <r>
    <x v="5"/>
    <x v="5"/>
    <s v="コンサルティングサービス事業統括"/>
    <x v="1"/>
    <s v="製造 &amp; リージョン営業部"/>
    <n v="0"/>
    <s v="Oracle Consulting Services"/>
    <s v="Consulting Sales"/>
    <s v="Manufacturing &amp; Region Sales"/>
    <n v="0"/>
    <n v="506265"/>
    <s v="IC3"/>
    <s v="L6"/>
    <s v="6"/>
    <n v="22026"/>
    <s v="22026.Consulting Staff Senior Principal - IC3"/>
    <s v="Consulting Staff Senior Principal"/>
    <s v="General/Operations"/>
    <s v="NB"/>
    <n v="4056"/>
    <x v="6"/>
    <s v="takashi.y.yamada@oracle.com"/>
    <d v="2017-11-01T00:00:00"/>
    <s v="C"/>
    <s v="JP-Nagoya"/>
    <s v="Nagoya"/>
    <s v="ﾔﾏﾀﾞ ﾀｶｼ"/>
    <s v="Takashi Yamada"/>
    <x v="1"/>
    <s v="やまだ たかし"/>
    <s v="- "/>
  </r>
  <r>
    <x v="5"/>
    <x v="5"/>
    <s v="コンサルティングサービス事業統括"/>
    <x v="1"/>
    <s v="製造 &amp; リージョン営業部"/>
    <n v="0"/>
    <s v="Oracle Consulting Services"/>
    <s v="Consulting Sales"/>
    <s v="Manufacturing &amp; Region Sales"/>
    <n v="0"/>
    <n v="506265"/>
    <s v="IC2"/>
    <s v="L4"/>
    <s v="4"/>
    <n v="22024"/>
    <s v="22024.Consulting Staff Senior - IC2"/>
    <s v="Consulting Staff Senior"/>
    <s v="General/Operations"/>
    <s v="NB"/>
    <n v="4056"/>
    <x v="6"/>
    <s v="yuuto.igarashi@oracle.com"/>
    <d v="2018-03-01T00:00:00"/>
    <s v="C"/>
    <s v="JP-Tokyo-OAC"/>
    <s v="-"/>
    <s v="ｲｶﾞﾗｼ ﾕｳﾄ"/>
    <s v="Yuuto Igarashi"/>
    <x v="1"/>
    <s v="いがらし ゆうと"/>
    <s v="- "/>
  </r>
  <r>
    <x v="6"/>
    <x v="6"/>
    <s v="コンサルティングサービス事業統括"/>
    <x v="1"/>
    <s v="クラウドソリューション営業部"/>
    <n v="0"/>
    <s v="Oracle Consulting Services"/>
    <s v="Consulting Sales"/>
    <s v="Cloud Solution Sales"/>
    <n v="0"/>
    <n v="506265"/>
    <s v="M3"/>
    <s v="L7"/>
    <s v="7"/>
    <n v="22040"/>
    <s v="22040.Consulting Staff Practice Manager - M3"/>
    <s v="Consulting Staff Practice Manager"/>
    <s v="General/Operations"/>
    <s v="NB"/>
    <n v="912197"/>
    <x v="2"/>
    <s v="shohei.kato@oracle.com"/>
    <d v="2002-04-01T00:00:00"/>
    <s v="NG"/>
    <s v="JP-Tokyo-Akasaka Office"/>
    <s v="-"/>
    <s v="ｶﾄｳ ｼｮｳﾍｲ"/>
    <s v="Shohei Kato"/>
    <x v="0"/>
    <s v="かとう しょうへい"/>
    <s v="- "/>
  </r>
  <r>
    <x v="7"/>
    <x v="3"/>
    <s v="コンサルティングサービス事業統括"/>
    <x v="2"/>
    <e v="#N/A"/>
    <e v="#N/A"/>
    <e v="#N/A"/>
    <e v="#N/A"/>
    <e v="#N/A"/>
    <e v="#N/A"/>
    <n v="506265"/>
    <s v="IC5"/>
    <s v="L8"/>
    <s v="8"/>
    <n v="22028"/>
    <s v="22028.Consulting Staff Technical Director - IC5"/>
    <s v="Consulting Staff Technical Director"/>
    <s v="General/Operations"/>
    <s v="NB"/>
    <e v="#N/A"/>
    <x v="3"/>
    <s v="yuji.soda@oracle.com"/>
    <d v="1998-12-01T00:00:00"/>
    <s v="C"/>
    <s v="JP-Tokyo-Akasaka Office"/>
    <s v="-"/>
    <s v="ｿｳﾀﾞ ﾕｳｼﾞ"/>
    <s v="Yuji Soda"/>
    <x v="1"/>
    <s v="そうだ ゆうじ"/>
    <e v="#N/A"/>
  </r>
  <r>
    <x v="6"/>
    <x v="6"/>
    <s v="コンサルティングサービス事業統括"/>
    <x v="1"/>
    <s v="クラウドソリューション営業部"/>
    <n v="0"/>
    <s v="Oracle Consulting Services"/>
    <s v="Consulting Sales"/>
    <s v="Cloud Solution Sales"/>
    <n v="0"/>
    <n v="506265"/>
    <s v="IC4"/>
    <s v="L7"/>
    <s v="7"/>
    <n v="22027"/>
    <s v="22027.Consulting Staff Technical Manager - IC4"/>
    <s v="Consulting Staff Technical Manager"/>
    <s v="General/Operations"/>
    <s v="NB"/>
    <n v="2467"/>
    <x v="7"/>
    <s v="katsuyuki.kasai@oracle.com"/>
    <d v="1995-01-01T00:00:00"/>
    <s v="C"/>
    <s v="JP-Tokyo-OAC"/>
    <s v="ACB"/>
    <s v="ｶｻｲ ｶﾂﾕｷ"/>
    <s v="Katsuyuki Kasai"/>
    <x v="1"/>
    <s v="かさい かつゆき"/>
    <s v="- "/>
  </r>
  <r>
    <x v="7"/>
    <x v="3"/>
    <s v="コンサルティングサービス事業統括"/>
    <x v="2"/>
    <e v="#N/A"/>
    <e v="#N/A"/>
    <e v="#N/A"/>
    <e v="#N/A"/>
    <e v="#N/A"/>
    <e v="#N/A"/>
    <n v="506265"/>
    <s v="IC4"/>
    <s v="L7"/>
    <s v="7"/>
    <n v="22027"/>
    <s v="22027.Consulting Staff Technical Manager - IC4"/>
    <s v="Consulting Staff Technical Manager"/>
    <s v="General/Operations"/>
    <s v="NB"/>
    <e v="#N/A"/>
    <x v="3"/>
    <s v="takeshi.takamura@oracle.com"/>
    <d v="2001-06-01T00:00:00"/>
    <s v="C"/>
    <s v="JP-Tokyo-Akasaka Office"/>
    <s v="-"/>
    <s v="ﾀｶﾑﾗ ﾀｹｼ"/>
    <s v="Takeshi Takamura"/>
    <x v="1"/>
    <s v="たかむら たけし"/>
    <e v="#N/A"/>
  </r>
  <r>
    <x v="7"/>
    <x v="3"/>
    <s v="コンサルティングサービス事業統括"/>
    <x v="2"/>
    <e v="#N/A"/>
    <e v="#N/A"/>
    <e v="#N/A"/>
    <e v="#N/A"/>
    <e v="#N/A"/>
    <e v="#N/A"/>
    <n v="506265"/>
    <s v="IC4"/>
    <s v="L7"/>
    <s v="7"/>
    <n v="22027"/>
    <s v="22027.Consulting Staff Technical Manager - IC4"/>
    <s v="Consulting Staff Technical Manager"/>
    <s v="General/Operations"/>
    <s v="NB"/>
    <e v="#N/A"/>
    <x v="3"/>
    <s v="masae.shimizu@oracle.com"/>
    <d v="2019-02-01T00:00:00"/>
    <s v="C"/>
    <s v="JP-Tokyo-OAC"/>
    <s v="OAC"/>
    <s v="ｼﾐｽﾞ ﾏｻｴ"/>
    <s v="Masae Shimizu"/>
    <x v="1"/>
    <s v="しみず まさえ"/>
    <e v="#N/A"/>
  </r>
  <r>
    <x v="6"/>
    <x v="6"/>
    <s v="コンサルティングサービス事業統括"/>
    <x v="1"/>
    <s v="クラウドソリューション営業部"/>
    <n v="0"/>
    <s v="Oracle Consulting Services"/>
    <s v="Consulting Sales"/>
    <s v="Cloud Solution Sales"/>
    <n v="0"/>
    <n v="506265"/>
    <s v="IC3"/>
    <s v="L6"/>
    <s v="6"/>
    <n v="22026"/>
    <s v="22026.Consulting Staff Senior Principal - IC3"/>
    <s v="Consulting Staff Senior Principal"/>
    <s v="General/Operations"/>
    <s v="NB"/>
    <n v="2467"/>
    <x v="7"/>
    <s v="yasuhito.terauchi@oracle.com"/>
    <d v="2006-09-01T00:00:00"/>
    <s v="C"/>
    <s v="JP-Tokyo-Akasaka Office"/>
    <s v="ACB"/>
    <s v="ﾃﾗｳﾁ ﾔｽﾋﾄ"/>
    <s v="Yasuhito Terauchi"/>
    <x v="1"/>
    <s v="てらうち やすひと"/>
    <s v="- "/>
  </r>
  <r>
    <x v="6"/>
    <x v="6"/>
    <s v="コンサルティングサービス事業統括"/>
    <x v="1"/>
    <s v="クラウドソリューション営業部"/>
    <n v="0"/>
    <s v="Oracle Consulting Services"/>
    <s v="Consulting Sales"/>
    <s v="Cloud Solution Sales"/>
    <n v="0"/>
    <n v="506265"/>
    <s v="IC3"/>
    <s v="L6"/>
    <s v="6"/>
    <n v="22026"/>
    <s v="22026.Consulting Staff Senior Principal - IC3"/>
    <s v="Consulting Staff Senior Principal"/>
    <s v="General/Operations"/>
    <s v="NB"/>
    <n v="2467"/>
    <x v="7"/>
    <s v="tomomi.takada@oracle.com"/>
    <d v="2011-02-01T00:00:00"/>
    <s v="C"/>
    <s v="JP-Tokyo-Akasaka Office"/>
    <s v="ACB"/>
    <s v="ﾀｶﾀﾞ ﾄﾓﾐ"/>
    <s v="Tomomi Takada"/>
    <x v="1"/>
    <s v="たかだ ともみ"/>
    <s v="- "/>
  </r>
  <r>
    <x v="6"/>
    <x v="6"/>
    <s v="コンサルティングサービス事業統括"/>
    <x v="1"/>
    <s v="クラウドソリューション営業部"/>
    <n v="0"/>
    <s v="Oracle Consulting Services"/>
    <s v="Consulting Sales"/>
    <s v="Cloud Solution Sales"/>
    <n v="0"/>
    <n v="506265"/>
    <s v="IC3"/>
    <s v="L6"/>
    <s v="6"/>
    <n v="22026"/>
    <s v="22026.Consulting Staff Senior Principal - IC3"/>
    <s v="Consulting Staff Senior Principal"/>
    <s v="General/Operations"/>
    <s v="NB"/>
    <n v="2467"/>
    <x v="7"/>
    <s v="makoto.takahashi@oracle.com"/>
    <d v="2019-01-01T00:00:00"/>
    <s v="C"/>
    <s v="JP-Tokyo-Akasaka Office"/>
    <s v="ACB"/>
    <s v="ﾀｶﾊｼ ﾏｺﾄ"/>
    <s v="Makoto Takahashi"/>
    <x v="1"/>
    <s v="たかはし まこと"/>
    <s v="- "/>
  </r>
  <r>
    <x v="6"/>
    <x v="6"/>
    <s v="コンサルティングサービス事業統括"/>
    <x v="1"/>
    <s v="クラウドソリューション営業部"/>
    <n v="0"/>
    <s v="Oracle Consulting Services"/>
    <s v="Consulting Sales"/>
    <s v="Cloud Solution Sales"/>
    <n v="0"/>
    <n v="506265"/>
    <s v="IC3"/>
    <s v="L5"/>
    <s v="5"/>
    <n v="22025"/>
    <s v="22025.Consulting Staff Principal - IC3"/>
    <s v="Consulting Staff Principal"/>
    <s v="General/Operations"/>
    <s v="NB"/>
    <n v="2467"/>
    <x v="7"/>
    <s v="ayako.asakawa@oracle.com"/>
    <d v="2005-09-01T00:00:00"/>
    <s v="C"/>
    <s v="JP-Tokyo-Akasaka Office"/>
    <s v="ACB"/>
    <s v="ｱｻｶﾜ ｱﾔｺ"/>
    <s v="Ayako Asakawa"/>
    <x v="1"/>
    <s v="あさかわ あやこ"/>
    <s v="- "/>
  </r>
  <r>
    <x v="6"/>
    <x v="6"/>
    <s v="コンサルティングサービス事業統括"/>
    <x v="1"/>
    <s v="クラウドソリューション営業部"/>
    <n v="0"/>
    <s v="Oracle Consulting Services"/>
    <s v="Consulting Sales"/>
    <s v="Cloud Solution Sales"/>
    <n v="0"/>
    <n v="506265"/>
    <s v="IC2"/>
    <s v="L4"/>
    <s v="4"/>
    <n v="22024"/>
    <s v="22024.Consulting Staff Senior - IC2"/>
    <s v="Consulting Staff Senior"/>
    <s v="General/Operations"/>
    <s v="NB"/>
    <n v="2467"/>
    <x v="7"/>
    <s v="wako.kato@oracle.com"/>
    <d v="2015-04-01T00:00:00"/>
    <s v="NG"/>
    <s v="JP-Tokyo-OAC"/>
    <s v="-"/>
    <s v="ｶﾄｳ ﾜｺ"/>
    <s v="Wako Kato"/>
    <x v="1"/>
    <s v="かとう わこ"/>
    <s v="- "/>
  </r>
  <r>
    <x v="6"/>
    <x v="6"/>
    <s v="コンサルティングサービス事業統括"/>
    <x v="1"/>
    <s v="クラウドソリューション営業部"/>
    <n v="0"/>
    <s v="Oracle Consulting Services"/>
    <s v="Consulting Sales"/>
    <s v="Cloud Solution Sales"/>
    <n v="0"/>
    <n v="506265"/>
    <s v="IC1"/>
    <s v="L3"/>
    <s v="3"/>
    <n v="22023"/>
    <s v="22023.Consulting Staff Staff Consultant - IC1"/>
    <s v="Consulting Staff Staff Consultant"/>
    <s v="General/Operations"/>
    <s v="NB"/>
    <n v="2467"/>
    <x v="7"/>
    <s v="rumina.okazaki@oracle.com"/>
    <d v="2014-04-01T00:00:00"/>
    <s v="NG"/>
    <s v="JP-Tokyo-Akasaka Office"/>
    <s v="ACB"/>
    <s v="ｵｶｻﾞｷ ﾙﾐﾅ"/>
    <s v="Rumina Okazaki"/>
    <x v="1"/>
    <s v="おかざき るみな"/>
    <s v="- "/>
  </r>
  <r>
    <x v="6"/>
    <x v="6"/>
    <s v="コンサルティングサービス事業統括"/>
    <x v="1"/>
    <s v="クラウドソリューション営業部"/>
    <n v="0"/>
    <s v="Oracle Consulting Services"/>
    <s v="Consulting Sales"/>
    <s v="Cloud Solution Sales"/>
    <n v="0"/>
    <n v="506265"/>
    <s v="IC1"/>
    <s v="L2"/>
    <s v="2"/>
    <n v="22022"/>
    <s v="22022.Consulting Staff Associate - IC1"/>
    <s v="Consulting Staff Associate"/>
    <s v="General/Operations"/>
    <s v="NB"/>
    <n v="2467"/>
    <x v="7"/>
    <s v="aya.takahara@oracle.com"/>
    <d v="2018-04-01T00:00:00"/>
    <s v="NG"/>
    <s v="JP-Tokyo-Akasaka Office"/>
    <s v="ACB"/>
    <s v="ﾀｶﾊﾗ ｱﾔ"/>
    <s v="Aya Takahara"/>
    <x v="1"/>
    <s v="たかはら あや"/>
    <s v="- "/>
  </r>
  <r>
    <x v="8"/>
    <x v="3"/>
    <s v="コンサルティングサービス事業統括"/>
    <x v="2"/>
    <e v="#N/A"/>
    <e v="#N/A"/>
    <e v="#N/A"/>
    <e v="#N/A"/>
    <e v="#N/A"/>
    <e v="#N/A"/>
    <n v="506265"/>
    <s v="M4"/>
    <s v="L8"/>
    <s v="8"/>
    <n v="27340"/>
    <s v="27340.Cloud Adoption Consulting Practice Director"/>
    <s v="Consulting Practice Director"/>
    <s v="Delivery"/>
    <s v="B"/>
    <e v="#N/A"/>
    <x v="3"/>
    <s v="atsuo.mashimo@oracle.com"/>
    <d v="2009-12-01T00:00:00"/>
    <s v="C"/>
    <s v="JP-Tokyo-OAC"/>
    <s v="OAC"/>
    <s v="ﾏｼﾓ ｱﾂｵ"/>
    <s v="Atsuo Mashimo"/>
    <x v="0"/>
    <s v="ましも あつお"/>
    <e v="#N/A"/>
  </r>
  <r>
    <x v="8"/>
    <x v="3"/>
    <s v="コンサルティングサービス事業統括"/>
    <x v="2"/>
    <e v="#N/A"/>
    <e v="#N/A"/>
    <e v="#N/A"/>
    <e v="#N/A"/>
    <e v="#N/A"/>
    <e v="#N/A"/>
    <n v="506265"/>
    <s v="IC4"/>
    <s v="L7"/>
    <s v="7"/>
    <n v="27305"/>
    <s v="27305.Cloud Adoption Consulting Snr Manager"/>
    <s v="Consulting Senior Manager"/>
    <s v="Delivery"/>
    <s v="B"/>
    <e v="#N/A"/>
    <x v="3"/>
    <s v="yusuke.masui@oracle.com"/>
    <d v="2019-01-15T00:00:00"/>
    <s v="C"/>
    <s v="JP-Tokyo-OAC"/>
    <s v="ACB"/>
    <s v="ﾏｽｲ ﾕｳｽｹ"/>
    <s v="Yusuke Masui"/>
    <x v="1"/>
    <s v="ますい ゆうすけ"/>
    <e v="#N/A"/>
  </r>
  <r>
    <x v="8"/>
    <x v="3"/>
    <s v="コンサルティングサービス事業統括"/>
    <x v="2"/>
    <e v="#N/A"/>
    <e v="#N/A"/>
    <e v="#N/A"/>
    <e v="#N/A"/>
    <e v="#N/A"/>
    <e v="#N/A"/>
    <n v="506265"/>
    <s v="IC3"/>
    <s v="L6"/>
    <s v="6"/>
    <n v="27304"/>
    <s v="27304.Cloud Adoption Consulting Manager"/>
    <s v="Consulting Manager"/>
    <s v="Delivery"/>
    <s v="B"/>
    <e v="#N/A"/>
    <x v="3"/>
    <s v="kaori.konta@oracle.com"/>
    <d v="2018-10-15T00:00:00"/>
    <s v="C"/>
    <s v="JP-Tokyo-OAC"/>
    <s v="ACB"/>
    <s v="ｺﾝﾀ ｶｵﾘ"/>
    <s v="Kaori Konta"/>
    <x v="1"/>
    <s v="こんた かおり"/>
    <e v="#N/A"/>
  </r>
  <r>
    <x v="9"/>
    <x v="7"/>
    <s v="コンサルティングサービス事業統括"/>
    <x v="3"/>
    <s v="クラウド・テクノロジーコンサルティング事業本部"/>
    <n v="0"/>
    <s v="Oracle Consulting Services"/>
    <s v="Cloud - Technology Consulting"/>
    <s v="Cloud - Technology Consulting"/>
    <n v="0"/>
    <n v="506325"/>
    <s v="M5"/>
    <s v="L9"/>
    <s v="9"/>
    <n v="23020"/>
    <s v="23020.Consulting Senior Practice Director - M5"/>
    <s v="Consulting Senior Practice Director"/>
    <s v="Practice"/>
    <s v="B"/>
    <n v="959431"/>
    <x v="1"/>
    <s v="masatoshi.komori@oracle.com"/>
    <d v="1999-04-01T00:00:00"/>
    <s v="C"/>
    <s v="JP-Tokyo-Akasaka Office"/>
    <s v="OAC"/>
    <s v="ｺﾓﾘ ﾏｻﾄｼ"/>
    <s v="Masatoshi Komori"/>
    <x v="0"/>
    <s v="こもり まさとし"/>
    <s v="TECH"/>
  </r>
  <r>
    <x v="9"/>
    <x v="7"/>
    <s v="コンサルティングサービス事業統括"/>
    <x v="3"/>
    <s v="クラウド・テクノロジーコンサルティング事業本部"/>
    <n v="0"/>
    <s v="Oracle Consulting Services"/>
    <s v="Cloud - Technology Consulting"/>
    <s v="Cloud - Technology Consulting"/>
    <n v="0"/>
    <n v="506325"/>
    <s v="IC5"/>
    <s v="L8"/>
    <s v="8"/>
    <n v="22028"/>
    <s v="22028.Consulting Staff Technical Director - IC5"/>
    <s v="Consulting Staff Technical Director"/>
    <s v="General/Operations"/>
    <s v="NB"/>
    <n v="1737"/>
    <x v="8"/>
    <s v="toshiya.kobayashi@oracle.com"/>
    <d v="2000-08-01T00:00:00"/>
    <s v="C"/>
    <s v="JP-Tokyo-Akasaka Office"/>
    <s v="ACB"/>
    <s v="ｺﾊﾞﾔｼ ﾄｼﾔ"/>
    <s v="Toshiya Kobayashi"/>
    <x v="1"/>
    <s v="こばやし としや"/>
    <s v="TECH"/>
  </r>
  <r>
    <x v="10"/>
    <x v="8"/>
    <s v="コンサルティングサービス事業統括"/>
    <x v="4"/>
    <s v="コンサルティングProject Success Support本部"/>
    <n v="0"/>
    <s v="Oracle Consulting Services"/>
    <s v="Consulting Project Success Support"/>
    <s v="Consulting Project Success Support"/>
    <n v="0"/>
    <n v="506255"/>
    <s v="IC4"/>
    <s v="L7"/>
    <s v="7"/>
    <n v="22027"/>
    <s v="22027.Consulting Staff Technical Manager - IC4"/>
    <s v="Consulting Staff Technical Manager"/>
    <s v="General/Operations"/>
    <s v="NB"/>
    <n v="1014879"/>
    <x v="9"/>
    <s v="rie.katsuura@oracle.com"/>
    <d v="2010-06-01T00:00:00"/>
    <s v="C"/>
    <s v="JP-Tokyo-Akasaka Office"/>
    <s v="ACB"/>
    <s v="ｶﾂｳﾗ ﾘｴ"/>
    <s v="Rie Katsuura"/>
    <x v="1"/>
    <s v="かつうら りえ"/>
    <s v=" - "/>
  </r>
  <r>
    <x v="9"/>
    <x v="7"/>
    <s v="コンサルティングサービス事業統括"/>
    <x v="3"/>
    <s v="クラウド・テクノロジーコンサルティング事業本部"/>
    <n v="0"/>
    <s v="Oracle Consulting Services"/>
    <s v="Cloud - Technology Consulting"/>
    <s v="Cloud - Technology Consulting"/>
    <n v="0"/>
    <n v="506325"/>
    <s v="IC3"/>
    <s v="L6"/>
    <s v="6"/>
    <n v="22026"/>
    <s v="22026.Consulting Staff Senior Principal - IC3"/>
    <s v="Consulting Staff Senior Principal"/>
    <s v="General/Operations"/>
    <s v="NB"/>
    <n v="1737"/>
    <x v="8"/>
    <s v="rie.odawara@oracle.com"/>
    <d v="2002-07-01T00:00:00"/>
    <s v="C"/>
    <s v="JP-Tokyo-OAC"/>
    <s v="OAC"/>
    <s v="ｵﾀﾞﾜﾗ ﾘｴ"/>
    <s v="Rie Odawara"/>
    <x v="1"/>
    <s v="おだわら りえ"/>
    <s v="TECH"/>
  </r>
  <r>
    <x v="9"/>
    <x v="7"/>
    <s v="コンサルティングサービス事業統括"/>
    <x v="3"/>
    <s v="クラウド・テクノロジーコンサルティング事業本部"/>
    <n v="0"/>
    <s v="Oracle Consulting Services"/>
    <s v="Cloud - Technology Consulting"/>
    <s v="Cloud - Technology Consulting"/>
    <n v="0"/>
    <n v="508835"/>
    <s v="IC3"/>
    <s v="L5"/>
    <s v="5"/>
    <n v="20515"/>
    <s v="20515.Principal Consultant - IC3"/>
    <s v="Principal Consultant"/>
    <s v="Delivery"/>
    <s v="B"/>
    <n v="1737"/>
    <x v="8"/>
    <s v="tomoko.hirashima@oracle.com"/>
    <d v="2010-06-01T00:00:00"/>
    <s v="C"/>
    <s v="JP-Tokyo-Akasaka Office"/>
    <s v="ACB"/>
    <s v="ﾋﾗｼﾏ ﾄﾓｺ"/>
    <s v="Tomoko Hirashima"/>
    <x v="1"/>
    <s v="ひらしま ともこ"/>
    <s v="TECH"/>
  </r>
  <r>
    <x v="9"/>
    <x v="7"/>
    <s v="コンサルティングサービス事業統括"/>
    <x v="3"/>
    <s v="クラウド・テクノロジーコンサルティング事業本部"/>
    <n v="0"/>
    <s v="Oracle Consulting Services"/>
    <s v="Cloud - Technology Consulting"/>
    <s v="Cloud - Technology Consulting"/>
    <n v="0"/>
    <n v="506325"/>
    <s v="IC3"/>
    <s v="L5"/>
    <s v="5"/>
    <n v="22025"/>
    <s v="22025.Consulting Staff Principal - IC3"/>
    <s v="Consulting Staff Principal"/>
    <s v="General/Operations"/>
    <s v="NB"/>
    <n v="1737"/>
    <x v="8"/>
    <s v="mitsugu.shiroma@oracle.com"/>
    <d v="2010-06-01T00:00:00"/>
    <s v="C"/>
    <s v="JP-Tokyo-OAC"/>
    <s v="OAC"/>
    <s v="ｼﾛﾏ ﾐﾂｸﾞ"/>
    <s v="Mitsugu Shiroma"/>
    <x v="1"/>
    <s v="しろま みつぐ"/>
    <s v="TECH"/>
  </r>
  <r>
    <x v="9"/>
    <x v="7"/>
    <s v="コンサルティングサービス事業統括"/>
    <x v="3"/>
    <s v="クラウド・テクノロジーコンサルティング事業本部"/>
    <n v="0"/>
    <s v="Oracle Consulting Services"/>
    <s v="Cloud - Technology Consulting"/>
    <s v="Cloud - Technology Consulting"/>
    <n v="0"/>
    <n v="506325"/>
    <s v="IC1"/>
    <s v="L3"/>
    <s v="3"/>
    <n v="20310"/>
    <s v="20310.Staff Consultant - IC1"/>
    <s v="Staff Consultant"/>
    <s v="Delivery"/>
    <s v="B"/>
    <n v="1737"/>
    <x v="8"/>
    <s v="shizuka.kaneko@oracle.com"/>
    <d v="2013-04-01T00:00:00"/>
    <s v="NG"/>
    <s v="JP-Tokyo-Akasaka Office"/>
    <s v="ACB"/>
    <s v="ｶﾈｺ ｼｽﾞｶ"/>
    <s v="Shizuka Kaneko"/>
    <x v="1"/>
    <s v="かねこ しずか"/>
    <s v="TECH"/>
  </r>
  <r>
    <x v="11"/>
    <x v="9"/>
    <s v="コンサルティングサービス事業統括"/>
    <x v="3"/>
    <s v="クラウドトランスフォーメーション部"/>
    <n v="0"/>
    <s v="Oracle Consulting Services"/>
    <s v="Cloud - Technology Consulting"/>
    <s v="Cloud Transformation"/>
    <n v="0"/>
    <n v="508835"/>
    <s v="IC5"/>
    <s v="L8"/>
    <s v="8"/>
    <n v="22028"/>
    <s v="22028.Consulting Staff Technical Director - IC5"/>
    <s v="Consulting Staff Technical Director"/>
    <s v="General/Operations"/>
    <s v="NB"/>
    <n v="2559"/>
    <x v="10"/>
    <s v="hiroki.suzuki@oracle.com"/>
    <d v="2011-12-01T00:00:00"/>
    <s v="C"/>
    <s v="JP-Tokyo-Akasaka Office"/>
    <s v="ACB"/>
    <s v="ｽｽﾞｷ ﾋﾛｷ"/>
    <s v="Hiroki Suzuki"/>
    <x v="1"/>
    <s v="すずき ひろき"/>
    <s v="T_CTR"/>
  </r>
  <r>
    <x v="11"/>
    <x v="9"/>
    <s v="コンサルティングサービス事業統括"/>
    <x v="3"/>
    <s v="クラウドトランスフォーメーション部"/>
    <n v="0"/>
    <s v="Oracle Consulting Services"/>
    <s v="Cloud - Technology Consulting"/>
    <s v="Cloud Transformation"/>
    <n v="0"/>
    <n v="508835"/>
    <s v="IC4"/>
    <s v="L7"/>
    <s v="7"/>
    <n v="22027"/>
    <s v="22027.Consulting Staff Technical Manager - IC4"/>
    <s v="Consulting Staff Technical Manager"/>
    <s v="General/Operations"/>
    <s v="NB"/>
    <n v="2559"/>
    <x v="10"/>
    <s v="yuji.fujita@oracle.com"/>
    <d v="1995-11-01T00:00:00"/>
    <s v="C"/>
    <s v="JP-Tokyo-Akasaka Office"/>
    <s v="ACB"/>
    <s v="ﾌｼﾞﾀ ﾕｳｼﾞ"/>
    <s v="Yuji Fujita"/>
    <x v="1"/>
    <s v="ふじた ゆうじ"/>
    <s v="T_CTR"/>
  </r>
  <r>
    <x v="11"/>
    <x v="9"/>
    <s v="コンサルティングサービス事業統括"/>
    <x v="3"/>
    <s v="クラウドトランスフォーメーション部"/>
    <n v="0"/>
    <s v="Oracle Consulting Services"/>
    <s v="Cloud - Technology Consulting"/>
    <s v="Cloud Transformation"/>
    <n v="0"/>
    <n v="501636"/>
    <s v="IC4"/>
    <s v="L7"/>
    <s v="7"/>
    <n v="22027"/>
    <s v="22027.Consulting Staff Technical Manager - IC4"/>
    <s v="Consulting Staff Technical Manager"/>
    <s v="General/Operations"/>
    <s v="NB"/>
    <n v="2559"/>
    <x v="10"/>
    <s v="atsushi.ichida@oracle.com"/>
    <d v="1999-09-01T00:00:00"/>
    <s v="C"/>
    <s v="JP-Tokyo-Akasaka Office"/>
    <s v="ACB"/>
    <s v="ｲﾁﾀﾞ ｱﾂｼ"/>
    <s v="Atsushi Ichida"/>
    <x v="1"/>
    <s v="いちだ あつし"/>
    <s v="T_CTR"/>
  </r>
  <r>
    <x v="11"/>
    <x v="9"/>
    <s v="コンサルティングサービス事業統括"/>
    <x v="3"/>
    <s v="クラウドトランスフォーメーション部"/>
    <n v="0"/>
    <s v="Oracle Consulting Services"/>
    <s v="Cloud - Technology Consulting"/>
    <s v="Cloud Transformation"/>
    <n v="0"/>
    <n v="508835"/>
    <s v="IC4"/>
    <s v="L7"/>
    <s v="7"/>
    <n v="22027"/>
    <s v="22027.Consulting Staff Technical Manager - IC4"/>
    <s v="Consulting Staff Technical Manager"/>
    <s v="General/Operations"/>
    <s v="NB"/>
    <n v="2559"/>
    <x v="10"/>
    <s v="hirohisa.kotsugai@oracle.com"/>
    <d v="2007-06-01T00:00:00"/>
    <s v="C"/>
    <s v="JP-Tokyo-Akasaka Office"/>
    <s v="ACB"/>
    <s v="ｺﾂｶﾞｲ ﾋﾛﾋｻ"/>
    <s v="Hirohisa Kotsugai"/>
    <x v="1"/>
    <s v="こつがい ひろひさ"/>
    <s v="T_CTR"/>
  </r>
  <r>
    <x v="11"/>
    <x v="9"/>
    <s v="コンサルティングサービス事業統括"/>
    <x v="3"/>
    <s v="クラウドトランスフォーメーション部"/>
    <n v="0"/>
    <s v="Oracle Consulting Services"/>
    <s v="Cloud - Technology Consulting"/>
    <s v="Cloud Transformation"/>
    <n v="0"/>
    <n v="501636"/>
    <s v="IC3"/>
    <s v="L6"/>
    <s v="6"/>
    <n v="22026"/>
    <s v="22026.Consulting Staff Senior Principal - IC3"/>
    <s v="Consulting Staff Senior Principal"/>
    <s v="General/Operations"/>
    <s v="NB"/>
    <n v="2559"/>
    <x v="10"/>
    <s v="yoshitaka.y.watanabe@oracle.com"/>
    <d v="2012-06-01T00:00:00"/>
    <s v="C"/>
    <s v="JP-Tokyo-Akasaka Office"/>
    <s v="ACB"/>
    <s v="ﾜﾀﾅﾍﾞ ﾖｼﾀｶ"/>
    <s v="Yoshitaka Watanabe"/>
    <x v="1"/>
    <s v="わたなべ よしたか"/>
    <s v="T_CTR"/>
  </r>
  <r>
    <x v="12"/>
    <x v="10"/>
    <s v="コンサルティングサービス事業統括"/>
    <x v="3"/>
    <s v="クラウドアクセラレーション部"/>
    <n v="0"/>
    <s v="Oracle Consulting Services"/>
    <s v="Cloud - Technology Consulting"/>
    <s v="Cloud Acceleration"/>
    <n v="0"/>
    <n v="508835"/>
    <s v="M3"/>
    <s v="L7"/>
    <s v="7"/>
    <n v="21110"/>
    <s v="21110.Consulting Practice Manager - M3"/>
    <s v="Consulting Practice Manager"/>
    <s v="Practice"/>
    <s v="B"/>
    <n v="1737"/>
    <x v="8"/>
    <s v="hiroshi.maejima@oracle.com"/>
    <d v="2005-10-01T00:00:00"/>
    <s v="C"/>
    <s v="JP-Tokyo-Akasaka Office"/>
    <s v="ACB"/>
    <s v="ﾏｴｼﾞﾏ ﾋﾛｼ"/>
    <s v="Hiroshi Maejima"/>
    <x v="0"/>
    <s v="まえじま ひろし"/>
    <s v="T_CA"/>
  </r>
  <r>
    <x v="9"/>
    <x v="7"/>
    <s v="コンサルティングサービス事業統括"/>
    <x v="3"/>
    <s v="クラウド・テクノロジーコンサルティング事業本部"/>
    <n v="0"/>
    <s v="Oracle Consulting Services"/>
    <s v="Cloud - Technology Consulting"/>
    <s v="Cloud - Technology Consulting"/>
    <n v="0"/>
    <n v="506325"/>
    <s v="IC5"/>
    <s v="L9"/>
    <s v="9"/>
    <n v="22029"/>
    <s v="22029.Consulting Staff Technical Senior Director - IC5"/>
    <s v="Consulting Staff Technical Senior Director"/>
    <s v="General/Operations"/>
    <s v="NB"/>
    <n v="1737"/>
    <x v="8"/>
    <s v="katsuyoshi.fujimura@oracle.com"/>
    <d v="2014-12-15T00:00:00"/>
    <s v="C"/>
    <s v="JP-Tokyo-OAC"/>
    <s v="OAC"/>
    <s v="ﾌｼﾞﾑﾗ ｶﾂﾖｼ"/>
    <s v="Katsuyoshi Fujimura"/>
    <x v="1"/>
    <s v="ふじむら かつよし"/>
    <s v="TECH"/>
  </r>
  <r>
    <x v="13"/>
    <x v="11"/>
    <s v="コンサルティングサービス事業統括"/>
    <x v="3"/>
    <s v="エンタープライズアカウント本部"/>
    <n v="0"/>
    <s v="Oracle Consulting Services"/>
    <s v="Cloud - Technology Consulting"/>
    <s v="Enterprise Account"/>
    <n v="0"/>
    <n v="506325"/>
    <s v="IC4"/>
    <s v="L7"/>
    <s v="7"/>
    <n v="21640"/>
    <s v="21640.Consulting Solution Manager - IC4"/>
    <s v="Consulting Solution Manager"/>
    <s v="Solution"/>
    <s v="B"/>
    <n v="2921"/>
    <x v="11"/>
    <s v="hisashi.aritaki@oracle.com"/>
    <d v="2008-01-01T00:00:00"/>
    <s v="C"/>
    <s v="JP-Tokyo-Akasaka Office"/>
    <s v="ACB"/>
    <s v="ｱﾘﾀｷ ﾋｻｼ"/>
    <s v="Hisashi Aritaki"/>
    <x v="1"/>
    <s v="ありたき ひさし"/>
    <s v="T_EA"/>
  </r>
  <r>
    <x v="12"/>
    <x v="10"/>
    <s v="コンサルティングサービス事業統括"/>
    <x v="3"/>
    <s v="クラウドアクセラレーション部"/>
    <n v="0"/>
    <s v="Oracle Consulting Services"/>
    <s v="Cloud - Technology Consulting"/>
    <s v="Cloud Acceleration"/>
    <n v="0"/>
    <n v="506325"/>
    <s v="IC4"/>
    <s v="L7"/>
    <s v="7"/>
    <n v="22027"/>
    <s v="22027.Consulting Staff Technical Manager - IC4"/>
    <s v="Consulting Staff Technical Manager"/>
    <s v="General/Operations"/>
    <s v="NB"/>
    <n v="2985"/>
    <x v="12"/>
    <s v="kentaro.yokokawa@oracle.com"/>
    <d v="2013-11-01T00:00:00"/>
    <s v="C"/>
    <s v="JP-Tokyo-Akasaka Office"/>
    <s v="ACB"/>
    <s v="ﾖｺｶﾜ ｹﾝﾀﾛｳ"/>
    <s v="Kentaro Yokokawa"/>
    <x v="1"/>
    <s v="よこかわ けんたろう"/>
    <s v="T_C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3"/>
    <s v="L6"/>
    <s v="6"/>
    <n v="21630"/>
    <s v="21630.Consulting Solution Lead - IC3"/>
    <s v="Consulting Solution Lead"/>
    <s v="Solution"/>
    <s v="B"/>
    <n v="4502"/>
    <x v="13"/>
    <s v="akira.abe@oracle.com"/>
    <d v="2000-06-01T00:00:00"/>
    <s v="C"/>
    <s v="JP-Tokyo-Akasaka Office"/>
    <s v="ACB"/>
    <s v="ｱﾍﾞ ｱｷﾗ"/>
    <s v="Akira Abe"/>
    <x v="1"/>
    <s v="あべ あきら"/>
    <s v="T_CP_INFRA"/>
  </r>
  <r>
    <x v="12"/>
    <x v="10"/>
    <s v="コンサルティングサービス事業統括"/>
    <x v="3"/>
    <s v="クラウドアクセラレーション部"/>
    <n v="0"/>
    <s v="Oracle Consulting Services"/>
    <s v="Cloud - Technology Consulting"/>
    <s v="Cloud Acceleration"/>
    <n v="0"/>
    <n v="508835"/>
    <s v="IC3"/>
    <s v="L6"/>
    <s v="6"/>
    <n v="22026"/>
    <s v="22026.Consulting Staff Senior Principal - IC3"/>
    <s v="Consulting Staff Senior Principal"/>
    <s v="General/Operations"/>
    <s v="NB"/>
    <n v="2985"/>
    <x v="12"/>
    <s v="kenji.hirai@oracle.com"/>
    <d v="2001-04-01T00:00:00"/>
    <s v="NG"/>
    <s v="JP-Tokyo-Akasaka Office"/>
    <s v="ACB"/>
    <s v="ﾋﾗｲ ｹﾝｼﾞ"/>
    <s v="Kenji Hirai"/>
    <x v="1"/>
    <s v="ひらい けんじ"/>
    <s v="T_CA"/>
  </r>
  <r>
    <x v="12"/>
    <x v="10"/>
    <s v="コンサルティングサービス事業統括"/>
    <x v="3"/>
    <s v="クラウドアクセラレーション部"/>
    <n v="0"/>
    <s v="Oracle Consulting Services"/>
    <s v="Cloud - Technology Consulting"/>
    <s v="Cloud Acceleration"/>
    <n v="0"/>
    <n v="506325"/>
    <s v="IC2"/>
    <s v="L4"/>
    <s v="4"/>
    <n v="22024"/>
    <s v="22024.Consulting Staff Senior - IC2"/>
    <s v="Consulting Staff Senior"/>
    <s v="General/Operations"/>
    <s v="NB"/>
    <n v="2985"/>
    <x v="12"/>
    <s v="yuri.eto@oracle.com"/>
    <d v="2017-08-15T00:00:00"/>
    <s v="C"/>
    <s v="JP-Tokyo-OAC"/>
    <s v="OAC"/>
    <s v="ｴﾄｳ ﾕﾘ"/>
    <s v="Yuri Eto"/>
    <x v="1"/>
    <s v="えとう ゆり"/>
    <s v="T_CA"/>
  </r>
  <r>
    <x v="15"/>
    <x v="3"/>
    <s v="コンサルティングサービス事業統括"/>
    <x v="2"/>
    <e v="#N/A"/>
    <e v="#N/A"/>
    <e v="#N/A"/>
    <e v="#N/A"/>
    <e v="#N/A"/>
    <e v="#N/A"/>
    <n v="501636"/>
    <s v="IC1"/>
    <s v="L3"/>
    <s v="3"/>
    <n v="20310"/>
    <s v="20310.Staff Consultant - IC1"/>
    <s v="Staff Consultant"/>
    <s v="Delivery"/>
    <s v="B"/>
    <e v="#N/A"/>
    <x v="3"/>
    <s v="nao.kikui@oracle.com"/>
    <d v="2015-06-01T00:00:00"/>
    <s v="C"/>
    <s v="JP-Tokyo-Akasaka Office"/>
    <s v="ACB"/>
    <s v="ｷｸｲ ﾅｵ"/>
    <s v="Nao Kikui"/>
    <x v="1"/>
    <s v="きくい なお"/>
    <e v="#N/A"/>
  </r>
  <r>
    <x v="12"/>
    <x v="10"/>
    <s v="コンサルティングサービス事業統括"/>
    <x v="3"/>
    <s v="クラウドアクセラレーション部"/>
    <n v="0"/>
    <s v="Oracle Consulting Services"/>
    <s v="Cloud - Technology Consulting"/>
    <s v="Cloud Acceleration"/>
    <n v="0"/>
    <n v="506325"/>
    <s v="IC1"/>
    <s v="L3"/>
    <s v="3"/>
    <n v="22023"/>
    <s v="22023.Consulting Staff Staff Consultant - IC1"/>
    <s v="Consulting Staff Staff Consultant"/>
    <s v="General/Operations"/>
    <s v="NB"/>
    <n v="2985"/>
    <x v="12"/>
    <s v="yumi.aoyama@oracle.com"/>
    <d v="2016-04-01T00:00:00"/>
    <s v="NG"/>
    <s v="JP-Tokyo-Akasaka Office"/>
    <s v="OAC"/>
    <s v="ｱｵﾔﾏ ﾕﾐ"/>
    <s v="Yumi Aoyama"/>
    <x v="1"/>
    <s v="あおやま ゆみ"/>
    <s v="T_CA"/>
  </r>
  <r>
    <x v="16"/>
    <x v="13"/>
    <s v="コンサルティングサービス事業統括"/>
    <x v="5"/>
    <s v="グローバルエンゲージメント部"/>
    <n v="0"/>
    <s v="Oracle Consulting Services"/>
    <s v="Consulting Global Engagement"/>
    <s v="Consulting Global Engagement"/>
    <n v="0"/>
    <n v="501636"/>
    <s v="IC1"/>
    <s v="L3"/>
    <s v="3"/>
    <n v="22023"/>
    <s v="22023.Consulting Staff Staff Consultant - IC1"/>
    <s v="Consulting Staff Staff Consultant"/>
    <s v="General/Operations"/>
    <s v="NB"/>
    <n v="689"/>
    <x v="14"/>
    <s v="kana.kutsukake@oracle.com"/>
    <d v="2018-01-01T00:00:00"/>
    <s v="C"/>
    <s v="JP-Tokyo-Akasaka Office"/>
    <s v="ACB"/>
    <s v="ｸﾂｶｹ ｶﾅ"/>
    <s v="Kana Kutsukake"/>
    <x v="1"/>
    <s v="くつかけ かな"/>
    <s v=" - "/>
  </r>
  <r>
    <x v="12"/>
    <x v="10"/>
    <s v="コンサルティングサービス事業統括"/>
    <x v="3"/>
    <s v="クラウドアクセラレーション部"/>
    <n v="0"/>
    <s v="Oracle Consulting Services"/>
    <s v="Cloud - Technology Consulting"/>
    <s v="Cloud Acceleration"/>
    <n v="0"/>
    <n v="506325"/>
    <s v="IC1"/>
    <s v="L2"/>
    <s v="2"/>
    <n v="20110"/>
    <s v="20110.Associate Consultant - IC1"/>
    <s v="Associate Consultant"/>
    <s v="Delivery"/>
    <s v="B"/>
    <n v="2985"/>
    <x v="12"/>
    <s v="mika.yui@oracle.com"/>
    <d v="2016-04-01T00:00:00"/>
    <s v="NG"/>
    <s v="JP-Tokyo-OAC"/>
    <s v="ACB"/>
    <s v="ﾕｲ ﾐｶ"/>
    <s v="Mika Yui"/>
    <x v="1"/>
    <s v="ゆい みか"/>
    <s v="T_CA"/>
  </r>
  <r>
    <x v="17"/>
    <x v="14"/>
    <s v="コンサルティングサービス事業統括"/>
    <x v="3"/>
    <s v="クラウドプラットフォーム本部"/>
    <n v="0"/>
    <s v="Oracle Consulting Services"/>
    <s v="Cloud - Technology Consulting"/>
    <s v="Cloud Platform"/>
    <n v="0"/>
    <n v="501636"/>
    <s v="M4"/>
    <s v="L8"/>
    <s v="8"/>
    <n v="21310"/>
    <s v="21310.Consulting Practice Director - M4"/>
    <s v="Consulting Practice Director"/>
    <s v="Practice"/>
    <s v="B"/>
    <n v="1737"/>
    <x v="8"/>
    <s v="keiji.oda@oracle.com"/>
    <d v="1996-04-01T00:00:00"/>
    <s v="NG"/>
    <s v="JP-Tokyo-OAC"/>
    <s v="OAC"/>
    <s v="ｵﾀﾞ ｹｲｼﾞ"/>
    <s v="Keiji Oda"/>
    <x v="0"/>
    <s v="おだ けいじ"/>
    <s v="T_CP"/>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3"/>
    <s v="L6"/>
    <s v="6"/>
    <n v="20610"/>
    <s v="20610.Senior Principal Consultant - IC3"/>
    <s v="Senior Principal Consultant"/>
    <s v="Delivery"/>
    <s v="B"/>
    <n v="3594"/>
    <x v="15"/>
    <s v="yoshihide.date@oracle.com"/>
    <d v="2018-09-01T00:00:00"/>
    <s v="C"/>
    <s v="JP-Tokyo-Akasaka Office"/>
    <s v="ACB"/>
    <s v="ﾀﾞﾃ ﾖｼﾋﾃﾞ"/>
    <s v="Yoshihide Date"/>
    <x v="1"/>
    <s v="だて よしひで"/>
    <s v="T_CP_ES"/>
  </r>
  <r>
    <x v="19"/>
    <x v="16"/>
    <s v="コンサルティングサービス事業統括"/>
    <x v="3"/>
    <s v="クラウドプラットフォーム本部"/>
    <s v="クラウドテクノロジスト部"/>
    <s v="Oracle Consulting Services"/>
    <s v="Cloud - Technology Consulting"/>
    <s v="Cloud Platform"/>
    <s v="Cloud Technologists"/>
    <n v="501636"/>
    <s v="IC2"/>
    <s v="L4"/>
    <s v="4"/>
    <n v="20410"/>
    <s v="20410.Senior Consultant - IC2"/>
    <s v="Senior Consultant"/>
    <s v="Delivery"/>
    <s v="B"/>
    <n v="4667"/>
    <x v="16"/>
    <s v="yukako.maruono@oracle.com"/>
    <d v="2018-01-01T00:00:00"/>
    <s v="C"/>
    <s v="JP-Tokyo-Akasaka Office"/>
    <s v="ACB"/>
    <s v="ﾏﾙｵﾉ ﾕｶｺ"/>
    <s v="Yukako Maruono"/>
    <x v="1"/>
    <s v="まるおの ゆかこ"/>
    <s v="T_CP_CT"/>
  </r>
  <r>
    <x v="20"/>
    <x v="17"/>
    <s v="コンサルティングサービス事業統括"/>
    <x v="3"/>
    <s v="クラウドプラットフォーム本部"/>
    <s v="匠"/>
    <s v="Oracle Consulting Services"/>
    <s v="Cloud - Technology Consulting"/>
    <s v="Cloud Platform"/>
    <s v="Master"/>
    <n v="506325"/>
    <s v="M3"/>
    <s v="L7"/>
    <s v="7"/>
    <n v="21505"/>
    <s v="21505.Consulting Technical Mgmt Manager - M3"/>
    <s v="Consulting Technical Mgmt Manager"/>
    <s v="Delivery"/>
    <s v="B"/>
    <n v="729"/>
    <x v="17"/>
    <s v="toyoki.tsuruyama@oracle.com"/>
    <d v="1996-02-01T00:00:00"/>
    <s v="C"/>
    <s v="JP-Tokyo-Akasaka Office"/>
    <s v="ACB"/>
    <s v="ﾂﾙﾔﾏ ﾄﾖｷ"/>
    <s v="Toyoki Tsuruyama"/>
    <x v="0"/>
    <s v="つるやま とよき"/>
    <s v="T_CP_M"/>
  </r>
  <r>
    <x v="20"/>
    <x v="17"/>
    <s v="コンサルティングサービス事業統括"/>
    <x v="3"/>
    <s v="クラウドプラットフォーム本部"/>
    <s v="匠"/>
    <s v="Oracle Consulting Services"/>
    <s v="Cloud - Technology Consulting"/>
    <s v="Cloud Platform"/>
    <s v="Master"/>
    <n v="501636"/>
    <s v="IC4"/>
    <s v="L7"/>
    <s v="7"/>
    <n v="12611"/>
    <s v="12611.Consulting Project Technical Manager - IC4"/>
    <s v="Consulting Project Technical Manager"/>
    <s v="Project"/>
    <s v="B"/>
    <n v="685"/>
    <x v="18"/>
    <s v="tetsuya.soeda@oracle.com"/>
    <d v="1995-09-01T00:00:00"/>
    <s v="C"/>
    <s v="JP-Tokyo-Akasaka Office"/>
    <s v="ACB"/>
    <s v="ｿｴﾀﾞ ﾃﾂﾔ"/>
    <s v="Tetsuya Soeda"/>
    <x v="1"/>
    <s v="そえだ てつや"/>
    <s v="T_CP_M"/>
  </r>
  <r>
    <x v="20"/>
    <x v="17"/>
    <s v="コンサルティングサービス事業統括"/>
    <x v="3"/>
    <s v="クラウドプラットフォーム本部"/>
    <s v="匠"/>
    <s v="Oracle Consulting Services"/>
    <s v="Cloud - Technology Consulting"/>
    <s v="Cloud Platform"/>
    <s v="Master"/>
    <n v="501636"/>
    <s v="IC3"/>
    <s v="L6"/>
    <s v="6"/>
    <n v="20610"/>
    <s v="20610.Senior Principal Consultant - IC3"/>
    <s v="Senior Principal Consultant"/>
    <s v="Delivery"/>
    <s v="B"/>
    <n v="685"/>
    <x v="18"/>
    <s v="shinobu.fujinami@oracle.com"/>
    <d v="1999-04-01T00:00:00"/>
    <s v="NG"/>
    <s v="JP-Tokyo-Akasaka Office"/>
    <s v="ACB"/>
    <s v="ﾌｼﾞﾅﾐ ｼﾉﾌﾞ"/>
    <s v="Shinobu Fujinami"/>
    <x v="1"/>
    <s v="ふじなみ しのぶ"/>
    <s v="T_CP_M"/>
  </r>
  <r>
    <x v="20"/>
    <x v="17"/>
    <s v="コンサルティングサービス事業統括"/>
    <x v="3"/>
    <s v="クラウドプラットフォーム本部"/>
    <s v="匠"/>
    <s v="Oracle Consulting Services"/>
    <s v="Cloud - Technology Consulting"/>
    <s v="Cloud Platform"/>
    <s v="Master"/>
    <n v="506325"/>
    <s v="IC3"/>
    <s v="L6"/>
    <s v="6"/>
    <n v="12609"/>
    <s v="12609.Consulting Project Senior Principal - IC3"/>
    <s v="Consulting Project Senior Principal Consultant"/>
    <s v="Project"/>
    <s v="B"/>
    <n v="685"/>
    <x v="18"/>
    <s v="akio.yamazaki@oracle.com"/>
    <d v="2018-02-01T00:00:00"/>
    <s v="C"/>
    <s v="JP-Tokyo-Akasaka Office"/>
    <s v="ACB"/>
    <s v="ﾔﾏｻﾞｷ ｱｷｵ"/>
    <s v="Akio Yamazaki"/>
    <x v="1"/>
    <s v="やまざき あきお"/>
    <s v="T_CP_M"/>
  </r>
  <r>
    <x v="20"/>
    <x v="17"/>
    <s v="コンサルティングサービス事業統括"/>
    <x v="3"/>
    <s v="クラウドプラットフォーム本部"/>
    <s v="匠"/>
    <s v="Oracle Consulting Services"/>
    <s v="Cloud - Technology Consulting"/>
    <s v="Cloud Platform"/>
    <s v="Master"/>
    <n v="501636"/>
    <s v="IC3"/>
    <s v="L5"/>
    <s v="5"/>
    <n v="20515"/>
    <s v="20515.Principal Consultant - IC3"/>
    <s v="Principal Consultant"/>
    <s v="Delivery"/>
    <s v="B"/>
    <n v="685"/>
    <x v="18"/>
    <s v="nobutaka.ariizumi@oracle.com"/>
    <d v="2006-04-01T00:00:00"/>
    <s v="NG"/>
    <s v="JP-Tokyo-Akasaka Office"/>
    <s v="ACB"/>
    <s v="ｱﾘｲｽﾞﾐ ﾉﾌﾞﾀｶ"/>
    <s v="Nobutaka Ariizumi"/>
    <x v="1"/>
    <s v="ありいずみ のぶたか"/>
    <s v="T_CP_M"/>
  </r>
  <r>
    <x v="20"/>
    <x v="17"/>
    <s v="コンサルティングサービス事業統括"/>
    <x v="3"/>
    <s v="クラウドプラットフォーム本部"/>
    <s v="匠"/>
    <s v="Oracle Consulting Services"/>
    <s v="Cloud - Technology Consulting"/>
    <s v="Cloud Platform"/>
    <s v="Master"/>
    <n v="506325"/>
    <s v="IC3"/>
    <s v="L5"/>
    <s v="5"/>
    <n v="20515"/>
    <s v="20515.Principal Consultant - IC3"/>
    <s v="Principal Consultant"/>
    <s v="Delivery"/>
    <s v="B"/>
    <n v="685"/>
    <x v="18"/>
    <s v="taisuke.kohata@oracle.com"/>
    <d v="2007-04-01T00:00:00"/>
    <s v="NG"/>
    <s v="JP-Tokyo-Akasaka Office"/>
    <s v="ACB"/>
    <s v="ｺｳﾊﾀ ﾀｲｽｹ"/>
    <s v="Taisuke Kohata"/>
    <x v="1"/>
    <s v="こうはた たいすけ"/>
    <s v="T_CP_M"/>
  </r>
  <r>
    <x v="20"/>
    <x v="17"/>
    <s v="コンサルティングサービス事業統括"/>
    <x v="3"/>
    <s v="クラウドプラットフォーム本部"/>
    <s v="匠"/>
    <s v="Oracle Consulting Services"/>
    <s v="Cloud - Technology Consulting"/>
    <s v="Cloud Platform"/>
    <s v="Master"/>
    <n v="501636"/>
    <s v="IC3"/>
    <s v="L5"/>
    <s v="5"/>
    <n v="21620"/>
    <s v="21620.Consulting Solution Principal - IC3"/>
    <s v="Consulting Solution Principal"/>
    <s v="Solution"/>
    <s v="B"/>
    <n v="685"/>
    <x v="18"/>
    <s v="takuya.yagata@oracle.com"/>
    <d v="2007-04-01T00:00:00"/>
    <s v="NG"/>
    <s v="JP-Tokyo-Akasaka Office"/>
    <s v="ACB"/>
    <s v="ﾔｶﾞﾀ ﾀｸﾔ"/>
    <s v="Takuya Yagata"/>
    <x v="1"/>
    <s v="やがた たくや"/>
    <s v="T_CP_M"/>
  </r>
  <r>
    <x v="20"/>
    <x v="17"/>
    <s v="コンサルティングサービス事業統括"/>
    <x v="3"/>
    <s v="クラウドプラットフォーム本部"/>
    <s v="匠"/>
    <s v="Oracle Consulting Services"/>
    <s v="Cloud - Technology Consulting"/>
    <s v="Cloud Platform"/>
    <s v="Master"/>
    <n v="501636"/>
    <s v="IC3"/>
    <s v="L5"/>
    <s v="5"/>
    <n v="20515"/>
    <s v="20515.Principal Consultant - IC3"/>
    <s v="Principal Consultant"/>
    <s v="Delivery"/>
    <s v="B"/>
    <n v="685"/>
    <x v="18"/>
    <s v="yutaka.x.yoneda@oracle.com"/>
    <d v="2007-12-01T00:00:00"/>
    <s v="C"/>
    <s v="JP-Tokyo-Akasaka Office"/>
    <s v="ACB"/>
    <s v="ﾖﾈﾀﾞ ﾕﾀｶ"/>
    <s v="Yutaka Yoneda"/>
    <x v="1"/>
    <s v="よねだ ゆたか"/>
    <s v="T_CP_M"/>
  </r>
  <r>
    <x v="20"/>
    <x v="17"/>
    <s v="コンサルティングサービス事業統括"/>
    <x v="3"/>
    <s v="クラウドプラットフォーム本部"/>
    <s v="匠"/>
    <s v="Oracle Consulting Services"/>
    <s v="Cloud - Technology Consulting"/>
    <s v="Cloud Platform"/>
    <s v="Master"/>
    <n v="501636"/>
    <s v="IC3"/>
    <s v="L5"/>
    <s v="5"/>
    <n v="20515"/>
    <s v="20515.Principal Consultant - IC3"/>
    <s v="Principal Consultant"/>
    <s v="Delivery"/>
    <s v="B"/>
    <n v="685"/>
    <x v="18"/>
    <s v="makiko.ono@oracle.com"/>
    <d v="2013-04-15T00:00:00"/>
    <s v="C"/>
    <s v="JP-Tokyo-Akasaka Office"/>
    <s v="ACB"/>
    <s v="ｵﾉ ﾏｷｺ"/>
    <s v="Makiko Ono"/>
    <x v="1"/>
    <s v="おの まきこ"/>
    <s v="T_CP_M"/>
  </r>
  <r>
    <x v="20"/>
    <x v="17"/>
    <s v="コンサルティングサービス事業統括"/>
    <x v="3"/>
    <s v="クラウドプラットフォーム本部"/>
    <s v="匠"/>
    <s v="Oracle Consulting Services"/>
    <s v="Cloud - Technology Consulting"/>
    <s v="Cloud Platform"/>
    <s v="Master"/>
    <n v="501636"/>
    <s v="IC3"/>
    <s v="L5"/>
    <s v="5"/>
    <n v="20515"/>
    <s v="20515.Principal Consultant - IC3"/>
    <s v="Principal Consultant"/>
    <s v="Delivery"/>
    <s v="B"/>
    <n v="685"/>
    <x v="18"/>
    <s v="tohru.takahashi@oracle.com"/>
    <d v="2014-04-01T00:00:00"/>
    <s v="C"/>
    <s v="JP-Tokyo-Akasaka Office"/>
    <s v="ACB"/>
    <s v="ﾀｶﾊｼ ﾄｵﾙ"/>
    <s v="Tohru Takahashi"/>
    <x v="1"/>
    <s v="たかはし とおる"/>
    <s v="T_CP_M"/>
  </r>
  <r>
    <x v="20"/>
    <x v="17"/>
    <s v="コンサルティングサービス事業統括"/>
    <x v="3"/>
    <s v="クラウドプラットフォーム本部"/>
    <s v="匠"/>
    <s v="Oracle Consulting Services"/>
    <s v="Cloud - Technology Consulting"/>
    <s v="Cloud Platform"/>
    <s v="Master"/>
    <n v="508835"/>
    <s v="IC3"/>
    <s v="L5"/>
    <s v="5"/>
    <n v="20515"/>
    <s v="20515.Principal Consultant - IC3"/>
    <s v="Principal Consultant"/>
    <s v="Delivery"/>
    <s v="B"/>
    <n v="685"/>
    <x v="18"/>
    <s v="takahiro.s.sekiguchi@oracle.com"/>
    <d v="2019-01-01T00:00:00"/>
    <s v="C"/>
    <s v="JP-Tokyo-Akasaka Office"/>
    <s v="ACB"/>
    <s v="ｾｷｸﾞﾁ ﾀｶﾋﾛ"/>
    <s v="Takahiro Sekiguchi"/>
    <x v="1"/>
    <s v="せきぐち たかひろ"/>
    <s v="T_CP_M"/>
  </r>
  <r>
    <x v="20"/>
    <x v="17"/>
    <s v="コンサルティングサービス事業統括"/>
    <x v="3"/>
    <s v="クラウドプラットフォーム本部"/>
    <s v="匠"/>
    <s v="Oracle Consulting Services"/>
    <s v="Cloud - Technology Consulting"/>
    <s v="Cloud Platform"/>
    <s v="Master"/>
    <n v="501636"/>
    <s v="IC2"/>
    <s v="L4"/>
    <s v="4"/>
    <n v="20410"/>
    <s v="20410.Senior Consultant - IC2"/>
    <s v="Senior Consultant"/>
    <s v="Delivery"/>
    <s v="B"/>
    <n v="685"/>
    <x v="18"/>
    <s v="kazutaka.t.torishima@oracle.com"/>
    <d v="2018-01-01T00:00:00"/>
    <s v="C"/>
    <s v="JP-Tokyo-Akasaka Office"/>
    <s v="ACB"/>
    <s v="ﾄﾘｼﾏ ｶｽﾞﾀｶ"/>
    <s v="Kazutaka Torishima"/>
    <x v="1"/>
    <s v="とりしま かずたか"/>
    <s v="T_CP_M"/>
  </r>
  <r>
    <x v="20"/>
    <x v="17"/>
    <s v="コンサルティングサービス事業統括"/>
    <x v="3"/>
    <s v="クラウドプラットフォーム本部"/>
    <s v="匠"/>
    <s v="Oracle Consulting Services"/>
    <s v="Cloud - Technology Consulting"/>
    <s v="Cloud Platform"/>
    <s v="Master"/>
    <n v="506325"/>
    <s v="IC2"/>
    <s v="L4"/>
    <s v="4"/>
    <n v="20410"/>
    <s v="20410.Senior Consultant - IC2"/>
    <s v="Senior Consultant"/>
    <s v="Delivery"/>
    <s v="B"/>
    <n v="685"/>
    <x v="18"/>
    <s v="mitsuyuki.nishida@oracle.com"/>
    <d v="2018-01-01T00:00:00"/>
    <s v="C"/>
    <s v="JP-Tokyo-Akasaka Office"/>
    <s v="ACB"/>
    <s v="ﾆｼﾀﾞ ﾐﾂﾕｷ"/>
    <s v="Mitsuyuki Nishida"/>
    <x v="1"/>
    <s v="にしだ みつゆき"/>
    <s v="T_CP_M"/>
  </r>
  <r>
    <x v="20"/>
    <x v="17"/>
    <s v="コンサルティングサービス事業統括"/>
    <x v="3"/>
    <s v="クラウドプラットフォーム本部"/>
    <s v="匠"/>
    <s v="Oracle Consulting Services"/>
    <s v="Cloud - Technology Consulting"/>
    <s v="Cloud Platform"/>
    <s v="Master"/>
    <n v="506325"/>
    <s v="IC2"/>
    <s v="L4"/>
    <s v="4"/>
    <n v="20410"/>
    <s v="20410.Senior Consultant - IC2"/>
    <s v="Senior Consultant"/>
    <s v="Delivery"/>
    <s v="B"/>
    <n v="685"/>
    <x v="18"/>
    <s v="katsuhiro.o.okuno@oracle.com"/>
    <d v="2018-09-01T00:00:00"/>
    <s v="C"/>
    <s v="JP-Tokyo-Akasaka Office"/>
    <s v="ACB"/>
    <s v="ｵｸﾉ ｶﾂﾋﾛ"/>
    <s v="Katsuhiro Okuno"/>
    <x v="1"/>
    <s v="おくの かつひろ"/>
    <s v="T_CP_M"/>
  </r>
  <r>
    <x v="20"/>
    <x v="17"/>
    <s v="コンサルティングサービス事業統括"/>
    <x v="3"/>
    <s v="クラウドプラットフォーム本部"/>
    <s v="匠"/>
    <s v="Oracle Consulting Services"/>
    <s v="Cloud - Technology Consulting"/>
    <s v="Cloud Platform"/>
    <s v="Master"/>
    <n v="508835"/>
    <s v="IC2"/>
    <s v="L4"/>
    <s v="4"/>
    <n v="20410"/>
    <s v="20410.Senior Consultant - IC2"/>
    <s v="Senior Consultant"/>
    <s v="Delivery"/>
    <s v="B"/>
    <n v="685"/>
    <x v="18"/>
    <s v="kiyoaki.sugiyama@oracle.com"/>
    <d v="2018-10-01T00:00:00"/>
    <s v="C"/>
    <s v="JP-Tokyo-Akasaka Office"/>
    <s v="ACB"/>
    <s v="ｽｷﾞﾔﾏ ｷﾖｱｷ"/>
    <s v="Kiyoaki Sugiyama"/>
    <x v="1"/>
    <s v="すぎやま きよあき"/>
    <s v="T_CP_M"/>
  </r>
  <r>
    <x v="20"/>
    <x v="17"/>
    <s v="コンサルティングサービス事業統括"/>
    <x v="3"/>
    <s v="クラウドプラットフォーム本部"/>
    <s v="匠"/>
    <s v="Oracle Consulting Services"/>
    <s v="Cloud - Technology Consulting"/>
    <s v="Cloud Platform"/>
    <s v="Master"/>
    <n v="506325"/>
    <s v="IC2"/>
    <s v="L4"/>
    <s v="4"/>
    <n v="20410"/>
    <s v="20410.Senior Consultant - IC2"/>
    <s v="Senior Consultant"/>
    <s v="Delivery"/>
    <s v="B"/>
    <n v="685"/>
    <x v="18"/>
    <s v="katsumasa.o.onuma@oracle.com"/>
    <d v="2018-11-01T00:00:00"/>
    <s v="C"/>
    <s v="JP-Tokyo-Akasaka Office"/>
    <s v="ACB"/>
    <s v="ｵｵﾇﾏ ｶﾂﾏｻ"/>
    <s v="Katsumasa Onuma"/>
    <x v="1"/>
    <s v="おおぬま かつまさ"/>
    <s v="T_CP_M"/>
  </r>
  <r>
    <x v="20"/>
    <x v="17"/>
    <s v="コンサルティングサービス事業統括"/>
    <x v="3"/>
    <s v="クラウドプラットフォーム本部"/>
    <s v="匠"/>
    <s v="Oracle Consulting Services"/>
    <s v="Cloud - Technology Consulting"/>
    <s v="Cloud Platform"/>
    <s v="Master"/>
    <n v="501636"/>
    <s v="IC1"/>
    <s v="L3"/>
    <s v="3"/>
    <n v="20310"/>
    <s v="20310.Staff Consultant - IC1"/>
    <s v="Staff Consultant"/>
    <s v="Delivery"/>
    <s v="B"/>
    <n v="685"/>
    <x v="18"/>
    <s v="kotaro.ogino@oracle.com"/>
    <d v="2015-04-01T00:00:00"/>
    <s v="C"/>
    <s v="JP-Tokyo-Akasaka Office"/>
    <s v="ACB"/>
    <s v="ｵｷﾞﾉ ｺｳﾀﾛｳ"/>
    <s v="Kotaro Ogino"/>
    <x v="1"/>
    <s v="おぎの こうたろう"/>
    <s v="T_CP_M"/>
  </r>
  <r>
    <x v="20"/>
    <x v="17"/>
    <s v="コンサルティングサービス事業統括"/>
    <x v="3"/>
    <s v="クラウドプラットフォーム本部"/>
    <s v="匠"/>
    <s v="Oracle Consulting Services"/>
    <s v="Cloud - Technology Consulting"/>
    <s v="Cloud Platform"/>
    <s v="Master"/>
    <n v="506325"/>
    <s v="IC1"/>
    <s v="L3"/>
    <s v="3"/>
    <n v="20310"/>
    <s v="20310.Staff Consultant - IC1"/>
    <s v="Staff Consultant"/>
    <s v="Delivery"/>
    <s v="B"/>
    <n v="685"/>
    <x v="18"/>
    <s v="ryutaro.aoki@oracle.com"/>
    <d v="2018-10-01T00:00:00"/>
    <s v="C"/>
    <s v="JP-Tokyo-Akasaka Office"/>
    <s v="-"/>
    <s v="ｱｵｷ ﾘｭｳﾀﾛｳ"/>
    <s v="Ryutaro Aoki"/>
    <x v="1"/>
    <s v="あおき りゅうたろう"/>
    <s v="T_CP_M"/>
  </r>
  <r>
    <x v="20"/>
    <x v="17"/>
    <s v="コンサルティングサービス事業統括"/>
    <x v="3"/>
    <s v="クラウドプラットフォーム本部"/>
    <s v="匠"/>
    <s v="Oracle Consulting Services"/>
    <s v="Cloud - Technology Consulting"/>
    <s v="Cloud Platform"/>
    <s v="Master"/>
    <n v="506325"/>
    <s v="IC1"/>
    <s v="L2"/>
    <s v="2"/>
    <n v="20110"/>
    <s v="20110.Associate Consultant - IC1"/>
    <s v="Associate Consultant"/>
    <s v="Delivery"/>
    <s v="B"/>
    <n v="685"/>
    <x v="18"/>
    <s v="kotomi.tamura@oracle.com"/>
    <d v="2016-04-01T00:00:00"/>
    <s v="NG"/>
    <s v="JP-Tokyo-Akasaka Office"/>
    <s v="ACB"/>
    <s v="ﾀﾑﾗ ｺﾄﾐ"/>
    <s v="Kotomi Tamura"/>
    <x v="1"/>
    <s v="たむら ことみ"/>
    <s v="T_CP_M"/>
  </r>
  <r>
    <x v="20"/>
    <x v="17"/>
    <s v="コンサルティングサービス事業統括"/>
    <x v="3"/>
    <s v="クラウドプラットフォーム本部"/>
    <s v="匠"/>
    <s v="Oracle Consulting Services"/>
    <s v="Cloud - Technology Consulting"/>
    <s v="Cloud Platform"/>
    <s v="Master"/>
    <n v="506325"/>
    <s v="IC1"/>
    <s v="L2"/>
    <s v="2"/>
    <n v="20110"/>
    <s v="20110.Associate Consultant - IC1"/>
    <s v="Associate Consultant"/>
    <s v="Delivery"/>
    <s v="B"/>
    <n v="685"/>
    <x v="18"/>
    <s v="yuta.s.suzuki@oracle.com"/>
    <d v="2016-04-01T00:00:00"/>
    <s v="NG"/>
    <s v="JP-Tokyo-Akasaka Office"/>
    <s v="ACB"/>
    <s v="ｽｽﾞｷ ﾕｳﾀ"/>
    <s v="Yuta Suzuki"/>
    <x v="1"/>
    <s v="すずき ゆうた"/>
    <s v="T_CP_M"/>
  </r>
  <r>
    <x v="20"/>
    <x v="17"/>
    <s v="コンサルティングサービス事業統括"/>
    <x v="3"/>
    <s v="クラウドプラットフォーム本部"/>
    <s v="匠"/>
    <s v="Oracle Consulting Services"/>
    <s v="Cloud - Technology Consulting"/>
    <s v="Cloud Platform"/>
    <s v="Master"/>
    <n v="506325"/>
    <s v="IC1"/>
    <s v="L2"/>
    <s v="2"/>
    <n v="20110"/>
    <s v="20110.Associate Consultant - IC1"/>
    <s v="Associate Consultant"/>
    <s v="Delivery"/>
    <s v="B"/>
    <n v="685"/>
    <x v="18"/>
    <s v="soichiro.hirata@oracle.com"/>
    <d v="2017-03-01T00:00:00"/>
    <s v="C"/>
    <s v="JP-Tokyo-Akasaka Office"/>
    <s v="ACB"/>
    <s v="ﾋﾗﾀ ｿｳｲﾁﾛｳ"/>
    <s v="Soichiro Hirata"/>
    <x v="1"/>
    <s v="ひらた そういちろう"/>
    <s v="T_CP_M"/>
  </r>
  <r>
    <x v="20"/>
    <x v="17"/>
    <s v="コンサルティングサービス事業統括"/>
    <x v="3"/>
    <s v="クラウドプラットフォーム本部"/>
    <s v="匠"/>
    <s v="Oracle Consulting Services"/>
    <s v="Cloud - Technology Consulting"/>
    <s v="Cloud Platform"/>
    <s v="Master"/>
    <n v="506325"/>
    <s v="IC1"/>
    <s v="L2"/>
    <s v="2"/>
    <n v="20110"/>
    <s v="20110.Associate Consultant - IC1"/>
    <s v="Associate Consultant"/>
    <s v="Delivery"/>
    <s v="B"/>
    <n v="685"/>
    <x v="18"/>
    <s v="kentaro.nakagawa@oracle.com"/>
    <d v="2018-04-01T00:00:00"/>
    <s v="NG"/>
    <s v="JP-Tokyo-OAC"/>
    <s v="ACB"/>
    <s v="ﾅｶｶﾞﾜ ｹﾝﾀﾛｳ"/>
    <s v="Kentaro Nakagawa"/>
    <x v="1"/>
    <s v="なかがわ けんたろう"/>
    <s v="T_CP_M"/>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M2"/>
    <s v="L6"/>
    <s v="6"/>
    <n v="20710"/>
    <s v="20710.Managing Principal Consultant - M2"/>
    <s v="Managing Principal Consultant"/>
    <s v="Delivery"/>
    <s v="B"/>
    <n v="729"/>
    <x v="17"/>
    <s v="ryosuke.konishi@oracle.com"/>
    <d v="2006-04-01T00:00:00"/>
    <s v="NG"/>
    <s v="JP-Tokyo-Akasaka Office"/>
    <s v="ACB"/>
    <s v="ｺﾆｼ ﾘｮｳｽｹ"/>
    <s v="Ryosuke Konishi"/>
    <x v="0"/>
    <s v="こにし りょうすけ"/>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3"/>
    <s v="L6"/>
    <s v="6"/>
    <n v="20610"/>
    <s v="20610.Senior Principal Consultant - IC3"/>
    <s v="Senior Principal Consultant"/>
    <s v="Delivery"/>
    <s v="B"/>
    <n v="3060"/>
    <x v="19"/>
    <s v="kensuke.obara@oracle.com"/>
    <d v="1998-11-01T00:00:00"/>
    <s v="C"/>
    <s v="JP-Tokyo-Akasaka Office"/>
    <s v="ACB"/>
    <s v="ｵﾊﾞﾗ ｹﾝｽｹ"/>
    <s v="Kensuke Obara"/>
    <x v="1"/>
    <s v="おばら けんすけ"/>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8835"/>
    <s v="IC3"/>
    <s v="L6"/>
    <s v="6"/>
    <n v="20610"/>
    <s v="20610.Senior Principal Consultant - IC3"/>
    <s v="Senior Principal Consultant"/>
    <s v="Delivery"/>
    <s v="B"/>
    <n v="3060"/>
    <x v="19"/>
    <s v="tomoka.iwamoto@oracle.com"/>
    <d v="2007-10-01T00:00:00"/>
    <s v="C"/>
    <s v="JP-Tokyo-Akasaka Office"/>
    <s v="ACB"/>
    <s v="ｲﾜﾓﾄ ﾄﾓｶ"/>
    <s v="Tomoka Iwamoto"/>
    <x v="1"/>
    <s v="いわもと ともか"/>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3"/>
    <s v="L6"/>
    <s v="6"/>
    <n v="21630"/>
    <s v="21630.Consulting Solution Lead - IC3"/>
    <s v="Consulting Solution Lead"/>
    <s v="Solution"/>
    <s v="B"/>
    <n v="3060"/>
    <x v="19"/>
    <s v="jun.asai@oracle.com"/>
    <d v="2007-12-01T00:00:00"/>
    <s v="C"/>
    <s v="JP-Tokyo-Akasaka Office"/>
    <s v="ACB"/>
    <s v="ｱｻｲ ｼﾞｭﾝ"/>
    <s v="Jun Asai"/>
    <x v="1"/>
    <s v="あさい じゅん"/>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3"/>
    <s v="L6"/>
    <s v="6"/>
    <n v="20610"/>
    <s v="20610.Senior Principal Consultant - IC3"/>
    <s v="Senior Principal Consultant"/>
    <s v="Delivery"/>
    <s v="B"/>
    <n v="3060"/>
    <x v="19"/>
    <s v="shinji.omori@oracle.com"/>
    <d v="2011-10-01T00:00:00"/>
    <s v="C"/>
    <s v="JP-Tokyo-Akasaka Office"/>
    <s v="ACB"/>
    <s v="ｵｵﾓﾘ ｼﾝｼﾞ"/>
    <s v="Shinji Omori"/>
    <x v="1"/>
    <s v="おおもり しんじ"/>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3"/>
    <s v="L5"/>
    <s v="5"/>
    <n v="20515"/>
    <s v="20515.Principal Consultant - IC3"/>
    <s v="Principal Consultant"/>
    <s v="Delivery"/>
    <s v="B"/>
    <n v="3060"/>
    <x v="19"/>
    <s v="koichi.kimura@oracle.com"/>
    <d v="2019-02-01T00:00:00"/>
    <s v="C"/>
    <s v="JP-Tokyo-Akasaka Office"/>
    <s v="ACB"/>
    <s v="ｷﾑﾗ ｺｳｲﾁ"/>
    <s v="Koichi Kimura"/>
    <x v="1"/>
    <s v="きむら こういち"/>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2"/>
    <s v="L4"/>
    <s v="4"/>
    <n v="20410"/>
    <s v="20410.Senior Consultant - IC2"/>
    <s v="Senior Consultant"/>
    <s v="Delivery"/>
    <s v="B"/>
    <n v="3060"/>
    <x v="19"/>
    <s v="megumi.kisara@oracle.com"/>
    <d v="2006-10-01T00:00:00"/>
    <s v="NG"/>
    <s v="JP-Tokyo-Akasaka Office"/>
    <s v="ACB"/>
    <s v="ｷｻﾗ ﾒｸﾞﾐ"/>
    <s v="Megumi Kisara"/>
    <x v="1"/>
    <s v="きさら めぐみ"/>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8835"/>
    <s v="IC2"/>
    <s v="L4"/>
    <s v="4"/>
    <n v="20410"/>
    <s v="20410.Senior Consultant - IC2"/>
    <s v="Senior Consultant"/>
    <s v="Delivery"/>
    <s v="B"/>
    <n v="3060"/>
    <x v="19"/>
    <s v="katsuya.ono@oracle.com"/>
    <d v="2014-02-01T00:00:00"/>
    <s v="C"/>
    <s v="JP-Tokyo-Akasaka Office"/>
    <s v="ACB"/>
    <s v="ｵｵﾉ ｶﾂﾔ"/>
    <s v="Katsuya Ono"/>
    <x v="1"/>
    <s v="おおの かつや"/>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2"/>
    <s v="L4"/>
    <s v="4"/>
    <n v="20410"/>
    <s v="20410.Senior Consultant - IC2"/>
    <s v="Senior Consultant"/>
    <s v="Delivery"/>
    <s v="B"/>
    <n v="3060"/>
    <x v="19"/>
    <s v="wataru.okamoto@oracle.com"/>
    <d v="2014-06-01T00:00:00"/>
    <s v="C"/>
    <s v="JP-Tokyo-Akasaka Office"/>
    <s v="ACB"/>
    <s v="ｵｶﾓﾄ ﾜﾀﾙ"/>
    <s v="Wataru Okamoto"/>
    <x v="1"/>
    <s v="おかもと わたる"/>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2"/>
    <s v="L4"/>
    <s v="4"/>
    <n v="20410"/>
    <s v="20410.Senior Consultant - IC2"/>
    <s v="Senior Consultant"/>
    <s v="Delivery"/>
    <s v="B"/>
    <n v="3060"/>
    <x v="19"/>
    <s v="shunsuke.suetsugu@oracle.com"/>
    <d v="2019-01-01T00:00:00"/>
    <s v="C"/>
    <s v="JP-Tokyo-Akasaka Office"/>
    <s v="ACB"/>
    <s v="ｽｴﾂｸﾞ ｼｭﾝｽｹ"/>
    <s v="Shunsuke Suetsugu"/>
    <x v="1"/>
    <s v="すえつぐ しゅんすけ"/>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takeshi.kubojima@oracle.com"/>
    <d v="2014-04-01T00:00:00"/>
    <s v="NG"/>
    <s v="JP-Tokyo-Akasaka Office"/>
    <s v="ACB"/>
    <s v="ｸﾎﾞｼﾞﾏ ﾀｹｼ"/>
    <s v="Takeshi Kubojima"/>
    <x v="1"/>
    <s v="くぼじま たけし"/>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mikako.shimizu@oracle.com"/>
    <d v="2014-04-01T00:00:00"/>
    <s v="NG"/>
    <s v="JP-Tokyo-Akasaka Office"/>
    <s v="ACB"/>
    <s v="ｼﾐｽﾞ ﾐｶｺ"/>
    <s v="Mikako Shimizu"/>
    <x v="1"/>
    <s v="しみず みかこ"/>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atsushi.shintaku@oracle.com"/>
    <d v="2014-04-01T00:00:00"/>
    <s v="NG"/>
    <s v="JP-Tokyo-Akasaka Office"/>
    <s v="ACB"/>
    <s v="ｼﾝﾀｸ ｱﾂｼ"/>
    <s v="Atsushi Shintaku"/>
    <x v="1"/>
    <s v="しんたく あつし"/>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ryo.teramura@oracle.com"/>
    <d v="2014-04-01T00:00:00"/>
    <s v="NG"/>
    <s v="JP-Tokyo-OAC"/>
    <s v="ACB"/>
    <s v="ﾃﾗﾑﾗ ﾘｮｳ"/>
    <s v="Ryo Teramura"/>
    <x v="1"/>
    <s v="てらむら りょう"/>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masaki.moritani@oracle.com"/>
    <d v="2014-04-01T00:00:00"/>
    <s v="NG"/>
    <s v="JP-Tokyo-Akasaka Office"/>
    <s v="ACB"/>
    <s v="ﾓﾘﾀﾆ ﾏｻｷ"/>
    <s v="Masaki Moritani"/>
    <x v="1"/>
    <s v="もりたに まさき"/>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8835"/>
    <s v="IC1"/>
    <s v="L3"/>
    <s v="3"/>
    <n v="20310"/>
    <s v="20310.Staff Consultant - IC1"/>
    <s v="Staff Consultant"/>
    <s v="Delivery"/>
    <s v="B"/>
    <n v="3060"/>
    <x v="19"/>
    <s v="yumiko.yamamoto@oracle.com"/>
    <d v="2016-05-01T00:00:00"/>
    <s v="C"/>
    <s v="JP-Tokyo-Akasaka Office"/>
    <s v="ACB"/>
    <s v="ﾔﾏﾓﾄ ﾕﾐｺ"/>
    <s v="Yumiko Yamamoto"/>
    <x v="1"/>
    <s v="やまもと ゆみこ"/>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yasunori.suwa@oracle.com"/>
    <d v="2018-01-15T00:00:00"/>
    <s v="C"/>
    <s v="JP-Tokyo-Akasaka Office"/>
    <s v="ACB"/>
    <s v="ｽﾜ ﾔｽﾉﾘ"/>
    <s v="Yasunori Suwa"/>
    <x v="1"/>
    <s v="すわ やすのり"/>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3"/>
    <s v="3"/>
    <n v="20310"/>
    <s v="20310.Staff Consultant - IC1"/>
    <s v="Staff Consultant"/>
    <s v="Delivery"/>
    <s v="B"/>
    <n v="3060"/>
    <x v="19"/>
    <s v="yuji.noda@oracle.com"/>
    <d v="2018-05-01T00:00:00"/>
    <s v="C"/>
    <s v="JP-Tokyo-Akasaka Office"/>
    <s v="ACB"/>
    <s v="ﾉﾀﾞ ﾕｳｼﾞ"/>
    <s v="Yuji Noda"/>
    <x v="1"/>
    <s v="のだ ゆうじ"/>
    <s v="T_CP_SPA"/>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6325"/>
    <s v="IC1"/>
    <s v="L2"/>
    <s v="2"/>
    <n v="20110"/>
    <s v="20110.Associate Consultant - IC1"/>
    <s v="Associate Consultant"/>
    <s v="Delivery"/>
    <s v="B"/>
    <n v="3060"/>
    <x v="19"/>
    <s v="naoki.t.tanaka@oracle.com"/>
    <d v="2017-04-01T00:00:00"/>
    <s v="NG"/>
    <s v="JP-Tokyo-OAC"/>
    <s v="ACB"/>
    <s v="ﾀﾅｶ ﾅｵｷ"/>
    <s v="Naoki Tanaka"/>
    <x v="1"/>
    <s v="たなか なおき"/>
    <s v="T_CP_SPA"/>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8835"/>
    <s v="IC3"/>
    <s v="L6"/>
    <s v="6"/>
    <n v="20610"/>
    <s v="20610.Senior Principal Consultant - IC3"/>
    <s v="Senior Principal Consultant"/>
    <s v="Delivery"/>
    <s v="B"/>
    <n v="3594"/>
    <x v="15"/>
    <s v="kei.x.suzuki@oracle.com"/>
    <d v="2008-03-01T00:00:00"/>
    <s v="C"/>
    <s v="JP-Tokyo-Akasaka Office"/>
    <s v="ACB"/>
    <s v="ｽｽﾞｷ ｹｲ"/>
    <s v="Kei Suzuki"/>
    <x v="1"/>
    <s v="すずき けい"/>
    <s v="T_CP_ES"/>
  </r>
  <r>
    <x v="19"/>
    <x v="16"/>
    <s v="コンサルティングサービス事業統括"/>
    <x v="3"/>
    <s v="クラウドプラットフォーム本部"/>
    <s v="クラウドテクノロジスト部"/>
    <s v="Oracle Consulting Services"/>
    <s v="Cloud - Technology Consulting"/>
    <s v="Cloud Platform"/>
    <s v="Cloud Technologists"/>
    <n v="501636"/>
    <s v="M2"/>
    <s v="L6"/>
    <s v="6"/>
    <n v="20710"/>
    <s v="20710.Managing Principal Consultant - M2"/>
    <s v="Managing Principal Consultant"/>
    <s v="Delivery"/>
    <s v="B"/>
    <n v="729"/>
    <x v="17"/>
    <s v="kota.shiobara@oracle.com"/>
    <d v="2013-01-01T00:00:00"/>
    <s v="C"/>
    <s v="JP-Tokyo-Akasaka Office"/>
    <s v="ACB"/>
    <s v="ｼｵﾊﾞﾗ ｺｳﾀ"/>
    <s v="Kota Shiobara"/>
    <x v="1"/>
    <s v="しおばら こうた"/>
    <s v="T_CP_CT"/>
  </r>
  <r>
    <x v="17"/>
    <x v="14"/>
    <s v="コンサルティングサービス事業統括"/>
    <x v="3"/>
    <s v="クラウドプラットフォーム本部"/>
    <n v="0"/>
    <s v="Oracle Consulting Services"/>
    <s v="Cloud - Technology Consulting"/>
    <s v="Cloud Platform"/>
    <n v="0"/>
    <n v="501636"/>
    <s v="IC3"/>
    <s v="L5"/>
    <s v="5"/>
    <n v="20515"/>
    <s v="20515.Principal Consultant - IC3"/>
    <s v="Principal Consultant"/>
    <s v="Delivery"/>
    <s v="B"/>
    <n v="729"/>
    <x v="17"/>
    <s v="naoki.numata@oracle.com"/>
    <d v="2012-05-01T00:00:00"/>
    <s v="C"/>
    <s v="JP-Tokyo-Akasaka Office"/>
    <s v="ACB"/>
    <s v="ﾇﾏﾀ ﾅｵｷ"/>
    <s v="Naoki Numata"/>
    <x v="1"/>
    <s v="ぬまた なおき"/>
    <s v="T_CP"/>
  </r>
  <r>
    <x v="19"/>
    <x v="16"/>
    <s v="コンサルティングサービス事業統括"/>
    <x v="3"/>
    <s v="クラウドプラットフォーム本部"/>
    <s v="クラウドテクノロジスト部"/>
    <s v="Oracle Consulting Services"/>
    <s v="Cloud - Technology Consulting"/>
    <s v="Cloud Platform"/>
    <s v="Cloud Technologists"/>
    <n v="501636"/>
    <s v="IC3"/>
    <s v="L5"/>
    <s v="5"/>
    <n v="20515"/>
    <s v="20515.Principal Consultant - IC3"/>
    <s v="Principal Consultant"/>
    <s v="Delivery"/>
    <s v="B"/>
    <n v="4667"/>
    <x v="16"/>
    <s v="hiroki.nobumoto@oracle.com"/>
    <d v="2018-01-01T00:00:00"/>
    <s v="C"/>
    <s v="JP-Tokyo-Akasaka Office"/>
    <s v="ACB"/>
    <s v="ﾉﾌﾞﾓﾄ ﾋﾛｷ"/>
    <s v="Hiroki Nobumoto"/>
    <x v="1"/>
    <s v="のぶもと ひろき"/>
    <s v="T_CP_CT"/>
  </r>
  <r>
    <x v="19"/>
    <x v="16"/>
    <s v="コンサルティングサービス事業統括"/>
    <x v="3"/>
    <s v="クラウドプラットフォーム本部"/>
    <s v="クラウドテクノロジスト部"/>
    <s v="Oracle Consulting Services"/>
    <s v="Cloud - Technology Consulting"/>
    <s v="Cloud Platform"/>
    <s v="Cloud Technologists"/>
    <n v="508835"/>
    <s v="IC2"/>
    <s v="L4"/>
    <s v="4"/>
    <n v="20410"/>
    <s v="20410.Senior Consultant - IC2"/>
    <s v="Senior Consultant"/>
    <s v="Delivery"/>
    <s v="B"/>
    <n v="4667"/>
    <x v="16"/>
    <s v="naomi.hotta@oracle.com"/>
    <d v="2007-04-01T00:00:00"/>
    <s v="NG"/>
    <s v="JP-Tokyo-Akasaka Office"/>
    <s v="ACB"/>
    <s v="ﾎｯﾀ ﾅｵﾐ"/>
    <s v="Naomi Hotta"/>
    <x v="1"/>
    <s v="ほった なおみ"/>
    <s v="T_CP_CT"/>
  </r>
  <r>
    <x v="19"/>
    <x v="16"/>
    <s v="コンサルティングサービス事業統括"/>
    <x v="3"/>
    <s v="クラウドプラットフォーム本部"/>
    <s v="クラウドテクノロジスト部"/>
    <s v="Oracle Consulting Services"/>
    <s v="Cloud - Technology Consulting"/>
    <s v="Cloud Platform"/>
    <s v="Cloud Technologists"/>
    <n v="508835"/>
    <s v="IC2"/>
    <s v="L4"/>
    <s v="4"/>
    <n v="20410"/>
    <s v="20410.Senior Consultant - IC2"/>
    <s v="Senior Consultant"/>
    <s v="Delivery"/>
    <s v="B"/>
    <n v="4667"/>
    <x v="16"/>
    <s v="kenta.doki@oracle.com"/>
    <d v="2017-08-01T00:00:00"/>
    <s v="C"/>
    <s v="JP-Osaka"/>
    <s v="Osaka"/>
    <s v="ﾄﾞｷ ｹﾝﾀ"/>
    <s v="Kenta Doki"/>
    <x v="1"/>
    <s v="どき けんた"/>
    <s v="T_CP_CT"/>
  </r>
  <r>
    <x v="19"/>
    <x v="16"/>
    <s v="コンサルティングサービス事業統括"/>
    <x v="3"/>
    <s v="クラウドプラットフォーム本部"/>
    <s v="クラウドテクノロジスト部"/>
    <s v="Oracle Consulting Services"/>
    <s v="Cloud - Technology Consulting"/>
    <s v="Cloud Platform"/>
    <s v="Cloud Technologists"/>
    <n v="508835"/>
    <s v="IC1"/>
    <s v="L3"/>
    <s v="3"/>
    <n v="20310"/>
    <s v="20310.Staff Consultant - IC1"/>
    <s v="Staff Consultant"/>
    <s v="Delivery"/>
    <s v="B"/>
    <n v="4667"/>
    <x v="16"/>
    <s v="yoshihiko.koike@oracle.com"/>
    <d v="2014-04-01T00:00:00"/>
    <s v="NG"/>
    <s v="JP-Tokyo-Akasaka Office"/>
    <s v="ACB"/>
    <s v="ｺｲｹ ﾖｼﾋｺ"/>
    <s v="Yoshihiko Koike"/>
    <x v="1"/>
    <s v="こいけ よしひこ"/>
    <s v="T_CP_CT"/>
  </r>
  <r>
    <x v="19"/>
    <x v="16"/>
    <s v="コンサルティングサービス事業統括"/>
    <x v="3"/>
    <s v="クラウドプラットフォーム本部"/>
    <s v="クラウドテクノロジスト部"/>
    <s v="Oracle Consulting Services"/>
    <s v="Cloud - Technology Consulting"/>
    <s v="Cloud Platform"/>
    <s v="Cloud Technologists"/>
    <n v="501636"/>
    <s v="IC1"/>
    <s v="L3"/>
    <s v="3"/>
    <n v="20310"/>
    <s v="20310.Staff Consultant - IC1"/>
    <s v="Staff Consultant"/>
    <s v="Delivery"/>
    <s v="B"/>
    <n v="4667"/>
    <x v="16"/>
    <s v="akihito.tanaka@oracle.com"/>
    <d v="2014-04-01T00:00:00"/>
    <s v="NG"/>
    <s v="JP-Tokyo-Akasaka Office"/>
    <s v="ACB"/>
    <s v="ﾀﾅｶ ｱｷﾋﾄ"/>
    <s v="Akihito Tanaka"/>
    <x v="1"/>
    <s v="たなか あきひと"/>
    <s v="T_CP_CT"/>
  </r>
  <r>
    <x v="20"/>
    <x v="17"/>
    <s v="コンサルティングサービス事業統括"/>
    <x v="3"/>
    <s v="クラウドプラットフォーム本部"/>
    <s v="匠"/>
    <s v="Oracle Consulting Services"/>
    <s v="Cloud - Technology Consulting"/>
    <s v="Cloud Platform"/>
    <s v="Master"/>
    <n v="506325"/>
    <s v="IC3"/>
    <s v="L6"/>
    <s v="6"/>
    <n v="21630"/>
    <s v="21630.Consulting Solution Lead - IC3"/>
    <s v="Consulting Solution Lead"/>
    <s v="Solution"/>
    <s v="B"/>
    <n v="685"/>
    <x v="18"/>
    <s v="nobuaki.taketomi@oracle.com"/>
    <d v="2007-01-01T00:00:00"/>
    <s v="C"/>
    <s v="JP-Tokyo-Akasaka Office"/>
    <s v="ACB"/>
    <s v="ﾀｹﾄﾐ ﾉﾌﾞｱｷ"/>
    <s v="Nobuaki Taketomi"/>
    <x v="0"/>
    <s v="たけとみ のぶあき"/>
    <s v="T_CP_M"/>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3"/>
    <s v="L6"/>
    <s v="6"/>
    <n v="21630"/>
    <s v="21630.Consulting Solution Lead - IC3"/>
    <s v="Consulting Solution Lead"/>
    <s v="Solution"/>
    <s v="B"/>
    <n v="3594"/>
    <x v="15"/>
    <s v="yoshitada.saito@oracle.com"/>
    <d v="1999-12-01T00:00:00"/>
    <s v="C"/>
    <s v="JP-Tokyo-Akasaka Office"/>
    <s v="ACB"/>
    <s v="ｻｲﾄｳ ﾖｼﾀﾀﾞ"/>
    <s v="Yoshitada Saito"/>
    <x v="1"/>
    <s v="さいとう よしただ"/>
    <s v="T_CP_ES"/>
  </r>
  <r>
    <x v="20"/>
    <x v="17"/>
    <s v="コンサルティングサービス事業統括"/>
    <x v="3"/>
    <s v="クラウドプラットフォーム本部"/>
    <s v="匠"/>
    <s v="Oracle Consulting Services"/>
    <s v="Cloud - Technology Consulting"/>
    <s v="Cloud Platform"/>
    <s v="Master"/>
    <n v="506325"/>
    <s v="IC3"/>
    <s v="L6"/>
    <s v="6"/>
    <n v="20610"/>
    <s v="20610.Senior Principal Consultant - IC3"/>
    <s v="Senior Principal Consultant"/>
    <s v="Delivery"/>
    <s v="B"/>
    <n v="685"/>
    <x v="18"/>
    <s v="ayumu.shibata@oracle.com"/>
    <d v="2007-04-16T00:00:00"/>
    <s v="C"/>
    <s v="JP-Tokyo-Akasaka Office"/>
    <s v="ACB"/>
    <s v="ｼﾊﾞﾀ ｱﾕﾑ"/>
    <s v="Ayumu Shibata"/>
    <x v="1"/>
    <s v="しばた あゆむ"/>
    <s v="T_CP_M"/>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8835"/>
    <s v="IC3"/>
    <s v="L6"/>
    <s v="6"/>
    <n v="20610"/>
    <s v="20610.Senior Principal Consultant - IC3"/>
    <s v="Senior Principal Consultant"/>
    <s v="Delivery"/>
    <s v="B"/>
    <n v="3594"/>
    <x v="15"/>
    <s v="kengo.x.suyama@oracle.com"/>
    <d v="2011-04-15T00:00:00"/>
    <s v="C"/>
    <s v="JP-Tokyo-Akasaka Office"/>
    <s v="ACB"/>
    <s v="ｽﾔﾏ ｹﾝｺﾞ"/>
    <s v="Kengo Suyama"/>
    <x v="1"/>
    <s v="すやま けんご"/>
    <s v="T_CP_ES"/>
  </r>
  <r>
    <x v="19"/>
    <x v="16"/>
    <s v="コンサルティングサービス事業統括"/>
    <x v="3"/>
    <s v="クラウドプラットフォーム本部"/>
    <s v="クラウドテクノロジスト部"/>
    <s v="Oracle Consulting Services"/>
    <s v="Cloud - Technology Consulting"/>
    <s v="Cloud Platform"/>
    <s v="Cloud Technologists"/>
    <n v="508835"/>
    <s v="IC3"/>
    <s v="L5"/>
    <s v="5"/>
    <n v="20515"/>
    <s v="20515.Principal Consultant - IC3"/>
    <s v="Principal Consultant"/>
    <s v="Delivery"/>
    <s v="B"/>
    <n v="4667"/>
    <x v="16"/>
    <s v="hiroyuki.miyazaki@oracle.com"/>
    <d v="2004-09-16T00:00:00"/>
    <s v="C"/>
    <s v="JP-Tokyo-Akasaka Office"/>
    <s v="ACB"/>
    <s v="ﾐﾔｻﾞｷ ﾋﾛﾕｷ"/>
    <s v="Hiroyuki Miyazaki"/>
    <x v="1"/>
    <s v="みやざき ひろゆき"/>
    <s v="T_CP_CT"/>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3"/>
    <s v="L5"/>
    <s v="5"/>
    <n v="20515"/>
    <s v="20515.Principal Consultant - IC3"/>
    <s v="Principal Consultant"/>
    <s v="Delivery"/>
    <s v="B"/>
    <n v="3594"/>
    <x v="15"/>
    <s v="kenichi.kawai@oracle.com"/>
    <d v="2012-08-01T00:00:00"/>
    <s v="C"/>
    <s v="JP-Tokyo-Akasaka Office"/>
    <s v="ACB"/>
    <s v="ｶﾜｲ ｹﾝｲﾁ"/>
    <s v="Kenichi Kawai"/>
    <x v="1"/>
    <s v="かわい けんいち"/>
    <s v="T_CP_ES"/>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3"/>
    <s v="L5"/>
    <s v="5"/>
    <n v="20515"/>
    <s v="20515.Principal Consultant - IC3"/>
    <s v="Principal Consultant"/>
    <s v="Delivery"/>
    <s v="B"/>
    <n v="3594"/>
    <x v="15"/>
    <s v="takafumi.x.ando@oracle.com"/>
    <d v="2013-11-01T00:00:00"/>
    <s v="C"/>
    <s v="JP-Tokyo-Akasaka Office"/>
    <s v="ACB"/>
    <s v="ｱﾝﾄﾞｳ ﾀｶﾌﾐ"/>
    <s v="Takafumi Ando"/>
    <x v="1"/>
    <s v="あんどう たかふみ"/>
    <s v="T_CP_ES"/>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3"/>
    <s v="L5"/>
    <s v="5"/>
    <n v="20515"/>
    <s v="20515.Principal Consultant - IC3"/>
    <s v="Principal Consultant"/>
    <s v="Delivery"/>
    <s v="B"/>
    <n v="3594"/>
    <x v="15"/>
    <s v="kiwamu.uranaka@oracle.com"/>
    <d v="2018-05-01T00:00:00"/>
    <s v="C"/>
    <s v="JP-Osaka"/>
    <s v="ACB"/>
    <s v="ｳﾗﾅｶ ｷﾜﾑ"/>
    <s v="Kiwamu Uranaka"/>
    <x v="1"/>
    <s v="うらなか きわむ"/>
    <s v="T_CP_ES"/>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3"/>
    <s v="L5"/>
    <s v="5"/>
    <n v="20515"/>
    <s v="20515.Principal Consultant - IC3"/>
    <s v="Principal Consultant"/>
    <s v="Delivery"/>
    <s v="B"/>
    <n v="3594"/>
    <x v="15"/>
    <s v="koji.abe@oracle.com"/>
    <d v="2019-01-01T00:00:00"/>
    <s v="C"/>
    <s v="JP-Tokyo-Akasaka Office"/>
    <s v="ACB"/>
    <s v="ｱﾍﾞ ｺｳｼﾞ"/>
    <s v="Koji Abe"/>
    <x v="1"/>
    <s v="あべ こうじ"/>
    <s v="T_CP_ES"/>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2"/>
    <s v="L4"/>
    <s v="4"/>
    <n v="20410"/>
    <s v="20410.Senior Consultant - IC2"/>
    <s v="Senior Consultant"/>
    <s v="Delivery"/>
    <s v="B"/>
    <n v="3594"/>
    <x v="15"/>
    <s v="masashi.takezawa@oracle.com"/>
    <d v="2006-08-16T00:00:00"/>
    <s v="C"/>
    <s v="JP-Tokyo-Akasaka Office"/>
    <s v="ACB"/>
    <s v="ﾀｹｻﾞﾜ ﾏｻｼ"/>
    <s v="Masashi Takezawa"/>
    <x v="1"/>
    <s v="たけざわ まさし"/>
    <s v="T_CP_ES"/>
  </r>
  <r>
    <x v="21"/>
    <x v="18"/>
    <s v="コンサルティングサービス事業統括"/>
    <x v="3"/>
    <s v="クラウドプラットフォーム本部"/>
    <s v="ストラテジックPaaSアーキテクト部"/>
    <s v="Oracle Consulting Services"/>
    <s v="Cloud - Technology Consulting"/>
    <s v="Cloud Platform"/>
    <s v="Strategic PaaS Architect"/>
    <n v="508835"/>
    <s v="IC2"/>
    <s v="L4"/>
    <s v="4"/>
    <n v="20410"/>
    <s v="20410.Senior Consultant - IC2"/>
    <s v="Senior Consultant"/>
    <s v="Delivery"/>
    <s v="B"/>
    <n v="3060"/>
    <x v="19"/>
    <s v="nao.kato@oracle.com"/>
    <d v="2009-04-01T00:00:00"/>
    <s v="NG"/>
    <s v="JP-Tokyo-Akasaka Office"/>
    <s v="ACB"/>
    <s v="ｶﾄｳ ﾅｵ"/>
    <s v="Nao Kato"/>
    <x v="1"/>
    <s v="かとう なお"/>
    <s v="T_CP_SPA"/>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2"/>
    <s v="L4"/>
    <s v="4"/>
    <n v="20410"/>
    <s v="20410.Senior Consultant - IC2"/>
    <s v="Senior Consultant"/>
    <s v="Delivery"/>
    <s v="B"/>
    <n v="3594"/>
    <x v="15"/>
    <s v="jumpei.imazato@oracle.com"/>
    <d v="2015-12-15T00:00:00"/>
    <s v="C"/>
    <s v="JP-Tokyo-Akasaka Office"/>
    <s v="ACB"/>
    <s v="ｲﾏｻﾞﾄ ｼﾞｭﾝﾍﾟｲ"/>
    <s v="Jumpei Imazato"/>
    <x v="1"/>
    <s v="いまざと じゅんぺい"/>
    <s v="T_CP_ES"/>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2"/>
    <s v="L4"/>
    <s v="4"/>
    <n v="20410"/>
    <s v="20410.Senior Consultant - IC2"/>
    <s v="Senior Consultant"/>
    <s v="Delivery"/>
    <s v="B"/>
    <n v="3594"/>
    <x v="15"/>
    <s v="takashi.matsuyama@oracle.com"/>
    <d v="2019-03-01T00:00:00"/>
    <s v="C"/>
    <s v="JP-Tokyo-Akasaka Office"/>
    <s v="ACB"/>
    <s v="ﾏﾂﾔﾏ ﾀｶｼ"/>
    <s v="Takashi Matsuyama"/>
    <x v="1"/>
    <s v="まつやま たかし"/>
    <s v="T_CP_ES"/>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2"/>
    <s v="L4"/>
    <s v="4"/>
    <n v="20410"/>
    <s v="20410.Senior Consultant - IC2"/>
    <s v="Senior Consultant"/>
    <s v="Delivery"/>
    <s v="B"/>
    <n v="3594"/>
    <x v="15"/>
    <s v="shinpei.matsuda@oracle.com"/>
    <d v="2019-04-01T00:00:00"/>
    <s v="C"/>
    <s v="JP-Tokyo-Akasaka Office"/>
    <s v="-"/>
    <s v="ﾏﾂﾀﾞ ｼﾝﾍﾟｲ"/>
    <s v="Shinpei Matsuda"/>
    <x v="1"/>
    <s v="まつだ しんぺい"/>
    <s v="T_CP_ES"/>
  </r>
  <r>
    <x v="15"/>
    <x v="3"/>
    <s v="コンサルティングサービス事業統括"/>
    <x v="2"/>
    <e v="#N/A"/>
    <e v="#N/A"/>
    <e v="#N/A"/>
    <e v="#N/A"/>
    <e v="#N/A"/>
    <e v="#N/A"/>
    <n v="506325"/>
    <s v="IC1"/>
    <s v="L3"/>
    <s v="3"/>
    <n v="20310"/>
    <s v="20310.Staff Consultant - IC1"/>
    <s v="Staff Consultant"/>
    <s v="Delivery"/>
    <s v="B"/>
    <e v="#N/A"/>
    <x v="3"/>
    <s v="tatsuya.kimura@oracle.com"/>
    <d v="2013-10-01T00:00:00"/>
    <s v="C"/>
    <s v="JP-Tokyo-Akasaka Office"/>
    <s v="ACB"/>
    <s v="ｷﾑﾗ ﾀﾂﾔ"/>
    <s v="Tatsuya Kimura"/>
    <x v="1"/>
    <s v="きむら たつや"/>
    <e v="#N/A"/>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IC1"/>
    <s v="L3"/>
    <s v="3"/>
    <n v="20310"/>
    <s v="20310.Staff Consultant - IC1"/>
    <s v="Staff Consultant"/>
    <s v="Delivery"/>
    <s v="B"/>
    <n v="3594"/>
    <x v="15"/>
    <s v="shinnosuke.hashimoto@oracle.com"/>
    <d v="2017-12-01T00:00:00"/>
    <s v="C"/>
    <s v="JP-Tokyo-Akasaka Office"/>
    <s v="ACB"/>
    <s v="ﾊｼﾓﾄ ｼﾝﾉｽｹ"/>
    <s v="Shinnosuke Hashimoto"/>
    <x v="1"/>
    <s v="はしもと しんのすけ"/>
    <s v="T_CP_ES"/>
  </r>
  <r>
    <x v="20"/>
    <x v="17"/>
    <s v="コンサルティングサービス事業統括"/>
    <x v="3"/>
    <s v="クラウドプラットフォーム本部"/>
    <s v="匠"/>
    <s v="Oracle Consulting Services"/>
    <s v="Cloud - Technology Consulting"/>
    <s v="Cloud Platform"/>
    <s v="Master"/>
    <n v="506325"/>
    <s v="IC1"/>
    <s v="L2"/>
    <s v="2"/>
    <n v="20110"/>
    <s v="20110.Associate Consultant - IC1"/>
    <s v="Associate Consultant"/>
    <s v="Delivery"/>
    <s v="B"/>
    <n v="685"/>
    <x v="18"/>
    <s v="norihiro.aoyama@oracle.com"/>
    <d v="2015-10-01T00:00:00"/>
    <s v="NG"/>
    <s v="JP-Tokyo-Akasaka Office"/>
    <s v="ACB"/>
    <s v="ｱｵﾔﾏ ﾉﾘﾋﾛ"/>
    <s v="Norihiro Aoyama"/>
    <x v="1"/>
    <s v="あおやま のりひろ"/>
    <s v="T_CP_M"/>
  </r>
  <r>
    <x v="20"/>
    <x v="17"/>
    <s v="コンサルティングサービス事業統括"/>
    <x v="3"/>
    <s v="クラウドプラットフォーム本部"/>
    <s v="匠"/>
    <s v="Oracle Consulting Services"/>
    <s v="Cloud - Technology Consulting"/>
    <s v="Cloud Platform"/>
    <s v="Master"/>
    <n v="506325"/>
    <s v="IC1"/>
    <s v="L2"/>
    <s v="2"/>
    <n v="20110"/>
    <s v="20110.Associate Consultant - IC1"/>
    <s v="Associate Consultant"/>
    <s v="Delivery"/>
    <s v="B"/>
    <n v="685"/>
    <x v="18"/>
    <s v="yusuke.fukukama@oracle.com"/>
    <d v="2018-04-01T00:00:00"/>
    <s v="NG"/>
    <s v="JP-Tokyo-OAC"/>
    <s v="ACB"/>
    <s v="ﾌｸｶﾏ ﾕｳｽｹ"/>
    <s v="Yusuke Fukukama"/>
    <x v="1"/>
    <s v="ふくかま ゆうすけ"/>
    <s v="T_CP_M"/>
  </r>
  <r>
    <x v="14"/>
    <x v="12"/>
    <s v="コンサルティングサービス事業統括"/>
    <x v="3"/>
    <s v="クラウドプラットフォーム本部"/>
    <s v="インフラアーキテクト部"/>
    <s v="Oracle Consulting Services"/>
    <s v="Cloud - Technology Consulting"/>
    <s v="Cloud Platform"/>
    <s v="Infrastructure Architect "/>
    <n v="508835"/>
    <s v="M2"/>
    <s v="L6"/>
    <s v="6"/>
    <n v="20710"/>
    <s v="20710.Managing Principal Consultant - M2"/>
    <s v="Managing Principal Consultant"/>
    <s v="Delivery"/>
    <s v="B"/>
    <n v="729"/>
    <x v="17"/>
    <s v="motomu.masuda@oracle.com"/>
    <d v="2012-04-01T00:00:00"/>
    <s v="C"/>
    <s v="JP-Tokyo-Akasaka Office"/>
    <s v="ACB"/>
    <s v="ﾏｽﾀﾞ ﾓﾄﾑ"/>
    <s v="Motomu Masuda"/>
    <x v="0"/>
    <s v="ますだ もとむ"/>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3"/>
    <s v="L6"/>
    <s v="6"/>
    <n v="20610"/>
    <s v="20610.Senior Principal Consultant - IC3"/>
    <s v="Senior Principal Consultant"/>
    <s v="Delivery"/>
    <s v="B"/>
    <n v="4502"/>
    <x v="13"/>
    <s v="ryo.matsushita@oracle.com"/>
    <d v="2006-04-16T00:00:00"/>
    <s v="C"/>
    <s v="JP-Tokyo-Akasaka Office"/>
    <s v="ACB"/>
    <s v="ﾏﾂｼﾀ ﾘｮｳ"/>
    <s v="Ryo Matsushita"/>
    <x v="1"/>
    <s v="まつした りょう"/>
    <s v="T_CP_INFRA"/>
  </r>
  <r>
    <x v="18"/>
    <x v="15"/>
    <s v="コンサルティングサービス事業統括"/>
    <x v="3"/>
    <s v="クラウドプラットフォーム本部"/>
    <s v="エンタープライズソリューション部"/>
    <s v="Oracle Consulting Services"/>
    <s v="Cloud - Technology Consulting"/>
    <s v="Cloud Platform"/>
    <s v="Enterprise Solution"/>
    <n v="506325"/>
    <s v="M3"/>
    <s v="L7"/>
    <s v="7"/>
    <n v="21505"/>
    <s v="21505.Consulting Technical Mgmt Manager - M3"/>
    <s v="Consulting Technical Mgmt Manager"/>
    <s v="Delivery"/>
    <s v="B"/>
    <n v="729"/>
    <x v="17"/>
    <s v="ken.kato@oracle.com"/>
    <d v="2008-01-01T00:00:00"/>
    <s v="C"/>
    <s v="JP-Tokyo-Akasaka Office"/>
    <s v="ACB"/>
    <s v="ｶﾄｳ ｹﾝ"/>
    <s v="Ken Kato"/>
    <x v="1"/>
    <s v="かとう けん"/>
    <s v="T_CP_ES"/>
  </r>
  <r>
    <x v="15"/>
    <x v="3"/>
    <s v="コンサルティングサービス事業統括"/>
    <x v="2"/>
    <e v="#N/A"/>
    <e v="#N/A"/>
    <e v="#N/A"/>
    <e v="#N/A"/>
    <e v="#N/A"/>
    <e v="#N/A"/>
    <n v="501636"/>
    <s v="IC3"/>
    <s v="L6"/>
    <s v="6"/>
    <n v="21630"/>
    <s v="21630.Consulting Solution Lead - IC3"/>
    <s v="Consulting Solution Lead"/>
    <s v="Solution"/>
    <s v="B"/>
    <e v="#N/A"/>
    <x v="3"/>
    <s v="makoto.yokoyama@oracle.com"/>
    <d v="2013-05-01T00:00:00"/>
    <s v="C"/>
    <s v="JP-Tokyo-Akasaka Office"/>
    <s v="ACB"/>
    <s v="ﾖｺﾔﾏ ﾏｺﾄ"/>
    <s v="Makoto Yokoyama"/>
    <x v="1"/>
    <s v="よこやま まこと"/>
    <e v="#N/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3"/>
    <s v="L5"/>
    <s v="5"/>
    <n v="20515"/>
    <s v="20515.Principal Consultant - IC3"/>
    <s v="Principal Consultant"/>
    <s v="Delivery"/>
    <s v="B"/>
    <n v="4502"/>
    <x v="13"/>
    <s v="takahiro.nagai@oracle.com"/>
    <d v="2008-05-01T00:00:00"/>
    <s v="C"/>
    <s v="JP-Tokyo-Akasaka Office"/>
    <s v="ACB"/>
    <s v="ﾅｶﾞｲ ﾀｶﾋﾛ"/>
    <s v="Takahiro Nagai"/>
    <x v="1"/>
    <s v="ながい たかひろ"/>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3"/>
    <s v="L5"/>
    <s v="5"/>
    <n v="20515"/>
    <s v="20515.Principal Consultant - IC3"/>
    <s v="Principal Consultant"/>
    <s v="Delivery"/>
    <s v="B"/>
    <n v="4502"/>
    <x v="13"/>
    <s v="yasuhiro.kusanagi@oracle.com"/>
    <d v="2009-01-01T00:00:00"/>
    <s v="C"/>
    <s v="JP-Tokyo-Akasaka Office"/>
    <s v="ACB"/>
    <s v="ｸｻﾅｷﾞ ﾔｽﾋﾛ"/>
    <s v="Yasuhiro Kusanagi"/>
    <x v="1"/>
    <s v="くさなぎ やすひろ"/>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3"/>
    <s v="L5"/>
    <s v="5"/>
    <n v="20515"/>
    <s v="20515.Principal Consultant - IC3"/>
    <s v="Principal Consultant"/>
    <s v="Delivery"/>
    <s v="B"/>
    <n v="4502"/>
    <x v="13"/>
    <s v="yuta.x.sakamoto@oracle.com"/>
    <d v="2013-06-01T00:00:00"/>
    <s v="C"/>
    <s v="JP-Tokyo-Akasaka Office"/>
    <s v="ACB"/>
    <s v="ｻｶﾓﾄ ﾕｳﾀ"/>
    <s v="Yuta Sakamoto"/>
    <x v="1"/>
    <s v="さかもと ゆうた"/>
    <s v="T_CP_INFRA"/>
  </r>
  <r>
    <x v="17"/>
    <x v="14"/>
    <s v="コンサルティングサービス事業統括"/>
    <x v="3"/>
    <s v="クラウドプラットフォーム本部"/>
    <n v="0"/>
    <s v="Oracle Consulting Services"/>
    <s v="Cloud - Technology Consulting"/>
    <s v="Cloud Platform"/>
    <n v="0"/>
    <n v="501636"/>
    <s v="IC3"/>
    <s v="L5"/>
    <s v="5"/>
    <n v="20515"/>
    <s v="20515.Principal Consultant - IC3"/>
    <s v="Principal Consultant"/>
    <s v="Delivery"/>
    <s v="B"/>
    <n v="4502"/>
    <x v="17"/>
    <s v="yoshikazu.hiraizumi@oracle.com"/>
    <d v="2017-09-01T00:00:00"/>
    <s v="C"/>
    <s v="JP-Tokyo-Akasaka Office"/>
    <s v="ACB"/>
    <s v="ﾋﾗｲｽﾞﾐ ﾖｼｶｽﾞ"/>
    <s v="Yoshikazu Hiraizumi"/>
    <x v="1"/>
    <s v="ひらいずみ よしかず"/>
    <s v="T_CP"/>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3"/>
    <s v="L5"/>
    <s v="5"/>
    <n v="20515"/>
    <s v="20515.Principal Consultant - IC3"/>
    <s v="Principal Consultant"/>
    <s v="Delivery"/>
    <s v="B"/>
    <n v="4502"/>
    <x v="13"/>
    <s v="ikkou.sano@oracle.com"/>
    <d v="2018-01-01T00:00:00"/>
    <s v="C"/>
    <s v="JP-Tokyo-Akasaka Office"/>
    <s v="ACB"/>
    <s v="ｻﾉ ｲｯｺｳ"/>
    <s v="Ikkou Sano"/>
    <x v="1"/>
    <s v="さの いっこう"/>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1636"/>
    <s v="IC2"/>
    <s v="L4"/>
    <s v="4"/>
    <n v="20410"/>
    <s v="20410.Senior Consultant - IC2"/>
    <s v="Senior Consultant"/>
    <s v="Delivery"/>
    <s v="B"/>
    <n v="4502"/>
    <x v="13"/>
    <s v="yosuke.wakisaka@oracle.com"/>
    <d v="2013-04-01T00:00:00"/>
    <s v="NG"/>
    <s v="JP-Tokyo-Akasaka Office"/>
    <s v="ACB"/>
    <s v="ﾜｷｻｶ ﾖｳｽｹ"/>
    <s v="Yosuke Wakisaka"/>
    <x v="1"/>
    <s v="わきさか ようすけ"/>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2"/>
    <s v="L4"/>
    <s v="4"/>
    <n v="20410"/>
    <s v="20410.Senior Consultant - IC2"/>
    <s v="Senior Consultant"/>
    <s v="Delivery"/>
    <s v="B"/>
    <n v="4502"/>
    <x v="13"/>
    <s v="nobutaka.taniuchi@oracle.com"/>
    <d v="2014-06-01T00:00:00"/>
    <s v="C"/>
    <s v="JP-Tokyo-Akasaka Office"/>
    <s v="ACB"/>
    <s v="ﾀﾆｳﾁ ﾉﾌﾞﾀｶ"/>
    <s v="Nobutaka Taniuchi"/>
    <x v="1"/>
    <s v="たにうち のぶたか"/>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1"/>
    <s v="L3"/>
    <s v="3"/>
    <n v="20310"/>
    <s v="20310.Staff Consultant - IC1"/>
    <s v="Staff Consultant"/>
    <s v="Delivery"/>
    <s v="B"/>
    <n v="4502"/>
    <x v="13"/>
    <s v="kotaro.toriyama@oracle.com"/>
    <d v="2014-04-01T00:00:00"/>
    <s v="NG"/>
    <s v="JP-Tokyo-Akasaka Office"/>
    <s v="ACB"/>
    <s v="ﾄﾘﾔﾏ ｺｳﾀﾛｳ"/>
    <s v="Kotaro Toriyama"/>
    <x v="1"/>
    <s v="とりやま こうたろう"/>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1"/>
    <s v="L3"/>
    <s v="3"/>
    <n v="20310"/>
    <s v="20310.Staff Consultant - IC1"/>
    <s v="Staff Consultant"/>
    <s v="Delivery"/>
    <s v="B"/>
    <n v="4502"/>
    <x v="13"/>
    <s v="yoshifumi.unoki@oracle.com"/>
    <d v="2016-03-15T00:00:00"/>
    <s v="C"/>
    <s v="JP-Tokyo-Akasaka Office"/>
    <s v="ACB"/>
    <s v="ｳﾉｷ ﾖｼﾌﾐ"/>
    <s v="Yoshifumi Unoki"/>
    <x v="1"/>
    <s v="うのき よしふみ"/>
    <s v="T_CP_INFRA"/>
  </r>
  <r>
    <x v="14"/>
    <x v="12"/>
    <s v="コンサルティングサービス事業統括"/>
    <x v="3"/>
    <s v="クラウドプラットフォーム本部"/>
    <s v="インフラアーキテクト部"/>
    <s v="Oracle Consulting Services"/>
    <s v="Cloud - Technology Consulting"/>
    <s v="Cloud Platform"/>
    <s v="Infrastructure Architect "/>
    <n v="506325"/>
    <s v="IC1"/>
    <s v="L2"/>
    <s v="2"/>
    <n v="20110"/>
    <s v="20110.Associate Consultant - IC1"/>
    <s v="Associate Consultant"/>
    <s v="Delivery"/>
    <s v="B"/>
    <n v="4502"/>
    <x v="13"/>
    <s v="ayako.yoshimoto@oracle.com"/>
    <d v="2016-04-15T00:00:00"/>
    <s v="C"/>
    <s v="JP-Tokyo-Akasaka Office"/>
    <s v="ACB"/>
    <s v="ﾖｼﾓﾄ ｱﾔｺ"/>
    <s v="Ayako Yoshimoto"/>
    <x v="1"/>
    <s v="よしもと あやこ"/>
    <s v="T_CP_INFRA"/>
  </r>
  <r>
    <x v="22"/>
    <x v="19"/>
    <s v="コンサルティングサービス事業統括"/>
    <x v="3"/>
    <s v="クラウドソリューション本部"/>
    <n v="0"/>
    <s v="Oracle Consulting Services"/>
    <s v="Cloud - Technology Consulting"/>
    <s v="Cloud Solution"/>
    <n v="0"/>
    <n v="508835"/>
    <s v="M4"/>
    <s v="L8"/>
    <s v="8"/>
    <n v="21310"/>
    <s v="21310.Consulting Practice Director - M4"/>
    <s v="Consulting Practice Director"/>
    <s v="Practice"/>
    <s v="B"/>
    <n v="1737"/>
    <x v="8"/>
    <s v="koichi.moriya@oracle.com"/>
    <d v="2003-02-01T00:00:00"/>
    <s v="C"/>
    <s v="JP-Tokyo-OAC"/>
    <s v="OAC"/>
    <s v="ﾓﾘﾔ ｺｳｲﾁ"/>
    <s v="Koichi Moriya"/>
    <x v="0"/>
    <s v="もりや こういち"/>
    <s v="T_CS"/>
  </r>
  <r>
    <x v="22"/>
    <x v="19"/>
    <s v="コンサルティングサービス事業統括"/>
    <x v="3"/>
    <s v="クラウドソリューション本部"/>
    <n v="0"/>
    <s v="Oracle Consulting Services"/>
    <s v="Cloud - Technology Consulting"/>
    <s v="Cloud Solution"/>
    <n v="0"/>
    <n v="506325"/>
    <s v="IC3"/>
    <s v="L5"/>
    <s v="5"/>
    <n v="20515"/>
    <s v="20515.Principal Consultant - IC3"/>
    <s v="Principal Consultant"/>
    <s v="Delivery"/>
    <s v="B"/>
    <n v="2559"/>
    <x v="10"/>
    <s v="minako.shibuya@oracle.com"/>
    <d v="2011-07-01T00:00:00"/>
    <s v="C"/>
    <s v="JP-Tokyo-Akasaka Office"/>
    <s v="ACB"/>
    <s v="ｼﾌﾞﾔ ﾐﾅｺ"/>
    <s v="Minako Shibuya"/>
    <x v="1"/>
    <s v="しぶや みなこ"/>
    <s v="T_CS"/>
  </r>
  <r>
    <x v="23"/>
    <x v="20"/>
    <s v="コンサルティングサービス事業統括"/>
    <x v="3"/>
    <s v="クラウドソリューション本部"/>
    <s v="ソリューションアーキテクト部"/>
    <s v="Oracle Consulting Services"/>
    <s v="Cloud - Technology Consulting"/>
    <s v="Cloud Solution"/>
    <s v="Solution Architect"/>
    <n v="508835"/>
    <s v="M4"/>
    <s v="L8"/>
    <s v="8"/>
    <n v="21310"/>
    <s v="21310.Consulting Practice Director - M4"/>
    <s v="Consulting Practice Director"/>
    <s v="Practice"/>
    <s v="B"/>
    <n v="2559"/>
    <x v="10"/>
    <s v="tomohiro.nomiya@oracle.com"/>
    <d v="1998-07-01T00:00:00"/>
    <s v="C"/>
    <s v="JP-Tokyo-OAC"/>
    <s v="OAC"/>
    <s v="ﾉﾐﾔ ﾄﾓﾋﾛ"/>
    <s v="Tomohiro Nomiya"/>
    <x v="0"/>
    <s v="のみや ともひろ"/>
    <s v="T_CS_SA"/>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4"/>
    <s v="L7"/>
    <s v="7"/>
    <n v="21640"/>
    <s v="21640.Consulting Solution Manager - IC4"/>
    <s v="Consulting Solution Manager"/>
    <s v="Solution"/>
    <s v="B"/>
    <n v="1533"/>
    <x v="20"/>
    <s v="kenji.suganuma@oracle.com"/>
    <d v="2005-06-01T00:00:00"/>
    <s v="C"/>
    <s v="JP-Tokyo-Akasaka Office"/>
    <s v="ACB"/>
    <s v="ｽｶﾞﾇﾏ ｹﾝｼﾞ"/>
    <s v="Kenji Suganuma"/>
    <x v="1"/>
    <s v="すがぬま けんじ"/>
    <s v="T_CS_SA"/>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4"/>
    <s v="L7"/>
    <s v="7"/>
    <n v="21640"/>
    <s v="21640.Consulting Solution Manager - IC4"/>
    <s v="Consulting Solution Manager"/>
    <s v="Solution"/>
    <s v="B"/>
    <n v="1533"/>
    <x v="20"/>
    <s v="kenichi.fukui@oracle.com"/>
    <d v="2007-04-01T00:00:00"/>
    <s v="NG"/>
    <s v="JP-Tokyo-Akasaka Office"/>
    <s v="ACB"/>
    <s v="ﾌｸｲ ｹﾝｲﾁ"/>
    <s v="Kenichi Fukui"/>
    <x v="1"/>
    <s v="ふくい けんいち"/>
    <s v="T_CS_SA"/>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4"/>
    <s v="L7"/>
    <s v="7"/>
    <n v="21640"/>
    <s v="21640.Consulting Solution Manager - IC4"/>
    <s v="Consulting Solution Manager"/>
    <s v="Solution"/>
    <s v="B"/>
    <n v="1533"/>
    <x v="20"/>
    <s v="shinichi.fujita@oracle.com"/>
    <d v="2008-07-01T00:00:00"/>
    <s v="C"/>
    <s v="JP-Tokyo-Akasaka Office"/>
    <s v="ACB"/>
    <s v="ﾌｼﾞﾀ ｼﾝｲﾁ"/>
    <s v="Shinichi Fujita"/>
    <x v="1"/>
    <s v="ふじた しんいち"/>
    <s v="T_CS_SA"/>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3"/>
    <s v="L6"/>
    <s v="6"/>
    <n v="21630"/>
    <s v="21630.Consulting Solution Lead - IC3"/>
    <s v="Consulting Solution Lead"/>
    <s v="Solution"/>
    <s v="B"/>
    <n v="2559"/>
    <x v="10"/>
    <s v="keita.watanabe@oracle.com"/>
    <d v="2001-01-01T00:00:00"/>
    <s v="C"/>
    <s v="JP-Tokyo-Akasaka Office"/>
    <s v="ACB"/>
    <s v="ﾜﾀﾅﾍﾞ ｹｲﾀ"/>
    <s v="Keita Watanabe"/>
    <x v="1"/>
    <s v="わたなべ けいた"/>
    <s v="T_CS_DI2"/>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3"/>
    <s v="L6"/>
    <s v="6"/>
    <n v="21630"/>
    <s v="21630.Consulting Solution Lead - IC3"/>
    <s v="Consulting Solution Lead"/>
    <s v="Solution"/>
    <s v="B"/>
    <n v="1533"/>
    <x v="20"/>
    <s v="yuichiro.ishikawa@oracle.com"/>
    <d v="2008-04-01T00:00:00"/>
    <s v="NG"/>
    <s v="JP-Tokyo-Akasaka Office"/>
    <s v="ACB"/>
    <s v="ｲｼｶﾜ ﾕｳｲﾁﾛｳ"/>
    <s v="Yuichiro Ishikawa"/>
    <x v="1"/>
    <s v="いしかわ ゆういちろう"/>
    <s v="T_CS_SA"/>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8835"/>
    <s v="IC3"/>
    <s v="L6"/>
    <s v="6"/>
    <n v="21630"/>
    <s v="21630.Consulting Solution Lead - IC3"/>
    <s v="Consulting Solution Lead"/>
    <s v="Solution"/>
    <s v="B"/>
    <n v="2559"/>
    <x v="10"/>
    <s v="kyohei.hosono@oracle.com"/>
    <d v="2008-04-01T00:00:00"/>
    <s v="NG"/>
    <s v="JP-Tokyo-Akasaka Office"/>
    <s v="ACB"/>
    <s v="ﾎｿﾉ ｷｮｳﾍｲ"/>
    <s v="Kyohei Hosono"/>
    <x v="1"/>
    <s v="ほその きょうへい"/>
    <s v="T_CS_DI4"/>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3"/>
    <s v="L6"/>
    <s v="6"/>
    <n v="21630"/>
    <s v="21630.Consulting Solution Lead - IC3"/>
    <s v="Consulting Solution Lead"/>
    <s v="Solution"/>
    <s v="B"/>
    <n v="1533"/>
    <x v="20"/>
    <s v="yusuke.takeyoshi@oracle.com"/>
    <d v="2009-04-01T00:00:00"/>
    <s v="NG"/>
    <s v="JP-Tokyo-Akasaka Office"/>
    <s v="ACB"/>
    <s v="ﾀｹﾖｼ ﾕｳｽｹ"/>
    <s v="Yusuke Takeyoshi"/>
    <x v="1"/>
    <s v="たけよし ゆうすけ"/>
    <s v="T_CS_SA"/>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3"/>
    <s v="L6"/>
    <s v="6"/>
    <n v="21630"/>
    <s v="21630.Consulting Solution Lead - IC3"/>
    <s v="Consulting Solution Lead"/>
    <s v="Solution"/>
    <s v="B"/>
    <n v="1533"/>
    <x v="20"/>
    <s v="yusuke.x.suzuki@oracle.com"/>
    <d v="2013-05-01T00:00:00"/>
    <s v="C"/>
    <s v="JP-Tokyo-Akasaka Office"/>
    <s v="ACB"/>
    <s v="ｽｽﾞｷ ﾕｳｽｹ"/>
    <s v="Yusuke Suzuki"/>
    <x v="1"/>
    <s v="すずき ゆうすけ"/>
    <s v="T_CS_SA"/>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3"/>
    <s v="L6"/>
    <s v="6"/>
    <n v="21630"/>
    <s v="21630.Consulting Solution Lead - IC3"/>
    <s v="Consulting Solution Lead"/>
    <s v="Solution"/>
    <s v="B"/>
    <n v="1533"/>
    <x v="20"/>
    <s v="takeshi.yamada@oracle.com"/>
    <d v="2010-06-01T00:00:00"/>
    <s v="C"/>
    <s v="JP-Tokyo-Akasaka Office"/>
    <s v="ACB"/>
    <s v="ﾔﾏﾀﾞ ﾀｹｼ"/>
    <s v="Takeshi Yamada"/>
    <x v="1"/>
    <s v="やまだ たけし"/>
    <s v="T_CS_SA"/>
  </r>
  <r>
    <x v="23"/>
    <x v="20"/>
    <s v="コンサルティングサービス事業統括"/>
    <x v="3"/>
    <s v="クラウドソリューション本部"/>
    <s v="ソリューションアーキテクト部"/>
    <s v="Oracle Consulting Services"/>
    <s v="Cloud - Technology Consulting"/>
    <s v="Cloud Solution"/>
    <s v="Solution Architect"/>
    <n v="508835"/>
    <s v="IC3"/>
    <s v="L5"/>
    <s v="5"/>
    <n v="21620"/>
    <s v="21620.Consulting Solution Principal - IC3"/>
    <s v="Consulting Solution Principal"/>
    <s v="Solution"/>
    <s v="B"/>
    <n v="1533"/>
    <x v="20"/>
    <s v="ikuho.itoh@oracle.com"/>
    <d v="2007-12-01T00:00:00"/>
    <s v="C"/>
    <s v="JP-Tokyo-Akasaka Office"/>
    <s v="ACB"/>
    <s v="ｲﾄｳ ｲｸﾎ"/>
    <s v="Ikuho Itoh"/>
    <x v="1"/>
    <s v="いとう いくほ"/>
    <s v="T_CS_SA"/>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M3"/>
    <s v="L7"/>
    <s v="7"/>
    <n v="21505"/>
    <s v="21505.Consulting Technical Mgmt Manager - M3"/>
    <s v="Consulting Technical Mgmt Manager"/>
    <s v="Delivery"/>
    <s v="B"/>
    <n v="2559"/>
    <x v="10"/>
    <s v="takaaki.ito@oracle.com"/>
    <d v="1998-04-01T00:00:00"/>
    <s v="NG"/>
    <s v="JP-Tokyo-Akasaka Office"/>
    <s v="ACB"/>
    <s v="ｲﾄｳ ﾀｶｱｷ"/>
    <s v="Takaaki Ito"/>
    <x v="0"/>
    <s v="いとう たかあき"/>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IC3"/>
    <s v="L6"/>
    <s v="6"/>
    <n v="20610"/>
    <s v="20610.Senior Principal Consultant - IC3"/>
    <s v="Senior Principal Consultant"/>
    <s v="Delivery"/>
    <s v="B"/>
    <n v="1387"/>
    <x v="21"/>
    <s v="kazumichi.ishida@oracle.com"/>
    <d v="2014-07-01T00:00:00"/>
    <s v="C"/>
    <s v="JP-Tokyo-Akasaka Office"/>
    <s v="ACB"/>
    <s v="ｲｼﾀﾞ ｶｽﾞﾐﾁ"/>
    <s v="Kazumichi Ishida"/>
    <x v="1"/>
    <s v="いしだ かずみち"/>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IC3"/>
    <s v="L6"/>
    <s v="6"/>
    <n v="12609"/>
    <s v="12609.Consulting Project Senior Principal - IC3"/>
    <s v="Consulting Project Senior Principal Consultant"/>
    <s v="Project"/>
    <s v="B"/>
    <n v="1387"/>
    <x v="21"/>
    <s v="kazuhiro.ono@oracle.com"/>
    <d v="2007-05-01T00:00:00"/>
    <s v="C"/>
    <s v="JP-Tokyo-Akasaka Office"/>
    <s v="ACB"/>
    <s v="ｵﾉ ｶｽﾞﾋﾛ"/>
    <s v="Kazuhiro Ono"/>
    <x v="1"/>
    <s v="おの かずひろ"/>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6325"/>
    <s v="IC3"/>
    <s v="L6"/>
    <s v="6"/>
    <n v="20610"/>
    <s v="20610.Senior Principal Consultant - IC3"/>
    <s v="Senior Principal Consultant"/>
    <s v="Delivery"/>
    <s v="B"/>
    <n v="1387"/>
    <x v="21"/>
    <s v="mitsutomo.ochi@oracle.com"/>
    <d v="2007-08-16T00:00:00"/>
    <s v="C"/>
    <s v="JP-Tokyo-Akasaka Office"/>
    <s v="ACB"/>
    <s v="ｵﾁ ﾐﾂﾄﾓ"/>
    <s v="Mitsutomo Ochi"/>
    <x v="1"/>
    <s v="おち みつとも"/>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6325"/>
    <s v="IC3"/>
    <s v="L6"/>
    <s v="6"/>
    <n v="12609"/>
    <s v="12609.Consulting Project Senior Principal - IC3"/>
    <s v="Consulting Project Senior Principal Consultant"/>
    <s v="Project"/>
    <s v="B"/>
    <n v="1387"/>
    <x v="21"/>
    <s v="shigeto.horiuchi@oracle.com"/>
    <d v="2008-04-01T00:00:00"/>
    <s v="C"/>
    <s v="JP-Tokyo-Akasaka Office"/>
    <s v="ACB"/>
    <s v="ﾎﾘｳﾁ ｼｹﾞﾄ"/>
    <s v="Shigeto Horiuchi"/>
    <x v="1"/>
    <s v="ほりうち しげと"/>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6325"/>
    <s v="IC3"/>
    <s v="L6"/>
    <s v="6"/>
    <n v="20610"/>
    <s v="20610.Senior Principal Consultant - IC3"/>
    <s v="Senior Principal Consultant"/>
    <s v="Delivery"/>
    <s v="B"/>
    <n v="1387"/>
    <x v="21"/>
    <s v="nozomu.nagai@oracle.com"/>
    <d v="2015-02-01T00:00:00"/>
    <s v="C"/>
    <s v="JP-Tokyo-Akasaka Office"/>
    <s v="ACB"/>
    <s v="ﾅｶﾞｲ ﾉｿﾞﾑ"/>
    <s v="Nozomu Nagai"/>
    <x v="1"/>
    <s v="ながい のぞむ"/>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IC3"/>
    <s v="L6"/>
    <s v="6"/>
    <n v="20610"/>
    <s v="20610.Senior Principal Consultant - IC3"/>
    <s v="Senior Principal Consultant"/>
    <s v="Delivery"/>
    <s v="B"/>
    <n v="1387"/>
    <x v="21"/>
    <s v="kazutoshi.uramoto@oracle.com"/>
    <d v="2018-12-01T00:00:00"/>
    <s v="C"/>
    <s v="JP-Tokyo-Akasaka Office"/>
    <s v="ACB"/>
    <s v="ｳﾗﾓﾄ ｶｽﾞﾄｼ"/>
    <s v="Kazutoshi Uramoto"/>
    <x v="1"/>
    <s v="うらもと かずとし"/>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IC3"/>
    <s v="L5"/>
    <s v="5"/>
    <n v="20515"/>
    <s v="20515.Principal Consultant - IC3"/>
    <s v="Principal Consultant"/>
    <s v="Delivery"/>
    <s v="B"/>
    <n v="1387"/>
    <x v="21"/>
    <s v="masanori.m.tazaki@oracle.com"/>
    <d v="2012-07-01T00:00:00"/>
    <s v="C"/>
    <s v="JP-Tokyo-Akasaka Office"/>
    <s v="ACB"/>
    <s v="ﾀｻﾞｷ ﾏｻﾉﾘ"/>
    <s v="Masanori Tazaki"/>
    <x v="1"/>
    <s v="たざき まさのり"/>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IC2"/>
    <s v="L4"/>
    <s v="4"/>
    <n v="20410"/>
    <s v="20410.Senior Consultant - IC2"/>
    <s v="Senior Consultant"/>
    <s v="Delivery"/>
    <s v="B"/>
    <n v="1387"/>
    <x v="21"/>
    <s v="kaoru.masuda@oracle.com"/>
    <d v="2014-08-01T00:00:00"/>
    <s v="C"/>
    <s v="JP-Tokyo-Akasaka Office"/>
    <s v="ACB"/>
    <s v="ﾏｽﾀﾞ ｶｵﾙ"/>
    <s v="Kaoru Masuda"/>
    <x v="1"/>
    <s v="ますだ かおる"/>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6325"/>
    <s v="IC2"/>
    <s v="L4"/>
    <s v="4"/>
    <n v="20410"/>
    <s v="20410.Senior Consultant - IC2"/>
    <s v="Senior Consultant"/>
    <s v="Delivery"/>
    <s v="B"/>
    <n v="1387"/>
    <x v="21"/>
    <s v="hiroaki.fukunaka@oracle.com"/>
    <d v="2016-09-01T00:00:00"/>
    <s v="C"/>
    <s v="JP-Tokyo-Akasaka Office"/>
    <s v="ACB"/>
    <s v="ﾌｸﾅｶ ﾋﾛｱｷ"/>
    <s v="Hiroaki Fukunaka"/>
    <x v="1"/>
    <s v="ふくなか ひろあき"/>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6325"/>
    <s v="IC2"/>
    <s v="L4"/>
    <s v="4"/>
    <n v="20410"/>
    <s v="20410.Senior Consultant - IC2"/>
    <s v="Senior Consultant"/>
    <s v="Delivery"/>
    <s v="B"/>
    <n v="1387"/>
    <x v="21"/>
    <s v="yuzo.ishiguro@oracle.com"/>
    <d v="2018-05-01T00:00:00"/>
    <s v="C"/>
    <s v="JP-Tokyo-Akasaka Office"/>
    <s v="ACB"/>
    <s v="ｲｼｸﾞﾛ ﾕｳｿﾞｳ"/>
    <s v="Yuzo Ishiguro"/>
    <x v="1"/>
    <s v="いしぐろ ゆうぞう"/>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1636"/>
    <s v="IC1"/>
    <s v="L3"/>
    <s v="3"/>
    <n v="20310"/>
    <s v="20310.Staff Consultant - IC1"/>
    <s v="Staff Consultant"/>
    <s v="Delivery"/>
    <s v="B"/>
    <n v="1387"/>
    <x v="21"/>
    <s v="yu.kanki@oracle.com"/>
    <d v="2014-04-01T00:00:00"/>
    <s v="NG"/>
    <s v="JP-Tokyo-Akasaka Office"/>
    <s v="ACB"/>
    <s v="ｶﾝｷ ﾕｳ"/>
    <s v="Yu Kanki"/>
    <x v="1"/>
    <s v="かんき ゆう"/>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1636"/>
    <s v="IC1"/>
    <s v="L2"/>
    <s v="2"/>
    <n v="20110"/>
    <s v="20110.Associate Consultant - IC1"/>
    <s v="Associate Consultant"/>
    <s v="Delivery"/>
    <s v="B"/>
    <n v="1387"/>
    <x v="21"/>
    <s v="yosuke.nagashima@oracle.com"/>
    <d v="2017-04-01T00:00:00"/>
    <s v="NG"/>
    <s v="JP-Tokyo-Akasaka Office"/>
    <s v="ACB"/>
    <s v="ﾅｶﾞｼﾏ ﾖｳｽｹ"/>
    <s v="Yosuke Nagashima"/>
    <x v="1"/>
    <s v="ながしま ようすけ"/>
    <s v="T_CS_DI1"/>
  </r>
  <r>
    <x v="26"/>
    <x v="23"/>
    <s v="コンサルティングサービス事業統括"/>
    <x v="3"/>
    <s v="クラウドソリューション本部"/>
    <s v="第一デザイン＆インプリメンテーション部"/>
    <s v="Oracle Consulting Services"/>
    <s v="Cloud - Technology Consulting"/>
    <s v="Cloud Solution"/>
    <s v="Design &amp; Implementation 1"/>
    <n v="508835"/>
    <s v="IC1"/>
    <s v="L2"/>
    <s v="2"/>
    <n v="20110"/>
    <s v="20110.Associate Consultant - IC1"/>
    <s v="Associate Consultant"/>
    <s v="Delivery"/>
    <s v="B"/>
    <n v="1387"/>
    <x v="21"/>
    <s v="mariko.horikawa@oracle.com"/>
    <d v="2018-04-01T00:00:00"/>
    <s v="NG"/>
    <s v="JP-Tokyo-Akasaka Office"/>
    <s v="ACB"/>
    <s v="ﾎﾘｶﾜ ﾏﾘｺ"/>
    <s v="Mariko Horikawa"/>
    <x v="1"/>
    <s v="ほりかわ まりこ"/>
    <s v="T_CS_DI1"/>
  </r>
  <r>
    <x v="22"/>
    <x v="19"/>
    <s v="コンサルティングサービス事業統括"/>
    <x v="3"/>
    <s v="クラウドソリューション本部"/>
    <n v="0"/>
    <s v="Oracle Consulting Services"/>
    <s v="Cloud - Technology Consulting"/>
    <s v="Cloud Solution"/>
    <n v="0"/>
    <n v="508835"/>
    <s v="IC4"/>
    <s v="L7"/>
    <s v="7"/>
    <n v="20820"/>
    <s v="20820.Consulting Technical Manager - IC4"/>
    <s v="Consulting Technical Manager"/>
    <s v="Delivery"/>
    <s v="B"/>
    <n v="2559"/>
    <x v="10"/>
    <s v="naoyuki.takahashi@oracle.com"/>
    <d v="1999-04-01T00:00:00"/>
    <s v="NG"/>
    <s v="JP-Tokyo-Akasaka Office"/>
    <s v="ACB"/>
    <s v="ﾀｶﾊｼ ﾅｵﾕｷ"/>
    <s v="Naoyuki Takahashi"/>
    <x v="2"/>
    <s v="たかはし なおゆき"/>
    <s v="T_CS"/>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8835"/>
    <s v="IC3"/>
    <s v="L6"/>
    <s v="6"/>
    <n v="20610"/>
    <s v="20610.Senior Principal Consultant - IC3"/>
    <s v="Senior Principal Consultant"/>
    <s v="Delivery"/>
    <s v="B"/>
    <n v="3715"/>
    <x v="22"/>
    <s v="atsushi.takahara@oracle.com"/>
    <d v="2007-04-01T00:00:00"/>
    <s v="NG"/>
    <s v="JP-Tokyo-Akasaka Office"/>
    <s v="ACB"/>
    <s v="ﾀｶﾊﾗ ｱﾂｼ"/>
    <s v="Atsushi Takahara"/>
    <x v="1"/>
    <s v="たかはら あつし"/>
    <s v="T_CS_DI4"/>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3"/>
    <s v="L6"/>
    <s v="6"/>
    <n v="20610"/>
    <s v="20610.Senior Principal Consultant - IC3"/>
    <s v="Senior Principal Consultant"/>
    <s v="Delivery"/>
    <s v="B"/>
    <n v="2149"/>
    <x v="23"/>
    <s v="naoya.x.inose@oracle.com"/>
    <d v="2018-06-01T00:00:00"/>
    <s v="C"/>
    <s v="JP-Tokyo-Akasaka Office"/>
    <s v="ACB"/>
    <s v="ｲﾉｾ ﾅｵﾔ"/>
    <s v="Naoya Inose"/>
    <x v="1"/>
    <s v="いのせ なおや"/>
    <s v="T_CS_DI2"/>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6325"/>
    <s v="IC3"/>
    <s v="L6"/>
    <s v="6"/>
    <n v="20610"/>
    <s v="20610.Senior Principal Consultant - IC3"/>
    <s v="Senior Principal Consultant"/>
    <s v="Delivery"/>
    <s v="B"/>
    <n v="3715"/>
    <x v="22"/>
    <s v="masaaki.kamito@oracle.com"/>
    <d v="2018-10-01T00:00:00"/>
    <s v="C"/>
    <s v="JP-Tokyo-Akasaka Office"/>
    <s v="ACB"/>
    <s v="ｶﾐﾄ ﾏｻｱｷ"/>
    <s v="Masaaki Kamito"/>
    <x v="1"/>
    <s v="かみと まさあき"/>
    <s v="T_CS_DI4"/>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6325"/>
    <s v="IC3"/>
    <s v="L5"/>
    <s v="5"/>
    <n v="20515"/>
    <s v="20515.Principal Consultant - IC3"/>
    <s v="Principal Consultant"/>
    <s v="Delivery"/>
    <s v="B"/>
    <n v="3715"/>
    <x v="22"/>
    <s v="tsubasa.uchida@oracle.com"/>
    <d v="2008-04-01T00:00:00"/>
    <s v="NG"/>
    <s v="JP-Tokyo-Akasaka Office"/>
    <s v="ACB"/>
    <s v="ｳﾁﾀﾞ ﾂﾊﾞｻ"/>
    <s v="Tsubasa Uchida"/>
    <x v="1"/>
    <s v="うちだ つばさ"/>
    <s v="T_CS_DI4"/>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6325"/>
    <s v="IC3"/>
    <s v="L5"/>
    <s v="5"/>
    <n v="20515"/>
    <s v="20515.Principal Consultant - IC3"/>
    <s v="Principal Consultant"/>
    <s v="Delivery"/>
    <s v="B"/>
    <n v="3715"/>
    <x v="22"/>
    <s v="hiroyuki.x.nakajima@oracle.com"/>
    <d v="2011-09-01T00:00:00"/>
    <s v="C"/>
    <s v="JP-Tokyo-Akasaka Office"/>
    <s v="ACB"/>
    <s v="ﾅｶｼﾞﾏ ﾋﾛﾕｷ"/>
    <s v="Hiroyuki Nakajima"/>
    <x v="1"/>
    <s v="なかじま ひろゆき"/>
    <s v="T_CS_DI4"/>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6325"/>
    <s v="IC3"/>
    <s v="L5"/>
    <s v="5"/>
    <n v="20515"/>
    <s v="20515.Principal Consultant - IC3"/>
    <s v="Principal Consultant"/>
    <s v="Delivery"/>
    <s v="B"/>
    <n v="2149"/>
    <x v="23"/>
    <s v="masuji.katoda@oracle.com"/>
    <d v="2014-02-01T00:00:00"/>
    <s v="C"/>
    <s v="JP-Tokyo-Akasaka Office"/>
    <s v="ACB"/>
    <s v="ｶﾄｳﾀﾞ ﾏｽｼﾞ"/>
    <s v="Masuji Katoda"/>
    <x v="1"/>
    <s v="かとうだ ますじ"/>
    <s v="T_CS_DI2"/>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8835"/>
    <s v="IC3"/>
    <s v="L5"/>
    <s v="5"/>
    <n v="20515"/>
    <s v="20515.Principal Consultant - IC3"/>
    <s v="Principal Consultant"/>
    <s v="Delivery"/>
    <s v="B"/>
    <n v="3715"/>
    <x v="22"/>
    <s v="daigo.hashimoto@oracle.com"/>
    <d v="2014-07-15T00:00:00"/>
    <s v="C"/>
    <s v="JP-Tokyo-Akasaka Office"/>
    <s v="ACB"/>
    <s v="ﾊｼﾓﾄ ﾀﾞｲｺﾞ"/>
    <s v="Daigo Hashimoto"/>
    <x v="1"/>
    <s v="はしもと だいご"/>
    <s v="T_CS_DI4"/>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2"/>
    <s v="L4"/>
    <s v="4"/>
    <n v="20410"/>
    <s v="20410.Senior Consultant - IC2"/>
    <s v="Senior Consultant"/>
    <s v="Delivery"/>
    <s v="B"/>
    <n v="2149"/>
    <x v="23"/>
    <s v="osamu.inoue@oracle.com"/>
    <d v="2011-12-01T00:00:00"/>
    <s v="C"/>
    <s v="JP-Tokyo-Akasaka Office"/>
    <s v="ACB"/>
    <s v="ｲﾉｳｴ ｵｻﾑ"/>
    <s v="Osamu Inoue"/>
    <x v="1"/>
    <s v="いのうえ おさむ"/>
    <s v="T_CS_DI2"/>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8835"/>
    <s v="IC2"/>
    <s v="L4"/>
    <s v="4"/>
    <n v="20410"/>
    <s v="20410.Senior Consultant - IC2"/>
    <s v="Senior Consultant"/>
    <s v="Delivery"/>
    <s v="B"/>
    <n v="3715"/>
    <x v="22"/>
    <s v="masafumi.ohkubo@oracle.com"/>
    <d v="2015-04-01T00:00:00"/>
    <s v="C"/>
    <s v="JP-Tokyo-Akasaka Office"/>
    <s v="ACB"/>
    <s v="ｵｵｸﾎﾞ ﾏｻﾌﾐ"/>
    <s v="Masafumi Ohkubo"/>
    <x v="1"/>
    <s v="おおくぼ まさふみ"/>
    <s v="T_CS_DI4"/>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2"/>
    <s v="L4"/>
    <s v="4"/>
    <n v="20410"/>
    <s v="20410.Senior Consultant - IC2"/>
    <s v="Senior Consultant"/>
    <s v="Delivery"/>
    <s v="B"/>
    <n v="2149"/>
    <x v="23"/>
    <s v="makoto.ishii@oracle.com"/>
    <d v="2017-08-01T00:00:00"/>
    <s v="C"/>
    <s v="JP-Tokyo-Akasaka Office"/>
    <s v="ACB"/>
    <s v="ｲｼｲ ﾏｺﾄ"/>
    <s v="Makoto Ishii"/>
    <x v="1"/>
    <s v="いしい まこと"/>
    <s v="T_CS_DI2"/>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2"/>
    <s v="L4"/>
    <s v="4"/>
    <n v="20410"/>
    <s v="20410.Senior Consultant - IC2"/>
    <s v="Senior Consultant"/>
    <s v="Delivery"/>
    <s v="B"/>
    <n v="2149"/>
    <x v="23"/>
    <s v="ryo.nonaka@oracle.com"/>
    <d v="2018-06-15T00:00:00"/>
    <s v="C"/>
    <s v="JP-Tokyo-Akasaka Office"/>
    <s v="ACB"/>
    <s v="ﾉﾅｶ ﾘｮｳ"/>
    <s v="Ryo Nonaka"/>
    <x v="1"/>
    <s v="のなか りょう"/>
    <s v="T_CS_DI2"/>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2"/>
    <s v="L4"/>
    <s v="4"/>
    <n v="20410"/>
    <s v="20410.Senior Consultant - IC2"/>
    <s v="Senior Consultant"/>
    <s v="Delivery"/>
    <s v="B"/>
    <n v="2149"/>
    <x v="23"/>
    <s v="masanao.k.kawai@oracle.com"/>
    <d v="2018-06-15T00:00:00"/>
    <s v="C"/>
    <s v="JP-Tokyo-Akasaka Office"/>
    <s v="ACB"/>
    <s v="ｶﾜｲ ﾏｻﾅｵ"/>
    <s v="Masanao Kawai"/>
    <x v="1"/>
    <s v="かわい まさなお"/>
    <s v="T_CS_DI2"/>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1636"/>
    <s v="IC1"/>
    <s v="L3"/>
    <s v="3"/>
    <n v="20310"/>
    <s v="20310.Staff Consultant - IC1"/>
    <s v="Staff Consultant"/>
    <s v="Delivery"/>
    <s v="B"/>
    <n v="2149"/>
    <x v="23"/>
    <s v="shuhei.kikuchi@oracle.com"/>
    <d v="2014-04-01T00:00:00"/>
    <s v="NG"/>
    <s v="JP-Tokyo-Akasaka Office"/>
    <s v="ACB"/>
    <s v="ｷｸﾁ ｼｭｳﾍｲ"/>
    <s v="Shuhei Kikuchi"/>
    <x v="1"/>
    <s v="きくち しゅうへい"/>
    <s v="T_CS_DI2"/>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8835"/>
    <s v="IC1"/>
    <s v="L2"/>
    <s v="2"/>
    <n v="20110"/>
    <s v="20110.Associate Consultant - IC1"/>
    <s v="Associate Consultant"/>
    <s v="Delivery"/>
    <s v="B"/>
    <n v="2149"/>
    <x v="23"/>
    <s v="kaito.sano@oracle.com"/>
    <d v="2016-04-01T00:00:00"/>
    <s v="NG"/>
    <s v="JP-Tokyo-Akasaka Office"/>
    <s v="ACB"/>
    <s v="ｻﾉ ｶｲﾄ"/>
    <s v="Kaito Sano"/>
    <x v="1"/>
    <s v="さの かいと"/>
    <s v="T_CS_DI2"/>
  </r>
  <r>
    <x v="24"/>
    <x v="21"/>
    <s v="コンサルティングサービス事業統括"/>
    <x v="3"/>
    <s v="クラウドソリューション本部"/>
    <s v="第二デザイン＆インプリメンテーション部"/>
    <s v="Oracle Consulting Services"/>
    <s v="Cloud - Technology Consulting"/>
    <s v="Cloud Solution"/>
    <s v="Design &amp; Implementation 2"/>
    <n v="506325"/>
    <s v="IC1"/>
    <s v="L2"/>
    <s v="2"/>
    <n v="20110"/>
    <s v="20110.Associate Consultant - IC1"/>
    <s v="Associate Consultant"/>
    <s v="Delivery"/>
    <s v="B"/>
    <n v="2149"/>
    <x v="23"/>
    <s v="shion.yamashita@oracle.com"/>
    <d v="2016-04-01T00:00:00"/>
    <s v="NG"/>
    <s v="JP-Tokyo-Akasaka Office"/>
    <s v="ACB"/>
    <s v="ﾔﾏｼﾀ ｼｵﾝ"/>
    <s v="Shion Yamashita"/>
    <x v="1"/>
    <s v="やました しおん"/>
    <s v="T_CS_DI2"/>
  </r>
  <r>
    <x v="25"/>
    <x v="22"/>
    <s v="コンサルティングサービス事業統括"/>
    <x v="3"/>
    <s v="クラウドソリューション本部"/>
    <s v="第四デザイン＆インプリメンテーション部"/>
    <s v="Oracle Consulting Services"/>
    <s v="Cloud - Technology Consulting"/>
    <s v="Cloud Solution"/>
    <s v="Design &amp; Implementation 4"/>
    <n v="508835"/>
    <s v="IC1"/>
    <s v="L2"/>
    <s v="2"/>
    <n v="20110"/>
    <s v="20110.Associate Consultant - IC1"/>
    <s v="Associate Consultant"/>
    <s v="Delivery"/>
    <s v="B"/>
    <n v="3715"/>
    <x v="22"/>
    <s v="kei.nakatsugawa@oracle.com"/>
    <d v="2017-04-01T00:00:00"/>
    <s v="NG"/>
    <s v="JP-Tokyo-Akasaka Office"/>
    <s v="ACB"/>
    <s v="ﾅｶﾂｶﾞﾜ ｹｲ"/>
    <s v="Kei Nakatsugawa"/>
    <x v="1"/>
    <s v="なかつがわ けい"/>
    <s v="T_CS_DI4"/>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8835"/>
    <s v="M3"/>
    <s v="L7"/>
    <s v="7"/>
    <n v="21505"/>
    <s v="21505.Consulting Technical Mgmt Manager - M3"/>
    <s v="Consulting Technical Mgmt Manager"/>
    <s v="Delivery"/>
    <s v="B"/>
    <n v="2559"/>
    <x v="10"/>
    <s v="tomoaki.uchimura@oracle.com"/>
    <d v="2007-11-01T00:00:00"/>
    <s v="C"/>
    <s v="JP-Tokyo-Akasaka Office"/>
    <s v="ACB"/>
    <s v="ｳﾁﾑﾗ ﾄﾓｱｷ"/>
    <s v="Tomoaki Uchimura"/>
    <x v="0"/>
    <s v="うちむら ともあき"/>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3"/>
    <s v="L5"/>
    <s v="5"/>
    <n v="21620"/>
    <s v="21620.Consulting Solution Principal - IC3"/>
    <s v="Consulting Solution Principal"/>
    <s v="Solution"/>
    <s v="B"/>
    <n v="3545"/>
    <x v="24"/>
    <s v="kenji.abe@oracle.com"/>
    <d v="2018-04-15T00:00:00"/>
    <s v="C"/>
    <s v="JP-Tokyo-Akasaka Office"/>
    <s v="ACB"/>
    <s v="ｱﾍﾞ ｹﾝｼﾞ"/>
    <s v="Kenji Abe"/>
    <x v="1"/>
    <s v="あべ けんじ"/>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2"/>
    <s v="L4"/>
    <s v="4"/>
    <n v="20410"/>
    <s v="20410.Senior Consultant - IC2"/>
    <s v="Senior Consultant"/>
    <s v="Delivery"/>
    <s v="B"/>
    <n v="3545"/>
    <x v="24"/>
    <s v="yoshito.imanishi@oracle.com"/>
    <d v="2014-05-01T00:00:00"/>
    <s v="C"/>
    <s v="JP-Tokyo-Akasaka Office"/>
    <s v="ACB"/>
    <s v="ｲﾏﾆｼ ﾖｼﾄ"/>
    <s v="Yoshito Imanishi"/>
    <x v="1"/>
    <s v="いまにし よしと"/>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8835"/>
    <s v="IC1"/>
    <s v="L3"/>
    <s v="3"/>
    <n v="20310"/>
    <s v="20310.Staff Consultant - IC1"/>
    <s v="Staff Consultant"/>
    <s v="Delivery"/>
    <s v="B"/>
    <n v="3545"/>
    <x v="24"/>
    <s v="yuka.tsujii@oracle.com"/>
    <d v="2014-04-01T00:00:00"/>
    <s v="NG"/>
    <s v="JP-Tokyo-Akasaka Office"/>
    <s v="ACB"/>
    <s v="ﾂｼﾞｲ ﾕｶ"/>
    <s v="Yuka Tsujii"/>
    <x v="1"/>
    <s v="つじい ゆか"/>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1"/>
    <s v="L3"/>
    <s v="3"/>
    <n v="20310"/>
    <s v="20310.Staff Consultant - IC1"/>
    <s v="Staff Consultant"/>
    <s v="Delivery"/>
    <s v="B"/>
    <n v="3545"/>
    <x v="24"/>
    <s v="tomomi.nakaniwa@oracle.com"/>
    <d v="2014-04-01T00:00:00"/>
    <s v="NG"/>
    <s v="JP-Tokyo-Akasaka Office"/>
    <s v="ACB"/>
    <s v="ﾅｶﾆﾜ ﾄﾓﾐ"/>
    <s v="Tomomi Nakaniwa"/>
    <x v="1"/>
    <s v="なかにわ ともみ"/>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1"/>
    <s v="L3"/>
    <s v="3"/>
    <n v="20310"/>
    <s v="20310.Staff Consultant - IC1"/>
    <s v="Staff Consultant"/>
    <s v="Delivery"/>
    <s v="B"/>
    <n v="3545"/>
    <x v="24"/>
    <s v="kyosuke.ohta@oracle.com"/>
    <d v="2015-04-13T00:00:00"/>
    <s v="C"/>
    <s v="JP-Tokyo-Akasaka Office"/>
    <s v="ACB"/>
    <s v="ｵｵﾀ ｷｮｳｽｹ"/>
    <s v="Kyosuke Ohta"/>
    <x v="1"/>
    <s v="おおた きょうすけ"/>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1"/>
    <s v="L3"/>
    <s v="3"/>
    <n v="20310"/>
    <s v="20310.Staff Consultant - IC1"/>
    <s v="Staff Consultant"/>
    <s v="Delivery"/>
    <s v="B"/>
    <n v="3545"/>
    <x v="24"/>
    <s v="yumi.ota@oracle.com"/>
    <d v="2015-12-01T00:00:00"/>
    <s v="C"/>
    <s v="JP-Tokyo-Akasaka Office"/>
    <s v="ACB"/>
    <s v="ｵｵﾀ ﾕﾐ"/>
    <s v="Yumi Ota"/>
    <x v="1"/>
    <s v="おおた ゆみ"/>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8835"/>
    <s v="IC1"/>
    <s v="L3"/>
    <s v="3"/>
    <n v="20310"/>
    <s v="20310.Staff Consultant - IC1"/>
    <s v="Staff Consultant"/>
    <s v="Delivery"/>
    <s v="B"/>
    <n v="3545"/>
    <x v="24"/>
    <s v="hironori.tamakoshi@oracle.com"/>
    <d v="2016-06-01T00:00:00"/>
    <s v="C"/>
    <s v="JP-Tokyo-Akasaka Office"/>
    <s v="ACB"/>
    <s v="ﾀﾏｺｼ ﾋﾛﾉﾘ"/>
    <s v="Hironori Tamakoshi"/>
    <x v="1"/>
    <s v="たまこし ひろのり"/>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1"/>
    <s v="L2"/>
    <s v="2"/>
    <n v="20110"/>
    <s v="20110.Associate Consultant - IC1"/>
    <s v="Associate Consultant"/>
    <s v="Delivery"/>
    <s v="B"/>
    <n v="3545"/>
    <x v="24"/>
    <s v="kazuya.yata@oracle.com"/>
    <d v="2016-04-01T00:00:00"/>
    <s v="NG"/>
    <s v="JP-Tokyo-Akasaka Office"/>
    <s v="ACB"/>
    <s v="ﾔﾀ ｶｽﾞﾔ"/>
    <s v="Kazuya Yata"/>
    <x v="1"/>
    <s v="やた かずや"/>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8835"/>
    <s v="IC1"/>
    <s v="L2"/>
    <s v="2"/>
    <n v="20110"/>
    <s v="20110.Associate Consultant - IC1"/>
    <s v="Associate Consultant"/>
    <s v="Delivery"/>
    <s v="B"/>
    <n v="3545"/>
    <x v="24"/>
    <s v="kazuki.yoshida@oracle.com"/>
    <d v="2016-04-01T00:00:00"/>
    <s v="NG"/>
    <s v="JP-Tokyo-Akasaka Office"/>
    <s v="ACB"/>
    <s v="ﾖｼﾀﾞ ｶｽﾞｷ"/>
    <s v="Kazuki Yoshida"/>
    <x v="1"/>
    <s v="よしだ かずき"/>
    <s v="T_CS_DI3"/>
  </r>
  <r>
    <x v="27"/>
    <x v="24"/>
    <s v="コンサルティングサービス事業統括"/>
    <x v="3"/>
    <s v="クラウドソリューション本部"/>
    <s v="第三デザイン＆インプリメンテーション部"/>
    <s v="Oracle Consulting Services"/>
    <s v="Cloud - Technology Consulting"/>
    <s v="Cloud Solution"/>
    <s v="Design &amp; Implementation 3"/>
    <n v="506325"/>
    <s v="IC1"/>
    <s v="L2"/>
    <s v="2"/>
    <n v="20110"/>
    <s v="20110.Associate Consultant - IC1"/>
    <s v="Associate Consultant"/>
    <s v="Delivery"/>
    <s v="B"/>
    <n v="3545"/>
    <x v="24"/>
    <s v="kunika.fukuda@oracle.com"/>
    <d v="2016-04-01T00:00:00"/>
    <s v="NG"/>
    <s v="JP-Tokyo-Akasaka Office"/>
    <s v="ACB"/>
    <s v="ﾌｸﾀﾞ ｸﾆｶ"/>
    <s v="Kunika Fukuda"/>
    <x v="1"/>
    <s v="ふくだ くにか"/>
    <s v="T_CS_DI3"/>
  </r>
  <r>
    <x v="28"/>
    <x v="25"/>
    <s v="コンサルティングサービス事業統括"/>
    <x v="3"/>
    <s v="クラウドソリューション本部"/>
    <s v="ストラテジックプロジェクト部"/>
    <s v="Oracle Consulting Services"/>
    <s v="Cloud - Technology Consulting"/>
    <s v="Cloud Solution"/>
    <s v="Strategic Project"/>
    <n v="508835"/>
    <s v="M2"/>
    <s v="L6"/>
    <s v="6"/>
    <n v="20710"/>
    <s v="20710.Managing Principal Consultant - M2"/>
    <s v="Managing Principal Consultant"/>
    <s v="Delivery"/>
    <s v="B"/>
    <n v="2559"/>
    <x v="10"/>
    <s v="akiyo.x.mori@oracle.com"/>
    <d v="2012-08-01T00:00:00"/>
    <s v="C"/>
    <s v="JP-Tokyo-Akasaka Office"/>
    <s v="ACB"/>
    <s v="ﾓﾘ ｱｷﾖ"/>
    <s v="Akiyo Mori"/>
    <x v="0"/>
    <s v="もり あきよ"/>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5"/>
    <s v="L8"/>
    <s v="8"/>
    <n v="12612"/>
    <s v="12612.Consulting Project Technical Director - IC5"/>
    <s v="Consulting Project Technical Director"/>
    <s v="Project"/>
    <s v="B"/>
    <n v="4586"/>
    <x v="25"/>
    <s v="fumiharu.x.fuchiwaki@oracle.com"/>
    <d v="2009-07-16T00:00:00"/>
    <s v="C"/>
    <s v="JP-Tokyo-Akasaka Office"/>
    <s v="ACB"/>
    <s v="ﾌﾁﾜｷ ﾌﾐﾊﾙ"/>
    <s v="Fumiharu Fuchiwaki"/>
    <x v="1"/>
    <s v="ふちわき ふみはる"/>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4"/>
    <s v="L7"/>
    <s v="7"/>
    <n v="12611"/>
    <s v="12611.Consulting Project Technical Manager - IC4"/>
    <s v="Consulting Project Technical Manager"/>
    <s v="Project"/>
    <s v="B"/>
    <n v="4586"/>
    <x v="25"/>
    <s v="hiroyuki.kai@oracle.com"/>
    <d v="1995-04-01T00:00:00"/>
    <s v="NG"/>
    <s v="JP-Tokyo-Akasaka Office"/>
    <s v="ACB"/>
    <s v="ｶｲ ﾋﾛﾕｷ"/>
    <s v="Hiroyuki Kai"/>
    <x v="1"/>
    <s v="かい ひろゆき"/>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6325"/>
    <s v="IC4"/>
    <s v="L7"/>
    <s v="7"/>
    <n v="12611"/>
    <s v="12611.Consulting Project Technical Manager - IC4"/>
    <s v="Consulting Project Technical Manager"/>
    <s v="Project"/>
    <s v="B"/>
    <n v="4586"/>
    <x v="25"/>
    <s v="maki.nagasawa@oracle.com"/>
    <d v="2006-06-01T00:00:00"/>
    <s v="C"/>
    <s v="JP-Tokyo-Akasaka Office"/>
    <s v="ACB"/>
    <s v="ﾅｶﾞｻﾜ ﾏｷ"/>
    <s v="Maki Nagasawa"/>
    <x v="1"/>
    <s v="ながさわ まき"/>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4"/>
    <s v="L7"/>
    <s v="7"/>
    <n v="12611"/>
    <s v="12611.Consulting Project Technical Manager - IC4"/>
    <s v="Consulting Project Technical Manager"/>
    <s v="Project"/>
    <s v="B"/>
    <n v="4586"/>
    <x v="25"/>
    <s v="tomoyuki.hattori@oracle.com"/>
    <d v="2008-05-01T00:00:00"/>
    <s v="C"/>
    <s v="JP-Tokyo-Akasaka Office"/>
    <s v="ACB"/>
    <s v="ﾊｯﾄﾘ ﾄﾓﾕｷ"/>
    <s v="Tomoyuki Hattori"/>
    <x v="1"/>
    <s v="はっとり ともゆき"/>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3"/>
    <s v="L6"/>
    <s v="6"/>
    <n v="20610"/>
    <s v="20610.Senior Principal Consultant - IC3"/>
    <s v="Senior Principal Consultant"/>
    <s v="Delivery"/>
    <s v="B"/>
    <n v="4586"/>
    <x v="25"/>
    <s v="kei.nakamura@oracle.com"/>
    <d v="2002-08-01T00:00:00"/>
    <s v="C"/>
    <s v="JP-Tokyo-Akasaka Office"/>
    <s v="ACB"/>
    <s v="ﾅｶﾑﾗ ｹｲ"/>
    <s v="Kei Nakamura"/>
    <x v="1"/>
    <s v="なかむら けい"/>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1636"/>
    <s v="IC3"/>
    <s v="L6"/>
    <s v="6"/>
    <n v="12609"/>
    <s v="12609.Consulting Project Senior Principal - IC3"/>
    <s v="Consulting Project Senior Principal Consultant"/>
    <s v="Project"/>
    <s v="B"/>
    <n v="4586"/>
    <x v="25"/>
    <s v="kaori.shibasaki@oracle.com"/>
    <d v="2006-11-01T00:00:00"/>
    <s v="C"/>
    <s v="JP-Tokyo-Akasaka Office"/>
    <s v="ACB"/>
    <s v="ｼﾊﾞｻｷ ｶｵﾘ"/>
    <s v="Kaori Shibasaki"/>
    <x v="1"/>
    <s v="しばさき かおり"/>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3"/>
    <s v="L5"/>
    <s v="5"/>
    <n v="20515"/>
    <s v="20515.Principal Consultant - IC3"/>
    <s v="Principal Consultant"/>
    <s v="Delivery"/>
    <s v="B"/>
    <n v="4586"/>
    <x v="25"/>
    <s v="kenichi.kamimura@oracle.com"/>
    <d v="2006-09-16T00:00:00"/>
    <s v="C"/>
    <s v="JP-Tokyo-Akasaka Office"/>
    <s v="ACB"/>
    <s v="ｶﾐﾑﾗ ｹﾝｲﾁ"/>
    <s v="Kenichi Kamimura"/>
    <x v="1"/>
    <s v="かみむら けんいち"/>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3"/>
    <s v="L5"/>
    <s v="5"/>
    <n v="20515"/>
    <s v="20515.Principal Consultant - IC3"/>
    <s v="Principal Consultant"/>
    <s v="Delivery"/>
    <s v="B"/>
    <n v="4586"/>
    <x v="25"/>
    <s v="akio.tsutsumi@oracle.com"/>
    <d v="2012-01-01T00:00:00"/>
    <s v="C"/>
    <s v="JP-Tokyo-Akasaka Office"/>
    <s v="ACB"/>
    <s v="ﾂﾂﾐ ｱｷｵ"/>
    <s v="Akio Tsutsumi"/>
    <x v="1"/>
    <s v="つつみ あきお"/>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6325"/>
    <s v="IC3"/>
    <s v="L5"/>
    <s v="5"/>
    <n v="20515"/>
    <s v="20515.Principal Consultant - IC3"/>
    <s v="Principal Consultant"/>
    <s v="Delivery"/>
    <s v="B"/>
    <n v="4586"/>
    <x v="25"/>
    <s v="keiji.x.takeda@oracle.com"/>
    <d v="2013-04-01T00:00:00"/>
    <s v="C"/>
    <s v="JP-Tokyo-Akasaka Office"/>
    <s v="ACB"/>
    <s v="ﾀｹﾀﾞ ｹｲｼﾞ"/>
    <s v="Keiji Takeda"/>
    <x v="1"/>
    <s v="たけだ けいじ"/>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8835"/>
    <s v="IC3"/>
    <s v="L5"/>
    <s v="5"/>
    <n v="20515"/>
    <s v="20515.Principal Consultant - IC3"/>
    <s v="Principal Consultant"/>
    <s v="Delivery"/>
    <s v="B"/>
    <n v="4586"/>
    <x v="25"/>
    <s v="yumi.nagano@oracle.com"/>
    <d v="2018-01-01T00:00:00"/>
    <s v="C"/>
    <s v="JP-Tokyo-Akasaka Office"/>
    <s v="ACB"/>
    <s v="ﾅｶﾞﾉ ﾕﾐ"/>
    <s v="Yumi Nagano"/>
    <x v="1"/>
    <s v="ながの ゆみ"/>
    <s v="T_CS_SP"/>
  </r>
  <r>
    <x v="28"/>
    <x v="25"/>
    <s v="コンサルティングサービス事業統括"/>
    <x v="3"/>
    <s v="クラウドソリューション本部"/>
    <s v="ストラテジックプロジェクト部"/>
    <s v="Oracle Consulting Services"/>
    <s v="Cloud - Technology Consulting"/>
    <s v="Cloud Solution"/>
    <s v="Strategic Project"/>
    <n v="501636"/>
    <s v="IC1"/>
    <s v="L2"/>
    <s v="2"/>
    <n v="20110"/>
    <s v="20110.Associate Consultant - IC1"/>
    <s v="Associate Consultant"/>
    <s v="Delivery"/>
    <s v="B"/>
    <n v="4586"/>
    <x v="25"/>
    <s v="chiaki.yanauchi@oracle.com"/>
    <d v="2016-04-01T00:00:00"/>
    <s v="NG"/>
    <s v="JP-Tokyo-Akasaka Office"/>
    <s v="ACB"/>
    <s v="ﾔﾅｳﾁ ﾁｱｷ"/>
    <s v="Chiaki Yanauchi"/>
    <x v="1"/>
    <s v="やなうち ちあき"/>
    <s v="T_CS_SP"/>
  </r>
  <r>
    <x v="13"/>
    <x v="11"/>
    <s v="コンサルティングサービス事業統括"/>
    <x v="3"/>
    <s v="エンタープライズアカウント本部"/>
    <n v="0"/>
    <s v="Oracle Consulting Services"/>
    <s v="Cloud - Technology Consulting"/>
    <s v="Enterprise Account"/>
    <n v="0"/>
    <n v="506325"/>
    <s v="M4"/>
    <s v="L8"/>
    <s v="8"/>
    <n v="21310"/>
    <s v="21310.Consulting Practice Director - M4"/>
    <s v="Consulting Practice Director"/>
    <s v="Practice"/>
    <s v="B"/>
    <n v="1737"/>
    <x v="8"/>
    <s v="kazuyoshi.sasaki@oracle.com"/>
    <d v="2005-06-01T00:00:00"/>
    <s v="C"/>
    <s v="JP-Tokyo-Akasaka Office"/>
    <s v="OAC"/>
    <s v="ｻｻｷ ｶｽﾞﾖｼ"/>
    <s v="Kazuyoshi Sasaki"/>
    <x v="0"/>
    <s v="ささき かずよし"/>
    <s v="T_EA"/>
  </r>
  <r>
    <x v="13"/>
    <x v="11"/>
    <s v="コンサルティングサービス事業統括"/>
    <x v="3"/>
    <s v="エンタープライズアカウント本部"/>
    <n v="0"/>
    <s v="Oracle Consulting Services"/>
    <s v="Cloud - Technology Consulting"/>
    <s v="Enterprise Account"/>
    <n v="0"/>
    <n v="506325"/>
    <s v="IC5"/>
    <s v="L8"/>
    <s v="8"/>
    <n v="21650"/>
    <s v="21650.Consulting Solution Director -IC5"/>
    <s v="Consulting Solution Director"/>
    <s v="Solution"/>
    <s v="B"/>
    <n v="2921"/>
    <x v="11"/>
    <s v="shuya.matsumoto@oracle.com"/>
    <d v="1996-05-01T00:00:00"/>
    <s v="C"/>
    <s v="JP-Tokyo-Akasaka Office"/>
    <s v="ACB"/>
    <s v="ﾏﾂﾓﾄ ｼｭｳﾔ"/>
    <s v="Shuya Matsumoto"/>
    <x v="1"/>
    <s v="まつもと しゅうや"/>
    <s v="T_EA"/>
  </r>
  <r>
    <x v="13"/>
    <x v="11"/>
    <s v="コンサルティングサービス事業統括"/>
    <x v="3"/>
    <s v="エンタープライズアカウント本部"/>
    <n v="0"/>
    <s v="Oracle Consulting Services"/>
    <s v="Cloud - Technology Consulting"/>
    <s v="Enterprise Account"/>
    <n v="0"/>
    <n v="506325"/>
    <s v="IC4"/>
    <s v="L7"/>
    <s v="7"/>
    <n v="12611"/>
    <s v="12611.Consulting Project Technical Manager - IC4"/>
    <s v="Consulting Project Technical Manager"/>
    <s v="Project"/>
    <s v="B"/>
    <n v="2921"/>
    <x v="11"/>
    <s v="shingo.kusachi@oracle.com"/>
    <d v="2010-06-01T00:00:00"/>
    <s v="C"/>
    <s v="JP-Tokyo-Akasaka Office"/>
    <s v="ACB"/>
    <s v="ｸｻﾁ ｼﾝｺﾞ"/>
    <s v="Shingo Kusachi"/>
    <x v="1"/>
    <s v="くさち しんご"/>
    <s v="T_EA"/>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3"/>
    <s v="L6"/>
    <s v="6"/>
    <n v="12609"/>
    <s v="12609.Consulting Project Senior Principal - IC3"/>
    <s v="Consulting Project Senior Principal Consultant"/>
    <s v="Project"/>
    <s v="B"/>
    <n v="2921"/>
    <x v="11"/>
    <s v="yuta.iwabuchi@oracle.com"/>
    <d v="2013-06-15T00:00:00"/>
    <s v="C"/>
    <s v="JP-Tokyo-Akasaka Office"/>
    <s v="ACB"/>
    <s v="ｲﾜﾌﾞﾁ ﾕｳﾀ"/>
    <s v="Yuta Iwabuchi"/>
    <x v="1"/>
    <s v="いわぶち ゆうた"/>
    <s v="T_EA５"/>
  </r>
  <r>
    <x v="15"/>
    <x v="3"/>
    <s v="コンサルティングサービス事業統括"/>
    <x v="2"/>
    <e v="#N/A"/>
    <e v="#N/A"/>
    <e v="#N/A"/>
    <e v="#N/A"/>
    <e v="#N/A"/>
    <e v="#N/A"/>
    <n v="506325"/>
    <s v="IC1"/>
    <s v="L3"/>
    <s v="3"/>
    <n v="20310"/>
    <s v="20310.Staff Consultant - IC1"/>
    <s v="Staff Consultant"/>
    <s v="Delivery"/>
    <s v="B"/>
    <e v="#N/A"/>
    <x v="3"/>
    <s v="misaki.kajiura@oracle.com"/>
    <d v="2014-04-01T00:00:00"/>
    <s v="NG"/>
    <s v="JP-Tokyo-Akasaka Office"/>
    <s v="ACB"/>
    <s v="ｶｼﾞｳﾗ ﾐｻｷ"/>
    <s v="Misaki Kajiura"/>
    <x v="1"/>
    <s v="かじうら みさき"/>
    <e v="#N/A"/>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M3"/>
    <s v="L7"/>
    <s v="7"/>
    <n v="21505"/>
    <s v="21505.Consulting Technical Mgmt Manager - M3"/>
    <s v="Consulting Technical Mgmt Manager"/>
    <s v="Delivery"/>
    <s v="B"/>
    <n v="2921"/>
    <x v="11"/>
    <s v="koichiro.kawasaki@oracle.com"/>
    <d v="2012-06-01T00:00:00"/>
    <s v="C"/>
    <s v="JP-Tokyo-Akasaka Office"/>
    <s v="ACB"/>
    <s v="ｶﾜｻｷ ｺｳｲﾁﾛｳ"/>
    <s v="Koichiro Kawasaki"/>
    <x v="0"/>
    <s v="かわさき こういちろう"/>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4"/>
    <s v="L7"/>
    <s v="7"/>
    <n v="12611"/>
    <s v="12611.Consulting Project Technical Manager - IC4"/>
    <s v="Consulting Project Technical Manager"/>
    <s v="Project"/>
    <s v="B"/>
    <n v="3427"/>
    <x v="26"/>
    <s v="atsuo.tani@oracle.com"/>
    <d v="2004-11-01T00:00:00"/>
    <s v="C"/>
    <s v="JP-Tokyo-Akasaka Office"/>
    <s v="ACB"/>
    <s v="ﾀﾆ ｱﾂｵ"/>
    <s v="Atsuo Tani"/>
    <x v="1"/>
    <s v="たに あつお"/>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4"/>
    <s v="L7"/>
    <s v="7"/>
    <n v="12611"/>
    <s v="12611.Consulting Project Technical Manager - IC4"/>
    <s v="Consulting Project Technical Manager"/>
    <s v="Project"/>
    <s v="B"/>
    <n v="3427"/>
    <x v="26"/>
    <s v="hidetoshi.tairaku@oracle.com"/>
    <d v="2012-03-01T00:00:00"/>
    <s v="C"/>
    <s v="JP-Tokyo-Akasaka Office"/>
    <s v="ACB"/>
    <s v="ﾀｲﾗｸ ﾋﾃﾞﾄｼ"/>
    <s v="Hidetoshi Tairaku"/>
    <x v="1"/>
    <s v="たいらく ひでとし"/>
    <s v="T_EA1"/>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4"/>
    <s v="L7"/>
    <s v="7"/>
    <n v="21640"/>
    <s v="21640.Consulting Solution Manager - IC4"/>
    <s v="Consulting Solution Manager"/>
    <s v="Solution"/>
    <s v="B"/>
    <n v="4336"/>
    <x v="27"/>
    <s v="katsuyuki.ohashi@oracle.com"/>
    <d v="2010-06-01T00:00:00"/>
    <s v="C"/>
    <s v="JP-Tokyo-Akasaka Office"/>
    <s v="ACB"/>
    <s v="ｵｵﾊｼ ｶﾂﾕｷ"/>
    <s v="Katsuyuki Ohashi"/>
    <x v="1"/>
    <s v="おおはし かつゆき"/>
    <s v="T_EA2"/>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20610"/>
    <s v="20610.Senior Principal Consultant - IC3"/>
    <s v="Senior Principal Consultant"/>
    <s v="Delivery"/>
    <s v="B"/>
    <n v="3427"/>
    <x v="26"/>
    <s v="kohei.ito@oracle.com"/>
    <d v="1997-04-01T00:00:00"/>
    <s v="NG"/>
    <s v="JP-Tokyo-Akasaka Office"/>
    <s v="ACB"/>
    <s v="ｲﾄｳ ｺｳﾍｲ"/>
    <s v="Kohei Ito"/>
    <x v="1"/>
    <s v="いとう こうへい"/>
    <s v="T_EA1"/>
  </r>
  <r>
    <x v="13"/>
    <x v="11"/>
    <s v="コンサルティングサービス事業統括"/>
    <x v="3"/>
    <s v="エンタープライズアカウント本部"/>
    <n v="0"/>
    <s v="Oracle Consulting Services"/>
    <s v="Cloud - Technology Consulting"/>
    <s v="Enterprise Account"/>
    <n v="0"/>
    <n v="506325"/>
    <s v="IC3"/>
    <s v="L6"/>
    <s v="6"/>
    <n v="12609"/>
    <s v="12609.Consulting Project Senior Principal - IC3"/>
    <s v="Consulting Project Senior Principal Consultant"/>
    <s v="Project"/>
    <s v="B"/>
    <n v="2921"/>
    <x v="11"/>
    <s v="toru.mizuno@oracle.com"/>
    <d v="2002-01-01T00:00:00"/>
    <s v="C"/>
    <s v="JP-Tokyo-Akasaka Office"/>
    <s v="ACB"/>
    <s v="ﾐｽﾞﾉ ﾄｵﾙ"/>
    <s v="Toru Mizuno"/>
    <x v="1"/>
    <s v="みずの とおる"/>
    <s v="T_EA"/>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12609"/>
    <s v="12609.Consulting Project Senior Principal - IC3"/>
    <s v="Consulting Project Senior Principal Consultant"/>
    <s v="Project"/>
    <s v="B"/>
    <n v="3427"/>
    <x v="26"/>
    <s v="satoshi.kondo@oracle.com"/>
    <d v="2015-04-01T00:00:00"/>
    <s v="C"/>
    <s v="JP-Tokyo-Akasaka Office"/>
    <s v="ACB"/>
    <s v="ｺﾝﾄﾞｳ ｻﾄｼ"/>
    <s v="Satoshi Kondo"/>
    <x v="1"/>
    <s v="こんどう さとし"/>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12609"/>
    <s v="12609.Consulting Project Senior Principal - IC3"/>
    <s v="Consulting Project Senior Principal Consultant"/>
    <s v="Project"/>
    <s v="B"/>
    <n v="3427"/>
    <x v="26"/>
    <s v="yu.nakajima@oracle.com"/>
    <d v="2009-04-01T00:00:00"/>
    <s v="NG"/>
    <s v="JP-Tokyo-Akasaka Office"/>
    <s v="ACB"/>
    <s v="ﾅｶｼﾞﾏ ﾕｳ"/>
    <s v="Yu Nakajima"/>
    <x v="1"/>
    <s v="なかじま ゆう"/>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12609"/>
    <s v="12609.Consulting Project Senior Principal - IC3"/>
    <s v="Consulting Project Senior Principal Consultant"/>
    <s v="Project"/>
    <s v="B"/>
    <n v="3427"/>
    <x v="26"/>
    <s v="tanihito.kurematsu@oracle.com"/>
    <d v="2008-06-07T00:00:00"/>
    <s v="C"/>
    <s v="JP-Tokyo-Akasaka Office"/>
    <s v="ACB"/>
    <s v="ｸﾚﾏﾂ ﾀﾆﾋﾄ"/>
    <s v="Tanihito Kurematsu"/>
    <x v="1"/>
    <s v="くれまつ たにひと"/>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20610"/>
    <s v="20610.Senior Principal Consultant - IC3"/>
    <s v="Senior Principal Consultant"/>
    <s v="Delivery"/>
    <s v="B"/>
    <n v="3427"/>
    <x v="26"/>
    <s v="takao.kimura@oracle.com"/>
    <d v="2015-04-15T00:00:00"/>
    <s v="C"/>
    <s v="JP-Tokyo-Akasaka Office"/>
    <s v="ACB"/>
    <s v="ｷﾑﾗ ﾀｶｵ"/>
    <s v="Takao Kimura"/>
    <x v="1"/>
    <s v="きむら たかお"/>
    <s v="T_EA1"/>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3"/>
    <s v="L6"/>
    <s v="6"/>
    <n v="20610"/>
    <s v="20610.Senior Principal Consultant - IC3"/>
    <s v="Senior Principal Consultant"/>
    <s v="Delivery"/>
    <s v="B"/>
    <n v="4782"/>
    <x v="28"/>
    <s v="meguru.tamada@oracle.com"/>
    <d v="2018-07-15T00:00:00"/>
    <s v="C"/>
    <s v="JP-Tokyo-Akasaka Office"/>
    <s v="ACB"/>
    <s v="ﾀﾏﾀﾞ ﾒｸﾞﾙ"/>
    <s v="Meguru Tamada"/>
    <x v="1"/>
    <s v="たまだ めぐる"/>
    <s v="T_EA５"/>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3"/>
    <s v="L5"/>
    <s v="5"/>
    <n v="20515"/>
    <s v="20515.Principal Consultant - IC3"/>
    <s v="Principal Consultant"/>
    <s v="Delivery"/>
    <s v="B"/>
    <n v="4336"/>
    <x v="27"/>
    <s v="manabu.ma.kurimata@oracle.com"/>
    <d v="2012-07-01T00:00:00"/>
    <s v="C"/>
    <s v="JP-Tokyo-Akasaka Office"/>
    <s v="ACB"/>
    <s v="ｸﾘﾏﾀ ﾏﾅﾌﾞ"/>
    <s v="Manabu Kurimata"/>
    <x v="1"/>
    <s v="くりまた まなぶ"/>
    <s v="T_EA2"/>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3"/>
    <s v="L5"/>
    <s v="5"/>
    <n v="20515"/>
    <s v="20515.Principal Consultant - IC3"/>
    <s v="Principal Consultant"/>
    <s v="Delivery"/>
    <s v="B"/>
    <n v="4782"/>
    <x v="28"/>
    <s v="sho.ikeda@oracle.com"/>
    <d v="2015-06-15T00:00:00"/>
    <s v="C"/>
    <s v="JP-Tokyo-Akasaka Office"/>
    <s v="ACB"/>
    <s v="ｲｹﾀﾞ ｼｮｳ"/>
    <s v="Sho Ikeda"/>
    <x v="1"/>
    <s v="いけだ しょう"/>
    <s v="T_EA５"/>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5"/>
    <s v="5"/>
    <n v="20515"/>
    <s v="20515.Principal Consultant - IC3"/>
    <s v="Principal Consultant"/>
    <s v="Delivery"/>
    <s v="B"/>
    <n v="6072"/>
    <x v="29"/>
    <s v="soichiro.takeyama@oracle.com"/>
    <d v="2015-07-15T00:00:00"/>
    <s v="C"/>
    <s v="JP-Tokyo-Akasaka Office"/>
    <s v="ACB"/>
    <s v="ﾀｹﾔﾏ ｿｳｲﾁﾛｳ"/>
    <s v="Soichiro Takeyama"/>
    <x v="1"/>
    <s v="たけやま そういちろう"/>
    <s v="T_EA3"/>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5"/>
    <s v="5"/>
    <n v="20515"/>
    <s v="20515.Principal Consultant - IC3"/>
    <s v="Principal Consultant"/>
    <s v="Delivery"/>
    <s v="B"/>
    <n v="3427"/>
    <x v="26"/>
    <s v="takanori.fujimoto@oracle.com"/>
    <d v="2018-07-01T00:00:00"/>
    <s v="C"/>
    <s v="JP-Tokyo-Akasaka Office"/>
    <s v="ACB"/>
    <s v="ﾌｼﾞﾓﾄ ﾀｶﾉﾘ"/>
    <s v="Takanori Fujimoto"/>
    <x v="1"/>
    <s v="ふじもと たかのり"/>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1"/>
    <s v="L3"/>
    <s v="3"/>
    <n v="20310"/>
    <s v="20310.Staff Consultant - IC1"/>
    <s v="Staff Consultant"/>
    <s v="Delivery"/>
    <s v="B"/>
    <n v="3427"/>
    <x v="26"/>
    <s v="teppei.kawanabe@oracle.com"/>
    <d v="2014-04-01T00:00:00"/>
    <s v="NG"/>
    <s v="JP-Tokyo-Akasaka Office"/>
    <s v="ACB"/>
    <s v="ｶﾜﾅﾍﾞ ﾃｯﾍﾟｲ"/>
    <s v="Teppei Kawanabe"/>
    <x v="1"/>
    <s v="かわなべ てっぺい"/>
    <s v="T_EA1"/>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1"/>
    <s v="L3"/>
    <s v="3"/>
    <n v="20310"/>
    <s v="20310.Staff Consultant - IC1"/>
    <s v="Staff Consultant"/>
    <s v="Delivery"/>
    <s v="B"/>
    <n v="3907"/>
    <x v="30"/>
    <s v="shota.miyamoto@oracle.com"/>
    <d v="2014-04-01T00:00:00"/>
    <s v="NG"/>
    <s v="JP-Tokyo-Akasaka Office"/>
    <s v="ACB"/>
    <s v="ﾐﾔﾓﾄ ｼｮｳﾀ"/>
    <s v="Shota Miyamoto"/>
    <x v="1"/>
    <s v="みやもと しょうた"/>
    <s v="T_EA4"/>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1"/>
    <s v="L2"/>
    <s v="2"/>
    <n v="20110"/>
    <s v="20110.Associate Consultant - IC1"/>
    <s v="Associate Consultant"/>
    <s v="Delivery"/>
    <s v="B"/>
    <n v="3907"/>
    <x v="30"/>
    <s v="kanami.ohnishi@oracle.com"/>
    <d v="2016-04-01T00:00:00"/>
    <s v="NG"/>
    <s v="JP-Tokyo-Akasaka Office"/>
    <s v="ACB"/>
    <s v="ｵｵﾆｼ ｶﾅﾐ"/>
    <s v="Kanami Ohnishi"/>
    <x v="1"/>
    <s v="おおにし かなみ"/>
    <s v="T_EA4"/>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M2"/>
    <s v="L6"/>
    <s v="6"/>
    <n v="20710"/>
    <s v="20710.Managing Principal Consultant - M2"/>
    <s v="Managing Principal Consultant"/>
    <s v="Delivery"/>
    <s v="B"/>
    <n v="2921"/>
    <x v="11"/>
    <s v="taishi.x.chaen@oracle.com"/>
    <d v="2011-07-15T00:00:00"/>
    <s v="C"/>
    <s v="JP-Tokyo-Akasaka Office"/>
    <s v="ACB"/>
    <s v="ﾁｬｴﾝ ﾀｲｼ"/>
    <s v="Taishi Chaen"/>
    <x v="0"/>
    <s v="ちゃえん たいし"/>
    <s v="T_EA2"/>
  </r>
  <r>
    <x v="15"/>
    <x v="3"/>
    <s v="コンサルティングサービス事業統括"/>
    <x v="2"/>
    <e v="#N/A"/>
    <e v="#N/A"/>
    <e v="#N/A"/>
    <e v="#N/A"/>
    <e v="#N/A"/>
    <e v="#N/A"/>
    <n v="506325"/>
    <s v="M4"/>
    <s v="L8"/>
    <s v="8"/>
    <n v="21510"/>
    <s v="21510.Consulting Technical Mgmt Director -M4"/>
    <s v="Consulting Technical Mgmt Director"/>
    <s v="Delivery"/>
    <s v="B"/>
    <e v="#N/A"/>
    <x v="3"/>
    <s v="mina.matsuo@oracle.com"/>
    <d v="2016-03-08T00:00:00"/>
    <s v="C"/>
    <s v="JP-Tokyo-Akasaka Office"/>
    <s v="ACB"/>
    <s v="ﾏﾂｵ ﾐﾅ"/>
    <s v="Mina Matsuo"/>
    <x v="1"/>
    <s v="まつお みな"/>
    <e v="#N/A"/>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4"/>
    <s v="L7"/>
    <s v="7"/>
    <n v="21640"/>
    <s v="21640.Consulting Solution Manager - IC4"/>
    <s v="Consulting Solution Manager"/>
    <s v="Solution"/>
    <s v="B"/>
    <n v="3427"/>
    <x v="26"/>
    <s v="hisaki.mineshima@oracle.com"/>
    <d v="1997-11-01T00:00:00"/>
    <s v="C"/>
    <s v="JP-Tokyo-Akasaka Office"/>
    <s v="ACB"/>
    <s v="ﾐﾈｼﾏ ﾋｻｷ"/>
    <s v="Hisaki Mineshima"/>
    <x v="1"/>
    <s v="みねしま ひさき"/>
    <s v="T_EA1"/>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20610"/>
    <s v="20610.Senior Principal Consultant - IC3"/>
    <s v="Senior Principal Consultant"/>
    <s v="Delivery"/>
    <s v="B"/>
    <n v="3427"/>
    <x v="26"/>
    <s v="seiji.kubota@oracle.com"/>
    <d v="2005-12-16T00:00:00"/>
    <s v="C"/>
    <s v="JP-Tokyo-Akasaka Office"/>
    <s v="ACB"/>
    <s v="ｸﾎﾞﾀ ｾｲｼﾞ"/>
    <s v="Seiji Kubota"/>
    <x v="1"/>
    <s v="くぼた せいじ"/>
    <s v="T_EA1"/>
  </r>
  <r>
    <x v="13"/>
    <x v="11"/>
    <s v="コンサルティングサービス事業統括"/>
    <x v="3"/>
    <s v="エンタープライズアカウント本部"/>
    <n v="0"/>
    <s v="Oracle Consulting Services"/>
    <s v="Cloud - Technology Consulting"/>
    <s v="Enterprise Account"/>
    <n v="0"/>
    <n v="506325"/>
    <s v="IC3"/>
    <s v="L6"/>
    <s v="6"/>
    <n v="21630"/>
    <s v="21630.Consulting Solution Lead - IC3"/>
    <s v="Consulting Solution Lead"/>
    <s v="Solution"/>
    <s v="B"/>
    <n v="2921"/>
    <x v="11"/>
    <s v="toshiyuki.takano@oracle.com"/>
    <d v="2008-07-01T00:00:00"/>
    <s v="C"/>
    <s v="JP-Tokyo-Akasaka Office"/>
    <s v="ACB"/>
    <s v="ﾀｶﾉ ﾄｼﾕｷ"/>
    <s v="Toshiyuki Takano"/>
    <x v="1"/>
    <s v="たかの としゆき"/>
    <s v="T_EA"/>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6"/>
    <s v="6"/>
    <n v="12609"/>
    <s v="12609.Consulting Project Senior Principal - IC3"/>
    <s v="Consulting Project Senior Principal Consultant"/>
    <s v="Project"/>
    <s v="B"/>
    <n v="6072"/>
    <x v="29"/>
    <s v="yuichiro.suzuki@oracle.com"/>
    <d v="2014-03-01T00:00:00"/>
    <s v="C"/>
    <s v="JP-Tokyo-Akasaka Office"/>
    <s v="ACB"/>
    <s v="ｽｽﾞｷ ﾕｳｲﾁﾛｳ"/>
    <s v="Yuichiro Suzuki"/>
    <x v="1"/>
    <s v="すずき ゆういちろう"/>
    <s v="T_EA3"/>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3"/>
    <s v="L6"/>
    <s v="6"/>
    <n v="12609"/>
    <s v="12609.Consulting Project Senior Principal - IC3"/>
    <s v="Consulting Project Senior Principal Consultant"/>
    <s v="Project"/>
    <s v="B"/>
    <n v="4336"/>
    <x v="27"/>
    <s v="tadayoshi.ichikawa@oracle.com"/>
    <d v="2019-01-01T00:00:00"/>
    <s v="C"/>
    <s v="JP-Tokyo-Akasaka Office"/>
    <s v="ACB"/>
    <s v="ｲﾁｶﾜ ﾀﾀﾞﾖｼ"/>
    <s v="Tadayoshi Ichikawa"/>
    <x v="1"/>
    <s v="いちかわ ただよし"/>
    <s v="T_EA2"/>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2"/>
    <s v="L4"/>
    <s v="4"/>
    <n v="12607"/>
    <s v="12607.Consulting Project Senior Consultant - IC2"/>
    <s v="Consulting Project Senior Consultant"/>
    <s v="Project"/>
    <s v="B"/>
    <n v="3427"/>
    <x v="26"/>
    <s v="orie.negishi@oracle.com"/>
    <d v="2013-03-01T00:00:00"/>
    <s v="C"/>
    <s v="JP-Tokyo-Akasaka Office"/>
    <s v="ACB"/>
    <s v="ﾈｷﾞｼ ｵﾘｴ"/>
    <s v="Orie Negishi"/>
    <x v="1"/>
    <s v="ねぎし おりえ"/>
    <s v="T_EA1"/>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2"/>
    <s v="L4"/>
    <s v="4"/>
    <n v="20410"/>
    <s v="20410.Senior Consultant - IC2"/>
    <s v="Senior Consultant"/>
    <s v="Delivery"/>
    <s v="B"/>
    <n v="6072"/>
    <x v="29"/>
    <s v="takako.iwakiri@oracle.com"/>
    <d v="2015-01-15T00:00:00"/>
    <s v="C"/>
    <s v="JP-Tokyo-Akasaka Office"/>
    <s v="ACB"/>
    <s v="ｲﾜｷﾘ ﾀｶｺ"/>
    <s v="Takako Iwakiri"/>
    <x v="1"/>
    <s v="いわきり たかこ"/>
    <s v="T_EA3"/>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2"/>
    <s v="L4"/>
    <s v="4"/>
    <n v="20410"/>
    <s v="20410.Senior Consultant - IC2"/>
    <s v="Senior Consultant"/>
    <s v="Delivery"/>
    <s v="B"/>
    <n v="4336"/>
    <x v="27"/>
    <s v="toshiki.wakimura@oracle.com"/>
    <d v="2015-07-01T00:00:00"/>
    <s v="C"/>
    <s v="JP-Tokyo-Akasaka Office"/>
    <s v="ACB"/>
    <s v="ﾜｷﾑﾗ ﾄｼｷ"/>
    <s v="Toshiki Wakimura"/>
    <x v="1"/>
    <s v="わきむら としき"/>
    <s v="T_EA2"/>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M3"/>
    <s v="L7"/>
    <s v="7"/>
    <n v="21505"/>
    <s v="21505.Consulting Technical Mgmt Manager - M3"/>
    <s v="Consulting Technical Mgmt Manager"/>
    <s v="Delivery"/>
    <s v="B"/>
    <n v="2921"/>
    <x v="11"/>
    <s v="jun.inose@oracle.com"/>
    <d v="2008-07-01T00:00:00"/>
    <s v="C"/>
    <s v="JP-Tokyo-Akasaka Office"/>
    <s v="ACB"/>
    <s v="ｲﾉｾ ｼﾞｭﾝ"/>
    <s v="Jun Inose"/>
    <x v="0"/>
    <s v="いのせ じゅん"/>
    <s v="T_EA3"/>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4"/>
    <s v="L7"/>
    <s v="7"/>
    <n v="12611"/>
    <s v="12611.Consulting Project Technical Manager - IC4"/>
    <s v="Consulting Project Technical Manager"/>
    <s v="Project"/>
    <s v="B"/>
    <n v="3427"/>
    <x v="26"/>
    <s v="yasuhiro.sakuma@oracle.com"/>
    <d v="1999-07-01T00:00:00"/>
    <s v="C"/>
    <s v="JP-Tokyo-Akasaka Office"/>
    <s v="ACB"/>
    <s v="ｻｸﾏ ﾔｽﾋﾛ"/>
    <s v="Yasuhiro Sakuma"/>
    <x v="1"/>
    <s v="さくま やすひろ"/>
    <s v="T_EA1"/>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4"/>
    <s v="L7"/>
    <s v="7"/>
    <n v="20820"/>
    <s v="20820.Consulting Technical Manager - IC4"/>
    <s v="Consulting Technical Manager"/>
    <s v="Delivery"/>
    <s v="B"/>
    <n v="3907"/>
    <x v="30"/>
    <s v="osamu.kobayashi@oracle.com"/>
    <d v="2002-02-01T00:00:00"/>
    <s v="C"/>
    <s v="JP-Tokyo-Akasaka Office"/>
    <s v="ACB"/>
    <s v="ｺﾊﾞﾔｼ ｵｻﾑ"/>
    <s v="Osamu Kobayashi"/>
    <x v="1"/>
    <s v="こばやし おさむ"/>
    <s v="T_EA4"/>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4"/>
    <s v="L7"/>
    <s v="7"/>
    <n v="12611"/>
    <s v="12611.Consulting Project Technical Manager - IC4"/>
    <s v="Consulting Project Technical Manager"/>
    <s v="Project"/>
    <s v="B"/>
    <n v="6072"/>
    <x v="29"/>
    <s v="shinji.mizutani@oracle.com"/>
    <d v="2013-06-01T00:00:00"/>
    <s v="C"/>
    <s v="JP-Tokyo-Akasaka Office"/>
    <s v="ACB"/>
    <s v="ﾐｽﾞﾀﾆ ｼﾝｼﾞ"/>
    <s v="Shinji Mizutani"/>
    <x v="1"/>
    <s v="みずたに しんじ"/>
    <s v="T_EA3"/>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6"/>
    <s v="6"/>
    <n v="20610"/>
    <s v="20610.Senior Principal Consultant - IC3"/>
    <s v="Senior Principal Consultant"/>
    <s v="Delivery"/>
    <s v="B"/>
    <n v="6072"/>
    <x v="29"/>
    <s v="yasushi.hidaka@oracle.com"/>
    <d v="2005-04-01T00:00:00"/>
    <s v="C"/>
    <s v="JP-Tokyo-Akasaka Office"/>
    <s v="ACB"/>
    <s v="ﾋﾀﾞｶ ﾔｽｼ"/>
    <s v="Yasushi Hidaka"/>
    <x v="1"/>
    <s v="ひだか やすし"/>
    <s v="T_EA3"/>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6"/>
    <s v="6"/>
    <n v="12609"/>
    <s v="12609.Consulting Project Senior Principal - IC3"/>
    <s v="Consulting Project Senior Principal Consultant"/>
    <s v="Project"/>
    <s v="B"/>
    <n v="6072"/>
    <x v="29"/>
    <s v="ryo.kondo@oracle.com"/>
    <d v="2006-04-01T00:00:00"/>
    <s v="NG"/>
    <s v="JP-Tokyo-Akasaka Office"/>
    <s v="ACB"/>
    <s v="ｺﾝﾄﾞｳ ﾘｮｳ"/>
    <s v="Ryo Kondo"/>
    <x v="1"/>
    <s v="こんどう りょう"/>
    <s v="T_EA3"/>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6"/>
    <s v="6"/>
    <n v="12609"/>
    <s v="12609.Consulting Project Senior Principal - IC3"/>
    <s v="Consulting Project Senior Principal Consultant"/>
    <s v="Project"/>
    <s v="B"/>
    <n v="6072"/>
    <x v="29"/>
    <s v="yutaka.yoneda@oracle.com"/>
    <d v="2007-06-16T00:00:00"/>
    <s v="C"/>
    <s v="JP-Tokyo-Akasaka Office"/>
    <s v="ACB"/>
    <s v="ﾖﾈﾀﾞ ﾕﾀｶ"/>
    <s v="Yutaka Yoneda"/>
    <x v="1"/>
    <s v="よねだ ゆたか"/>
    <s v="T_EA3"/>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3"/>
    <s v="L6"/>
    <s v="6"/>
    <n v="12609"/>
    <s v="12609.Consulting Project Senior Principal - IC3"/>
    <s v="Consulting Project Senior Principal Consultant"/>
    <s v="Project"/>
    <s v="B"/>
    <n v="4336"/>
    <x v="27"/>
    <s v="kyosuke.murata@oracle.com"/>
    <d v="2008-04-01T00:00:00"/>
    <s v="NG"/>
    <s v="JP-Tokyo-Akasaka Office"/>
    <s v="ACB"/>
    <s v="ﾑﾗﾀ ｷｮｳｽｹ"/>
    <s v="Kyosuke Murata"/>
    <x v="1"/>
    <s v="むらた きょうすけ"/>
    <s v="T_EA2"/>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3"/>
    <s v="L6"/>
    <s v="6"/>
    <n v="12609"/>
    <s v="12609.Consulting Project Senior Principal - IC3"/>
    <s v="Consulting Project Senior Principal Consultant"/>
    <s v="Project"/>
    <s v="B"/>
    <n v="2921"/>
    <x v="11"/>
    <s v="tatsunari.kanda@oracle.com"/>
    <d v="2009-04-01T00:00:00"/>
    <s v="NG"/>
    <s v="JP-Tokyo-Akasaka Office"/>
    <s v="ACB"/>
    <s v="ｶﾝﾀﾞ ﾀﾂﾅﾘ"/>
    <s v="Tatsunari Kanda"/>
    <x v="1"/>
    <s v="かんだ たつなり"/>
    <s v="T_EA4"/>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6"/>
    <s v="6"/>
    <n v="20610"/>
    <s v="20610.Senior Principal Consultant - IC3"/>
    <s v="Senior Principal Consultant"/>
    <s v="Delivery"/>
    <s v="B"/>
    <n v="6072"/>
    <x v="29"/>
    <s v="masafumi.y.yoshida@oracle.com"/>
    <d v="2017-10-01T00:00:00"/>
    <s v="C"/>
    <s v="JP-Tokyo-Akasaka Office"/>
    <s v="ACB"/>
    <s v="ﾖｼﾀﾞ ﾏｻﾌﾐ"/>
    <s v="Masafumi Yoshida"/>
    <x v="1"/>
    <s v="よしだ まさふみ"/>
    <s v="T_EA3"/>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6"/>
    <s v="6"/>
    <n v="20610"/>
    <s v="20610.Senior Principal Consultant - IC3"/>
    <s v="Senior Principal Consultant"/>
    <s v="Delivery"/>
    <s v="B"/>
    <n v="6072"/>
    <x v="29"/>
    <s v="keiji.adachi@oracle.com"/>
    <d v="2018-05-01T00:00:00"/>
    <s v="C"/>
    <s v="JP-Tokyo-Akasaka Office"/>
    <s v="ACB"/>
    <s v="ｱﾀﾞﾁ ｹｲｼﾞ"/>
    <s v="Keiji Adachi"/>
    <x v="1"/>
    <s v="あだち けいじ"/>
    <s v="T_EA3"/>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3"/>
    <s v="L5"/>
    <s v="5"/>
    <n v="20515"/>
    <s v="20515.Principal Consultant - IC3"/>
    <s v="Principal Consultant"/>
    <s v="Delivery"/>
    <s v="B"/>
    <n v="4336"/>
    <x v="27"/>
    <s v="satomi.x.nishino@oracle.com"/>
    <d v="1997-04-01T00:00:00"/>
    <s v="NG"/>
    <s v="JP-Tokyo-Akasaka Office"/>
    <s v="ACB"/>
    <s v="ﾆｼﾉ ｻﾄﾐ"/>
    <s v="Satomi Nishino"/>
    <x v="1"/>
    <s v="にしの さとみ"/>
    <s v="T_EA2"/>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3"/>
    <s v="L5"/>
    <s v="5"/>
    <n v="20515"/>
    <s v="20515.Principal Consultant - IC3"/>
    <s v="Principal Consultant"/>
    <s v="Delivery"/>
    <s v="B"/>
    <n v="4336"/>
    <x v="27"/>
    <s v="taisuke.gishi@oracle.com"/>
    <d v="2005-04-16T00:00:00"/>
    <s v="C"/>
    <s v="JP-Tokyo-Akasaka Office"/>
    <s v="ACB"/>
    <s v="ｷﾞｼ ﾀｲｽｹ"/>
    <s v="Taisuke Gishi"/>
    <x v="1"/>
    <s v="ぎし たいすけ"/>
    <s v="T_EA2"/>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5"/>
    <s v="5"/>
    <n v="20515"/>
    <s v="20515.Principal Consultant - IC3"/>
    <s v="Principal Consultant"/>
    <s v="Delivery"/>
    <s v="B"/>
    <n v="6072"/>
    <x v="29"/>
    <s v="hiroori.shida@oracle.com"/>
    <d v="2018-11-01T00:00:00"/>
    <s v="C"/>
    <s v="JP-Tokyo-Akasaka Office"/>
    <s v="ACB"/>
    <s v="ｼﾀﾞ ﾋﾛｵﾘ"/>
    <s v="Hiroori Shida"/>
    <x v="1"/>
    <s v="しだ ひろおり"/>
    <s v="T_EA3"/>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2"/>
    <s v="L4"/>
    <s v="4"/>
    <n v="20410"/>
    <s v="20410.Senior Consultant - IC2"/>
    <s v="Senior Consultant"/>
    <s v="Delivery"/>
    <s v="B"/>
    <n v="3907"/>
    <x v="30"/>
    <s v="brian.otake@oracle.com"/>
    <d v="2011-04-01T00:00:00"/>
    <s v="NG"/>
    <s v="JP-Tokyo-Akasaka Office"/>
    <s v="ACB"/>
    <s v="ｵｵﾀｹ ﾌﾞﾗｲｱﾝ"/>
    <s v="Brian Otake"/>
    <x v="1"/>
    <s v="おおたけ ぶらいあん"/>
    <s v="T_EA4"/>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2"/>
    <s v="L4"/>
    <s v="4"/>
    <n v="20410"/>
    <s v="20410.Senior Consultant - IC2"/>
    <s v="Senior Consultant"/>
    <s v="Delivery"/>
    <s v="B"/>
    <n v="3907"/>
    <x v="30"/>
    <s v="takeshi.satoh@oracle.com"/>
    <d v="2014-06-01T00:00:00"/>
    <s v="C"/>
    <s v="JP-Tokyo-Akasaka Office"/>
    <s v="ACB"/>
    <s v="ｻﾄｳ ﾀｹｼ"/>
    <s v="Takeshi Satoh"/>
    <x v="1"/>
    <s v="さとう たけし"/>
    <s v="T_EA4"/>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1"/>
    <s v="L3"/>
    <s v="3"/>
    <n v="20310"/>
    <s v="20310.Staff Consultant - IC1"/>
    <s v="Staff Consultant"/>
    <s v="Delivery"/>
    <s v="B"/>
    <n v="4336"/>
    <x v="27"/>
    <s v="takahiro.koinumaru@oracle.com"/>
    <d v="2015-07-15T00:00:00"/>
    <s v="C"/>
    <s v="JP-Tokyo-Akasaka Office"/>
    <s v="ACB"/>
    <s v="ｺｲﾇﾏﾙ ﾀｶﾋﾛ"/>
    <s v="Takahiro Koinumaru"/>
    <x v="1"/>
    <s v="こいぬまる たかひろ"/>
    <s v="T_EA2"/>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1"/>
    <s v="L3"/>
    <s v="3"/>
    <n v="20310"/>
    <s v="20310.Staff Consultant - IC1"/>
    <s v="Staff Consultant"/>
    <s v="Delivery"/>
    <s v="B"/>
    <n v="4782"/>
    <x v="28"/>
    <s v="atsushi.suzuki@oracle.com"/>
    <d v="2015-09-15T00:00:00"/>
    <s v="C"/>
    <s v="JP-Tokyo-Akasaka Office"/>
    <s v="ACB"/>
    <s v="ｽｽﾞｷ ｱﾂｼ"/>
    <s v="Atsushi Suzuki"/>
    <x v="1"/>
    <s v="すずき あつし"/>
    <s v="T_EA５"/>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1"/>
    <s v="L3"/>
    <s v="3"/>
    <n v="20310"/>
    <s v="20310.Staff Consultant - IC1"/>
    <s v="Staff Consultant"/>
    <s v="Delivery"/>
    <s v="B"/>
    <n v="6072"/>
    <x v="29"/>
    <s v="hirokazu.yatsunami@oracle.com"/>
    <d v="2015-11-01T00:00:00"/>
    <s v="C"/>
    <s v="JP-Tokyo-Akasaka Office"/>
    <s v="ACB"/>
    <s v="ﾔﾂﾅﾐ ﾋﾛｶｽﾞ"/>
    <s v="Hirokazu Yatsunami"/>
    <x v="1"/>
    <s v="やつなみ ひろかず"/>
    <s v="T_EA3"/>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1"/>
    <s v="L3"/>
    <s v="3"/>
    <n v="20310"/>
    <s v="20310.Staff Consultant - IC1"/>
    <s v="Staff Consultant"/>
    <s v="Delivery"/>
    <s v="B"/>
    <n v="3907"/>
    <x v="30"/>
    <s v="ryo.r.kawaguchi@oracle.com"/>
    <d v="2016-03-15T00:00:00"/>
    <s v="C"/>
    <s v="JP-Tokyo-Akasaka Office"/>
    <s v="ACB"/>
    <s v="ｶﾜｸﾞﾁ ﾘｮｳ"/>
    <s v="Ryo Kawaguchi"/>
    <x v="1"/>
    <s v="かわぐち りょう"/>
    <s v="T_EA4"/>
  </r>
  <r>
    <x v="15"/>
    <x v="3"/>
    <s v="コンサルティングサービス事業統括"/>
    <x v="2"/>
    <e v="#N/A"/>
    <e v="#N/A"/>
    <e v="#N/A"/>
    <e v="#N/A"/>
    <e v="#N/A"/>
    <e v="#N/A"/>
    <n v="506325"/>
    <s v="IC1"/>
    <s v="L2"/>
    <s v="2"/>
    <n v="20110"/>
    <s v="20110.Associate Consultant - IC1"/>
    <s v="Associate Consultant"/>
    <s v="Delivery"/>
    <s v="B"/>
    <e v="#N/A"/>
    <x v="3"/>
    <s v="masamitsu.kanno@oracle.com"/>
    <d v="2018-11-01T00:00:00"/>
    <s v="C"/>
    <s v="JP-Tokyo-Akasaka Office"/>
    <s v="ACB"/>
    <s v="ｶﾝﾉ ﾏｻﾐﾂ"/>
    <s v="Masamitsu Kanno"/>
    <x v="1"/>
    <s v="かんの まさみつ"/>
    <e v="#N/A"/>
  </r>
  <r>
    <x v="13"/>
    <x v="11"/>
    <s v="コンサルティングサービス事業統括"/>
    <x v="3"/>
    <s v="エンタープライズアカウント本部"/>
    <n v="0"/>
    <s v="Oracle Consulting Services"/>
    <s v="Cloud - Technology Consulting"/>
    <s v="Enterprise Account"/>
    <n v="0"/>
    <n v="506325"/>
    <s v="IC4"/>
    <s v="L7"/>
    <s v="7"/>
    <n v="12611"/>
    <s v="12611.Consulting Project Technical Manager - IC4"/>
    <s v="Consulting Project Technical Manager"/>
    <s v="Project"/>
    <s v="B"/>
    <n v="2921"/>
    <x v="11"/>
    <s v="atsushi.tamura@oracle.com"/>
    <d v="2006-02-01T00:00:00"/>
    <s v="C"/>
    <s v="JP-Tokyo-Akasaka Office"/>
    <s v="ACB"/>
    <s v="ﾀﾑﾗ ｱﾂｼ"/>
    <s v="Atsushi Tamura"/>
    <x v="1"/>
    <s v="たむら あつし"/>
    <s v="T_EA"/>
  </r>
  <r>
    <x v="15"/>
    <x v="3"/>
    <s v="コンサルティングサービス事業統括"/>
    <x v="2"/>
    <e v="#N/A"/>
    <e v="#N/A"/>
    <e v="#N/A"/>
    <e v="#N/A"/>
    <e v="#N/A"/>
    <e v="#N/A"/>
    <n v="506325"/>
    <s v="IC3"/>
    <s v="L6"/>
    <s v="6"/>
    <n v="12609"/>
    <s v="12609.Consulting Project Senior Principal - IC3"/>
    <s v="Consulting Project Senior Principal Consultant"/>
    <s v="Project"/>
    <s v="B"/>
    <e v="#N/A"/>
    <x v="3"/>
    <s v="tomokuni.ikeda@oracle.com"/>
    <d v="2001-04-01T00:00:00"/>
    <s v="NG"/>
    <s v="JP-Tokyo-Akasaka Office"/>
    <s v="ACB"/>
    <s v="ｲｹﾀﾞ ﾄﾓｸﾆ"/>
    <s v="Tomokuni Ikeda"/>
    <x v="1"/>
    <s v="いけだ ともくに"/>
    <e v="#N/A"/>
  </r>
  <r>
    <x v="13"/>
    <x v="11"/>
    <s v="コンサルティングサービス事業統括"/>
    <x v="3"/>
    <s v="エンタープライズアカウント本部"/>
    <n v="0"/>
    <s v="Oracle Consulting Services"/>
    <s v="Cloud - Technology Consulting"/>
    <s v="Enterprise Account"/>
    <n v="0"/>
    <n v="506325"/>
    <s v="IC3"/>
    <s v="L6"/>
    <s v="6"/>
    <n v="12609"/>
    <s v="12609.Consulting Project Senior Principal - IC3"/>
    <s v="Consulting Project Senior Principal Consultant"/>
    <s v="Project"/>
    <s v="B"/>
    <n v="2921"/>
    <x v="11"/>
    <s v="seigo.tamura@oracle.com"/>
    <d v="2001-07-01T00:00:00"/>
    <s v="C"/>
    <s v="JP-Tokyo-Akasaka Office"/>
    <s v="ACB"/>
    <s v="ﾀﾑﾗ ｾｲｺﾞｳ"/>
    <s v="Seigo Tamura"/>
    <x v="1"/>
    <s v="たむら せいごう"/>
    <s v="T_EA"/>
  </r>
  <r>
    <x v="30"/>
    <x v="27"/>
    <s v="コンサルティングサービス事業統括"/>
    <x v="3"/>
    <s v="エンタープライズアカウント本部"/>
    <s v="第一エンタープライズアカウント部"/>
    <s v="Oracle Consulting Services"/>
    <s v="Cloud - Technology Consulting"/>
    <s v="Enterprise Account"/>
    <s v="Enterprise Account 1"/>
    <n v="506325"/>
    <s v="IC3"/>
    <s v="L6"/>
    <s v="6"/>
    <n v="20610"/>
    <s v="20610.Senior Principal Consultant - IC3"/>
    <s v="Senior Principal Consultant"/>
    <s v="Delivery"/>
    <s v="B"/>
    <n v="3427"/>
    <x v="26"/>
    <s v="kanya.ito@oracle.com"/>
    <d v="2007-12-01T00:00:00"/>
    <s v="C"/>
    <s v="JP-Tokyo-Akasaka Office"/>
    <s v="ACB"/>
    <s v="ｲﾄｳ ｶﾝﾔ"/>
    <s v="Kanya Ito"/>
    <x v="1"/>
    <s v="いとう かんや"/>
    <s v="T_EA1"/>
  </r>
  <r>
    <x v="15"/>
    <x v="3"/>
    <s v="コンサルティングサービス事業統括"/>
    <x v="2"/>
    <e v="#N/A"/>
    <e v="#N/A"/>
    <e v="#N/A"/>
    <e v="#N/A"/>
    <e v="#N/A"/>
    <e v="#N/A"/>
    <n v="506325"/>
    <s v="IC3"/>
    <s v="L6"/>
    <s v="6"/>
    <n v="20610"/>
    <s v="20610.Senior Principal Consultant - IC3"/>
    <s v="Senior Principal Consultant"/>
    <s v="Delivery"/>
    <s v="B"/>
    <e v="#N/A"/>
    <x v="3"/>
    <s v="koji.m.maruyama@oracle.com"/>
    <d v="2018-10-01T00:00:00"/>
    <s v="C"/>
    <s v="JP-Tokyo-Akasaka Office"/>
    <s v="ACB"/>
    <s v="ﾏﾙﾔﾏ ｺｳｼﾞ"/>
    <s v="Koji Maruyama"/>
    <x v="1"/>
    <s v="まるやま こうじ"/>
    <e v="#N/A"/>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3"/>
    <s v="L6"/>
    <s v="6"/>
    <n v="20610"/>
    <s v="20610.Senior Principal Consultant - IC3"/>
    <s v="Senior Principal Consultant"/>
    <s v="Delivery"/>
    <s v="B"/>
    <n v="4336"/>
    <x v="27"/>
    <s v="jungeun.park@oracle.com"/>
    <d v="2018-12-01T00:00:00"/>
    <s v="C"/>
    <s v="JP-Tokyo-Akasaka Office"/>
    <s v="ACB"/>
    <s v="ﾊﾟｸ ｼﾞｮﾝｳﾝ"/>
    <s v="Jungeun Park"/>
    <x v="1"/>
    <s v="ぱく じょんうん"/>
    <s v="T_EA2"/>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3"/>
    <s v="L5"/>
    <s v="5"/>
    <n v="20515"/>
    <s v="20515.Principal Consultant - IC3"/>
    <s v="Principal Consultant"/>
    <s v="Delivery"/>
    <s v="B"/>
    <n v="6072"/>
    <x v="29"/>
    <s v="rokunosuke.tomatsu@oracle.com"/>
    <d v="2008-04-01T00:00:00"/>
    <s v="NG"/>
    <s v="JP-Tokyo-Akasaka Office"/>
    <s v="ACB"/>
    <s v="ﾄﾏﾂ ﾛｸﾉｽｹ"/>
    <s v="Rokunosuke Tomatsu"/>
    <x v="1"/>
    <s v="とまつ ろくのすけ"/>
    <s v="T_EA3"/>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3"/>
    <s v="L5"/>
    <s v="5"/>
    <n v="20515"/>
    <s v="20515.Principal Consultant - IC3"/>
    <s v="Principal Consultant"/>
    <s v="Delivery"/>
    <s v="B"/>
    <n v="4782"/>
    <x v="28"/>
    <s v="takaki.fujita@oracle.com"/>
    <d v="2013-06-01T00:00:00"/>
    <s v="C"/>
    <s v="JP-Tokyo-Akasaka Office"/>
    <s v="ACB"/>
    <s v="ﾌｼﾞﾀ ﾀｶｷ"/>
    <s v="Takaki Fujita"/>
    <x v="1"/>
    <s v="ふじた たかき"/>
    <s v="T_EA５"/>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3"/>
    <s v="L5"/>
    <s v="5"/>
    <n v="20515"/>
    <s v="20515.Principal Consultant - IC3"/>
    <s v="Principal Consultant"/>
    <s v="Delivery"/>
    <s v="B"/>
    <n v="4782"/>
    <x v="28"/>
    <s v="naoki.takemura@oracle.com"/>
    <d v="2010-06-01T00:00:00"/>
    <s v="C"/>
    <s v="JP-Tokyo-Akasaka Office"/>
    <s v="ACB"/>
    <s v="ﾀｹﾑﾗ ﾅｵｷ"/>
    <s v="Naoki Takemura"/>
    <x v="1"/>
    <s v="たけむら なおき"/>
    <s v="T_EA５"/>
  </r>
  <r>
    <x v="13"/>
    <x v="11"/>
    <s v="コンサルティングサービス事業統括"/>
    <x v="3"/>
    <s v="エンタープライズアカウント本部"/>
    <n v="0"/>
    <s v="Oracle Consulting Services"/>
    <s v="Cloud - Technology Consulting"/>
    <s v="Enterprise Account"/>
    <n v="0"/>
    <n v="506325"/>
    <s v="IC3"/>
    <s v="L5"/>
    <s v="5"/>
    <n v="20515"/>
    <s v="20515.Principal Consultant - IC3"/>
    <s v="Principal Consultant"/>
    <s v="Delivery"/>
    <s v="B"/>
    <n v="2921"/>
    <x v="11"/>
    <s v="masanori.asakawa@oracle.com"/>
    <d v="2014-10-01T00:00:00"/>
    <s v="C"/>
    <s v="JP-Tokyo-Akasaka Office"/>
    <s v="ACB"/>
    <s v="ｱｻｶﾜ ﾏｻﾉﾘ"/>
    <s v="Masanori Asakawa"/>
    <x v="1"/>
    <s v="あさかわ まさのり"/>
    <s v="T_EA"/>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3"/>
    <s v="L5"/>
    <s v="5"/>
    <n v="20515"/>
    <s v="20515.Principal Consultant - IC3"/>
    <s v="Principal Consultant"/>
    <s v="Delivery"/>
    <s v="B"/>
    <n v="4782"/>
    <x v="28"/>
    <s v="ryoji.hanaoka@oracle.com"/>
    <d v="2018-09-01T00:00:00"/>
    <s v="C"/>
    <s v="JP-Tokyo-Akasaka Office"/>
    <s v="ACB"/>
    <s v="ﾊﾅｵｶ ﾘｮｳｼﾞ"/>
    <s v="Ryoji Hanaoka"/>
    <x v="1"/>
    <s v="はなおか りょうじ"/>
    <s v="T_EA５"/>
  </r>
  <r>
    <x v="32"/>
    <x v="29"/>
    <s v="コンサルティングサービス事業統括"/>
    <x v="3"/>
    <s v="エンタープライズアカウント本部"/>
    <s v="第三エンタープライズアカウント部"/>
    <s v="Oracle Consulting Services"/>
    <s v="Cloud - Technology Consulting"/>
    <s v="Enterprise Account"/>
    <s v="Enterprise Account 3"/>
    <n v="506325"/>
    <s v="IC1"/>
    <s v="L3"/>
    <s v="3"/>
    <n v="20310"/>
    <s v="20310.Staff Consultant - IC1"/>
    <s v="Staff Consultant"/>
    <s v="Delivery"/>
    <s v="B"/>
    <n v="6072"/>
    <x v="29"/>
    <s v="hiroshi.t.tomioka@oracle.com"/>
    <d v="2019-01-01T00:00:00"/>
    <s v="C"/>
    <s v="JP-Tokyo-Akasaka Office"/>
    <s v="ACB"/>
    <s v="ﾄﾐｵｶ ﾋﾛｼ"/>
    <s v="Hiroshi Tomioka"/>
    <x v="1"/>
    <s v="とみおか ひろし"/>
    <s v="T_EA3"/>
  </r>
  <r>
    <x v="29"/>
    <x v="26"/>
    <s v="コンサルティングサービス事業統括"/>
    <x v="3"/>
    <s v="エンタープライズアカウント本部"/>
    <s v="第五エンタープライズアカウント部"/>
    <s v="Oracle Consulting Services"/>
    <s v="Cloud - Technology Consulting"/>
    <s v="Enterprise Account"/>
    <s v="Enterprise Account 5"/>
    <n v="506325"/>
    <s v="IC1"/>
    <s v="L3"/>
    <s v="3"/>
    <n v="20310"/>
    <s v="20310.Staff Consultant - IC1"/>
    <s v="Staff Consultant"/>
    <s v="Delivery"/>
    <s v="B"/>
    <n v="4782"/>
    <x v="28"/>
    <s v="yuki.fukutome@oracle.com"/>
    <d v="2019-01-15T00:00:00"/>
    <s v="C"/>
    <s v="JP-Tokyo-Akasaka Office"/>
    <s v="ACB"/>
    <s v="ﾌｸﾄﾒ ﾕｷ"/>
    <s v="Yuki Fukutome"/>
    <x v="1"/>
    <s v="ふくとめ ゆき"/>
    <s v="T_EA５"/>
  </r>
  <r>
    <x v="31"/>
    <x v="28"/>
    <s v="コンサルティングサービス事業統括"/>
    <x v="3"/>
    <s v="エンタープライズアカウント本部"/>
    <s v="第二エンタープライズアカウント部"/>
    <s v="Oracle Consulting Services"/>
    <s v="Cloud - Technology Consulting"/>
    <s v="Enterprise Account"/>
    <s v="Enterprise Account 2"/>
    <n v="506325"/>
    <s v="IC1"/>
    <s v="L2"/>
    <s v="2"/>
    <n v="20110"/>
    <s v="20110.Associate Consultant - IC1"/>
    <s v="Associate Consultant"/>
    <s v="Delivery"/>
    <s v="B"/>
    <n v="4336"/>
    <x v="27"/>
    <s v="tomoko.hagiwara@oracle.com"/>
    <d v="2016-04-01T00:00:00"/>
    <s v="NG"/>
    <s v="JP-Tokyo-OAC"/>
    <s v="ACB"/>
    <s v="ﾊｷﾞﾜﾗ ﾄﾓｺ"/>
    <s v="Tomoko Hagiwara"/>
    <x v="1"/>
    <s v="はぎわら ともこ"/>
    <s v="T_EA2"/>
  </r>
  <r>
    <x v="33"/>
    <x v="30"/>
    <s v="コンサルティングサービス事業統括"/>
    <x v="3"/>
    <s v="エンタープライズアカウント本部"/>
    <s v="第四エンタープライズアカウント部"/>
    <s v="Oracle Consulting Services"/>
    <s v="Cloud - Technology Consulting"/>
    <s v="Enterprise Account"/>
    <s v="Enterprise Account 4"/>
    <n v="506325"/>
    <s v="IC1"/>
    <s v="L2"/>
    <s v="2"/>
    <n v="20110"/>
    <s v="20110.Associate Consultant - IC1"/>
    <s v="Associate Consultant"/>
    <s v="Delivery"/>
    <s v="B"/>
    <n v="3907"/>
    <x v="30"/>
    <s v="hiroki.yamamoto@oracle.com"/>
    <d v="2018-04-01T00:00:00"/>
    <s v="NG"/>
    <s v="JP-Tokyo-Akasaka Office"/>
    <s v="ACB"/>
    <s v="ﾔﾏﾓﾄ ﾋﾛｷ"/>
    <s v="Hiroki Yamamoto"/>
    <x v="1"/>
    <s v="やまもと ひろき"/>
    <s v="T_EA4"/>
  </r>
  <r>
    <x v="34"/>
    <x v="31"/>
    <s v="コンサルティングサービス事業統括"/>
    <x v="6"/>
    <s v="エンタープライズアーキテクト部"/>
    <n v="0"/>
    <s v="Oracle Consulting Services"/>
    <s v="Enterprise Architect"/>
    <s v="Enterprise Architect"/>
    <n v="0"/>
    <n v="508835"/>
    <s v="IC5"/>
    <s v="L8"/>
    <s v="8"/>
    <n v="21650"/>
    <s v="21650.Consulting Solution Director -IC5"/>
    <s v="Consulting Solution Director"/>
    <s v="Solution"/>
    <s v="B"/>
    <n v="1737"/>
    <x v="8"/>
    <s v="tsuyuko.hara@oracle.com"/>
    <d v="2018-05-16T00:00:00"/>
    <s v="C"/>
    <s v="JP-Tokyo-Akasaka Office"/>
    <s v="-"/>
    <s v="ﾊﾗ ﾂﾕｺ"/>
    <s v="Tsuyuko Hara"/>
    <x v="1"/>
    <s v="はら つゆこ"/>
    <s v="EA"/>
  </r>
  <r>
    <x v="34"/>
    <x v="31"/>
    <s v="コンサルティングサービス事業統括"/>
    <x v="6"/>
    <s v="エンタープライズアーキテクト部"/>
    <n v="0"/>
    <s v="Oracle Consulting Services"/>
    <s v="Enterprise Architect"/>
    <s v="Enterprise Architect"/>
    <n v="0"/>
    <n v="508835"/>
    <s v="IC4"/>
    <s v="L7"/>
    <s v="7"/>
    <n v="21640"/>
    <s v="21640.Consulting Solution Manager - IC4"/>
    <s v="Consulting Solution Manager"/>
    <s v="Solution"/>
    <s v="B"/>
    <n v="1737"/>
    <x v="8"/>
    <s v="hitoshi.iizuka@oracle.com"/>
    <d v="2000-10-01T00:00:00"/>
    <s v="C"/>
    <s v="JP-Tokyo-Akasaka Office"/>
    <s v="ACB"/>
    <s v="ｲｲﾂﾞｶ ﾋﾄｼ"/>
    <s v="Hitoshi Iizuka"/>
    <x v="1"/>
    <s v="いいづか ひとし"/>
    <s v="EA"/>
  </r>
  <r>
    <x v="34"/>
    <x v="31"/>
    <s v="コンサルティングサービス事業統括"/>
    <x v="6"/>
    <s v="エンタープライズアーキテクト部"/>
    <n v="0"/>
    <s v="Oracle Consulting Services"/>
    <s v="Enterprise Architect"/>
    <s v="Enterprise Architect"/>
    <n v="0"/>
    <n v="508835"/>
    <s v="IC3"/>
    <s v="L6"/>
    <s v="6"/>
    <n v="21630"/>
    <s v="21630.Consulting Solution Lead - IC3"/>
    <s v="Consulting Solution Lead"/>
    <s v="Solution"/>
    <s v="B"/>
    <n v="1737"/>
    <x v="8"/>
    <s v="noriko.inoue@oracle.com"/>
    <d v="2002-04-01T00:00:00"/>
    <s v="C"/>
    <s v="JP-Tokyo-Akasaka Office"/>
    <s v="ACB"/>
    <s v="ｲﾉｳｴ ﾉﾘｺ"/>
    <s v="Noriko Inoue"/>
    <x v="1"/>
    <s v="いのうえ のりこ"/>
    <s v="EA"/>
  </r>
  <r>
    <x v="34"/>
    <x v="31"/>
    <s v="コンサルティングサービス事業統括"/>
    <x v="6"/>
    <s v="エンタープライズアーキテクト部"/>
    <n v="0"/>
    <s v="Oracle Consulting Services"/>
    <s v="Enterprise Architect"/>
    <s v="Enterprise Architect"/>
    <n v="0"/>
    <n v="506325"/>
    <s v="IC3"/>
    <s v="L5"/>
    <s v="5"/>
    <n v="21620"/>
    <s v="21620.Consulting Solution Principal - IC3"/>
    <s v="Consulting Solution Principal"/>
    <s v="Solution"/>
    <s v="B"/>
    <n v="1737"/>
    <x v="8"/>
    <s v="yusa.kawauchi@oracle.com"/>
    <d v="2008-10-01T00:00:00"/>
    <s v="NG"/>
    <s v="JP-Tokyo-Akasaka Office"/>
    <s v="ACB"/>
    <s v="ｶﾜｳﾁ ﾕｻ"/>
    <s v="Yusa Kawauchi"/>
    <x v="1"/>
    <s v="かわうち ゆさ"/>
    <s v="EA"/>
  </r>
  <r>
    <x v="35"/>
    <x v="32"/>
    <s v="コンサルティングサービス事業統括"/>
    <x v="7"/>
    <s v="クラウド・アプリケーションコンサルティング事業本部"/>
    <n v="0"/>
    <s v="Oracle Consulting Services"/>
    <s v="Cloud - Application Consulting"/>
    <s v="Cloud - Application Consulting"/>
    <n v="0"/>
    <n v="506225"/>
    <s v="M5"/>
    <s v="L9"/>
    <s v="9"/>
    <n v="23020"/>
    <s v="23020.Consulting Senior Practice Director - M5"/>
    <s v="Consulting Senior Practice Director"/>
    <s v="Practice"/>
    <s v="B"/>
    <n v="959431"/>
    <x v="1"/>
    <s v="hiroki.handa@oracle.com"/>
    <d v="2019-01-15T00:00:00"/>
    <s v="C"/>
    <s v="JP-Tokyo-OAC"/>
    <s v="OAC"/>
    <s v="ﾊﾝﾀﾞ ﾋﾛｷ"/>
    <s v="Hiroki Handa"/>
    <x v="0"/>
    <s v="はんだ ひろき"/>
    <s v="APPS"/>
  </r>
  <r>
    <x v="35"/>
    <x v="32"/>
    <s v="コンサルティングサービス事業統括"/>
    <x v="7"/>
    <s v="クラウド・アプリケーションコンサルティング事業本部"/>
    <n v="0"/>
    <s v="Oracle Consulting Services"/>
    <s v="Cloud - Application Consulting"/>
    <s v="Cloud - Application Consulting"/>
    <n v="0"/>
    <n v="506225"/>
    <s v="IC5"/>
    <s v="L9"/>
    <s v="9"/>
    <n v="21660"/>
    <s v="21660.Consulting Solution Senior Director - IC5"/>
    <s v="Consulting Solution Senior Director"/>
    <s v="Solution"/>
    <s v="B"/>
    <n v="1082126"/>
    <x v="31"/>
    <s v="tomohisa.kimuro@oracle.com"/>
    <d v="1998-12-01T00:00:00"/>
    <s v="C"/>
    <s v="JP-Tokyo-OAC"/>
    <s v="OAC"/>
    <s v="ｷﾑﾛ ﾄﾓﾋｻ"/>
    <s v="Tomohisa Kimuro"/>
    <x v="1"/>
    <s v="きむろ ともひさ"/>
    <s v="APPS"/>
  </r>
  <r>
    <x v="36"/>
    <x v="33"/>
    <s v="コンサルティングサービス事業統括"/>
    <x v="7"/>
    <s v="CXクラウドコンサルティング本部"/>
    <s v="マーケティングクラウドコンサルティング部_x000a_"/>
    <s v="Oracle Consulting Services"/>
    <s v="Cloud - Application Consulting"/>
    <s v="CX Cloud Consulting"/>
    <s v="Marketing Cloud Consulting"/>
    <n v="506355"/>
    <s v="M3"/>
    <s v="L7"/>
    <s v="7"/>
    <n v="21110"/>
    <s v="21110.Consulting Practice Manager - M3"/>
    <s v="Consulting Practice Manager"/>
    <s v="Practice"/>
    <s v="B"/>
    <n v="1094216"/>
    <x v="32"/>
    <s v="masujiro.nakashima@oracle.com"/>
    <d v="2006-05-01T00:00:00"/>
    <s v="C"/>
    <s v="JP-Tokyo-Akasaka Office"/>
    <s v="ACB"/>
    <s v="ﾅｶｼﾏ ﾏｽｼﾞﾛｳ"/>
    <s v="Masujiro Nakashima"/>
    <x v="1"/>
    <s v="なかしま ますじろう"/>
    <s v="A_OMC"/>
  </r>
  <r>
    <x v="35"/>
    <x v="32"/>
    <s v="コンサルティングサービス事業統括"/>
    <x v="7"/>
    <s v="クラウド・アプリケーションコンサルティング事業本部"/>
    <n v="0"/>
    <s v="Oracle Consulting Services"/>
    <s v="Cloud - Application Consulting"/>
    <s v="Cloud - Application Consulting"/>
    <n v="0"/>
    <n v="506225"/>
    <e v="#N/A"/>
    <e v="#N/A"/>
    <e v="#N/A"/>
    <n v="45522"/>
    <e v="#N/A"/>
    <e v="#N/A"/>
    <e v="#N/A"/>
    <e v="#N/A"/>
    <n v="1082126"/>
    <x v="31"/>
    <s v="yuki.suto@oracle.com"/>
    <d v="2014-04-01T00:00:00"/>
    <s v="C"/>
    <s v="JP-Tokyo-OAC"/>
    <s v="OAC"/>
    <s v="ｽﾄｳ ﾕｷ"/>
    <s v="Yuki Suto"/>
    <x v="1"/>
    <s v="すとう ゆき"/>
    <s v="APPS"/>
  </r>
  <r>
    <x v="37"/>
    <x v="34"/>
    <s v="コンサルティングサービス事業統括"/>
    <x v="7"/>
    <s v="ERP/EPMクラウドコンサルティング本部"/>
    <n v="0"/>
    <s v="Oracle Consulting Services"/>
    <s v="Cloud - Application Consulting"/>
    <s v="ERP/EPM Cloud Consulting"/>
    <n v="0"/>
    <n v="506225"/>
    <s v="M4"/>
    <s v="L8"/>
    <s v="8"/>
    <n v="21310"/>
    <s v="21310.Consulting Practice Director - M4"/>
    <s v="Consulting Practice Director"/>
    <s v="Practice"/>
    <s v="B"/>
    <n v="1082126"/>
    <x v="31"/>
    <s v="ryoko.murai@oracle.com"/>
    <d v="2007-04-01T00:00:00"/>
    <s v="C"/>
    <s v="JP-Tokyo-Akasaka Office"/>
    <s v="OAC"/>
    <s v="ﾑﾗｲ ﾘｮｳｺ"/>
    <s v="Ryoko Murai"/>
    <x v="0"/>
    <s v="むらい りょうこ"/>
    <s v="A_ERPM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5"/>
    <s v="L8"/>
    <s v="8"/>
    <n v="21650"/>
    <s v="21650.Consulting Solution Director -IC5"/>
    <s v="Consulting Solution Director"/>
    <s v="Solution"/>
    <s v="B"/>
    <n v="1831"/>
    <x v="33"/>
    <s v="yasukuni.tokunaga@oracle.com"/>
    <d v="2018-05-01T00:00:00"/>
    <s v="C"/>
    <s v="JP-Tokyo-Akasaka Office"/>
    <s v="-"/>
    <s v="ﾄｸﾅｶﾞ ﾔｽｸﾆ"/>
    <s v="Yasukuni Tokunaga"/>
    <x v="1"/>
    <s v="とくなが やすくに"/>
    <s v="A_ERPSOL"/>
  </r>
  <r>
    <x v="15"/>
    <x v="3"/>
    <s v="コンサルティングサービス事業統括"/>
    <x v="2"/>
    <e v="#N/A"/>
    <e v="#N/A"/>
    <e v="#N/A"/>
    <e v="#N/A"/>
    <e v="#N/A"/>
    <e v="#N/A"/>
    <n v="506225"/>
    <s v="IC5"/>
    <s v="L8"/>
    <s v="8"/>
    <n v="12612"/>
    <s v="12612.Consulting Project Technical Director - IC5"/>
    <s v="Consulting Project Technical Director"/>
    <s v="Project"/>
    <s v="B"/>
    <e v="#N/A"/>
    <x v="3"/>
    <s v="toru.hani@oracle.com"/>
    <d v="2018-06-01T00:00:00"/>
    <s v="C"/>
    <s v="JP-Tokyo-Akasaka Office"/>
    <s v="ACB"/>
    <s v="ﾊﾆ ﾄｵﾙ"/>
    <s v="Toru Hani"/>
    <x v="1"/>
    <s v="はに とおる"/>
    <e v="#N/A"/>
  </r>
  <r>
    <x v="37"/>
    <x v="34"/>
    <s v="コンサルティングサービス事業統括"/>
    <x v="7"/>
    <s v="ERP/EPMクラウドコンサルティング本部"/>
    <n v="0"/>
    <s v="Oracle Consulting Services"/>
    <s v="Cloud - Application Consulting"/>
    <s v="ERP/EPM Cloud Consulting"/>
    <n v="0"/>
    <n v="506225"/>
    <s v="IC5"/>
    <s v="L8"/>
    <s v="8"/>
    <n v="21650"/>
    <s v="21650.Consulting Solution Director -IC5"/>
    <s v="Consulting Solution Director"/>
    <s v="Solution"/>
    <s v="B"/>
    <n v="3377"/>
    <x v="34"/>
    <s v="toru.izawa@oracle.com"/>
    <d v="2018-07-01T00:00:00"/>
    <s v="C"/>
    <s v="JP-Tokyo-OAC"/>
    <s v="ACB"/>
    <s v="ｲｻﾞﾜ ﾄｵﾙ"/>
    <s v="Toru Izawa"/>
    <x v="1"/>
    <s v="いざわ とおる"/>
    <s v="A_ERPM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4"/>
    <s v="L7"/>
    <s v="7"/>
    <n v="20820"/>
    <s v="20820.Consulting Technical Manager - IC4"/>
    <s v="Consulting Technical Manager"/>
    <s v="Delivery"/>
    <s v="B"/>
    <n v="1831"/>
    <x v="33"/>
    <s v="isamu.hasegawa@oracle.com"/>
    <d v="1996-05-01T00:00:00"/>
    <s v="C"/>
    <s v="JP-Tokyo-OAC"/>
    <s v="-"/>
    <s v="ﾊｾｶﾞﾜ ｲｻﾑ"/>
    <s v="Isamu Hasegawa"/>
    <x v="1"/>
    <s v="はせがわ いさむ"/>
    <s v="A_ERPSOL"/>
  </r>
  <r>
    <x v="37"/>
    <x v="34"/>
    <s v="コンサルティングサービス事業統括"/>
    <x v="7"/>
    <s v="ERP/EPMクラウドコンサルティング本部"/>
    <n v="0"/>
    <s v="Oracle Consulting Services"/>
    <s v="Cloud - Application Consulting"/>
    <s v="ERP/EPM Cloud Consulting"/>
    <n v="0"/>
    <n v="506225"/>
    <s v="IC4"/>
    <s v="L7"/>
    <s v="7"/>
    <n v="21640"/>
    <s v="21640.Consulting Solution Manager - IC4"/>
    <s v="Consulting Solution Manager"/>
    <s v="Solution"/>
    <s v="B"/>
    <n v="3377"/>
    <x v="34"/>
    <s v="shinji.tsubata@oracle.com"/>
    <d v="1996-09-01T00:00:00"/>
    <s v="C"/>
    <s v="JP-Tokyo-OAC"/>
    <s v="-"/>
    <s v="ﾂﾊﾞﾀ ｼﾝｼﾞ"/>
    <s v="Shinji Tsubata"/>
    <x v="1"/>
    <s v="つばた しんじ"/>
    <s v="A_ERPM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4"/>
    <s v="L7"/>
    <s v="7"/>
    <n v="21640"/>
    <s v="21640.Consulting Solution Manager - IC4"/>
    <s v="Consulting Solution Manager"/>
    <s v="Solution"/>
    <s v="B"/>
    <n v="1831"/>
    <x v="33"/>
    <s v="akira.tsukamoto@oracle.com"/>
    <d v="1998-11-09T00:00:00"/>
    <s v="C"/>
    <s v="JP-Tokyo-Akasaka Office"/>
    <s v="-"/>
    <s v="ﾂｶﾓﾄ ｱｷﾗ"/>
    <s v="Akira Tsukamoto"/>
    <x v="1"/>
    <s v="つかもと あきら"/>
    <s v="A_ERPSOL"/>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M3"/>
    <s v="L7"/>
    <s v="7"/>
    <n v="21110"/>
    <s v="21110.Consulting Practice Manager - M3"/>
    <s v="Consulting Practice Manager"/>
    <s v="Practice"/>
    <s v="B"/>
    <n v="3377"/>
    <x v="34"/>
    <s v="joji.oikawa@oracle.com"/>
    <d v="2007-10-01T00:00:00"/>
    <s v="C"/>
    <s v="JP-Tokyo-OAC"/>
    <s v="-"/>
    <s v="ｵｲｶﾜ ｼﾞｮｳｼﾞ"/>
    <s v="Joji Oikawa"/>
    <x v="1"/>
    <s v="おいかわ じょうじ"/>
    <s v="A_ACC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4"/>
    <s v="L7"/>
    <s v="7"/>
    <n v="21640"/>
    <s v="21640.Consulting Solution Manager - IC4"/>
    <s v="Consulting Solution Manager"/>
    <s v="Solution"/>
    <s v="B"/>
    <n v="1831"/>
    <x v="33"/>
    <s v="emi.watanabe@oracle.com"/>
    <d v="2018-07-01T00:00:00"/>
    <s v="C"/>
    <s v="JP-Tokyo-OAC"/>
    <s v="OAC"/>
    <s v="ﾜﾀﾅﾍﾞ ｴﾐ"/>
    <s v="Emi Watanabe"/>
    <x v="1"/>
    <s v="わたなべ えみ"/>
    <s v="A_ERPSOL"/>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4"/>
    <s v="L7"/>
    <s v="7"/>
    <n v="20820"/>
    <s v="20820.Consulting Technical Manager - IC4"/>
    <s v="Consulting Technical Manager"/>
    <s v="Delivery"/>
    <s v="B"/>
    <n v="2964"/>
    <x v="35"/>
    <s v="nobufumi.fukumoto@oracle.com"/>
    <d v="2018-11-01T00:00:00"/>
    <s v="C"/>
    <s v="JP-Tokyo-OAC"/>
    <s v="ACB"/>
    <s v="ﾌｸﾓﾄ ﾉﾌﾞﾌﾐ"/>
    <s v="Nobufumi Fukumoto"/>
    <x v="1"/>
    <s v="ふくもと のぶふみ"/>
    <s v="A_FINCLD"/>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M3"/>
    <s v="L7"/>
    <s v="7"/>
    <n v="21110"/>
    <s v="21110.Consulting Practice Manager - M3"/>
    <s v="Consulting Practice Manager"/>
    <s v="Practice"/>
    <s v="B"/>
    <n v="3377"/>
    <x v="34"/>
    <s v="koji.torigoe@oracle.com"/>
    <d v="2005-08-16T00:00:00"/>
    <s v="C"/>
    <s v="JP-Tokyo-OAC"/>
    <s v="-"/>
    <s v="ﾄﾘｺﾞｴ ｺｳｼﾞ"/>
    <s v="Koji Torigoe"/>
    <x v="1"/>
    <s v="とりごえ こうじ"/>
    <s v="A_FIN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6"/>
    <s v="6"/>
    <n v="20610"/>
    <s v="20610.Senior Principal Consultant - IC3"/>
    <s v="Senior Principal Consultant"/>
    <s v="Delivery"/>
    <s v="B"/>
    <n v="3517"/>
    <x v="36"/>
    <s v="takuro.fukui@oracle.com"/>
    <d v="2018-05-15T00:00:00"/>
    <s v="C"/>
    <s v="JP-Tokyo-OAC"/>
    <s v="-"/>
    <s v="ﾌｸｲ ﾀｸﾛｳ"/>
    <s v="Takuro Fukui"/>
    <x v="1"/>
    <s v="ふくい たくろう"/>
    <s v="A_ACC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6"/>
    <s v="6"/>
    <n v="20610"/>
    <s v="20610.Senior Principal Consultant - IC3"/>
    <s v="Senior Principal Consultant"/>
    <s v="Delivery"/>
    <s v="B"/>
    <n v="3517"/>
    <x v="36"/>
    <s v="fumitaka.tsukagoshi@oracle.com"/>
    <d v="2018-12-01T00:00:00"/>
    <s v="C"/>
    <s v="JP-Tokyo-OAC"/>
    <s v="ACB"/>
    <s v="ﾂｶｺﾞｼ ﾌﾐﾀｶ"/>
    <s v="Fumitaka Tsukagoshi"/>
    <x v="1"/>
    <s v="つかごし ふみたか"/>
    <s v="A_ACC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3"/>
    <s v="L5"/>
    <s v="5"/>
    <n v="12608"/>
    <s v="12608.Consulting Project Principal Consultant - IC3"/>
    <s v="Consulting Project Principal Consultant"/>
    <s v="Project"/>
    <s v="B"/>
    <n v="1831"/>
    <x v="33"/>
    <s v="yuta.miyazaki@oracle.com"/>
    <d v="2018-03-01T00:00:00"/>
    <s v="C"/>
    <s v="JP-Tokyo-OAC"/>
    <s v="-"/>
    <s v="ﾕｳﾀ ﾐﾔｻﾞｷ"/>
    <s v="Yuta Miyazaki"/>
    <x v="1"/>
    <s v="みやざき ゆうた"/>
    <s v="A_ERPSOL"/>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3"/>
    <s v="L5"/>
    <s v="5"/>
    <n v="20515"/>
    <s v="20515.Principal Consultant - IC3"/>
    <s v="Principal Consultant"/>
    <s v="Delivery"/>
    <s v="B"/>
    <n v="2964"/>
    <x v="35"/>
    <s v="kazuhisa.yamagata@oracle.com"/>
    <d v="2018-10-01T00:00:00"/>
    <s v="C"/>
    <s v="JP-Tokyo-OAC"/>
    <s v="ACB"/>
    <s v="ﾔﾏｶﾞﾀ ｶｽﾞﾋｻ"/>
    <s v="Kazuhisa Yamagata"/>
    <x v="1"/>
    <s v="やまがた かずひさ"/>
    <s v="A_FIN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5"/>
    <s v="5"/>
    <n v="20515"/>
    <s v="20515.Principal Consultant - IC3"/>
    <s v="Principal Consultant"/>
    <s v="Delivery"/>
    <s v="B"/>
    <n v="3517"/>
    <x v="36"/>
    <s v="soichi.c.chiba@oracle.com"/>
    <d v="2019-04-01T00:00:00"/>
    <s v="C"/>
    <s v="JP-Tokyo-OAC"/>
    <s v="-"/>
    <s v="ﾁﾊﾞ ｿｳｲﾁ"/>
    <s v="Soichi Chiba"/>
    <x v="1"/>
    <s v="ちば そういち"/>
    <s v="A_ACCCLD"/>
  </r>
  <r>
    <x v="41"/>
    <x v="38"/>
    <s v="コンサルティングサービス事業統括"/>
    <x v="7"/>
    <s v="ERP/EPMクラウドコンサルティング本部"/>
    <s v="Procurementクラウドコンサルティング部"/>
    <s v="Oracle Consulting Services"/>
    <s v="Cloud - Application Consulting"/>
    <s v="ERP/EPM Cloud Consulting"/>
    <s v="Procurement Cloud Consulting"/>
    <n v="506225"/>
    <s v="IC2"/>
    <s v="L4"/>
    <s v="4"/>
    <n v="20410"/>
    <s v="20410.Senior Consultant - IC2"/>
    <s v="Senior Consultant"/>
    <s v="Delivery"/>
    <s v="B"/>
    <n v="4025"/>
    <x v="37"/>
    <s v="hiroya.inukai@oracle.com"/>
    <d v="2012-04-01T00:00:00"/>
    <s v="NG"/>
    <s v="JP-Tokyo-OAC"/>
    <s v="-"/>
    <s v="ｲﾇｶｲ ﾋﾛﾔ"/>
    <s v="Hiroya Inukai"/>
    <x v="1"/>
    <s v="いぬかい ひろや"/>
    <s v="A_PRCCLD"/>
  </r>
  <r>
    <x v="15"/>
    <x v="3"/>
    <s v="コンサルティングサービス事業統括"/>
    <x v="2"/>
    <e v="#N/A"/>
    <e v="#N/A"/>
    <e v="#N/A"/>
    <e v="#N/A"/>
    <e v="#N/A"/>
    <e v="#N/A"/>
    <n v="506225"/>
    <s v="IC1"/>
    <s v="L3"/>
    <s v="3"/>
    <n v="20310"/>
    <s v="20310.Staff Consultant - IC1"/>
    <s v="Staff Consultant"/>
    <s v="Delivery"/>
    <s v="B"/>
    <e v="#N/A"/>
    <x v="3"/>
    <s v="yoriyoshi.hashimoto@oracle.com"/>
    <d v="2016-04-01T00:00:00"/>
    <s v="NG"/>
    <s v="JP-Tokyo-OAC"/>
    <s v="-"/>
    <s v="ﾊｼﾓﾄ ﾖﾘﾖｼ"/>
    <s v="Yoriyoshi Hashimoto"/>
    <x v="1"/>
    <s v="はしもと よりよし"/>
    <e v="#N/A"/>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3"/>
    <s v="L6"/>
    <s v="6"/>
    <n v="21630"/>
    <s v="21630.Consulting Solution Lead - IC3"/>
    <s v="Consulting Solution Lead"/>
    <s v="Solution"/>
    <s v="B"/>
    <n v="1831"/>
    <x v="33"/>
    <s v="daisuke.koga@oracle.com"/>
    <d v="2008-01-01T00:00:00"/>
    <s v="C"/>
    <s v="JP-Tokyo-OAC"/>
    <s v="ACB"/>
    <s v="ｺｶﾞ ﾀﾞｲｽｹ"/>
    <s v="Daisuke Koga"/>
    <x v="0"/>
    <s v="こが だいすけ"/>
    <s v="A_ERPSOL"/>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5"/>
    <s v="5"/>
    <n v="20515"/>
    <s v="20515.Principal Consultant - IC3"/>
    <s v="Principal Consultant"/>
    <s v="Delivery"/>
    <s v="B"/>
    <n v="3517"/>
    <x v="36"/>
    <s v="tomoko.shinjo@oracle.com"/>
    <d v="2017-11-15T00:00:00"/>
    <s v="C"/>
    <s v="JP-Tokyo-Akasaka Office"/>
    <s v="-"/>
    <s v="ｼﾝｼﾞｮｳ ﾄﾓｺ"/>
    <s v="Tomoko Shinjo"/>
    <x v="1"/>
    <s v="しんじょう ともこ"/>
    <s v="A_ACCCLD"/>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3"/>
    <s v="L5"/>
    <s v="5"/>
    <n v="20515"/>
    <s v="20515.Principal Consultant - IC3"/>
    <s v="Principal Consultant"/>
    <s v="Delivery"/>
    <s v="B"/>
    <n v="2964"/>
    <x v="35"/>
    <s v="ryosuke.sogawa@oracle.com"/>
    <d v="2018-01-01T00:00:00"/>
    <s v="C"/>
    <s v="JP-Tokyo-OAC"/>
    <s v="-"/>
    <s v="ｿｶﾞﾜ ﾘｮｳｽｹ"/>
    <s v="Ryosuke Sogawa"/>
    <x v="1"/>
    <s v="そがわ りょうすけ"/>
    <s v="A_FIN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5"/>
    <s v="5"/>
    <n v="20515"/>
    <s v="20515.Principal Consultant - IC3"/>
    <s v="Principal Consultant"/>
    <s v="Delivery"/>
    <s v="B"/>
    <n v="3517"/>
    <x v="36"/>
    <s v="yojiro.yh.hidaka@oracle.com"/>
    <d v="2018-02-25T00:00:00"/>
    <s v="C"/>
    <s v="JP-Tokyo-OAC"/>
    <s v="Osaka"/>
    <s v="ﾋﾀﾞｶ ﾖｳｼﾞﾛｳ"/>
    <s v="Yojiro Hidaka"/>
    <x v="1"/>
    <s v="ひだか ようじろう"/>
    <s v="A_ACCCLD"/>
  </r>
  <r>
    <x v="41"/>
    <x v="38"/>
    <s v="コンサルティングサービス事業統括"/>
    <x v="7"/>
    <s v="ERP/EPMクラウドコンサルティング本部"/>
    <s v="Procurementクラウドコンサルティング部"/>
    <s v="Oracle Consulting Services"/>
    <s v="Cloud - Application Consulting"/>
    <s v="ERP/EPM Cloud Consulting"/>
    <s v="Procurement Cloud Consulting"/>
    <n v="506225"/>
    <s v="IC3"/>
    <s v="L5"/>
    <s v="5"/>
    <n v="20515"/>
    <s v="20515.Principal Consultant - IC3"/>
    <s v="Principal Consultant"/>
    <s v="Delivery"/>
    <s v="B"/>
    <n v="4025"/>
    <x v="37"/>
    <s v="yosuke.nakagawa@oracle.com"/>
    <d v="2018-03-01T00:00:00"/>
    <s v="C"/>
    <s v="JP-Tokyo-OAC"/>
    <s v="-"/>
    <s v="ﾅｶｶﾞﾜ ﾖｳｽｹ"/>
    <s v="Yosuke Nakagawa"/>
    <x v="1"/>
    <s v="なかがわ ようすけ"/>
    <s v="A_PRC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5"/>
    <s v="5"/>
    <n v="20515"/>
    <s v="20515.Principal Consultant - IC3"/>
    <s v="Principal Consultant"/>
    <s v="Delivery"/>
    <s v="B"/>
    <n v="3517"/>
    <x v="36"/>
    <s v="yutaka.y.yasuda@oracle.com"/>
    <d v="2018-04-15T00:00:00"/>
    <s v="C"/>
    <s v="JP-Tokyo-OAC"/>
    <s v="-"/>
    <s v="ﾔｽﾀﾞ ﾕﾀｶ"/>
    <s v="Yutaka Yasuda"/>
    <x v="1"/>
    <s v="やすだ ゆたか"/>
    <s v="A_ACC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3"/>
    <s v="L5"/>
    <s v="5"/>
    <n v="20515"/>
    <s v="20515.Principal Consultant - IC3"/>
    <s v="Principal Consultant"/>
    <s v="Delivery"/>
    <s v="B"/>
    <n v="3517"/>
    <x v="36"/>
    <s v="naoto.ito@oracle.com"/>
    <d v="2018-06-01T00:00:00"/>
    <s v="C"/>
    <s v="JP-Tokyo-OAC"/>
    <s v="-"/>
    <s v="ｲﾄｳ ﾅｵﾄ"/>
    <s v="Naoto Ito"/>
    <x v="1"/>
    <s v="いとう なおと"/>
    <s v="A_ACCCLD"/>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3"/>
    <s v="L5"/>
    <s v="5"/>
    <n v="20515"/>
    <s v="20515.Principal Consultant - IC3"/>
    <s v="Principal Consultant"/>
    <s v="Delivery"/>
    <s v="B"/>
    <n v="2964"/>
    <x v="35"/>
    <s v="masayori.momoi@oracle.com"/>
    <d v="2018-08-01T00:00:00"/>
    <s v="C"/>
    <s v="JP-Tokyo-OAC"/>
    <s v="ACB"/>
    <s v="ﾓﾓｲ ﾏｻﾖﾘ"/>
    <s v="Masayori Momoi"/>
    <x v="1"/>
    <s v="ももい まさより"/>
    <s v="A_FINCLD"/>
  </r>
  <r>
    <x v="41"/>
    <x v="38"/>
    <s v="コンサルティングサービス事業統括"/>
    <x v="7"/>
    <s v="ERP/EPMクラウドコンサルティング本部"/>
    <s v="Procurementクラウドコンサルティング部"/>
    <s v="Oracle Consulting Services"/>
    <s v="Cloud - Application Consulting"/>
    <s v="ERP/EPM Cloud Consulting"/>
    <s v="Procurement Cloud Consulting"/>
    <n v="506225"/>
    <s v="IC2"/>
    <s v="L4"/>
    <s v="4"/>
    <n v="20410"/>
    <s v="20410.Senior Consultant - IC2"/>
    <s v="Senior Consultant"/>
    <s v="Delivery"/>
    <s v="B"/>
    <n v="4025"/>
    <x v="37"/>
    <s v="shoma.azegami@oracle.com"/>
    <d v="2018-04-01T00:00:00"/>
    <s v="C"/>
    <s v="JP-Tokyo-OAC"/>
    <s v="ACB"/>
    <s v="ｱｾﾞｶﾐ ｼｮｳﾏ"/>
    <s v="Shoma Azegami"/>
    <x v="1"/>
    <s v="あぜがみ しょうま"/>
    <s v="A_PRCCLD"/>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2"/>
    <s v="L4"/>
    <s v="4"/>
    <n v="20410"/>
    <s v="20410.Senior Consultant - IC2"/>
    <s v="Senior Consultant"/>
    <s v="Delivery"/>
    <s v="B"/>
    <n v="2964"/>
    <x v="35"/>
    <s v="yuichi.kaji@oracle.com"/>
    <d v="2018-08-01T00:00:00"/>
    <s v="C"/>
    <s v="JP-Tokyo-OAC"/>
    <s v="ACB"/>
    <s v="ｶｼﾞ ﾕｳｲﾁ"/>
    <s v="Yuichi Kaji"/>
    <x v="1"/>
    <s v="かじ ゆういち"/>
    <s v="A_FINCLD"/>
  </r>
  <r>
    <x v="41"/>
    <x v="38"/>
    <s v="コンサルティングサービス事業統括"/>
    <x v="7"/>
    <s v="ERP/EPMクラウドコンサルティング本部"/>
    <s v="Procurementクラウドコンサルティング部"/>
    <s v="Oracle Consulting Services"/>
    <s v="Cloud - Application Consulting"/>
    <s v="ERP/EPM Cloud Consulting"/>
    <s v="Procurement Cloud Consulting"/>
    <n v="506225"/>
    <s v="IC2"/>
    <s v="L4"/>
    <s v="4"/>
    <n v="20410"/>
    <s v="20410.Senior Consultant - IC2"/>
    <s v="Senior Consultant"/>
    <s v="Delivery"/>
    <s v="B"/>
    <n v="4025"/>
    <x v="37"/>
    <s v="tsubasa.kokubu@oracle.com"/>
    <d v="2019-01-01T00:00:00"/>
    <s v="C"/>
    <s v="JP-Tokyo-OAC"/>
    <s v="ACB"/>
    <s v="ｺｸﾌﾞ ﾂﾊﾞｻ"/>
    <s v="Tsubasa Kokubu"/>
    <x v="1"/>
    <s v="こくぶ つばさ"/>
    <s v="A_PRCCLD"/>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1"/>
    <s v="L3"/>
    <s v="3"/>
    <n v="20310"/>
    <s v="20310.Staff Consultant - IC1"/>
    <s v="Staff Consultant"/>
    <s v="Delivery"/>
    <s v="B"/>
    <n v="2964"/>
    <x v="35"/>
    <s v="hideyuki.kodama@oracle.com"/>
    <d v="2017-07-15T00:00:00"/>
    <s v="C"/>
    <s v="JP-Tokyo-OAC"/>
    <s v="-"/>
    <s v="ｺﾀﾞﾏ ﾋﾃﾞﾕｷ"/>
    <s v="Hideyuki Kodama"/>
    <x v="1"/>
    <s v="こだま ひでゆき"/>
    <s v="A_FINCLD"/>
  </r>
  <r>
    <x v="40"/>
    <x v="37"/>
    <s v="コンサルティングサービス事業統括"/>
    <x v="7"/>
    <s v="ERP/EPMクラウドコンサルティング本部"/>
    <s v="Financialsクラウドコンサルティング部"/>
    <s v="Oracle Consulting Services"/>
    <s v="Cloud - Application Consulting"/>
    <s v="ERP/EPM Cloud Consulting"/>
    <s v="Financials Cloud Consulting"/>
    <n v="506225"/>
    <s v="IC1"/>
    <s v="L3"/>
    <s v="3"/>
    <n v="20310"/>
    <s v="20310.Staff Consultant - IC1"/>
    <s v="Staff Consultant"/>
    <s v="Delivery"/>
    <s v="B"/>
    <n v="2964"/>
    <x v="35"/>
    <s v="manami.shoji@oracle.com"/>
    <d v="2018-11-15T00:00:00"/>
    <s v="C"/>
    <s v="JP-Tokyo-OAC"/>
    <s v="ACB"/>
    <s v="ｼｮｳｼﾞ ﾏﾅﾐ"/>
    <s v="Manami Shoji"/>
    <x v="1"/>
    <s v="しょうじ まなみ"/>
    <s v="A_FINCLD"/>
  </r>
  <r>
    <x v="39"/>
    <x v="36"/>
    <s v="コンサルティングサービス事業統括"/>
    <x v="7"/>
    <s v="ERP/EPMクラウドコンサルティング本部"/>
    <s v="Accounting Platformクラウドコンサルティング部"/>
    <s v="Oracle Consulting Services"/>
    <s v="Cloud - Application Consulting"/>
    <s v="ERP/EPM Cloud Consulting"/>
    <s v="Accounting Platform Cloud Consulting"/>
    <n v="506225"/>
    <s v="IC1"/>
    <s v="L2"/>
    <s v="2"/>
    <n v="20110"/>
    <s v="20110.Associate Consultant - IC1"/>
    <s v="Associate Consultant"/>
    <s v="Delivery"/>
    <s v="B"/>
    <n v="3517"/>
    <x v="36"/>
    <s v="jun.x.watanabe@oracle.com"/>
    <d v="2018-04-01T00:00:00"/>
    <s v="NG"/>
    <s v="JP-Tokyo-OAC"/>
    <s v="ACB"/>
    <s v="ﾜﾀﾅﾍﾞ ｼﾞｭﾝ"/>
    <s v="Jun Watanabe"/>
    <x v="1"/>
    <s v="わたなべ じゅん"/>
    <s v="A_ACCCLD"/>
  </r>
  <r>
    <x v="42"/>
    <x v="39"/>
    <s v="コンサルティングサービス事業統括"/>
    <x v="7"/>
    <s v="SCMクラウドコンサルティング本部"/>
    <n v="0"/>
    <s v="Oracle Consulting Services"/>
    <s v="Cloud - Application Consulting"/>
    <s v="SCM Cloud Consulting"/>
    <n v="0"/>
    <n v="506175"/>
    <s v="M3"/>
    <s v="L7"/>
    <s v="7"/>
    <n v="21110"/>
    <s v="21110.Consulting Practice Manager - M3"/>
    <s v="Consulting Practice Manager"/>
    <s v="Practice"/>
    <s v="B"/>
    <n v="1082126"/>
    <x v="31"/>
    <s v="masaru.yamaguchi@oracle.com"/>
    <d v="2000-06-01T00:00:00"/>
    <s v="C"/>
    <s v="JP-Tokyo-OAC"/>
    <s v="OAC"/>
    <s v="ﾔﾏｸﾞﾁ ﾏｻﾙ"/>
    <s v="Masaru Yamaguchi"/>
    <x v="0"/>
    <s v="やまぐち まさる"/>
    <s v="A_SCM"/>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5"/>
    <s v="L8"/>
    <s v="8"/>
    <n v="21650"/>
    <s v="21650.Consulting Solution Director -IC5"/>
    <s v="Consulting Solution Director"/>
    <s v="Solution"/>
    <s v="B"/>
    <n v="2023"/>
    <x v="38"/>
    <s v="shuji.t.takenaka@oracle.com"/>
    <d v="2019-01-01T00:00:00"/>
    <s v="C"/>
    <s v="JP-Tokyo-OAC"/>
    <s v="ACB"/>
    <s v="ﾀｹﾅｶ ｼｭｳｼﾞ"/>
    <s v="Shuji Takenaka"/>
    <x v="1"/>
    <s v="たけなか しゅうじ"/>
    <s v="A_SCM1"/>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4"/>
    <s v="L7"/>
    <s v="7"/>
    <n v="21640"/>
    <s v="21640.Consulting Solution Manager - IC4"/>
    <s v="Consulting Solution Manager"/>
    <s v="Solution"/>
    <s v="B"/>
    <n v="2023"/>
    <x v="38"/>
    <s v="takuya.tokui@oracle.com"/>
    <d v="1999-02-01T00:00:00"/>
    <s v="C"/>
    <s v="JP-Tokyo-OAC"/>
    <s v="-"/>
    <s v="ﾄｸｲ ﾀｸﾔ"/>
    <s v="Takuya Tokui"/>
    <x v="1"/>
    <s v="とくい たくや"/>
    <s v="A_SCM1"/>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4"/>
    <s v="L7"/>
    <s v="7"/>
    <n v="20820"/>
    <s v="20820.Consulting Technical Manager - IC4"/>
    <s v="Consulting Technical Manager"/>
    <s v="Delivery"/>
    <s v="B"/>
    <n v="2023"/>
    <x v="38"/>
    <s v="michikazu.numabe@oracle.com"/>
    <d v="2010-09-01T00:00:00"/>
    <s v="C"/>
    <s v="JP-Tokyo-Akasaka Office"/>
    <s v="ACB"/>
    <s v="ﾇﾏﾍﾞ ﾐﾁｶｽﾞ"/>
    <s v="Michikazu Numabe"/>
    <x v="1"/>
    <s v="ぬまべ みちかず"/>
    <s v="A_SCM1"/>
  </r>
  <r>
    <x v="44"/>
    <x v="41"/>
    <s v="コンサルティングサービス事業統括"/>
    <x v="7"/>
    <s v="SCMクラウドコンサルティング本部"/>
    <s v="第二SCMクラウドコンサルティング部"/>
    <s v="Oracle Consulting Services"/>
    <s v="Cloud - Application Consulting"/>
    <s v="SCM Cloud Consulting"/>
    <s v="SCM Cloud Consulting 2"/>
    <n v="506175"/>
    <s v="IC4"/>
    <s v="L7"/>
    <s v="7"/>
    <n v="21640"/>
    <s v="21640.Consulting Solution Manager - IC4"/>
    <s v="Consulting Solution Manager"/>
    <s v="Solution"/>
    <s v="B"/>
    <n v="1105055"/>
    <x v="39"/>
    <s v="koichi.fukano@oracle.com"/>
    <d v="2018-12-01T00:00:00"/>
    <s v="C"/>
    <s v="JP-Tokyo-OAC"/>
    <s v="ACB"/>
    <s v="ﾌｶﾉ ｺｳｲﾁ"/>
    <s v="Koichi Fukano"/>
    <x v="1"/>
    <s v="ふかの こういち"/>
    <s v="A_SCM2"/>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4"/>
    <s v="L7"/>
    <s v="7"/>
    <n v="21640"/>
    <s v="21640.Consulting Solution Manager - IC4"/>
    <s v="Consulting Solution Manager"/>
    <s v="Solution"/>
    <s v="B"/>
    <n v="2023"/>
    <x v="38"/>
    <s v="yoshiyuki.ishii@oracle.com"/>
    <d v="2018-11-15T00:00:00"/>
    <s v="C"/>
    <s v="JP-Tokyo-OAC"/>
    <s v="ACB"/>
    <s v="ｲｼｲ ﾖｼﾕｷ"/>
    <s v="Yoshiyuki Ishii"/>
    <x v="1"/>
    <s v="いしい よしゆき"/>
    <s v="A_SCM1"/>
  </r>
  <r>
    <x v="41"/>
    <x v="38"/>
    <s v="コンサルティングサービス事業統括"/>
    <x v="7"/>
    <s v="ERP/EPMクラウドコンサルティング本部"/>
    <s v="Procurementクラウドコンサルティング部"/>
    <s v="Oracle Consulting Services"/>
    <s v="Cloud - Application Consulting"/>
    <s v="ERP/EPM Cloud Consulting"/>
    <s v="Procurement Cloud Consulting"/>
    <n v="506225"/>
    <s v="IC4"/>
    <s v="L7"/>
    <s v="7"/>
    <n v="20820"/>
    <s v="20820.Consulting Technical Manager - IC4"/>
    <s v="Consulting Technical Manager"/>
    <s v="Delivery"/>
    <s v="B"/>
    <n v="4025"/>
    <x v="37"/>
    <s v="michihito.tsuda@oracle.com"/>
    <d v="2018-12-01T00:00:00"/>
    <s v="C"/>
    <s v="JP-Tokyo-OAC"/>
    <s v="ACB"/>
    <s v="ﾂﾀﾞ ﾐﾁﾋﾄ"/>
    <s v="Michihito Tsuda"/>
    <x v="1"/>
    <s v="つだ みちひと"/>
    <s v="A_PRCCLD"/>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3"/>
    <s v="L6"/>
    <s v="6"/>
    <n v="20610"/>
    <s v="20610.Senior Principal Consultant - IC3"/>
    <s v="Senior Principal Consultant"/>
    <s v="Delivery"/>
    <s v="B"/>
    <n v="2023"/>
    <x v="38"/>
    <s v="yuki.kobayashi@oracle.com"/>
    <d v="1996-04-01T00:00:00"/>
    <s v="NG"/>
    <s v="JP-Tokyo-Akasaka Office"/>
    <s v="-"/>
    <s v="ｺﾊﾞﾔｼ ﾕｷ"/>
    <s v="Yuki Kobayashi"/>
    <x v="1"/>
    <s v="こばやし ゆき"/>
    <s v="A_SCM1"/>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3"/>
    <s v="L6"/>
    <s v="6"/>
    <n v="20610"/>
    <s v="20610.Senior Principal Consultant - IC3"/>
    <s v="Senior Principal Consultant"/>
    <s v="Delivery"/>
    <s v="B"/>
    <n v="2023"/>
    <x v="38"/>
    <s v="yoshiaki.fujita@oracle.com"/>
    <d v="1998-10-01T00:00:00"/>
    <s v="C"/>
    <s v="JP-Tokyo-Akasaka Office"/>
    <s v="ACB"/>
    <s v="ﾌｼﾞﾀ ﾖｼｱｷ"/>
    <s v="Yoshiaki Fujita"/>
    <x v="1"/>
    <s v="ふじた よしあき"/>
    <s v="A_SCM1"/>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3"/>
    <s v="L6"/>
    <s v="6"/>
    <n v="21630"/>
    <s v="21630.Consulting Solution Lead - IC3"/>
    <s v="Consulting Solution Lead"/>
    <s v="Solution"/>
    <s v="B"/>
    <n v="2023"/>
    <x v="38"/>
    <s v="makoto.kosugiyama@oracle.com"/>
    <d v="2000-10-01T00:00:00"/>
    <s v="C"/>
    <s v="JP-Tokyo-Akasaka Office"/>
    <s v="ACB"/>
    <s v="ｺｽｷﾞﾔﾏ ﾏｺﾄ"/>
    <s v="Makoto Kosugiyama"/>
    <x v="1"/>
    <s v="こすぎやま まこと"/>
    <s v="A_SCM1"/>
  </r>
  <r>
    <x v="44"/>
    <x v="41"/>
    <s v="コンサルティングサービス事業統括"/>
    <x v="7"/>
    <s v="SCMクラウドコンサルティング本部"/>
    <s v="第二SCMクラウドコンサルティング部"/>
    <s v="Oracle Consulting Services"/>
    <s v="Cloud - Application Consulting"/>
    <s v="SCM Cloud Consulting"/>
    <s v="SCM Cloud Consulting 2"/>
    <n v="506175"/>
    <s v="IC3"/>
    <s v="L6"/>
    <s v="6"/>
    <n v="20610"/>
    <s v="20610.Senior Principal Consultant - IC3"/>
    <s v="Senior Principal Consultant"/>
    <s v="Delivery"/>
    <s v="B"/>
    <n v="1105055"/>
    <x v="39"/>
    <s v="ryuichi.matsuda@oracle.com"/>
    <d v="2008-01-16T00:00:00"/>
    <s v="C"/>
    <s v="JP-Tokyo-Akasaka Office"/>
    <s v="OAC"/>
    <s v="ﾏﾂﾀﾞ ﾘｭｳｲﾁ"/>
    <s v="Ryuichi Matsuda"/>
    <x v="1"/>
    <s v="まつだ りゅういち"/>
    <s v="A_SCM2"/>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3"/>
    <s v="L5"/>
    <s v="5"/>
    <n v="20515"/>
    <s v="20515.Principal Consultant - IC3"/>
    <s v="Principal Consultant"/>
    <s v="Delivery"/>
    <s v="B"/>
    <n v="2023"/>
    <x v="38"/>
    <s v="chizuru.shiga@oracle.com"/>
    <d v="2018-10-15T00:00:00"/>
    <s v="C"/>
    <s v="JP-Tokyo-OAC"/>
    <s v="ACB"/>
    <s v="ｼｶﾞ ﾁｽﾞﾙ"/>
    <s v="Chizuru Shiga"/>
    <x v="1"/>
    <s v="しが ちづる"/>
    <s v="A_SCM1"/>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2"/>
    <s v="L4"/>
    <s v="4"/>
    <n v="20410"/>
    <s v="20410.Senior Consultant - IC2"/>
    <s v="Senior Consultant"/>
    <s v="Delivery"/>
    <s v="B"/>
    <n v="2023"/>
    <x v="38"/>
    <s v="daisuke.yoshikoshi@oracle.com"/>
    <d v="2010-04-01T00:00:00"/>
    <s v="NG"/>
    <s v="JP-Tokyo-OAC"/>
    <s v="-"/>
    <s v="ﾖｼｺｼ ﾀﾞｲｽｹ"/>
    <s v="Daisuke Yoshikoshi"/>
    <x v="1"/>
    <s v="よしこし だいすけ"/>
    <s v="A_SCM1"/>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2"/>
    <s v="L4"/>
    <s v="4"/>
    <n v="20410"/>
    <s v="20410.Senior Consultant - IC2"/>
    <s v="Senior Consultant"/>
    <s v="Delivery"/>
    <s v="B"/>
    <n v="2023"/>
    <x v="38"/>
    <s v="toshihiro.nakamura@oracle.com"/>
    <d v="2018-03-01T00:00:00"/>
    <s v="C"/>
    <s v="JP-Tokyo-OAC"/>
    <s v="-"/>
    <s v="ﾅｶﾑﾗ ﾄｼﾋﾛ"/>
    <s v="Toshihiro Nakamura"/>
    <x v="1"/>
    <s v="なかむら としひろ"/>
    <s v="A_SCM1"/>
  </r>
  <r>
    <x v="45"/>
    <x v="42"/>
    <s v="コンサルティングサービス事業統括"/>
    <x v="7"/>
    <s v="Advanced Solutionコンサルティング本部"/>
    <n v="0"/>
    <s v="Oracle Consulting Services"/>
    <s v="Cloud - Application Consulting"/>
    <s v="Advanced Solution Cloud Consulting"/>
    <n v="0"/>
    <n v="506205"/>
    <s v="IC5"/>
    <s v="L8"/>
    <s v="8"/>
    <n v="12612"/>
    <s v="12612.Consulting Project Technical Director - IC5"/>
    <s v="Consulting Project Technical Director"/>
    <s v="Project"/>
    <s v="B"/>
    <n v="1433"/>
    <x v="40"/>
    <s v="akihide.jibiki@oracle.com"/>
    <d v="2000-06-01T00:00:00"/>
    <s v="C"/>
    <s v="JP-Tokyo-OAC"/>
    <s v="ACB"/>
    <s v="ｼﾞﾋﾞｷ ｱｷﾋﾃﾞ"/>
    <s v="Akihide Jibiki"/>
    <x v="0"/>
    <s v="じびき あきひで"/>
    <s v="A_ADVSOL"/>
  </r>
  <r>
    <x v="44"/>
    <x v="41"/>
    <s v="コンサルティングサービス事業統括"/>
    <x v="7"/>
    <s v="SCMクラウドコンサルティング本部"/>
    <s v="第二SCMクラウドコンサルティング部"/>
    <s v="Oracle Consulting Services"/>
    <s v="Cloud - Application Consulting"/>
    <s v="SCM Cloud Consulting"/>
    <s v="SCM Cloud Consulting 2"/>
    <n v="506175"/>
    <s v="IC5"/>
    <s v="L8"/>
    <s v="8"/>
    <n v="12612"/>
    <s v="12612.Consulting Project Technical Director - IC5"/>
    <s v="Consulting Project Technical Director"/>
    <s v="Project"/>
    <s v="B"/>
    <n v="1105055"/>
    <x v="39"/>
    <s v="hiroyasu.ishii@oracle.com"/>
    <d v="2011-03-01T00:00:00"/>
    <s v="C"/>
    <s v="JP-Tokyo-Akasaka Office"/>
    <s v="ACB"/>
    <s v="ｲｼｲ ﾋﾛﾔｽ"/>
    <s v="Hiroyasu Ishii"/>
    <x v="1"/>
    <s v="いしい ひろやす"/>
    <s v="A_SCM2"/>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4"/>
    <s v="L7"/>
    <s v="7"/>
    <n v="21640"/>
    <s v="21640.Consulting Solution Manager - IC4"/>
    <s v="Consulting Solution Manager"/>
    <s v="Solution"/>
    <s v="B"/>
    <n v="2023"/>
    <x v="38"/>
    <s v="noboru.nagashima@oracle.com"/>
    <d v="1997-11-01T00:00:00"/>
    <s v="C"/>
    <s v="JP-Tokyo-Akasaka Office"/>
    <s v="ACB"/>
    <s v="ﾅｶﾞｼﾏ ﾉﾎﾞﾙ"/>
    <s v="Noboru Nagashima"/>
    <x v="1"/>
    <s v="ながしま のぼる"/>
    <s v="A_SCM1"/>
  </r>
  <r>
    <x v="44"/>
    <x v="41"/>
    <s v="コンサルティングサービス事業統括"/>
    <x v="7"/>
    <s v="SCMクラウドコンサルティング本部"/>
    <s v="第二SCMクラウドコンサルティング部"/>
    <s v="Oracle Consulting Services"/>
    <s v="Cloud - Application Consulting"/>
    <s v="SCM Cloud Consulting"/>
    <s v="SCM Cloud Consulting 2"/>
    <n v="506175"/>
    <s v="IC4"/>
    <s v="L7"/>
    <s v="7"/>
    <n v="21640"/>
    <s v="21640.Consulting Solution Manager - IC4"/>
    <s v="Consulting Solution Manager"/>
    <s v="Solution"/>
    <s v="B"/>
    <n v="1105055"/>
    <x v="39"/>
    <s v="nobuaki.ina@oracle.com"/>
    <d v="2018-02-01T00:00:00"/>
    <s v="C"/>
    <s v="JP-Tokyo-OAC"/>
    <s v="OAC"/>
    <s v="ｲﾅ ﾉﾌﾞｱｷ"/>
    <s v="Nobuaki Ina"/>
    <x v="1"/>
    <s v="いな のぶあき"/>
    <s v="A_SCM2"/>
  </r>
  <r>
    <x v="43"/>
    <x v="40"/>
    <s v="コンサルティングサービス事業統括"/>
    <x v="7"/>
    <s v="SCMクラウドコンサルティング本部"/>
    <s v="第一SCMクラウドコンサルティング部"/>
    <s v="Oracle Consulting Services"/>
    <s v="Cloud - Application Consulting"/>
    <s v="SCM Cloud Consulting"/>
    <s v="SCM Cloud Consulting 1"/>
    <n v="506175"/>
    <s v="IC3"/>
    <s v="L6"/>
    <s v="6"/>
    <n v="20610"/>
    <s v="20610.Senior Principal Consultant - IC3"/>
    <s v="Senior Principal Consultant"/>
    <s v="Delivery"/>
    <s v="B"/>
    <n v="2023"/>
    <x v="38"/>
    <s v="yumi.tanaka@oracle.com"/>
    <d v="2007-11-01T00:00:00"/>
    <s v="C"/>
    <s v="JP-Tokyo-OAC"/>
    <s v="-"/>
    <s v="ﾀﾅｶ ﾕﾐ"/>
    <s v="Yumi Tanaka"/>
    <x v="1"/>
    <s v="たなか ゆみ"/>
    <s v="A_SCM1"/>
  </r>
  <r>
    <x v="44"/>
    <x v="41"/>
    <s v="コンサルティングサービス事業統括"/>
    <x v="7"/>
    <s v="SCMクラウドコンサルティング本部"/>
    <s v="第二SCMクラウドコンサルティング部"/>
    <s v="Oracle Consulting Services"/>
    <s v="Cloud - Application Consulting"/>
    <s v="SCM Cloud Consulting"/>
    <s v="SCM Cloud Consulting 2"/>
    <n v="506175"/>
    <s v="IC3"/>
    <s v="L6"/>
    <s v="6"/>
    <n v="20610"/>
    <s v="20610.Senior Principal Consultant - IC3"/>
    <s v="Senior Principal Consultant"/>
    <s v="Delivery"/>
    <s v="B"/>
    <n v="1105055"/>
    <x v="39"/>
    <s v="tsuyoshi.awaya@oracle.com"/>
    <d v="2008-04-01T00:00:00"/>
    <s v="C"/>
    <s v="JP-Tokyo-Akasaka Office"/>
    <s v="ACB"/>
    <s v="ｱﾜﾔ ﾂﾖｼ"/>
    <s v="Tsuyoshi Awaya"/>
    <x v="1"/>
    <s v="あわや つよし"/>
    <s v="A_SCM2"/>
  </r>
  <r>
    <x v="15"/>
    <x v="3"/>
    <s v="コンサルティングサービス事業統括"/>
    <x v="2"/>
    <e v="#N/A"/>
    <e v="#N/A"/>
    <e v="#N/A"/>
    <e v="#N/A"/>
    <e v="#N/A"/>
    <e v="#N/A"/>
    <n v="506175"/>
    <s v="IC3"/>
    <s v="L6"/>
    <s v="6"/>
    <n v="21630"/>
    <s v="21630.Consulting Solution Lead - IC3"/>
    <s v="Consulting Solution Lead"/>
    <s v="Solution"/>
    <s v="B"/>
    <e v="#N/A"/>
    <x v="3"/>
    <s v="noriyoshi.tomozawa@oracle.com"/>
    <d v="2018-06-01T00:00:00"/>
    <s v="C"/>
    <s v="JP-Tokyo-OAC"/>
    <s v="OAC"/>
    <s v="ﾄﾓｻﾞﾜ ﾉﾘﾖｼ"/>
    <s v="Noriyoshi Tomozawa"/>
    <x v="1"/>
    <s v="ともざわ のりよし"/>
    <e v="#N/A"/>
  </r>
  <r>
    <x v="44"/>
    <x v="41"/>
    <s v="コンサルティングサービス事業統括"/>
    <x v="7"/>
    <s v="SCMクラウドコンサルティング本部"/>
    <s v="第二SCMクラウドコンサルティング部"/>
    <s v="Oracle Consulting Services"/>
    <s v="Cloud - Application Consulting"/>
    <s v="SCM Cloud Consulting"/>
    <s v="SCM Cloud Consulting 2"/>
    <n v="506175"/>
    <s v="IC1"/>
    <s v="L3"/>
    <s v="3"/>
    <n v="20310"/>
    <s v="20310.Staff Consultant - IC1"/>
    <s v="Staff Consultant"/>
    <s v="Delivery"/>
    <s v="B"/>
    <n v="1105055"/>
    <x v="39"/>
    <s v="keisuke.ito@oracle.com"/>
    <d v="2018-02-15T00:00:00"/>
    <s v="C"/>
    <s v="JP-Tokyo-OAC"/>
    <s v="OAC"/>
    <s v="ｲﾄｳ ｹｲｽｹ"/>
    <s v="Keisuke Ito"/>
    <x v="1"/>
    <s v="いとう けいすけ"/>
    <s v="A_SCM2"/>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M4"/>
    <s v="L8"/>
    <s v="8"/>
    <n v="21310"/>
    <s v="21310.Consulting Practice Director - M4"/>
    <s v="Consulting Practice Director"/>
    <s v="Practice"/>
    <s v="B"/>
    <n v="3377"/>
    <x v="34"/>
    <s v="morishige.hayashi@oracle.com"/>
    <d v="1999-10-01T00:00:00"/>
    <s v="C"/>
    <s v="JP-Tokyo-Akasaka Office"/>
    <s v="OAC"/>
    <s v="ﾊﾔｼ ﾓﾘｼｹﾞ"/>
    <s v="Morishige Hayashi"/>
    <x v="0"/>
    <s v="はやし もりしげ"/>
    <s v="A_ERPSOL"/>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4"/>
    <s v="L7"/>
    <s v="7"/>
    <n v="21640"/>
    <s v="21640.Consulting Solution Manager - IC4"/>
    <s v="Consulting Solution Manager"/>
    <s v="Solution"/>
    <s v="B"/>
    <n v="2605"/>
    <x v="41"/>
    <s v="toshiharu.nakamura@oracle.com"/>
    <d v="2002-01-01T00:00:00"/>
    <s v="C"/>
    <s v="JP-Tokyo-Akasaka Office"/>
    <s v="ACB"/>
    <s v="ﾅｶﾑﾗ ﾄｼﾊﾙ"/>
    <s v="Toshiharu Nakamura"/>
    <x v="1"/>
    <s v="なかむら としはる"/>
    <s v="A_EPM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4"/>
    <s v="L7"/>
    <s v="7"/>
    <n v="12611"/>
    <s v="12611.Consulting Project Technical Manager - IC4"/>
    <s v="Consulting Project Technical Manager"/>
    <s v="Project"/>
    <s v="B"/>
    <n v="1831"/>
    <x v="33"/>
    <s v="yasuo.kawakami@oracle.com"/>
    <d v="2008-01-01T00:00:00"/>
    <s v="C"/>
    <s v="JP-Tokyo-Akasaka Office"/>
    <s v="ACB"/>
    <s v="ｶﾜｶﾐ ﾔｽｵ"/>
    <s v="Yasuo Kawakami"/>
    <x v="1"/>
    <s v="かわかみ やすお"/>
    <s v="A_ERPSOL"/>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4"/>
    <s v="L7"/>
    <s v="7"/>
    <n v="21640"/>
    <s v="21640.Consulting Solution Manager - IC4"/>
    <s v="Consulting Solution Manager"/>
    <s v="Solution"/>
    <s v="B"/>
    <n v="1831"/>
    <x v="33"/>
    <s v="akihiro.marukawa@oracle.com"/>
    <d v="2008-07-16T00:00:00"/>
    <s v="C"/>
    <s v="JP-Tokyo-Akasaka Office"/>
    <s v="ACB"/>
    <s v="ﾏﾙｶﾜ ｱｷﾋﾛ"/>
    <s v="Akihiro Marukawa"/>
    <x v="1"/>
    <s v="まるかわ あきひろ"/>
    <s v="A_ERPSOL"/>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6"/>
    <s v="6"/>
    <n v="20610"/>
    <s v="20610.Senior Principal Consultant - IC3"/>
    <s v="Senior Principal Consultant"/>
    <s v="Delivery"/>
    <s v="B"/>
    <n v="2605"/>
    <x v="41"/>
    <s v="hitomi.yamada@oracle.com"/>
    <d v="2000-04-01T00:00:00"/>
    <s v="NG"/>
    <s v="JP-Tokyo-Akasaka Office"/>
    <s v="ACB"/>
    <s v="ﾔﾏﾀﾞ ﾋﾄﾐ"/>
    <s v="Hitomi Yamada"/>
    <x v="1"/>
    <s v="やまだ ひとみ"/>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M2"/>
    <s v="L6"/>
    <s v="6"/>
    <n v="20710"/>
    <s v="20710.Managing Principal Consultant - M2"/>
    <s v="Managing Principal Consultant"/>
    <s v="Delivery"/>
    <s v="B"/>
    <n v="3377"/>
    <x v="34"/>
    <s v="toshio.sasaki@oracle.com"/>
    <d v="2003-04-01T00:00:00"/>
    <s v="C"/>
    <s v="JP-Tokyo-Akasaka Office"/>
    <s v="OAC"/>
    <s v="ｻｻｷ ﾄｼｵ"/>
    <s v="Toshio Sasaki"/>
    <x v="1"/>
    <s v="ささき としお"/>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6"/>
    <s v="6"/>
    <n v="20610"/>
    <s v="20610.Senior Principal Consultant - IC3"/>
    <s v="Senior Principal Consultant"/>
    <s v="Delivery"/>
    <s v="B"/>
    <n v="2605"/>
    <x v="41"/>
    <s v="takeshi.ueno@oracle.com"/>
    <d v="2006-09-16T00:00:00"/>
    <s v="C"/>
    <s v="JP-Tokyo-Akasaka Office"/>
    <s v="ACB"/>
    <s v="ｳｴﾉ ﾀｹｼ"/>
    <s v="Takeshi Ueno"/>
    <x v="1"/>
    <s v="うえの たけし"/>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6"/>
    <s v="6"/>
    <n v="20610"/>
    <s v="20610.Senior Principal Consultant - IC3"/>
    <s v="Senior Principal Consultant"/>
    <s v="Delivery"/>
    <s v="B"/>
    <n v="2605"/>
    <x v="41"/>
    <s v="tatsuya.obara@oracle.com"/>
    <d v="2017-11-13T00:00:00"/>
    <s v="C"/>
    <s v="JP-Tokyo-Akasaka Office"/>
    <s v="ACB"/>
    <s v="ｵﾊﾞﾗ ﾀﾂﾔ"/>
    <s v="Tatsuya Obara"/>
    <x v="1"/>
    <s v="おばら たつや"/>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6"/>
    <s v="6"/>
    <n v="20610"/>
    <s v="20610.Senior Principal Consultant - IC3"/>
    <s v="Senior Principal Consultant"/>
    <s v="Delivery"/>
    <s v="B"/>
    <n v="2605"/>
    <x v="41"/>
    <s v="yuki.homma@oracle.com"/>
    <d v="2018-04-01T00:00:00"/>
    <s v="C"/>
    <s v="JP-Tokyo-OAC"/>
    <s v="ACB"/>
    <s v="ﾎﾝﾏ ﾕｳｷ"/>
    <s v="Yuki Homma"/>
    <x v="1"/>
    <s v="ほんま ゆうき"/>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6"/>
    <s v="6"/>
    <n v="21630"/>
    <s v="21630.Consulting Solution Lead - IC3"/>
    <s v="Consulting Solution Lead"/>
    <s v="Solution"/>
    <s v="B"/>
    <n v="2605"/>
    <x v="41"/>
    <s v="tetsuya.hayakawa@oracle.com"/>
    <d v="2018-07-01T00:00:00"/>
    <s v="C"/>
    <s v="JP-Tokyo-Akasaka Office"/>
    <s v="ACB"/>
    <s v="ﾊﾔｶﾜ ﾃﾂﾔ"/>
    <s v="Tetsuya Hayakawa"/>
    <x v="1"/>
    <s v="はやかわ てつや"/>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5"/>
    <s v="5"/>
    <n v="20515"/>
    <s v="20515.Principal Consultant - IC3"/>
    <s v="Principal Consultant"/>
    <s v="Delivery"/>
    <s v="B"/>
    <n v="2605"/>
    <x v="41"/>
    <s v="ayumu.seki@oracle.com"/>
    <d v="2009-04-16T00:00:00"/>
    <s v="C"/>
    <s v="JP-Tokyo-Akasaka Office"/>
    <s v="ACB"/>
    <s v="ｾｷ ｱﾕﾑ"/>
    <s v="Ayumu Seki"/>
    <x v="1"/>
    <s v="せき あゆむ"/>
    <s v="A_EPMCLD"/>
  </r>
  <r>
    <x v="38"/>
    <x v="35"/>
    <s v="コンサルティングサービス事業統括"/>
    <x v="7"/>
    <s v="ERP/EPMクラウドコンサルティング本部"/>
    <s v="ERP/EPMクラウド・ソリューションコンサルティング部"/>
    <s v="Oracle Consulting Services"/>
    <s v="Cloud - Application Consulting"/>
    <s v="ERP/EPM Cloud Consulting"/>
    <s v="ERP/EPM Cloud Solution Consulting"/>
    <n v="506225"/>
    <s v="IC3"/>
    <s v="L5"/>
    <s v="5"/>
    <n v="21620"/>
    <s v="21620.Consulting Solution Principal - IC3"/>
    <s v="Consulting Solution Principal"/>
    <s v="Solution"/>
    <s v="B"/>
    <n v="1831"/>
    <x v="33"/>
    <s v="mayumi.ishibashi@oracle.com"/>
    <d v="2018-04-15T00:00:00"/>
    <s v="C"/>
    <s v="JP-Tokyo-Akasaka Office"/>
    <s v="Osaka"/>
    <s v="ｲｼﾊﾞｼ ﾏﾕﾐ"/>
    <s v="Mayumi Ishibashi"/>
    <x v="1"/>
    <s v="いしばし まゆみ"/>
    <s v="A_ERPSOL"/>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5"/>
    <s v="5"/>
    <n v="20515"/>
    <s v="20515.Principal Consultant - IC3"/>
    <s v="Principal Consultant"/>
    <s v="Delivery"/>
    <s v="B"/>
    <n v="2605"/>
    <x v="41"/>
    <s v="atsuya.nagano@oracle.com"/>
    <d v="2018-05-01T00:00:00"/>
    <s v="C"/>
    <s v="JP-Tokyo-Akasaka Office"/>
    <s v="ACB"/>
    <s v="ﾅｶﾞﾉ ｱﾂﾔ"/>
    <s v="Atsuya Nagano"/>
    <x v="1"/>
    <s v="ながの あつや"/>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3"/>
    <s v="L5"/>
    <s v="5"/>
    <n v="20515"/>
    <s v="20515.Principal Consultant - IC3"/>
    <s v="Principal Consultant"/>
    <s v="Delivery"/>
    <s v="B"/>
    <n v="2605"/>
    <x v="41"/>
    <s v="daisuke.yamazaki@oracle.com"/>
    <d v="2018-10-01T00:00:00"/>
    <s v="C"/>
    <s v="JP-Tokyo-Akasaka Office"/>
    <s v="ACB"/>
    <s v="ﾔﾏｻﾞｷ ﾀﾞｲｽｹ"/>
    <s v="Daisuke Yamazaki"/>
    <x v="1"/>
    <s v="やまざき だいすけ"/>
    <s v="A_EPMCLD"/>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205"/>
    <s v="IC2"/>
    <s v="L4"/>
    <s v="4"/>
    <n v="20410"/>
    <s v="20410.Senior Consultant - IC2"/>
    <s v="Senior Consultant"/>
    <s v="Delivery"/>
    <s v="B"/>
    <n v="1094216"/>
    <x v="32"/>
    <s v="kumiko.yamamura@oracle.com"/>
    <d v="2018-05-01T00:00:00"/>
    <s v="C"/>
    <s v="JP-Tokyo-Akasaka Office"/>
    <s v="ACB"/>
    <s v="ﾔﾏﾑﾗ ｸﾐｺ"/>
    <s v="Kumiko Yamamura"/>
    <x v="1"/>
    <s v="やまむら くみこ"/>
    <s v="A_SALES"/>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2"/>
    <s v="L4"/>
    <s v="4"/>
    <n v="20410"/>
    <s v="20410.Senior Consultant - IC2"/>
    <s v="Senior Consultant"/>
    <s v="Delivery"/>
    <s v="B"/>
    <n v="2605"/>
    <x v="41"/>
    <s v="mayumi.iwaki@oracle.com"/>
    <d v="2019-03-01T00:00:00"/>
    <s v="C"/>
    <s v="JP-Tokyo-Akasaka Office"/>
    <s v="ACB"/>
    <s v="ｲﾜｷ ﾏﾕﾐ"/>
    <s v="Mayumi Iwaki"/>
    <x v="1"/>
    <s v="いわき まゆみ"/>
    <s v="A_EPMCLD"/>
  </r>
  <r>
    <x v="46"/>
    <x v="43"/>
    <s v="コンサルティングサービス事業統括"/>
    <x v="7"/>
    <s v="ERP/EPMクラウドコンサルティング本部"/>
    <s v="EPMクラウドコンサルティング部"/>
    <s v="Oracle Consulting Services"/>
    <s v="Cloud - Application Consulting"/>
    <s v="ERP/EPM Cloud Consulting"/>
    <s v="EPM Cloud Consulting"/>
    <n v="506225"/>
    <s v="IC1"/>
    <s v="L2"/>
    <s v="2"/>
    <n v="20110"/>
    <s v="20110.Associate Consultant - IC1"/>
    <s v="Associate Consultant"/>
    <s v="Delivery"/>
    <s v="B"/>
    <n v="2605"/>
    <x v="41"/>
    <s v="shota.nobukiyo@oracle.com"/>
    <d v="2017-04-01T00:00:00"/>
    <s v="NG"/>
    <s v="JP-Tokyo-OAC"/>
    <s v="ACB"/>
    <s v="ﾉﾌﾞｷﾖ ｼｮｳﾀ"/>
    <s v="Shota Nobukiyo"/>
    <x v="1"/>
    <s v="のぶきよ しょうた"/>
    <s v="A_EPMCLD"/>
  </r>
  <r>
    <x v="48"/>
    <x v="45"/>
    <s v="コンサルティングサービス事業統括"/>
    <x v="7"/>
    <s v="HCMクラウドコンサルティング本部"/>
    <n v="0"/>
    <s v="Oracle Consulting Services"/>
    <s v="Cloud - Application Consulting"/>
    <s v="HCM Cloud Consulting"/>
    <n v="0"/>
    <n v="506215"/>
    <s v="M3"/>
    <s v="L7"/>
    <s v="7"/>
    <n v="21110"/>
    <s v="21110.Consulting Practice Manager - M3"/>
    <s v="Consulting Practice Manager"/>
    <s v="Practice"/>
    <s v="B"/>
    <n v="1082126"/>
    <x v="31"/>
    <s v="michihiro.hirosawa@oracle.com"/>
    <d v="1998-04-01T00:00:00"/>
    <s v="NG"/>
    <s v="JP-Tokyo-Akasaka Office"/>
    <s v="OAC"/>
    <s v="ﾋﾛｻﾜ ﾐﾁﾋﾛ"/>
    <s v="Michihiro Hirosawa"/>
    <x v="0"/>
    <s v="ひろさわ みちひろ"/>
    <s v="A_HCM"/>
  </r>
  <r>
    <x v="45"/>
    <x v="42"/>
    <s v="コンサルティングサービス事業統括"/>
    <x v="7"/>
    <s v="Advanced Solutionコンサルティング本部"/>
    <n v="0"/>
    <s v="Oracle Consulting Services"/>
    <s v="Cloud - Application Consulting"/>
    <s v="Advanced Solution Cloud Consulting"/>
    <n v="0"/>
    <n v="506205"/>
    <s v="IC5"/>
    <s v="L9"/>
    <s v="9"/>
    <n v="12613"/>
    <s v="12613.Consulting Project Technical Senior Director - IC5"/>
    <s v="Consulting Project Technical Senior Director"/>
    <s v="Project"/>
    <s v="B"/>
    <n v="1433"/>
    <x v="40"/>
    <s v="mitsuhiro.tazawa@oracle.com"/>
    <d v="2018-06-01T00:00:00"/>
    <s v="C"/>
    <s v="JP-Tokyo-OAC"/>
    <s v="ACB"/>
    <s v="ﾀｻﾞﾜ ﾐﾂﾋﾛ"/>
    <s v="Mitsuhiro Tazawa"/>
    <x v="1"/>
    <s v="たざわ みつひろ"/>
    <s v="A_ADVSOL"/>
  </r>
  <r>
    <x v="49"/>
    <x v="46"/>
    <s v="コンサルティングサービス事業統括"/>
    <x v="7"/>
    <s v="HCMクラウドコンサルティング本部"/>
    <s v="第一HCMクラウドコンサルティング部"/>
    <s v="Oracle Consulting Services"/>
    <s v="Cloud - Application Consulting"/>
    <s v="HCM Cloud Consulting"/>
    <s v="HCM Cloud Consulting 1"/>
    <n v="506215"/>
    <s v="IC3"/>
    <s v="L6"/>
    <s v="6"/>
    <n v="12609"/>
    <s v="12609.Consulting Project Senior Principal - IC3"/>
    <s v="Consulting Project Senior Principal Consultant"/>
    <s v="Project"/>
    <s v="B"/>
    <n v="1465"/>
    <x v="42"/>
    <s v="kosaku.terasaka@oracle.com"/>
    <d v="1998-04-01T00:00:00"/>
    <s v="NG"/>
    <s v="JP-Tokyo-Akasaka Office"/>
    <s v="ACB"/>
    <s v="ﾃﾗｻｶ ｺｳｻｸ"/>
    <s v="Kosaku Terasaka"/>
    <x v="1"/>
    <s v="てらさか こうさく"/>
    <s v="A_HCM1"/>
  </r>
  <r>
    <x v="49"/>
    <x v="46"/>
    <s v="コンサルティングサービス事業統括"/>
    <x v="7"/>
    <s v="HCMクラウドコンサルティング本部"/>
    <s v="第一HCMクラウドコンサルティング部"/>
    <s v="Oracle Consulting Services"/>
    <s v="Cloud - Application Consulting"/>
    <s v="HCM Cloud Consulting"/>
    <s v="HCM Cloud Consulting 1"/>
    <n v="506205"/>
    <s v="IC3"/>
    <s v="L6"/>
    <s v="6"/>
    <n v="12609"/>
    <s v="12609.Consulting Project Senior Principal - IC3"/>
    <s v="Consulting Project Senior Principal Consultant"/>
    <s v="Project"/>
    <s v="B"/>
    <n v="1465"/>
    <x v="42"/>
    <s v="mitsuhiro.yamakado@oracle.com"/>
    <d v="2008-05-01T00:00:00"/>
    <s v="C"/>
    <s v="JP-Tokyo-Akasaka Office"/>
    <s v="ACB"/>
    <s v="ﾔﾏｶﾄﾞ ﾐﾂﾋﾛ"/>
    <s v="Mitsuhiro Yamakado"/>
    <x v="1"/>
    <s v="やまかど みつひろ"/>
    <s v="A_HCM1"/>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05"/>
    <s v="IC3"/>
    <s v="L6"/>
    <s v="6"/>
    <n v="21630"/>
    <s v="21630.Consulting Solution Lead - IC3"/>
    <s v="Consulting Solution Lead"/>
    <s v="Solution"/>
    <s v="B"/>
    <n v="2115"/>
    <x v="43"/>
    <s v="hideki.kosaka@oracle.com"/>
    <d v="2006-01-01T00:00:00"/>
    <s v="C"/>
    <s v="JP-Tokyo-Akasaka Office"/>
    <s v="ACB"/>
    <s v="ｺｳｻｶ ﾋﾃﾞｷ"/>
    <s v="Hideki Kosaka"/>
    <x v="1"/>
    <s v="こうさか ひでき"/>
    <s v="A_HCM2"/>
  </r>
  <r>
    <x v="49"/>
    <x v="46"/>
    <s v="コンサルティングサービス事業統括"/>
    <x v="7"/>
    <s v="HCMクラウドコンサルティング本部"/>
    <s v="第一HCMクラウドコンサルティング部"/>
    <s v="Oracle Consulting Services"/>
    <s v="Cloud - Application Consulting"/>
    <s v="HCM Cloud Consulting"/>
    <s v="HCM Cloud Consulting 1"/>
    <n v="506215"/>
    <s v="IC3"/>
    <s v="L6"/>
    <s v="6"/>
    <n v="12609"/>
    <s v="12609.Consulting Project Senior Principal - IC3"/>
    <s v="Consulting Project Senior Principal Consultant"/>
    <s v="Project"/>
    <s v="B"/>
    <n v="1465"/>
    <x v="42"/>
    <s v="sunao.takiguchi@oracle.com"/>
    <d v="2019-02-01T00:00:00"/>
    <s v="C"/>
    <s v="JP-Tokyo-Akasaka Office"/>
    <s v="ACB"/>
    <s v="ﾀｷｸﾞﾁ ｽﾅｵ"/>
    <s v="Sunao Takiguchi"/>
    <x v="1"/>
    <s v="たきぐち すなお"/>
    <s v="A_HCM1"/>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05"/>
    <s v="IC3"/>
    <s v="L6"/>
    <s v="6"/>
    <n v="21630"/>
    <s v="21630.Consulting Solution Lead - IC3"/>
    <s v="Consulting Solution Lead"/>
    <s v="Solution"/>
    <s v="B"/>
    <n v="2701"/>
    <x v="44"/>
    <s v="akihito.matsuo@oracle.com"/>
    <d v="2019-03-01T00:00:00"/>
    <s v="C"/>
    <s v="JP-Tokyo-Akasaka Office"/>
    <s v="ACB"/>
    <s v="ﾏﾂｵ ｱｷﾋﾄ"/>
    <s v="Akihito Matsuo"/>
    <x v="1"/>
    <s v="まつお あきひと"/>
    <s v="A_HCM3"/>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3"/>
    <s v="L6"/>
    <s v="6"/>
    <n v="21630"/>
    <s v="21630.Consulting Solution Lead - IC3"/>
    <s v="Consulting Solution Lead"/>
    <s v="Solution"/>
    <s v="B"/>
    <n v="2701"/>
    <x v="44"/>
    <s v="ryota.ikeuchi@oracle.com"/>
    <d v="2018-04-01T00:00:00"/>
    <s v="C"/>
    <s v="JP-Tokyo-Akasaka Office"/>
    <s v="ACB"/>
    <s v="ｲｹｳﾁ ﾘｮｳﾀ"/>
    <s v="Ryota Ikeuchi"/>
    <x v="1"/>
    <s v="いけうち りょうた"/>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3"/>
    <s v="L6"/>
    <s v="6"/>
    <n v="21630"/>
    <s v="21630.Consulting Solution Lead - IC3"/>
    <s v="Consulting Solution Lead"/>
    <s v="Solution"/>
    <s v="B"/>
    <n v="2115"/>
    <x v="43"/>
    <s v="takanobu.nogami@oracle.com"/>
    <d v="2018-04-01T00:00:00"/>
    <s v="C"/>
    <s v="JP-Tokyo-Akasaka Office"/>
    <s v="ACB"/>
    <s v="ﾉｶﾞﾐ ﾀｶﾉﾌﾞ"/>
    <s v="Takanobu Nogami"/>
    <x v="1"/>
    <s v="のがみ たかのぶ"/>
    <s v="A_HCM2"/>
  </r>
  <r>
    <x v="49"/>
    <x v="46"/>
    <s v="コンサルティングサービス事業統括"/>
    <x v="7"/>
    <s v="HCMクラウドコンサルティング本部"/>
    <s v="第一HCMクラウドコンサルティング部"/>
    <s v="Oracle Consulting Services"/>
    <s v="Cloud - Application Consulting"/>
    <s v="HCM Cloud Consulting"/>
    <s v="HCM Cloud Consulting 1"/>
    <n v="506215"/>
    <s v="IC3"/>
    <s v="L6"/>
    <s v="6"/>
    <n v="12609"/>
    <s v="12609.Consulting Project Senior Principal - IC3"/>
    <s v="Consulting Project Senior Principal Consultant"/>
    <s v="Project"/>
    <s v="B"/>
    <n v="1465"/>
    <x v="42"/>
    <s v="tomohiro.okubo@oracle.com"/>
    <d v="2018-05-23T00:00:00"/>
    <s v="C"/>
    <s v="JP-Tokyo-Akasaka Office"/>
    <s v="ACB"/>
    <s v="ｵｵｸﾎﾞ ﾄﾓﾋﾛ"/>
    <s v="Tomohiro Okubo"/>
    <x v="1"/>
    <s v="おおくぼ ともひろ"/>
    <s v="A_HCM1"/>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M2"/>
    <s v="L6"/>
    <s v="6"/>
    <n v="27320"/>
    <s v="27320.Cloud Adoption Consulting Practice Manager"/>
    <s v="Consulting Practice Manager"/>
    <s v="Delivery"/>
    <s v="B"/>
    <n v="1465"/>
    <x v="42"/>
    <s v="keita.kuriyama@oracle.com"/>
    <d v="2004-02-16T00:00:00"/>
    <s v="C"/>
    <s v="JP-Tokyo-Akasaka Office"/>
    <s v="ACB"/>
    <s v="ｸﾘﾔﾏ ｹｲﾀ"/>
    <s v="Keita Kuriyama"/>
    <x v="1"/>
    <s v="くりやま けいた"/>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3"/>
    <s v="L5"/>
    <s v="5"/>
    <n v="20515"/>
    <s v="20515.Principal Consultant - IC3"/>
    <s v="Principal Consultant"/>
    <s v="Delivery"/>
    <s v="B"/>
    <n v="2115"/>
    <x v="43"/>
    <s v="shohei.hashimoto@oracle.com"/>
    <d v="2008-02-16T00:00:00"/>
    <s v="C"/>
    <s v="JP-Tokyo-Akasaka Office"/>
    <s v="ACB"/>
    <s v="ﾊｼﾓﾄ ｼｮｳﾍｲ"/>
    <s v="Shohei Hashimoto"/>
    <x v="1"/>
    <s v="はしもと しょうへい"/>
    <s v="A_HCM2"/>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3"/>
    <s v="L5"/>
    <s v="5"/>
    <n v="20515"/>
    <s v="20515.Principal Consultant - IC3"/>
    <s v="Principal Consultant"/>
    <s v="Delivery"/>
    <s v="B"/>
    <n v="2701"/>
    <x v="44"/>
    <s v="hideo.mandai@oracle.com"/>
    <d v="2017-08-15T00:00:00"/>
    <s v="C"/>
    <s v="JP-Tokyo-Akasaka Office"/>
    <s v="ACB"/>
    <s v="ﾏﾝﾀﾞｲ ﾋﾃﾞｵ"/>
    <s v="Hideo Mandai"/>
    <x v="1"/>
    <s v="まんだい ひでお"/>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05"/>
    <s v="IC3"/>
    <s v="L5"/>
    <s v="5"/>
    <n v="20515"/>
    <s v="20515.Principal Consultant - IC3"/>
    <s v="Principal Consultant"/>
    <s v="Delivery"/>
    <s v="B"/>
    <n v="2115"/>
    <x v="43"/>
    <s v="kenji.iwamoto@oracle.com"/>
    <d v="2018-02-01T00:00:00"/>
    <s v="C"/>
    <s v="JP-Tokyo-Akasaka Office"/>
    <s v="ACB"/>
    <s v="ｲﾜﾓﾄ ｹﾝｼﾞ"/>
    <s v="Kenji Iwamoto"/>
    <x v="1"/>
    <s v="いわもと けんじ"/>
    <s v="A_HCM2"/>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05"/>
    <s v="IC3"/>
    <s v="L5"/>
    <s v="5"/>
    <n v="20515"/>
    <s v="20515.Principal Consultant - IC3"/>
    <s v="Principal Consultant"/>
    <s v="Delivery"/>
    <s v="B"/>
    <n v="2701"/>
    <x v="44"/>
    <s v="kazunori.takahashi@oracle.com"/>
    <d v="2018-04-01T00:00:00"/>
    <s v="C"/>
    <s v="JP-Tokyo-Akasaka Office"/>
    <s v="ACB"/>
    <s v="ﾀｶﾊｼ ｶｽﾞﾉﾘ"/>
    <s v="Kazunori Takahashi"/>
    <x v="1"/>
    <s v="たかはし かずのり"/>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3"/>
    <s v="L5"/>
    <s v="5"/>
    <n v="20515"/>
    <s v="20515.Principal Consultant - IC3"/>
    <s v="Principal Consultant"/>
    <s v="Delivery"/>
    <s v="B"/>
    <n v="2115"/>
    <x v="43"/>
    <s v="yohsuke.okabe@oracle.com"/>
    <d v="2018-05-01T00:00:00"/>
    <s v="C"/>
    <s v="JP-Tokyo-Akasaka Office"/>
    <s v="ACB"/>
    <s v="ｵｶﾍﾞ ﾖｳｽｹ"/>
    <s v="Yohsuke Okabe"/>
    <x v="1"/>
    <s v="おかべ ようすけ"/>
    <s v="A_HCM2"/>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3"/>
    <s v="L5"/>
    <s v="5"/>
    <n v="20515"/>
    <s v="20515.Principal Consultant - IC3"/>
    <s v="Principal Consultant"/>
    <s v="Delivery"/>
    <s v="B"/>
    <n v="2115"/>
    <x v="43"/>
    <s v="shinchen.chen@oracle.com"/>
    <d v="2019-02-01T00:00:00"/>
    <s v="C"/>
    <s v="JP-Tokyo-Akasaka Office"/>
    <s v="ACB"/>
    <s v="ﾁｪﾝ ｽﾃﾗ"/>
    <s v="Stella Chen"/>
    <x v="1"/>
    <s v="ちぇん すてら"/>
    <s v="A_HCM2"/>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2"/>
    <s v="L4"/>
    <s v="4"/>
    <n v="20410"/>
    <s v="20410.Senior Consultant - IC2"/>
    <s v="Senior Consultant"/>
    <s v="Delivery"/>
    <s v="B"/>
    <n v="2701"/>
    <x v="44"/>
    <s v="takeo.terashima@oracle.com"/>
    <d v="2012-02-15T00:00:00"/>
    <s v="C"/>
    <s v="JP-Tokyo-Akasaka Office"/>
    <s v="ACB"/>
    <s v="ﾃﾗｼﾏ ﾀｹｵ"/>
    <s v="Takeo Terashima"/>
    <x v="1"/>
    <s v="てらしま たけお"/>
    <s v="A_HCM3"/>
  </r>
  <r>
    <x v="49"/>
    <x v="46"/>
    <s v="コンサルティングサービス事業統括"/>
    <x v="7"/>
    <s v="HCMクラウドコンサルティング本部"/>
    <s v="第一HCMクラウドコンサルティング部"/>
    <s v="Oracle Consulting Services"/>
    <s v="Cloud - Application Consulting"/>
    <s v="HCM Cloud Consulting"/>
    <s v="HCM Cloud Consulting 1"/>
    <n v="506215"/>
    <s v="IC2"/>
    <s v="L4"/>
    <s v="4"/>
    <n v="20410"/>
    <s v="20410.Senior Consultant - IC2"/>
    <s v="Senior Consultant"/>
    <s v="Delivery"/>
    <s v="B"/>
    <n v="1465"/>
    <x v="42"/>
    <s v="yosuke.imagawa@oracle.com"/>
    <d v="2012-04-01T00:00:00"/>
    <s v="NG"/>
    <s v="JP-Tokyo-Akasaka Office"/>
    <s v="ACB"/>
    <s v="ｲﾏｶﾞﾜ ﾖｳｽｹ"/>
    <s v="Yosuke Imagawa"/>
    <x v="1"/>
    <s v="いまがわ ようすけ"/>
    <s v="A_HCM1"/>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2"/>
    <s v="L4"/>
    <s v="4"/>
    <n v="20410"/>
    <s v="20410.Senior Consultant - IC2"/>
    <s v="Senior Consultant"/>
    <s v="Delivery"/>
    <s v="B"/>
    <n v="2115"/>
    <x v="43"/>
    <s v="takako.omura@oracle.com"/>
    <d v="2018-01-01T00:00:00"/>
    <s v="C"/>
    <s v="JP-Tokyo-Akasaka Office"/>
    <s v="ACB"/>
    <s v="ｵｵﾑﾗ ﾀｶｺ"/>
    <s v="Takako Omura"/>
    <x v="1"/>
    <s v="おおむら たかこ"/>
    <s v="A_HCM2"/>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2"/>
    <s v="L4"/>
    <s v="4"/>
    <n v="20410"/>
    <s v="20410.Senior Consultant - IC2"/>
    <s v="Senior Consultant"/>
    <s v="Delivery"/>
    <s v="B"/>
    <n v="2701"/>
    <x v="44"/>
    <s v="yayoi.nishida@oracle.com"/>
    <d v="2018-05-01T00:00:00"/>
    <s v="C"/>
    <s v="JP-Tokyo-Akasaka Office"/>
    <s v="ACB"/>
    <s v="ﾆｼﾀﾞ ﾔﾖｲ"/>
    <s v="Yayoi Nishida"/>
    <x v="1"/>
    <s v="にしだ やよい"/>
    <s v="A_HCM3"/>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2"/>
    <s v="L4"/>
    <s v="4"/>
    <n v="20410"/>
    <s v="20410.Senior Consultant - IC2"/>
    <s v="Senior Consultant"/>
    <s v="Delivery"/>
    <s v="B"/>
    <n v="2701"/>
    <x v="44"/>
    <s v="tsubasa.shimada@oracle.com"/>
    <d v="2019-02-01T00:00:00"/>
    <s v="C"/>
    <s v="JP-Tokyo-Akasaka Office"/>
    <s v="ACB"/>
    <s v="ｼﾏﾀﾞ ﾂﾊﾞｻ"/>
    <s v="Tsubasa Shimada"/>
    <x v="1"/>
    <s v="しまだ つばさ"/>
    <s v="A_HCM3"/>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1"/>
    <s v="L2"/>
    <s v="2"/>
    <n v="20110"/>
    <s v="20110.Associate Consultant - IC1"/>
    <s v="Associate Consultant"/>
    <s v="Delivery"/>
    <s v="B"/>
    <n v="2701"/>
    <x v="44"/>
    <s v="yuta.katahara@oracle.com"/>
    <d v="2016-04-01T00:00:00"/>
    <s v="NG"/>
    <s v="JP-Tokyo-Akasaka Office"/>
    <s v="ACB"/>
    <s v="ｶﾀﾊﾗ ﾕｳﾀ"/>
    <s v="Yuta Katahara"/>
    <x v="1"/>
    <s v="かたはら ゆうた"/>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1"/>
    <s v="L2"/>
    <s v="2"/>
    <n v="20110"/>
    <s v="20110.Associate Consultant - IC1"/>
    <s v="Associate Consultant"/>
    <s v="Delivery"/>
    <s v="B"/>
    <n v="2115"/>
    <x v="43"/>
    <s v="miyu.takeda@oracle.com"/>
    <d v="2017-04-01T00:00:00"/>
    <s v="NG"/>
    <s v="JP-Tokyo-OAC"/>
    <s v="ACB"/>
    <s v="ﾀｹﾀﾞ ﾐﾕ"/>
    <s v="Miyu Takeda"/>
    <x v="1"/>
    <s v="たけだ みゆ"/>
    <s v="A_HCM2"/>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05"/>
    <s v="IC1"/>
    <s v="L2"/>
    <s v="2"/>
    <n v="20110"/>
    <s v="20110.Associate Consultant - IC1"/>
    <s v="Associate Consultant"/>
    <s v="Delivery"/>
    <s v="B"/>
    <n v="2701"/>
    <x v="44"/>
    <s v="mori.shohei@oracle.com"/>
    <d v="2018-01-01T00:00:00"/>
    <s v="C"/>
    <s v="JP-Tokyo-Akasaka Office"/>
    <s v="ACB"/>
    <s v="ﾓﾘ ｼｮｳﾍｲ"/>
    <s v="Shohei Mori"/>
    <x v="1"/>
    <s v="もり しょうへい"/>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1"/>
    <s v="L2"/>
    <s v="2"/>
    <n v="20110"/>
    <s v="20110.Associate Consultant - IC1"/>
    <s v="Associate Consultant"/>
    <s v="Delivery"/>
    <s v="B"/>
    <n v="2115"/>
    <x v="43"/>
    <s v="shingo.fujita@oracle.com"/>
    <d v="2018-04-01T00:00:00"/>
    <s v="NG"/>
    <s v="JP-Tokyo-Akasaka Office"/>
    <s v="ACB"/>
    <s v="ﾌｼﾞﾀ ｼﾝｺﾞ"/>
    <s v="Shingo Fujita"/>
    <x v="1"/>
    <s v="ふじた しんご"/>
    <s v="A_HCM2"/>
  </r>
  <r>
    <x v="51"/>
    <x v="48"/>
    <s v="コンサルティングサービス事業統括"/>
    <x v="7"/>
    <s v="HCMクラウドコンサルティング本部"/>
    <s v="第三HCMクラウドコンサルティング部"/>
    <s v="Oracle Consulting Services"/>
    <s v="Cloud - Application Consulting"/>
    <s v="HCM Cloud Consulting"/>
    <s v="HCM Cloud Consulting 3"/>
    <n v="506215"/>
    <s v="IC1"/>
    <s v="L2"/>
    <s v="2"/>
    <n v="20110"/>
    <s v="20110.Associate Consultant - IC1"/>
    <s v="Associate Consultant"/>
    <s v="Delivery"/>
    <s v="B"/>
    <n v="2701"/>
    <x v="44"/>
    <s v="sayaka.yamamoto@oracle.com"/>
    <d v="2018-10-01T00:00:00"/>
    <s v="C"/>
    <s v="JP-Tokyo-Akasaka Office"/>
    <s v="ACB"/>
    <s v="ﾔﾏﾓﾄ ｻﾔｶ"/>
    <s v="Sayaka Yamamoto"/>
    <x v="1"/>
    <s v="やまもと さやか"/>
    <s v="A_HCM3"/>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IC1"/>
    <s v="L2"/>
    <s v="2"/>
    <n v="20110"/>
    <s v="20110.Associate Consultant - IC1"/>
    <s v="Associate Consultant"/>
    <s v="Delivery"/>
    <s v="B"/>
    <n v="2115"/>
    <x v="43"/>
    <s v="ryota.omika@oracle.com"/>
    <d v="2018-11-01T00:00:00"/>
    <s v="C"/>
    <s v="JP-Tokyo-Akasaka Office"/>
    <s v="ACB"/>
    <s v="ｵｵﾐｶ ﾘｮｳﾀ"/>
    <s v="Ryota Omika"/>
    <x v="1"/>
    <s v="おおみか りょうた"/>
    <s v="A_HCM2"/>
  </r>
  <r>
    <x v="52"/>
    <x v="49"/>
    <s v="コンサルティングサービス事業統括"/>
    <x v="7"/>
    <s v="CXクラウドコンサルティング本部"/>
    <n v="0"/>
    <s v="Oracle Consulting Services"/>
    <s v="Cloud - Application Consulting"/>
    <s v="CX Cloud Consulting"/>
    <n v="0"/>
    <n v="506355"/>
    <s v="M3"/>
    <s v="L7"/>
    <s v="7"/>
    <n v="21110"/>
    <s v="21110.Consulting Practice Manager - M3"/>
    <s v="Consulting Practice Manager"/>
    <s v="Practice"/>
    <s v="B"/>
    <n v="1082126"/>
    <x v="31"/>
    <s v="kanta.torii@oracle.com"/>
    <d v="2019-03-01T00:00:00"/>
    <s v="C"/>
    <s v="JP-Tokyo-OAC"/>
    <s v="OAC"/>
    <s v="ﾄﾘｲ ｶﾝﾀ"/>
    <s v="Kanta Torii"/>
    <x v="0"/>
    <s v="とりい かんた"/>
    <s v="A_CX"/>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4"/>
    <s v="L7"/>
    <s v="7"/>
    <n v="21640"/>
    <s v="21640.Consulting Solution Manager - IC4"/>
    <s v="Consulting Solution Manager"/>
    <s v="Solution"/>
    <s v="B"/>
    <n v="1094216"/>
    <x v="32"/>
    <s v="naota.taga@oracle.com"/>
    <d v="2000-04-01T00:00:00"/>
    <s v="NG"/>
    <s v="JP-Tokyo-Akasaka Office"/>
    <s v="OAC"/>
    <s v="ﾀｶﾞ ﾅｵﾀ"/>
    <s v="Naota Taga"/>
    <x v="1"/>
    <s v="たが なおた"/>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4"/>
    <s v="L7"/>
    <s v="7"/>
    <n v="21640"/>
    <s v="21640.Consulting Solution Manager - IC4"/>
    <s v="Consulting Solution Manager"/>
    <s v="Solution"/>
    <s v="B"/>
    <n v="1094216"/>
    <x v="32"/>
    <s v="kazuyoshi.suzuki@oracle.com"/>
    <d v="2013-09-16T00:00:00"/>
    <s v="C"/>
    <s v="JP-Tokyo-OAC"/>
    <s v="OAC"/>
    <s v="ｽｽﾞｷ ｶｽﾞﾖｼ"/>
    <s v="Kazuyoshi Suzuki"/>
    <x v="1"/>
    <s v="すずき かずよし"/>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4"/>
    <s v="L7"/>
    <s v="7"/>
    <n v="21640"/>
    <s v="21640.Consulting Solution Manager - IC4"/>
    <s v="Consulting Solution Manager"/>
    <s v="Solution"/>
    <s v="B"/>
    <n v="1094216"/>
    <x v="32"/>
    <s v="noriharu.otaki@oracle.com"/>
    <d v="2018-05-01T00:00:00"/>
    <s v="C"/>
    <s v="JP-Tokyo-Akasaka Office"/>
    <s v="ACB"/>
    <s v="ｵｵﾀｷ ﾉﾘﾊﾙ"/>
    <s v="Noriharu Otaki"/>
    <x v="1"/>
    <s v="おおたき のりはる"/>
    <s v="A_SALES"/>
  </r>
  <r>
    <x v="36"/>
    <x v="33"/>
    <s v="コンサルティングサービス事業統括"/>
    <x v="7"/>
    <s v="CXクラウドコンサルティング本部"/>
    <s v="マーケティングクラウドコンサルティング部_x000a_"/>
    <s v="Oracle Consulting Services"/>
    <s v="Cloud - Application Consulting"/>
    <s v="CX Cloud Consulting"/>
    <s v="Marketing Cloud Consulting"/>
    <n v="506355"/>
    <s v="IC4"/>
    <s v="L7"/>
    <s v="7"/>
    <n v="21640"/>
    <s v="21640.Consulting Solution Manager - IC4"/>
    <s v="Consulting Solution Manager"/>
    <s v="Solution"/>
    <s v="B"/>
    <n v="3092"/>
    <x v="45"/>
    <s v="kazuhito.yoshida@oracle.com"/>
    <d v="2018-12-01T00:00:00"/>
    <s v="C"/>
    <s v="JP-Tokyo-Akasaka Office"/>
    <s v="ACB"/>
    <s v="ﾖｼﾀﾞ ｶｽﾞﾋﾄ"/>
    <s v="Kazuhito Yoshida"/>
    <x v="1"/>
    <s v="よしだ かずひと"/>
    <s v="A_OMC"/>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3"/>
    <s v="L6"/>
    <s v="6"/>
    <n v="20610"/>
    <s v="20610.Senior Principal Consultant - IC3"/>
    <s v="Senior Principal Consultant"/>
    <s v="Delivery"/>
    <s v="B"/>
    <n v="1094216"/>
    <x v="32"/>
    <s v="ei.onozawa@oracle.com"/>
    <d v="1996-06-11T00:00:00"/>
    <s v="C"/>
    <s v="JP-Tokyo-Akasaka Office"/>
    <s v="ACB"/>
    <s v="ｵﾉｻﾞﾜ ｴｲ"/>
    <s v="Ei Onozawa"/>
    <x v="1"/>
    <s v="おのざわ えい"/>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3"/>
    <s v="L6"/>
    <s v="6"/>
    <n v="12609"/>
    <s v="12609.Consulting Project Senior Principal - IC3"/>
    <s v="Consulting Project Senior Principal Consultant"/>
    <s v="Project"/>
    <s v="B"/>
    <n v="1094216"/>
    <x v="32"/>
    <s v="shinsuke.tanaka@oracle.com"/>
    <d v="2006-10-01T00:00:00"/>
    <s v="NG"/>
    <s v="JP-Tokyo-Akasaka Office"/>
    <s v="ACB"/>
    <s v="ﾀﾅｶ ｼﾝｽｹ"/>
    <s v="Shinsuke Tanaka"/>
    <x v="1"/>
    <s v="たなか しんすけ"/>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3"/>
    <s v="L6"/>
    <s v="6"/>
    <n v="21630"/>
    <s v="21630.Consulting Solution Lead - IC3"/>
    <s v="Consulting Solution Lead"/>
    <s v="Solution"/>
    <s v="B"/>
    <n v="1094216"/>
    <x v="32"/>
    <s v="yusuke.kadota@oracle.com"/>
    <d v="2008-04-01T00:00:00"/>
    <s v="C"/>
    <s v="JP-Tokyo-Akasaka Office"/>
    <s v="ACB"/>
    <s v="ｶﾄﾞﾀ ﾕｳｽｹ"/>
    <s v="Yusuke Kadota"/>
    <x v="1"/>
    <s v="かどた ゆうすけ"/>
    <s v="A_SALES"/>
  </r>
  <r>
    <x v="36"/>
    <x v="33"/>
    <s v="コンサルティングサービス事業統括"/>
    <x v="7"/>
    <s v="CXクラウドコンサルティング本部"/>
    <s v="マーケティングクラウドコンサルティング部_x000a_"/>
    <s v="Oracle Consulting Services"/>
    <s v="Cloud - Application Consulting"/>
    <s v="CX Cloud Consulting"/>
    <s v="Marketing Cloud Consulting"/>
    <n v="506355"/>
    <s v="IC3"/>
    <s v="L6"/>
    <s v="6"/>
    <n v="21630"/>
    <s v="21630.Consulting Solution Lead - IC3"/>
    <s v="Consulting Solution Lead"/>
    <s v="Solution"/>
    <s v="B"/>
    <n v="3092"/>
    <x v="45"/>
    <s v="rie.mishima@oracle.com"/>
    <d v="2018-07-01T00:00:00"/>
    <s v="C"/>
    <s v="JP-Tokyo-Akasaka Office"/>
    <s v="ACB"/>
    <s v="ﾐｼﾏ ﾘｴ"/>
    <s v="Rie Mishima"/>
    <x v="1"/>
    <s v="みしま りえ"/>
    <s v="A_OMC"/>
  </r>
  <r>
    <x v="36"/>
    <x v="33"/>
    <s v="コンサルティングサービス事業統括"/>
    <x v="7"/>
    <s v="CXクラウドコンサルティング本部"/>
    <s v="マーケティングクラウドコンサルティング部_x000a_"/>
    <s v="Oracle Consulting Services"/>
    <s v="Cloud - Application Consulting"/>
    <s v="CX Cloud Consulting"/>
    <s v="Marketing Cloud Consulting"/>
    <n v="506355"/>
    <s v="IC3"/>
    <s v="L6"/>
    <s v="6"/>
    <n v="21630"/>
    <s v="21630.Consulting Solution Lead - IC3"/>
    <s v="Consulting Solution Lead"/>
    <s v="Solution"/>
    <s v="B"/>
    <n v="3092"/>
    <x v="45"/>
    <s v="miho.hanai@oracle.com"/>
    <d v="2019-03-01T00:00:00"/>
    <s v="C"/>
    <s v="JP-Tokyo-Akasaka Office"/>
    <s v="ACB"/>
    <s v="ﾊﾅｲ ﾐﾎ"/>
    <s v="Miho Hanai"/>
    <x v="1"/>
    <s v="はない みほ"/>
    <s v="A_OMC"/>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3"/>
    <s v="L5"/>
    <s v="5"/>
    <n v="20515"/>
    <s v="20515.Principal Consultant - IC3"/>
    <s v="Principal Consultant"/>
    <s v="Delivery"/>
    <s v="B"/>
    <n v="1094216"/>
    <x v="32"/>
    <s v="takamitsu.nomura@oracle.com"/>
    <d v="2008-02-01T00:00:00"/>
    <s v="C"/>
    <s v="JP-Tokyo-Akasaka Office"/>
    <s v="ACB"/>
    <s v="ﾉﾑﾗ ﾀｶﾐﾂ"/>
    <s v="Takamitsu Nomura"/>
    <x v="1"/>
    <s v="のむら たかみつ"/>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3"/>
    <s v="L5"/>
    <s v="5"/>
    <n v="20515"/>
    <s v="20515.Principal Consultant - IC3"/>
    <s v="Principal Consultant"/>
    <s v="Delivery"/>
    <s v="B"/>
    <n v="1094216"/>
    <x v="32"/>
    <s v="shotaro.kuwabara@oracle.com"/>
    <d v="2018-01-15T00:00:00"/>
    <s v="C"/>
    <s v="JP-Tokyo-Akasaka Office"/>
    <s v="ACB"/>
    <s v="ｸﾜﾊﾞﾗ ｼｮｳﾀﾛｳ"/>
    <s v="Shotaro Kuwabara"/>
    <x v="1"/>
    <s v="くわばら しょうたろう"/>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3"/>
    <s v="L5"/>
    <s v="5"/>
    <n v="20515"/>
    <s v="20515.Principal Consultant - IC3"/>
    <s v="Principal Consultant"/>
    <s v="Delivery"/>
    <s v="B"/>
    <n v="1094216"/>
    <x v="32"/>
    <s v="peng.j.jiang@oracle.com"/>
    <d v="2018-04-15T00:00:00"/>
    <s v="C"/>
    <s v="JP-Tokyo-Akasaka Office"/>
    <s v="ACB"/>
    <s v="ｼﾞｬﾝ ﾍﾟﾝ"/>
    <s v="Peng Jiang"/>
    <x v="1"/>
    <s v="じゃん ぺん"/>
    <s v="A_SALES"/>
  </r>
  <r>
    <x v="15"/>
    <x v="3"/>
    <s v="コンサルティングサービス事業統括"/>
    <x v="2"/>
    <e v="#N/A"/>
    <e v="#N/A"/>
    <e v="#N/A"/>
    <e v="#N/A"/>
    <e v="#N/A"/>
    <e v="#N/A"/>
    <n v="506355"/>
    <s v="IC3"/>
    <s v="L5"/>
    <s v="5"/>
    <n v="20515"/>
    <s v="20515.Principal Consultant - IC3"/>
    <s v="Principal Consultant"/>
    <s v="Delivery"/>
    <s v="B"/>
    <e v="#N/A"/>
    <x v="3"/>
    <s v="ryo.sakemi@oracle.com"/>
    <d v="2018-11-01T00:00:00"/>
    <s v="C"/>
    <s v="JP-Tokyo-Akasaka Office"/>
    <s v="ACB"/>
    <s v="ｻｹﾐ ﾘｮｳ"/>
    <s v="Ryo Sakemi"/>
    <x v="1"/>
    <s v="さけみ りょう"/>
    <e v="#N/A"/>
  </r>
  <r>
    <x v="36"/>
    <x v="33"/>
    <s v="コンサルティングサービス事業統括"/>
    <x v="7"/>
    <s v="CXクラウドコンサルティング本部"/>
    <s v="マーケティングクラウドコンサルティング部_x000a_"/>
    <s v="Oracle Consulting Services"/>
    <s v="Cloud - Application Consulting"/>
    <s v="CX Cloud Consulting"/>
    <s v="Marketing Cloud Consulting"/>
    <n v="506355"/>
    <s v="IC3"/>
    <s v="L5"/>
    <s v="5"/>
    <n v="20515"/>
    <s v="20515.Principal Consultant - IC3"/>
    <s v="Principal Consultant"/>
    <s v="Delivery"/>
    <s v="B"/>
    <n v="3092"/>
    <x v="45"/>
    <s v="junji.tamekuni@oracle.com"/>
    <d v="2019-01-15T00:00:00"/>
    <s v="C"/>
    <s v="JP-Tokyo-Akasaka Office"/>
    <s v="ACB"/>
    <s v="ﾀﾒｸﾆ ｼﾞｭﾝｼﾞ"/>
    <s v="Jonji Tamekuni"/>
    <x v="1"/>
    <s v="ためくに じゅんじ"/>
    <s v="A_OMC"/>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2"/>
    <s v="L4"/>
    <s v="4"/>
    <n v="20410"/>
    <s v="20410.Senior Consultant - IC2"/>
    <s v="Senior Consultant"/>
    <s v="Delivery"/>
    <s v="B"/>
    <n v="1094216"/>
    <x v="32"/>
    <s v="akimitsu.terasaki@oracle.com"/>
    <d v="2009-04-01T00:00:00"/>
    <s v="NG"/>
    <s v="JP-Tokyo-Akasaka Office"/>
    <s v="ACB"/>
    <s v="ﾃﾗｻｷ ｱｷﾐﾂ"/>
    <s v="Akimitsu Terasaki"/>
    <x v="1"/>
    <s v="てらさき あきみつ"/>
    <s v="A_SALES"/>
  </r>
  <r>
    <x v="47"/>
    <x v="44"/>
    <s v="コンサルティングサービス事業統括"/>
    <x v="7"/>
    <s v="CXクラウドコンサルティング本部"/>
    <s v="セールスクラウドコンサルティング部"/>
    <s v="Oracle Consulting Services"/>
    <s v="Cloud - Application Consulting"/>
    <s v="CX Cloud Consulting"/>
    <s v="Sales Cloud Consulting"/>
    <n v="506355"/>
    <s v="IC2"/>
    <s v="L4"/>
    <s v="4"/>
    <n v="20410"/>
    <s v="20410.Senior Consultant - IC2"/>
    <s v="Senior Consultant"/>
    <s v="Delivery"/>
    <s v="B"/>
    <n v="1094216"/>
    <x v="32"/>
    <s v="yusuke.shibuya@oracle.com"/>
    <d v="2019-02-01T00:00:00"/>
    <s v="C"/>
    <s v="JP-Tokyo-Akasaka Office"/>
    <s v="ACB"/>
    <s v="ｼﾌﾞﾔ ﾕｳｽｹ"/>
    <s v="Yusuke Shibuya"/>
    <x v="1"/>
    <s v="しぶや ゆうすけ"/>
    <s v="A_SALES"/>
  </r>
  <r>
    <x v="36"/>
    <x v="33"/>
    <s v="コンサルティングサービス事業統括"/>
    <x v="7"/>
    <s v="CXクラウドコンサルティング本部"/>
    <s v="マーケティングクラウドコンサルティング部_x000a_"/>
    <s v="Oracle Consulting Services"/>
    <s v="Cloud - Application Consulting"/>
    <s v="CX Cloud Consulting"/>
    <s v="Marketing Cloud Consulting"/>
    <n v="506355"/>
    <s v="IC1"/>
    <s v="L2"/>
    <s v="2"/>
    <n v="20110"/>
    <s v="20110.Associate Consultant - IC1"/>
    <s v="Associate Consultant"/>
    <s v="Delivery"/>
    <s v="B"/>
    <n v="3092"/>
    <x v="45"/>
    <s v="ryo.hirose@oracle.com"/>
    <d v="2016-04-01T00:00:00"/>
    <s v="NG"/>
    <s v="JP-Tokyo-Akasaka Office"/>
    <s v="ACB"/>
    <s v="ﾋﾛｾ ﾘｮｳ"/>
    <s v="Ryo Hirose"/>
    <x v="1"/>
    <s v="ひろせ りょう"/>
    <s v="A_OMC"/>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M3"/>
    <s v="L7"/>
    <s v="7"/>
    <n v="21110"/>
    <s v="21110.Consulting Practice Manager - M3"/>
    <s v="Consulting Practice Manager"/>
    <s v="Practice"/>
    <s v="B"/>
    <n v="1094216"/>
    <x v="32"/>
    <s v="koichi.sano@oracle.com"/>
    <d v="2012-08-01T00:00:00"/>
    <s v="C"/>
    <s v="JP-Tokyo-Akasaka Office"/>
    <s v="ACB"/>
    <s v="ｻﾉ ｺｳｲﾁ"/>
    <s v="Koichi Sano"/>
    <x v="0"/>
    <s v="さの こういち"/>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5"/>
    <s v="L8"/>
    <s v="8"/>
    <n v="12612"/>
    <s v="12612.Consulting Project Technical Director - IC5"/>
    <s v="Consulting Project Technical Director"/>
    <s v="Project"/>
    <s v="B"/>
    <n v="4588"/>
    <x v="46"/>
    <s v="ricardo.n.nishimoto@oracle.com"/>
    <d v="2018-06-15T00:00:00"/>
    <s v="C"/>
    <s v="JP-Tokyo-OAC"/>
    <s v="ACB"/>
    <s v="ﾆｼﾓﾄ ﾘｶﾙﾄﾞ"/>
    <s v="Ricardo Nishimoto"/>
    <x v="1"/>
    <s v="にしもと りかるど"/>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6"/>
    <s v="6"/>
    <n v="21630"/>
    <s v="21630.Consulting Solution Lead - IC3"/>
    <s v="Consulting Solution Lead"/>
    <s v="Solution"/>
    <s v="B"/>
    <n v="4588"/>
    <x v="46"/>
    <s v="takahiro.hirano@oracle.com"/>
    <d v="2000-05-01T00:00:00"/>
    <s v="C"/>
    <s v="JP-Tokyo-Akasaka Office"/>
    <s v="ACB"/>
    <s v="ﾋﾗﾉ ﾀｶﾋﾛ"/>
    <s v="Takahiro Hirano"/>
    <x v="1"/>
    <s v="ひらの たかひろ"/>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6"/>
    <s v="6"/>
    <n v="21630"/>
    <s v="21630.Consulting Solution Lead - IC3"/>
    <s v="Consulting Solution Lead"/>
    <s v="Solution"/>
    <s v="B"/>
    <n v="4588"/>
    <x v="46"/>
    <s v="yoshinao.takeishi@oracle.com"/>
    <d v="2002-02-01T00:00:00"/>
    <s v="C"/>
    <s v="JP-Tokyo-Akasaka Office"/>
    <s v="ACB"/>
    <s v="ﾀｹｲｼ ﾖｼﾅｵ"/>
    <s v="Yoshinao Takeishi"/>
    <x v="1"/>
    <s v="たけいし よしなお"/>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6"/>
    <s v="6"/>
    <n v="20610"/>
    <s v="20610.Senior Principal Consultant - IC3"/>
    <s v="Senior Principal Consultant"/>
    <s v="Delivery"/>
    <s v="B"/>
    <n v="4588"/>
    <x v="46"/>
    <s v="kensuke.tsunoda@oracle.com"/>
    <d v="2013-02-15T00:00:00"/>
    <s v="C"/>
    <s v="JP-Tokyo-Akasaka Office"/>
    <s v="ACB"/>
    <s v="ﾂﾉﾀﾞ ｹﾝｽｹ"/>
    <s v="Kensuke Tsunoda"/>
    <x v="1"/>
    <s v="つのだ けんすけ"/>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6"/>
    <s v="6"/>
    <n v="21630"/>
    <s v="21630.Consulting Solution Lead - IC3"/>
    <s v="Consulting Solution Lead"/>
    <s v="Solution"/>
    <s v="B"/>
    <n v="4588"/>
    <x v="46"/>
    <s v="hirokazu.h.kunieda@oracle.com"/>
    <d v="2018-12-01T00:00:00"/>
    <s v="C"/>
    <s v="JP-Nagoya"/>
    <s v="-"/>
    <s v="ｸﾆｴﾀﾞ ﾋﾛｶｽﾞ"/>
    <s v="Hirokazu Kunieda"/>
    <x v="1"/>
    <s v="くにえだ ひろかず"/>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5"/>
    <s v="5"/>
    <n v="20515"/>
    <s v="20515.Principal Consultant - IC3"/>
    <s v="Principal Consultant"/>
    <s v="Delivery"/>
    <s v="B"/>
    <n v="4588"/>
    <x v="46"/>
    <s v="kazuaki.x.matsumoto@oracle.com"/>
    <d v="2011-11-15T00:00:00"/>
    <s v="C"/>
    <s v="JP-Tokyo-Akasaka Office"/>
    <s v="ACB"/>
    <s v="ﾏﾂﾓﾄ ｶｽﾞｱｷ"/>
    <s v="Kazuaki Matsumoto"/>
    <x v="1"/>
    <s v="まつもと かずあき"/>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5"/>
    <s v="5"/>
    <n v="20515"/>
    <s v="20515.Principal Consultant - IC3"/>
    <s v="Principal Consultant"/>
    <s v="Delivery"/>
    <s v="B"/>
    <n v="4588"/>
    <x v="46"/>
    <s v="aki.tanaka@oracle.com"/>
    <d v="2014-07-15T00:00:00"/>
    <s v="C"/>
    <s v="JP-Tokyo-Akasaka Office"/>
    <s v="ACB"/>
    <s v="ﾀﾅｶ ｱｷ"/>
    <s v="Aki Tanaka"/>
    <x v="1"/>
    <s v="たなか あき"/>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3"/>
    <s v="L5"/>
    <s v="5"/>
    <n v="20515"/>
    <s v="20515.Principal Consultant - IC3"/>
    <s v="Principal Consultant"/>
    <s v="Delivery"/>
    <s v="B"/>
    <n v="4588"/>
    <x v="46"/>
    <s v="daisuke.d.shimazaki@oracle.com"/>
    <d v="2015-05-01T00:00:00"/>
    <s v="C"/>
    <s v="JP-Tokyo-Akasaka Office"/>
    <s v="ACB"/>
    <s v="ｼﾏｻﾞｷ ﾀﾞｲｽｹ"/>
    <s v="Daisuke Shimazaki"/>
    <x v="1"/>
    <s v="しまざき だいすけ"/>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2"/>
    <s v="L4"/>
    <s v="4"/>
    <n v="20410"/>
    <s v="20410.Senior Consultant - IC2"/>
    <s v="Senior Consultant"/>
    <s v="Delivery"/>
    <s v="B"/>
    <n v="4588"/>
    <x v="46"/>
    <s v="masaru.tazawa@oracle.com"/>
    <d v="2017-08-15T00:00:00"/>
    <s v="C"/>
    <s v="JP-Tokyo-Akasaka Office"/>
    <s v="ACB"/>
    <s v="ﾀｻﾞﾜ ﾏｻﾙ"/>
    <s v="Masaru Tazawa"/>
    <x v="1"/>
    <s v="たざわ まさる"/>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2"/>
    <s v="L4"/>
    <s v="4"/>
    <n v="20410"/>
    <s v="20410.Senior Consultant - IC2"/>
    <s v="Senior Consultant"/>
    <s v="Delivery"/>
    <s v="B"/>
    <n v="4588"/>
    <x v="46"/>
    <s v="masami.shirakuma@oracle.com"/>
    <d v="2017-08-01T00:00:00"/>
    <s v="C"/>
    <s v="JP-Tokyo-Akasaka Office"/>
    <s v="ACB"/>
    <s v="ｼﾗｸﾏ ﾏｻﾐ"/>
    <s v="Masami Shirakuma"/>
    <x v="1"/>
    <s v="しらくま まさみ"/>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1"/>
    <s v="L3"/>
    <s v="3"/>
    <n v="20310"/>
    <s v="20310.Staff Consultant - IC1"/>
    <s v="Staff Consultant"/>
    <s v="Delivery"/>
    <s v="B"/>
    <n v="4588"/>
    <x v="46"/>
    <s v="ryo.tokuyama@oracle.com"/>
    <d v="2018-11-01T00:00:00"/>
    <s v="C"/>
    <s v="JP-Tokyo-Akasaka Office"/>
    <s v="ACB"/>
    <s v="ﾄｸﾔﾏ ﾘｮｳ"/>
    <s v="Ryo Tokuyama"/>
    <x v="1"/>
    <s v="とくやま りょう"/>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1"/>
    <s v="L2"/>
    <s v="2"/>
    <n v="20110"/>
    <s v="20110.Associate Consultant - IC1"/>
    <s v="Associate Consultant"/>
    <s v="Delivery"/>
    <s v="B"/>
    <n v="4588"/>
    <x v="46"/>
    <s v="masaki.nakashima@oracle.com"/>
    <d v="2016-04-01T00:00:00"/>
    <s v="NG"/>
    <s v="JP-Tokyo-Akasaka Office"/>
    <s v="ACB"/>
    <s v="ﾅｶｼﾏ ﾏｻｷ"/>
    <s v="Masaki Nakashima"/>
    <x v="1"/>
    <s v="なかしま まさき"/>
    <s v="A_SERVICE"/>
  </r>
  <r>
    <x v="53"/>
    <x v="50"/>
    <s v="コンサルティングサービス事業統括"/>
    <x v="7"/>
    <s v="CXクラウドコンサルティング本部"/>
    <s v="サービスクラウドコンサルティング部_x000a_"/>
    <s v="Oracle Consulting Services"/>
    <s v="Cloud - Application Consulting"/>
    <s v="CX Cloud Consulting"/>
    <s v="Service Cloud Consulting"/>
    <n v="506355"/>
    <s v="IC1"/>
    <s v="L2"/>
    <s v="2"/>
    <n v="20110"/>
    <s v="20110.Associate Consultant - IC1"/>
    <s v="Associate Consultant"/>
    <s v="Delivery"/>
    <s v="B"/>
    <n v="4588"/>
    <x v="46"/>
    <s v="keiichi.tsuneyama@oracle.com"/>
    <d v="2017-04-01T00:00:00"/>
    <s v="NG"/>
    <s v="JP-Tokyo-OAC"/>
    <s v="ACB"/>
    <s v="ﾂﾈﾔﾏ ｹｲｲﾁ"/>
    <s v="Keiichi Tsuneyama"/>
    <x v="1"/>
    <s v="つねやま けいいち"/>
    <s v="A_SERVICE"/>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M4"/>
    <s v="L8"/>
    <s v="8"/>
    <n v="21310"/>
    <s v="21310.Consulting Practice Director - M4"/>
    <s v="Consulting Practice Director"/>
    <s v="Practice"/>
    <s v="B"/>
    <n v="1433"/>
    <x v="40"/>
    <s v="shigeru.kisara@oracle.com"/>
    <d v="2006-01-01T00:00:00"/>
    <s v="C"/>
    <s v="JP-Tokyo-Akasaka Office"/>
    <s v="OAC"/>
    <s v="ｷｻﾗ ｼｹﾞﾙ"/>
    <s v="Shigeru Kisara"/>
    <x v="0"/>
    <s v="きさら しげる"/>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4"/>
    <s v="L7"/>
    <s v="7"/>
    <n v="12611"/>
    <s v="12611.Consulting Project Technical Manager - IC4"/>
    <s v="Consulting Project Technical Manager"/>
    <s v="Project"/>
    <s v="B"/>
    <n v="5079"/>
    <x v="47"/>
    <s v="kazuhiro.shibuya@oracle.com"/>
    <d v="1997-03-01T00:00:00"/>
    <s v="C"/>
    <s v="JP-Tokyo-Akasaka Office"/>
    <s v="ACB"/>
    <s v="ｼﾌﾞﾔ ｶｽﾞﾋﾛ"/>
    <s v="Kazuhiro Shibuya"/>
    <x v="1"/>
    <s v="しぶや かずひろ"/>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4"/>
    <s v="L7"/>
    <s v="7"/>
    <n v="21640"/>
    <s v="21640.Consulting Solution Manager - IC4"/>
    <s v="Consulting Solution Manager"/>
    <s v="Solution"/>
    <s v="B"/>
    <n v="5079"/>
    <x v="47"/>
    <s v="yukio.kawazoe@oracle.com"/>
    <d v="1999-01-01T00:00:00"/>
    <s v="C"/>
    <s v="JP-Tokyo-Akasaka Office"/>
    <s v="ACB"/>
    <s v="ｶﾜｿﾞｴ ﾕｷｵ"/>
    <s v="Yukio Kawazoe"/>
    <x v="1"/>
    <s v="かわぞえ ゆきお"/>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4"/>
    <s v="L7"/>
    <s v="7"/>
    <n v="12611"/>
    <s v="12611.Consulting Project Technical Manager - IC4"/>
    <s v="Consulting Project Technical Manager"/>
    <s v="Project"/>
    <s v="B"/>
    <n v="5079"/>
    <x v="47"/>
    <s v="akio.hikage@oracle.com"/>
    <d v="2006-07-01T00:00:00"/>
    <s v="C"/>
    <s v="JP-Tokyo-Akasaka Office"/>
    <s v="ACB"/>
    <s v="ﾋｶｹﾞ ｱｷｵ"/>
    <s v="Akio Hikage"/>
    <x v="1"/>
    <s v="ひかげ あきお"/>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4"/>
    <s v="L7"/>
    <s v="7"/>
    <n v="12611"/>
    <s v="12611.Consulting Project Technical Manager - IC4"/>
    <s v="Consulting Project Technical Manager"/>
    <s v="Project"/>
    <s v="B"/>
    <n v="5079"/>
    <x v="47"/>
    <s v="masaya.sano@oracle.com"/>
    <d v="2006-01-01T00:00:00"/>
    <s v="C"/>
    <s v="JP-Tokyo-Akasaka Office"/>
    <s v="ACB"/>
    <s v="ｻﾉ ﾏｻﾔ"/>
    <s v="Masaya Sano"/>
    <x v="1"/>
    <s v="さの まさや"/>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yoshihiro.harashima@oracle.com"/>
    <d v="2007-10-16T00:00:00"/>
    <s v="C"/>
    <s v="JP-Tokyo-Akasaka Office"/>
    <s v="ACB"/>
    <s v="ﾊﾗｼﾏ ﾖｼﾋﾛ"/>
    <s v="Yoshihiro Harashima"/>
    <x v="1"/>
    <s v="はらしま よしひろ"/>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yoshihiro.inaba@oracle.com"/>
    <d v="2007-12-01T00:00:00"/>
    <s v="C"/>
    <s v="JP-Osaka"/>
    <s v="Osaka"/>
    <s v="ｲﾅﾊﾞ ﾖｼﾋﾛ"/>
    <s v="Yoshihiro Inaba"/>
    <x v="1"/>
    <s v="いなば よしひろ"/>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akira.x.ito@oracle.com"/>
    <d v="2006-01-01T00:00:00"/>
    <s v="C"/>
    <s v="JP-Tokyo-Akasaka Office"/>
    <s v="ACB"/>
    <s v="ｲﾄｳ ｱｷﾗ"/>
    <s v="Akira Ito"/>
    <x v="1"/>
    <s v="いとう あきら"/>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masayoshi.tsuchiya@oracle.com"/>
    <d v="2006-01-01T00:00:00"/>
    <s v="C"/>
    <s v="JP-Tokyo-Akasaka Office"/>
    <s v="ACB"/>
    <s v="ﾂﾁﾔ ﾏｻﾖｼ"/>
    <s v="Masayoshi Tsuchiya"/>
    <x v="1"/>
    <s v="つちや まさよし"/>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osamu.tanaka@oracle.com"/>
    <d v="2006-01-01T00:00:00"/>
    <s v="C"/>
    <s v="JP-Tokyo-Akasaka Office"/>
    <s v="ACB"/>
    <s v="ﾀﾅｶ ｵｻﾑ"/>
    <s v="Osamu Tanaka"/>
    <x v="1"/>
    <s v="たなか おさむ"/>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mariko.endo@oracle.com"/>
    <d v="2006-01-01T00:00:00"/>
    <s v="C"/>
    <s v="JP-Tokyo-Akasaka Office"/>
    <s v="ACB"/>
    <s v="ｴﾝﾄﾞｳ ﾏﾘｺ"/>
    <s v="Mariko Endo"/>
    <x v="1"/>
    <s v="えんどう まりこ"/>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1630"/>
    <s v="21630.Consulting Solution Lead - IC3"/>
    <s v="Consulting Solution Lead"/>
    <s v="Solution"/>
    <s v="B"/>
    <n v="5079"/>
    <x v="47"/>
    <s v="ryo.h.homma@oracle.com"/>
    <d v="2015-07-01T00:00:00"/>
    <s v="C"/>
    <s v="JP-Osaka"/>
    <s v="Osaka"/>
    <s v="ﾎﾝﾏ ﾘｮｳ"/>
    <s v="Ryo Homma"/>
    <x v="1"/>
    <s v="ほんま りょう"/>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jian.luo@oracle.com"/>
    <d v="2007-10-01T00:00:00"/>
    <s v="C"/>
    <s v="JP-Tokyo-Akasaka Office"/>
    <s v="ACB"/>
    <s v="ﾛｳ ｼﾞｬﾝ"/>
    <s v="Jian Luo"/>
    <x v="1"/>
    <s v="ろう じゃん"/>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0610"/>
    <s v="20610.Senior Principal Consultant - IC3"/>
    <s v="Senior Principal Consultant"/>
    <s v="Delivery"/>
    <s v="B"/>
    <n v="5079"/>
    <x v="47"/>
    <s v="keiji.nakamura@oracle.com"/>
    <d v="2007-10-01T00:00:00"/>
    <s v="C"/>
    <s v="JP-Tokyo-Akasaka Office"/>
    <s v="ACB"/>
    <s v="ﾅｶﾑﾗ ｹｲｼﾞ"/>
    <s v="Keiji Nakamura"/>
    <x v="1"/>
    <s v="なかむら けいじ"/>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6"/>
    <s v="6"/>
    <n v="21630"/>
    <s v="21630.Consulting Solution Lead - IC3"/>
    <s v="Consulting Solution Lead"/>
    <s v="Solution"/>
    <s v="B"/>
    <n v="5079"/>
    <x v="47"/>
    <s v="nori.ogata@oracle.com"/>
    <d v="2018-06-01T00:00:00"/>
    <s v="C"/>
    <s v="JP-Tokyo-OAC"/>
    <s v="-"/>
    <s v="ｵｶﾞﾀ ﾉﾘﾖｼ"/>
    <s v="Nori Ogata"/>
    <x v="1"/>
    <s v="おがた のりよし"/>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5"/>
    <s v="5"/>
    <n v="20515"/>
    <s v="20515.Principal Consultant - IC3"/>
    <s v="Principal Consultant"/>
    <s v="Delivery"/>
    <s v="B"/>
    <n v="5079"/>
    <x v="47"/>
    <s v="toshihiro.ishii@oracle.com"/>
    <d v="2008-02-16T00:00:00"/>
    <s v="C"/>
    <s v="JP-Tokyo-Akasaka Office"/>
    <s v="ACB"/>
    <s v="ｲｼｲ ﾄｼﾋﾛ"/>
    <s v="Toshihiro Ishii"/>
    <x v="1"/>
    <s v="いしい としひろ"/>
    <s v="A_MANAGED"/>
  </r>
  <r>
    <x v="54"/>
    <x v="51"/>
    <s v="コンサルティングサービス事業統括"/>
    <x v="7"/>
    <s v="Advanced Solutionコンサルティング本部"/>
    <s v="Managed Serviceコンサルティング部_x000a_"/>
    <s v="Oracle Consulting Services"/>
    <s v="Cloud - Application Consulting"/>
    <s v="Advanced Solution Cloud Consulting"/>
    <s v="Managed Service"/>
    <n v="506225"/>
    <s v="IC3"/>
    <s v="L5"/>
    <s v="5"/>
    <n v="20515"/>
    <s v="20515.Principal Consultant - IC3"/>
    <s v="Principal Consultant"/>
    <s v="Delivery"/>
    <s v="B"/>
    <n v="5079"/>
    <x v="47"/>
    <s v="hiroshi.kawaguchi@oracle.com"/>
    <d v="2006-01-01T00:00:00"/>
    <s v="C"/>
    <s v="JP-Tokyo-Akasaka Office"/>
    <s v="ACB"/>
    <s v="ｶﾜｸﾞﾁ ﾋﾛｼ"/>
    <s v="Hiroshi Kawaguchi"/>
    <x v="1"/>
    <s v="かわぐち ひろし"/>
    <s v="A_MANAGED"/>
  </r>
  <r>
    <x v="45"/>
    <x v="42"/>
    <s v="コンサルティングサービス事業統括"/>
    <x v="7"/>
    <s v="Advanced Solutionコンサルティング本部"/>
    <n v="0"/>
    <s v="Oracle Consulting Services"/>
    <s v="Cloud - Application Consulting"/>
    <s v="Advanced Solution Cloud Consulting"/>
    <n v="0"/>
    <n v="506205"/>
    <s v="IC2"/>
    <s v="L4"/>
    <s v="4"/>
    <n v="20410"/>
    <s v="20410.Senior Consultant - IC2"/>
    <s v="Senior Consultant"/>
    <s v="Delivery"/>
    <s v="B"/>
    <n v="1433"/>
    <x v="40"/>
    <s v="kenta.sawada@oracle.com"/>
    <d v="2007-04-01T00:00:00"/>
    <s v="NG"/>
    <s v="JP-Tokyo-Akasaka Office"/>
    <s v="ACB"/>
    <s v="ｻﾜﾀﾞ ｹﾝﾀ"/>
    <s v="Kenta Sawada"/>
    <x v="1"/>
    <s v="さわだ けんた"/>
    <s v="A_ADV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M3"/>
    <s v="L7"/>
    <s v="7"/>
    <n v="21110"/>
    <s v="21110.Consulting Practice Manager - M3"/>
    <s v="Consulting Practice Manager"/>
    <s v="Practice"/>
    <s v="B"/>
    <n v="1433"/>
    <x v="40"/>
    <s v="takeshi.yokoyama@oracle.com"/>
    <d v="2018-06-11T00:00:00"/>
    <s v="C"/>
    <s v="JP-Tokyo-OAC"/>
    <s v="OAC"/>
    <s v="ﾖｺﾔﾏ ﾀｹｼ"/>
    <s v="Takeshi Yokoyama"/>
    <x v="0"/>
    <s v="よこやま たけし"/>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6"/>
    <s v="6"/>
    <n v="20610"/>
    <s v="20610.Senior Principal Consultant - IC3"/>
    <s v="Senior Principal Consultant"/>
    <s v="Delivery"/>
    <s v="B"/>
    <n v="3752"/>
    <x v="48"/>
    <s v="eimei.konosu@oracle.com"/>
    <d v="1996-04-01T00:00:00"/>
    <s v="NG"/>
    <s v="JP-Osaka"/>
    <s v="Osaka"/>
    <s v="ｺｳﾉｽ ｴｲﾒｲ"/>
    <s v="Eimei Konosu"/>
    <x v="1"/>
    <s v="こうのす えいめい"/>
    <s v="A_AT_IMP"/>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6"/>
    <s v="6"/>
    <n v="20610"/>
    <s v="20610.Senior Principal Consultant - IC3"/>
    <s v="Senior Principal Consultant"/>
    <s v="Delivery"/>
    <s v="B"/>
    <n v="3752"/>
    <x v="48"/>
    <s v="yasumitsu.nagakawa@oracle.com"/>
    <d v="1996-10-01T00:00:00"/>
    <s v="C"/>
    <s v="JP-Osaka"/>
    <s v="Osaka"/>
    <s v="ﾅｶﾞｶﾜ ﾔｽﾐﾂ"/>
    <s v="Yasumitsu Nagakawa"/>
    <x v="1"/>
    <s v="ながかわ やすみつ"/>
    <s v="A_AT_IMP"/>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6"/>
    <s v="6"/>
    <n v="12609"/>
    <s v="12609.Consulting Project Senior Principal - IC3"/>
    <s v="Consulting Project Senior Principal Consultant"/>
    <s v="Project"/>
    <s v="B"/>
    <n v="509155"/>
    <x v="49"/>
    <s v="hiroyuki.kosugi@oracle.com"/>
    <d v="1998-04-01T00:00:00"/>
    <s v="C"/>
    <s v="JP-Tokyo-Akasaka Office"/>
    <s v="ACB"/>
    <s v="ｺｽｷﾞ ﾋﾛﾕｷ"/>
    <s v="Hiroyuki Kosugi"/>
    <x v="1"/>
    <s v="こすぎ ひろゆき"/>
    <s v="A_AT_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6"/>
    <s v="6"/>
    <n v="21630"/>
    <s v="21630.Consulting Solution Lead - IC3"/>
    <s v="Consulting Solution Lead"/>
    <s v="Solution"/>
    <s v="B"/>
    <n v="509155"/>
    <x v="49"/>
    <s v="takashi.kawakami@oracle.com"/>
    <d v="2005-02-01T00:00:00"/>
    <s v="C"/>
    <s v="JP-Tokyo-Akasaka Office"/>
    <s v="ACB"/>
    <s v="ｶﾜｶﾐ ﾀｶｼ"/>
    <s v="Takashi Kawakami"/>
    <x v="1"/>
    <s v="かわかみ たかし"/>
    <s v="A_AT_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6"/>
    <s v="6"/>
    <n v="20610"/>
    <s v="20610.Senior Principal Consultant - IC3"/>
    <s v="Senior Principal Consultant"/>
    <s v="Delivery"/>
    <s v="B"/>
    <n v="509155"/>
    <x v="49"/>
    <s v="satoshi.yunba@oracle.com"/>
    <d v="2007-12-01T00:00:00"/>
    <s v="C"/>
    <s v="JP-Osaka"/>
    <s v="Osaka"/>
    <s v="ﾕﾝﾊﾞ ｻﾄｼ"/>
    <s v="Satoshi Yunba"/>
    <x v="1"/>
    <s v="ゆんば さとし"/>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6"/>
    <s v="6"/>
    <n v="20610"/>
    <s v="20610.Senior Principal Consultant - IC3"/>
    <s v="Senior Principal Consultant"/>
    <s v="Delivery"/>
    <s v="B"/>
    <n v="3752"/>
    <x v="48"/>
    <s v="shu.morisawa@oracle.com"/>
    <d v="2008-04-01T00:00:00"/>
    <s v="C"/>
    <s v="JP-Tokyo-Akasaka Office"/>
    <s v="ACB"/>
    <s v="ﾓﾘｻﾜ ｼｭｳ"/>
    <s v="Shu Morisawa"/>
    <x v="1"/>
    <s v="もりさわ しゅう"/>
    <s v="A_AT_IMP"/>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M2"/>
    <s v="L6"/>
    <s v="6"/>
    <n v="20710"/>
    <s v="20710.Managing Principal Consultant - M2"/>
    <s v="Managing Principal Consultant"/>
    <s v="Delivery"/>
    <s v="B"/>
    <n v="1433"/>
    <x v="40"/>
    <s v="yuichi.kushida@oracle.com"/>
    <d v="2008-04-16T00:00:00"/>
    <s v="C"/>
    <s v="JP-Tokyo-Akasaka Office"/>
    <s v="ACB"/>
    <s v="ｸｼﾀﾞ ﾕｳｲﾁ"/>
    <s v="Yuichi Kushida"/>
    <x v="1"/>
    <s v="くしだ ゆういち"/>
    <s v="A_AT_IMP"/>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5"/>
    <s v="5"/>
    <n v="20515"/>
    <s v="20515.Principal Consultant - IC3"/>
    <s v="Principal Consultant"/>
    <s v="Delivery"/>
    <s v="B"/>
    <n v="509155"/>
    <x v="49"/>
    <s v="kotaro.kashima@oracle.com"/>
    <d v="1998-04-01T00:00:00"/>
    <s v="NG"/>
    <s v="JP-Tokyo-Akasaka Office"/>
    <s v="ACB"/>
    <s v="ｶｼﾏ ｺﾀﾛｳ"/>
    <s v="Kotaro Kashima"/>
    <x v="1"/>
    <s v="かしま こたろう"/>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5"/>
    <s v="5"/>
    <n v="20515"/>
    <s v="20515.Principal Consultant - IC3"/>
    <s v="Principal Consultant"/>
    <s v="Delivery"/>
    <s v="B"/>
    <n v="3752"/>
    <x v="48"/>
    <s v="shuji.ikemoto@oracle.com"/>
    <d v="1999-12-01T00:00:00"/>
    <s v="C"/>
    <s v="JP-Tokyo-Akasaka Office"/>
    <s v="ACB"/>
    <s v="ｲｹﾓﾄ ｼｭｳｼﾞ"/>
    <s v="Shuji Ikemoto"/>
    <x v="1"/>
    <s v="いけもと しゅうじ"/>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5"/>
    <s v="5"/>
    <n v="20515"/>
    <s v="20515.Principal Consultant - IC3"/>
    <s v="Principal Consultant"/>
    <s v="Delivery"/>
    <s v="B"/>
    <n v="2213"/>
    <x v="50"/>
    <s v="kazuhiro.fujiu@oracle.com"/>
    <d v="2000-02-01T00:00:00"/>
    <s v="C"/>
    <s v="JP-Tokyo-Akasaka Office"/>
    <s v="ACB"/>
    <s v="ﾌｼﾞｳ ｶｽﾞﾋﾛ"/>
    <s v="Kazuhiro Fujiu"/>
    <x v="1"/>
    <s v="ふじう かずひろ"/>
    <s v="A_AT_ARCH"/>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5"/>
    <s v="5"/>
    <n v="20515"/>
    <s v="20515.Principal Consultant - IC3"/>
    <s v="Principal Consultant"/>
    <s v="Delivery"/>
    <s v="B"/>
    <n v="3752"/>
    <x v="48"/>
    <s v="kazunori.ogura@oracle.com"/>
    <d v="2005-09-01T00:00:00"/>
    <s v="C"/>
    <s v="JP-Tokyo-Akasaka Office"/>
    <s v="ACB"/>
    <s v="ｵｸﾞﾗ ｶｽﾞﾉﾘ"/>
    <s v="Kazunori Ogura"/>
    <x v="1"/>
    <s v="おぐら かずのり"/>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5"/>
    <s v="5"/>
    <n v="20515"/>
    <s v="20515.Principal Consultant - IC3"/>
    <s v="Principal Consultant"/>
    <s v="Delivery"/>
    <s v="B"/>
    <n v="2213"/>
    <x v="50"/>
    <s v="kazunobu.shimizu@oracle.com"/>
    <d v="2008-01-01T00:00:00"/>
    <s v="C"/>
    <s v="JP-Tokyo-Akasaka Office"/>
    <s v="ACB"/>
    <s v="ｼﾐｽﾞ ｶｽﾞﾉﾌﾞ"/>
    <s v="Kazunobu Shimizu"/>
    <x v="1"/>
    <s v="しみず かずのぶ"/>
    <s v="A_AT_ARCH"/>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5"/>
    <s v="5"/>
    <n v="21620"/>
    <s v="21620.Consulting Solution Principal - IC3"/>
    <s v="Consulting Solution Principal"/>
    <s v="Solution"/>
    <s v="B"/>
    <n v="2213"/>
    <x v="50"/>
    <s v="lissette.lozano.munoz@oracle.com"/>
    <d v="2017-07-01T00:00:00"/>
    <s v="C"/>
    <s v="JP-Tokyo-OAC"/>
    <s v="-"/>
    <s v="Lozano Munoz Lissette"/>
    <s v="Lissette Lozano Munoz"/>
    <x v="1"/>
    <s v="Lozano Munoz Lissette"/>
    <s v="A_AT_ARCH"/>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5"/>
    <s v="5"/>
    <n v="12608"/>
    <s v="12608.Consulting Project Principal Consultant - IC3"/>
    <s v="Consulting Project Principal Consultant"/>
    <s v="Project"/>
    <s v="B"/>
    <n v="509155"/>
    <x v="49"/>
    <s v="yasuyuki.takeda@oracle.com"/>
    <d v="2018-08-01T00:00:00"/>
    <s v="C"/>
    <s v="JP-Tokyo-Akasaka Office"/>
    <s v="ACB"/>
    <s v="ﾀｹﾀﾞ ﾔｽﾕｷ"/>
    <s v="Takeda Yasuyuki"/>
    <x v="1"/>
    <s v="たけだ やすゆき"/>
    <s v="A_AT_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5"/>
    <s v="5"/>
    <n v="12608"/>
    <s v="12608.Consulting Project Principal Consultant - IC3"/>
    <s v="Consulting Project Principal Consultant"/>
    <s v="Project"/>
    <s v="B"/>
    <n v="509155"/>
    <x v="49"/>
    <s v="yoshiyuki.takayama@oracle.com"/>
    <d v="2018-09-01T00:00:00"/>
    <s v="C"/>
    <s v="JP-Tokyo-Akasaka Office"/>
    <s v="ACB"/>
    <s v="ﾀｶﾔﾏ ﾖｼﾕｷ"/>
    <s v="Yoshiyuki Takayama"/>
    <x v="1"/>
    <s v="たかやま よしゆき"/>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5"/>
    <s v="5"/>
    <n v="20515"/>
    <s v="20515.Principal Consultant - IC3"/>
    <s v="Principal Consultant"/>
    <s v="Delivery"/>
    <s v="B"/>
    <n v="3752"/>
    <x v="48"/>
    <s v="hui.u.li@oracle.com"/>
    <d v="2018-09-15T00:00:00"/>
    <s v="C"/>
    <s v="JP-Tokyo-OAC"/>
    <s v="ACB"/>
    <s v="ﾘ ｷ"/>
    <s v="Li Hui Ri"/>
    <x v="1"/>
    <s v="り き"/>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5"/>
    <s v="5"/>
    <n v="20515"/>
    <s v="20515.Principal Consultant - IC3"/>
    <s v="Principal Consultant"/>
    <s v="Delivery"/>
    <s v="B"/>
    <n v="2213"/>
    <x v="50"/>
    <s v="ryuta.yoneyama@oracle.com"/>
    <d v="2018-10-15T00:00:00"/>
    <s v="C"/>
    <s v="JP-Tokyo-OAC"/>
    <s v="ACB"/>
    <s v="ﾖﾈﾔﾏ ﾘｭｳﾀ"/>
    <s v="Ryuta Yoneyama"/>
    <x v="1"/>
    <s v="よねやま りゅうた"/>
    <s v="A_AT_ARCH"/>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5"/>
    <s v="5"/>
    <n v="20515"/>
    <s v="20515.Principal Consultant - IC3"/>
    <s v="Principal Consultant"/>
    <s v="Delivery"/>
    <s v="B"/>
    <n v="2213"/>
    <x v="50"/>
    <s v="yuta.horizoe@oracle.com"/>
    <d v="2018-12-01T00:00:00"/>
    <s v="C"/>
    <s v="JP-Tokyo-OAC"/>
    <s v="ACB"/>
    <s v="ﾎﾘｿﾞｴ ﾕｳﾀ"/>
    <s v="Yuta Horizoe"/>
    <x v="1"/>
    <s v="ほりぞえ ゆうた"/>
    <s v="A_AT_ARCH"/>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2"/>
    <s v="L4"/>
    <s v="4"/>
    <n v="20410"/>
    <s v="20410.Senior Consultant - IC2"/>
    <s v="Senior Consultant"/>
    <s v="Delivery"/>
    <s v="B"/>
    <n v="3752"/>
    <x v="48"/>
    <s v="kazuhiro.yanaoka@oracle.com"/>
    <d v="2019-03-01T00:00:00"/>
    <s v="C"/>
    <s v="JP-Tokyo-Akasaka Office"/>
    <s v="ACB"/>
    <s v="ﾔﾅｵｶ ｶｽﾞﾋﾛ"/>
    <s v="Kazuhiro Yanaoka"/>
    <x v="1"/>
    <s v="やなおか かずひろ"/>
    <s v="A_AT_IMP"/>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2"/>
    <s v="L4"/>
    <s v="4"/>
    <n v="20410"/>
    <s v="20410.Senior Consultant - IC2"/>
    <s v="Senior Consultant"/>
    <s v="Delivery"/>
    <s v="B"/>
    <n v="509155"/>
    <x v="49"/>
    <s v="michiko.ouchida@oracle.com"/>
    <d v="2019-01-01T00:00:00"/>
    <s v="C"/>
    <s v="JP-Tokyo-Akasaka Office"/>
    <s v="ACB"/>
    <s v="ｵｵｳﾁﾀﾞ ﾐﾁｺ"/>
    <s v="Michiko Ouchida"/>
    <x v="1"/>
    <s v="おおうちだ みちこ"/>
    <s v="A_AT_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2"/>
    <s v="L4"/>
    <s v="4"/>
    <n v="20410"/>
    <s v="20410.Senior Consultant - IC2"/>
    <s v="Senior Consultant"/>
    <s v="Delivery"/>
    <s v="B"/>
    <n v="509155"/>
    <x v="49"/>
    <s v="ning.deng@oracle.com"/>
    <d v="2019-01-01T00:00:00"/>
    <s v="C"/>
    <s v="JP-Tokyo-Akasaka Office"/>
    <s v="ACB"/>
    <s v="ﾃﾞﾝ ﾆﾝ"/>
    <s v="Ning Deng"/>
    <x v="1"/>
    <s v="でん にん"/>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1"/>
    <s v="L3"/>
    <s v="3"/>
    <n v="20310"/>
    <s v="20310.Staff Consultant - IC1"/>
    <s v="Staff Consultant"/>
    <s v="Delivery"/>
    <s v="B"/>
    <n v="3752"/>
    <x v="48"/>
    <s v="takahiro.fukuda@oracle.com"/>
    <d v="2014-04-01T00:00:00"/>
    <s v="NG"/>
    <s v="JP-Tokyo-OAC"/>
    <s v="ACB"/>
    <s v="ﾌｸﾀﾞ ﾀｶﾋﾛ"/>
    <s v="Takahiro Fukuda"/>
    <x v="1"/>
    <s v="ふくだ たかひろ"/>
    <s v="A_AT_IMP"/>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1"/>
    <s v="L3"/>
    <s v="3"/>
    <n v="20310"/>
    <s v="20310.Staff Consultant - IC1"/>
    <s v="Staff Consultant"/>
    <s v="Delivery"/>
    <s v="B"/>
    <n v="3752"/>
    <x v="48"/>
    <s v="sakie.iguchi@oracle.com"/>
    <d v="2018-01-01T00:00:00"/>
    <s v="C"/>
    <s v="JP-Tokyo-OAC"/>
    <s v="ACB"/>
    <s v="ｲｸﾞﾁ ｻｷｴ"/>
    <s v="Sakie Iguchi"/>
    <x v="1"/>
    <s v="いぐち さきえ"/>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1"/>
    <s v="L3"/>
    <s v="3"/>
    <n v="20310"/>
    <s v="20310.Staff Consultant - IC1"/>
    <s v="Staff Consultant"/>
    <s v="Delivery"/>
    <s v="B"/>
    <n v="2213"/>
    <x v="50"/>
    <s v="shengqin.lin@oracle.com"/>
    <d v="2018-09-01T00:00:00"/>
    <s v="C"/>
    <s v="JP-Tokyo-Akasaka Office"/>
    <s v="ACB"/>
    <s v="ﾘﾝ ｾｲｷﾝ"/>
    <s v="Shengqin Lin"/>
    <x v="1"/>
    <s v="りん せいきん"/>
    <s v="A_AT_ARCH"/>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1"/>
    <s v="L3"/>
    <s v="3"/>
    <n v="20310"/>
    <s v="20310.Staff Consultant - IC1"/>
    <s v="Staff Consultant"/>
    <s v="Delivery"/>
    <s v="B"/>
    <n v="509155"/>
    <x v="49"/>
    <s v="daisuke.kouno@oracle.com"/>
    <d v="2018-11-01T00:00:00"/>
    <s v="C"/>
    <s v="JP-Tokyo-OAC"/>
    <s v="ACB"/>
    <s v="ｺｳﾉ ﾀﾞｲｽｹ"/>
    <s v="Daisuke Kouno"/>
    <x v="1"/>
    <s v="こうの だいすけ"/>
    <s v="A_AT_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1"/>
    <s v="L3"/>
    <s v="3"/>
    <n v="20310"/>
    <s v="20310.Staff Consultant - IC1"/>
    <s v="Staff Consultant"/>
    <s v="Delivery"/>
    <s v="B"/>
    <n v="509155"/>
    <x v="49"/>
    <s v="yuki.matsumoto@oracle.com"/>
    <d v="2019-03-01T00:00:00"/>
    <s v="C"/>
    <s v="JP-Tokyo-Akasaka Office"/>
    <s v="ACB"/>
    <s v="ﾏﾂﾓﾄ ﾕｳｷ"/>
    <s v="Yuki Matsumoto"/>
    <x v="1"/>
    <s v="まつもと ゆうき"/>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1"/>
    <s v="L2"/>
    <s v="2"/>
    <n v="20110"/>
    <s v="20110.Associate Consultant - IC1"/>
    <s v="Associate Consultant"/>
    <s v="Delivery"/>
    <s v="B"/>
    <n v="3752"/>
    <x v="48"/>
    <s v="kensuke.ishii@oracle.com"/>
    <d v="2018-04-01T00:00:00"/>
    <s v="NG"/>
    <s v="JP-Tokyo-Akasaka Office"/>
    <s v="ACB"/>
    <s v="ｲｼｲ ｹﾝｽｹ"/>
    <s v="Kensuke Ishii"/>
    <x v="1"/>
    <s v="いしい けんすけ"/>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M3"/>
    <s v="L7"/>
    <s v="7"/>
    <n v="21110"/>
    <s v="21110.Consulting Practice Manager - M3"/>
    <s v="Consulting Practice Manager"/>
    <s v="Practice"/>
    <s v="B"/>
    <n v="1433"/>
    <x v="40"/>
    <s v="masato.taguchi@oracle.com"/>
    <d v="2001-04-01T00:00:00"/>
    <s v="NG"/>
    <s v="JP-Tokyo-Akasaka Office"/>
    <s v="ACB"/>
    <s v="ﾀｸﾞﾁ ﾏｻﾄ"/>
    <s v="Masato Taguchi"/>
    <x v="0"/>
    <s v="たぐち まさと"/>
    <s v="A_AT_ARCH"/>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4"/>
    <s v="L7"/>
    <s v="7"/>
    <n v="21640"/>
    <s v="21640.Consulting Solution Manager - IC4"/>
    <s v="Consulting Solution Manager"/>
    <s v="Solution"/>
    <s v="B"/>
    <n v="2213"/>
    <x v="50"/>
    <s v="motonori.sato@oracle.com"/>
    <d v="1995-04-01T00:00:00"/>
    <s v="NG"/>
    <s v="JP-Osaka"/>
    <s v="Osaka"/>
    <s v="ｻﾄｳ ﾓﾄﾉﾘ"/>
    <s v="Motonori Sato"/>
    <x v="1"/>
    <s v="さとう もとのり"/>
    <s v="A_AT_ARCH"/>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4"/>
    <s v="L7"/>
    <s v="7"/>
    <n v="12611"/>
    <s v="12611.Consulting Project Technical Manager - IC4"/>
    <s v="Consulting Project Technical Manager"/>
    <s v="Project"/>
    <s v="B"/>
    <n v="509155"/>
    <x v="49"/>
    <s v="masahito.chihara@oracle.com"/>
    <d v="2018-10-01T00:00:00"/>
    <s v="C"/>
    <s v="JP-Tokyo-Akasaka Office"/>
    <s v="ACB"/>
    <s v="ﾁﾊﾗ ﾏｻﾋﾄ"/>
    <s v="Masahito Chihara"/>
    <x v="1"/>
    <s v="ちはら まさひと"/>
    <s v="A_AT_SOL"/>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6"/>
    <s v="6"/>
    <n v="21630"/>
    <s v="21630.Consulting Solution Lead - IC3"/>
    <s v="Consulting Solution Lead"/>
    <s v="Solution"/>
    <s v="B"/>
    <n v="509155"/>
    <x v="49"/>
    <s v="ichiro.aizawa@oracle.com"/>
    <d v="1993-07-16T00:00:00"/>
    <s v="C"/>
    <s v="JP-Tokyo-Akasaka Office"/>
    <s v="ACB"/>
    <s v="ｱｲｻﾞﾜ ｲﾁﾛｳ"/>
    <s v="Ichiro Aizawa"/>
    <x v="1"/>
    <s v="あいざわ いちろう"/>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6"/>
    <s v="6"/>
    <n v="20610"/>
    <s v="20610.Senior Principal Consultant - IC3"/>
    <s v="Senior Principal Consultant"/>
    <s v="Delivery"/>
    <s v="B"/>
    <n v="3752"/>
    <x v="48"/>
    <s v="nobumasa.yamada@oracle.com"/>
    <d v="1997-08-01T00:00:00"/>
    <s v="C"/>
    <s v="JP-Tokyo-Akasaka Office"/>
    <s v="ACB"/>
    <s v="ﾔﾏﾀﾞ ﾉﾌﾞﾏｻ"/>
    <s v="Nobumasa Yamada"/>
    <x v="1"/>
    <s v="やまだ のぶまさ"/>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6"/>
    <s v="6"/>
    <n v="20610"/>
    <s v="20610.Senior Principal Consultant - IC3"/>
    <s v="Senior Principal Consultant"/>
    <s v="Delivery"/>
    <s v="B"/>
    <n v="2213"/>
    <x v="50"/>
    <s v="yutaka.s.senboshi@oracle.com"/>
    <d v="2016-05-01T00:00:00"/>
    <s v="C"/>
    <s v="JP-Tokyo-Akasaka Office"/>
    <s v="ACB"/>
    <s v="ｾﾝﾎﾞｼ ﾕﾀｶ"/>
    <s v="Yutaka Senboshi"/>
    <x v="1"/>
    <s v="せんぼし ゆたか"/>
    <s v="A_AT_ARCH"/>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3"/>
    <s v="L6"/>
    <s v="6"/>
    <n v="20610"/>
    <s v="20610.Senior Principal Consultant - IC3"/>
    <s v="Senior Principal Consultant"/>
    <s v="Delivery"/>
    <s v="B"/>
    <n v="3752"/>
    <x v="48"/>
    <s v="takayuki.tabe@oracle.com"/>
    <d v="2005-07-16T00:00:00"/>
    <s v="C"/>
    <s v="JP-Osaka"/>
    <s v="Osaka"/>
    <s v="ﾀﾍﾞ ﾀｶﾕｷ"/>
    <s v="Takayuki Tabe"/>
    <x v="1"/>
    <s v="たべ たかゆき"/>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6"/>
    <s v="6"/>
    <n v="21630"/>
    <s v="21630.Consulting Solution Lead - IC3"/>
    <s v="Consulting Solution Lead"/>
    <s v="Solution"/>
    <s v="B"/>
    <n v="2213"/>
    <x v="50"/>
    <s v="shinichi.yamada@oracle.com"/>
    <d v="2005-10-01T00:00:00"/>
    <s v="C"/>
    <s v="JP-Tokyo-Akasaka Office"/>
    <s v="ACB"/>
    <s v="ﾔﾏﾀﾞ ｼﾝｲﾁ"/>
    <s v="Shinichi Yamada"/>
    <x v="1"/>
    <s v="やまだ しんいち"/>
    <s v="A_AT_ARCH"/>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6"/>
    <s v="6"/>
    <n v="21630"/>
    <s v="21630.Consulting Solution Lead - IC3"/>
    <s v="Consulting Solution Lead"/>
    <s v="Solution"/>
    <s v="B"/>
    <n v="2213"/>
    <x v="50"/>
    <s v="akihiro.oda@oracle.com"/>
    <d v="2016-04-01T00:00:00"/>
    <s v="C"/>
    <s v="JP-Tokyo-Akasaka Office"/>
    <s v="ACB"/>
    <s v="ｵﾀﾞ ｱｷﾋﾛ"/>
    <s v="Akihiro Oda"/>
    <x v="1"/>
    <s v="おだ あきひろ"/>
    <s v="A_AT_ARCH"/>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3"/>
    <s v="L6"/>
    <s v="6"/>
    <n v="20610"/>
    <s v="20610.Senior Principal Consultant - IC3"/>
    <s v="Senior Principal Consultant"/>
    <s v="Delivery"/>
    <s v="B"/>
    <n v="509155"/>
    <x v="49"/>
    <s v="shohei.x.yamanaka@oracle.com"/>
    <d v="2008-03-01T00:00:00"/>
    <s v="C"/>
    <s v="JP-Osaka"/>
    <s v="Osaka"/>
    <s v="ﾔﾏﾅｶ ｼｮｳﾍｲ"/>
    <s v="Shohei Yamanaka"/>
    <x v="1"/>
    <s v="やまなか しょうへい"/>
    <s v="A_AT_SOL"/>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6"/>
    <s v="6"/>
    <n v="21630"/>
    <s v="21630.Consulting Solution Lead - IC3"/>
    <s v="Consulting Solution Lead"/>
    <s v="Solution"/>
    <s v="B"/>
    <n v="2213"/>
    <x v="50"/>
    <s v="takaaki.izawa@oracle.com"/>
    <d v="2012-03-01T00:00:00"/>
    <s v="C"/>
    <s v="JP-Tokyo-Akasaka Office"/>
    <s v="ACB"/>
    <s v="ｲｻﾞﾜ ﾀｶｱｷ"/>
    <s v="Takaaki Izawa"/>
    <x v="1"/>
    <s v="いざわ たかあき"/>
    <s v="A_AT_ARCH"/>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3"/>
    <s v="L6"/>
    <s v="6"/>
    <n v="20610"/>
    <s v="20610.Senior Principal Consultant - IC3"/>
    <s v="Senior Principal Consultant"/>
    <s v="Delivery"/>
    <s v="B"/>
    <n v="2213"/>
    <x v="50"/>
    <s v="yasuhiro.kato@oracle.com"/>
    <d v="2018-11-15T00:00:00"/>
    <s v="C"/>
    <s v="JP-Tokyo-Akasaka Office"/>
    <s v="ACB"/>
    <s v="ｶﾄｳ ﾔｽﾋﾛ"/>
    <s v="Yasuhiro Kato"/>
    <x v="1"/>
    <s v="かとう やすひろ"/>
    <s v="A_AT_ARCH"/>
  </r>
  <r>
    <x v="15"/>
    <x v="3"/>
    <s v="コンサルティングサービス事業統括"/>
    <x v="2"/>
    <e v="#N/A"/>
    <e v="#N/A"/>
    <e v="#N/A"/>
    <e v="#N/A"/>
    <e v="#N/A"/>
    <e v="#N/A"/>
    <n v="506205"/>
    <s v="IC3"/>
    <s v="L5"/>
    <s v="5"/>
    <n v="20515"/>
    <s v="20515.Principal Consultant - IC3"/>
    <s v="Principal Consultant"/>
    <s v="Delivery"/>
    <s v="B"/>
    <e v="#N/A"/>
    <x v="3"/>
    <s v="koki.kato@oracle.com"/>
    <d v="2011-04-01T00:00:00"/>
    <s v="NG"/>
    <s v="JP-Tokyo-Akasaka Office"/>
    <s v="ACB"/>
    <s v="ｶﾄｳ ｺｳｷ"/>
    <s v="Koki Kato"/>
    <x v="1"/>
    <s v="かとう こうき"/>
    <e v="#N/A"/>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2"/>
    <s v="L4"/>
    <s v="4"/>
    <n v="20410"/>
    <s v="20410.Senior Consultant - IC2"/>
    <s v="Senior Consultant"/>
    <s v="Delivery"/>
    <s v="B"/>
    <n v="2213"/>
    <x v="50"/>
    <s v="sho.ishida@oracle.com"/>
    <d v="2019-03-01T00:00:00"/>
    <s v="C"/>
    <s v="JP-Tokyo-Akasaka Office"/>
    <s v="ACB"/>
    <s v="ｲｼﾀﾞ ｼｮｳ"/>
    <s v="Sho Ishida"/>
    <x v="1"/>
    <s v="いしだ しょう"/>
    <s v="A_AT_ARCH"/>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1"/>
    <s v="L3"/>
    <s v="3"/>
    <n v="20310"/>
    <s v="20310.Staff Consultant - IC1"/>
    <s v="Staff Consultant"/>
    <s v="Delivery"/>
    <s v="B"/>
    <n v="2213"/>
    <x v="50"/>
    <s v="yoshihiro.sasabuchi@oracle.com"/>
    <d v="2014-04-01T00:00:00"/>
    <s v="NG"/>
    <s v="JP-Tokyo-Akasaka Office"/>
    <s v="ACB"/>
    <s v="ｻｻﾌﾞﾁ ﾖｼﾋﾛ"/>
    <s v="Yoshihiro Sasabuchi"/>
    <x v="1"/>
    <s v="ささぶち よしひろ"/>
    <s v="A_AT_ARCH"/>
  </r>
  <r>
    <x v="55"/>
    <x v="52"/>
    <s v="コンサルティングサービス事業統括"/>
    <x v="7"/>
    <s v="Advanced Solutionコンサルティング本部"/>
    <s v="アプリケーションテクノロジーソリューションコンサルティング部"/>
    <s v="Oracle Consulting Services"/>
    <s v="Cloud - Application Consulting"/>
    <s v="Advanced Solution Consulting"/>
    <s v="Application Technology Solution Consulting"/>
    <n v="508835"/>
    <s v="IC1"/>
    <s v="L3"/>
    <s v="3"/>
    <n v="20310"/>
    <s v="20310.Staff Consultant - IC1"/>
    <s v="Staff Consultant"/>
    <s v="Delivery"/>
    <s v="B"/>
    <n v="509155"/>
    <x v="49"/>
    <s v="sayuri.nakata@oracle.com"/>
    <d v="2018-10-01T00:00:00"/>
    <s v="C"/>
    <s v="JP-Tokyo-Akasaka Office"/>
    <s v="ACB"/>
    <s v="ﾅｶﾀ ｻﾕﾘ"/>
    <s v="Sayuri Nakata"/>
    <x v="1"/>
    <s v="なかた さゆり"/>
    <s v="A_AT_SOL"/>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1"/>
    <s v="L3"/>
    <s v="3"/>
    <n v="20310"/>
    <s v="20310.Staff Consultant - IC1"/>
    <s v="Staff Consultant"/>
    <s v="Delivery"/>
    <s v="B"/>
    <n v="3752"/>
    <x v="48"/>
    <s v="naoki.nishio@oracle.com"/>
    <d v="2018-10-15T00:00:00"/>
    <s v="C"/>
    <s v="JP-Tokyo-Akasaka Office"/>
    <s v="ACB"/>
    <s v="ﾆｼｵ ﾅｵｷ"/>
    <s v="Naoki Nishio"/>
    <x v="1"/>
    <s v="にしお なおき"/>
    <s v="A_AT_IMP"/>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1"/>
    <s v="L3"/>
    <s v="3"/>
    <n v="20310"/>
    <s v="20310.Staff Consultant - IC1"/>
    <s v="Staff Consultant"/>
    <s v="Delivery"/>
    <s v="B"/>
    <n v="3752"/>
    <x v="48"/>
    <s v="wataru.kato@oracle.com"/>
    <d v="2019-01-01T00:00:00"/>
    <s v="C"/>
    <s v="JP-Tokyo-Akasaka Office"/>
    <s v="ACB"/>
    <s v="ｶﾄｳ ﾜﾀﾙ"/>
    <s v="Wataru Kato"/>
    <x v="1"/>
    <s v="かとう わたる"/>
    <s v="A_AT_IMP"/>
  </r>
  <r>
    <x v="57"/>
    <x v="54"/>
    <s v="コンサルティングサービス事業統括"/>
    <x v="7"/>
    <s v="Advanced Solutionコンサルティング本部"/>
    <s v="アプリケーションテクノロジーアーキテクチャーコンサルティング部"/>
    <s v="Oracle Consulting Services"/>
    <s v="Cloud - Application Consulting"/>
    <s v="Advanced Solution Consulting"/>
    <s v="Application Technology Architecture Consulting"/>
    <n v="501636"/>
    <s v="IC1"/>
    <s v="L3"/>
    <s v="3"/>
    <n v="20310"/>
    <s v="20310.Staff Consultant - IC1"/>
    <s v="Staff Consultant"/>
    <s v="Delivery"/>
    <s v="B"/>
    <n v="2213"/>
    <x v="50"/>
    <s v="yuya.iguchi@oracle.com"/>
    <d v="2019-01-01T00:00:00"/>
    <s v="C"/>
    <s v="JP-Tokyo-Akasaka Office"/>
    <s v="ACB"/>
    <s v="ｲｸﾞﾁ ﾕｳﾔ"/>
    <s v="Yuya Iguchi"/>
    <x v="1"/>
    <s v="いぐち ゆうや"/>
    <s v="A_AT_ARCH"/>
  </r>
  <r>
    <x v="56"/>
    <x v="53"/>
    <s v="コンサルティングサービス事業統括"/>
    <x v="7"/>
    <s v="Advanced Solutionコンサルティング本部"/>
    <s v="アプリケーションテクノロジーインプリメンテーションコンサルティング部_x000a_"/>
    <s v="Oracle Consulting Services"/>
    <s v="Cloud - Application Consulting"/>
    <s v="Advanced Solution Consulting"/>
    <s v="Application Technology Implementation Consulting"/>
    <n v="508835"/>
    <s v="IC1"/>
    <s v="L2"/>
    <s v="2"/>
    <n v="20110"/>
    <s v="20110.Associate Consultant - IC1"/>
    <s v="Associate Consultant"/>
    <s v="Delivery"/>
    <s v="B"/>
    <n v="3752"/>
    <x v="48"/>
    <s v="shohei.shigeta@oracle.com"/>
    <d v="2016-04-01T00:00:00"/>
    <s v="NG"/>
    <s v="JP-Tokyo-Akasaka Office"/>
    <s v="ACB"/>
    <s v="ｼｹﾞﾀ ｼｮｳﾍｲ"/>
    <s v="Shohei Shigeta"/>
    <x v="1"/>
    <s v="しげた しょうへい"/>
    <s v="A_AT_IMP"/>
  </r>
  <r>
    <x v="58"/>
    <x v="55"/>
    <s v="コンサルティングサービス事業統括"/>
    <x v="8"/>
    <s v="ストラテジック・プロジェクト部"/>
    <n v="0"/>
    <s v="Oracle Consulting Services"/>
    <s v="Strategic Region"/>
    <s v="Strategic Project"/>
    <n v="0"/>
    <n v="506225"/>
    <s v="M3"/>
    <s v="L7"/>
    <s v="7"/>
    <n v="21110"/>
    <s v="21110.Consulting Practice Manager - M3"/>
    <s v="Consulting Practice Manager"/>
    <s v="Practice"/>
    <s v="B"/>
    <n v="4923"/>
    <x v="51"/>
    <s v="masatsugu.kadota@oracle.com"/>
    <d v="2008-03-01T00:00:00"/>
    <s v="C"/>
    <s v="JP-Tokyo-Akasaka Office"/>
    <s v="ACB"/>
    <s v="ｶﾄﾞﾀ ﾏｻﾂｸﾞ"/>
    <s v="Masatsugu Kadota"/>
    <x v="0"/>
    <s v="かどた まさつぐ"/>
    <s v="S_STRTGY"/>
  </r>
  <r>
    <x v="58"/>
    <x v="55"/>
    <s v="コンサルティングサービス事業統括"/>
    <x v="8"/>
    <s v="ストラテジック・プロジェクト部"/>
    <n v="0"/>
    <s v="Oracle Consulting Services"/>
    <s v="Strategic Region"/>
    <s v="Strategic Project"/>
    <n v="0"/>
    <n v="506225"/>
    <s v="IC4"/>
    <s v="L7"/>
    <s v="7"/>
    <n v="12611"/>
    <s v="12611.Consulting Project Technical Manager - IC4"/>
    <s v="Consulting Project Technical Manager"/>
    <s v="Project"/>
    <s v="B"/>
    <n v="3654"/>
    <x v="52"/>
    <s v="kohei.ishida@oracle.com"/>
    <d v="2005-07-01T00:00:00"/>
    <s v="C"/>
    <s v="JP-Tokyo-Akasaka Office"/>
    <s v="ACB"/>
    <s v="ｲｼﾀﾞ ｺｳﾍｲ"/>
    <s v="Kohei Ishida"/>
    <x v="1"/>
    <s v="いしだ こうへい"/>
    <s v="S_STRTGY"/>
  </r>
  <r>
    <x v="58"/>
    <x v="55"/>
    <s v="コンサルティングサービス事業統括"/>
    <x v="8"/>
    <s v="ストラテジック・プロジェクト部"/>
    <n v="0"/>
    <s v="Oracle Consulting Services"/>
    <s v="Strategic Region"/>
    <s v="Strategic Project"/>
    <n v="0"/>
    <n v="506225"/>
    <s v="IC3"/>
    <s v="L6"/>
    <s v="6"/>
    <n v="20610"/>
    <s v="20610.Senior Principal Consultant - IC3"/>
    <s v="Senior Principal Consultant"/>
    <s v="Delivery"/>
    <s v="B"/>
    <n v="3654"/>
    <x v="52"/>
    <s v="tomoyuki.hyakutake@oracle.com"/>
    <d v="1995-06-01T00:00:00"/>
    <s v="C"/>
    <s v="JP-Tokyo-OAC"/>
    <s v="ACB"/>
    <s v="ﾋｬｸﾀｹ ﾄﾓﾕｷ"/>
    <s v="Tomoyuki Hyakutake"/>
    <x v="1"/>
    <s v="ひゃくたけ ともゆき"/>
    <s v="S_STRTGY"/>
  </r>
  <r>
    <x v="58"/>
    <x v="55"/>
    <s v="コンサルティングサービス事業統括"/>
    <x v="8"/>
    <s v="ストラテジック・プロジェクト部"/>
    <n v="0"/>
    <s v="Oracle Consulting Services"/>
    <s v="Strategic Region"/>
    <s v="Strategic Project"/>
    <n v="0"/>
    <n v="506225"/>
    <s v="IC3"/>
    <s v="L6"/>
    <s v="6"/>
    <n v="20610"/>
    <s v="20610.Senior Principal Consultant - IC3"/>
    <s v="Senior Principal Consultant"/>
    <s v="Delivery"/>
    <s v="B"/>
    <n v="3654"/>
    <x v="52"/>
    <s v="hironori.suzuki@oracle.com"/>
    <d v="1999-06-01T00:00:00"/>
    <s v="C"/>
    <s v="JP-Tokyo-Akasaka Office"/>
    <s v="ACB"/>
    <s v="ｽｽﾞｷ ﾋﾛﾉﾘ"/>
    <s v="Hironori Suzuki"/>
    <x v="1"/>
    <s v="すずき ひろのり"/>
    <s v="S_STRTGY"/>
  </r>
  <r>
    <x v="58"/>
    <x v="55"/>
    <s v="コンサルティングサービス事業統括"/>
    <x v="8"/>
    <s v="ストラテジック・プロジェクト部"/>
    <n v="0"/>
    <s v="Oracle Consulting Services"/>
    <s v="Strategic Region"/>
    <s v="Strategic Project"/>
    <n v="0"/>
    <n v="506225"/>
    <s v="IC3"/>
    <s v="L6"/>
    <s v="6"/>
    <n v="20610"/>
    <s v="20610.Senior Principal Consultant - IC3"/>
    <s v="Senior Principal Consultant"/>
    <s v="Delivery"/>
    <s v="B"/>
    <n v="3654"/>
    <x v="52"/>
    <s v="nobuyasu.morita@oracle.com"/>
    <d v="2001-04-01T00:00:00"/>
    <s v="C"/>
    <s v="JP-Tokyo-Akasaka Office"/>
    <s v="ACB"/>
    <s v="ﾓﾘﾀ ﾉﾌﾞﾔｽ"/>
    <s v="Nobuyasu Morita"/>
    <x v="1"/>
    <s v="もりた のぶやす"/>
    <s v="S_STRTGY"/>
  </r>
  <r>
    <x v="58"/>
    <x v="55"/>
    <s v="コンサルティングサービス事業統括"/>
    <x v="8"/>
    <s v="ストラテジック・プロジェクト部"/>
    <n v="0"/>
    <s v="Oracle Consulting Services"/>
    <s v="Strategic Region"/>
    <s v="Strategic Project"/>
    <n v="0"/>
    <n v="506225"/>
    <s v="IC3"/>
    <s v="L6"/>
    <s v="6"/>
    <n v="20610"/>
    <s v="20610.Senior Principal Consultant - IC3"/>
    <s v="Senior Principal Consultant"/>
    <s v="Delivery"/>
    <s v="B"/>
    <n v="3654"/>
    <x v="52"/>
    <s v="tamotsu.kosami@oracle.com"/>
    <d v="2007-09-01T00:00:00"/>
    <s v="C"/>
    <s v="JP-Tokyo-Akasaka Office"/>
    <s v="ACB"/>
    <s v="ｺｻﾐ ﾀﾓﾂ"/>
    <s v="Tamotsu Kosami"/>
    <x v="1"/>
    <s v="こさみ たもつ"/>
    <s v="S_STRTGY"/>
  </r>
  <r>
    <x v="58"/>
    <x v="55"/>
    <s v="コンサルティングサービス事業統括"/>
    <x v="8"/>
    <s v="ストラテジック・プロジェクト部"/>
    <n v="0"/>
    <s v="Oracle Consulting Services"/>
    <s v="Strategic Region"/>
    <s v="Strategic Project"/>
    <n v="0"/>
    <n v="506225"/>
    <s v="IC3"/>
    <s v="L6"/>
    <s v="6"/>
    <n v="21630"/>
    <s v="21630.Consulting Solution Lead - IC3"/>
    <s v="Consulting Solution Lead"/>
    <s v="Solution"/>
    <s v="B"/>
    <n v="3654"/>
    <x v="52"/>
    <s v="tomoko.ishii@oracle.com"/>
    <d v="2009-11-01T00:00:00"/>
    <s v="C"/>
    <s v="JP-Tokyo-Akasaka Office"/>
    <s v="ACB"/>
    <s v="ｲｼｲ ﾄﾓｺ"/>
    <s v="Tomoko Ishii"/>
    <x v="1"/>
    <s v="いしい ともこ"/>
    <s v="S_STRTGY"/>
  </r>
  <r>
    <x v="58"/>
    <x v="55"/>
    <s v="コンサルティングサービス事業統括"/>
    <x v="8"/>
    <s v="ストラテジック・プロジェクト部"/>
    <n v="0"/>
    <s v="Oracle Consulting Services"/>
    <s v="Strategic Region"/>
    <s v="Strategic Project"/>
    <n v="0"/>
    <n v="506225"/>
    <s v="IC1"/>
    <s v="L2"/>
    <s v="2"/>
    <n v="20110"/>
    <s v="20110.Associate Consultant - IC1"/>
    <s v="Associate Consultant"/>
    <s v="Delivery"/>
    <s v="B"/>
    <n v="3654"/>
    <x v="52"/>
    <s v="hikaru.kamikubo@oracle.com"/>
    <d v="2018-04-01T00:00:00"/>
    <s v="NG"/>
    <s v="JP-Tokyo-Akasaka Office"/>
    <s v="ACB"/>
    <s v="ｶﾐｸﾎﾞ ﾋｶﾙ"/>
    <s v="Hikaru Kamikubo"/>
    <x v="1"/>
    <s v="かみくぼ ひかる"/>
    <s v="S_STRTGY"/>
  </r>
  <r>
    <x v="59"/>
    <x v="56"/>
    <s v="コンサルティングサービス事業統括"/>
    <x v="8"/>
    <s v="トヨタコンサルティング部 "/>
    <n v="0"/>
    <s v="Oracle Consulting Services"/>
    <s v="Strategic Region"/>
    <s v="TOYOTA Consulting"/>
    <n v="0"/>
    <n v="506205"/>
    <s v="M3"/>
    <s v="L7"/>
    <s v="7"/>
    <n v="21110"/>
    <s v="21110.Consulting Practice Manager - M3"/>
    <s v="Consulting Practice Manager"/>
    <s v="Practice"/>
    <s v="B"/>
    <n v="4923"/>
    <x v="51"/>
    <s v="masahiro.wakuda@oracle.com"/>
    <d v="2006-01-01T00:00:00"/>
    <s v="C"/>
    <s v="JP-Tokyo-Akasaka Office"/>
    <s v="ACB"/>
    <s v="ﾜｸﾀﾞ ﾏｻﾋﾛ"/>
    <s v="Masahiro Wakuda"/>
    <x v="0"/>
    <s v="わくだ まさひろ"/>
    <s v="S_TOYOTAC"/>
  </r>
  <r>
    <x v="59"/>
    <x v="56"/>
    <s v="コンサルティングサービス事業統括"/>
    <x v="8"/>
    <s v="トヨタコンサルティング部 "/>
    <n v="0"/>
    <s v="Oracle Consulting Services"/>
    <s v="Strategic Region"/>
    <s v="TOYOTA Consulting"/>
    <n v="0"/>
    <n v="506205"/>
    <s v="IC3"/>
    <s v="L6"/>
    <s v="6"/>
    <n v="12609"/>
    <s v="12609.Consulting Project Senior Principal - IC3"/>
    <s v="Consulting Project Senior Principal Consultant"/>
    <s v="Project"/>
    <s v="B"/>
    <n v="5042"/>
    <x v="53"/>
    <s v="kosei.yamamoto@oracle.com"/>
    <d v="2008-02-16T00:00:00"/>
    <s v="C"/>
    <s v="JP-Toyota"/>
    <s v="Toyota"/>
    <s v="ﾔﾏﾓﾄ ｺｳｾｲ"/>
    <s v="Kosei Yamamoto"/>
    <x v="1"/>
    <s v="やまもと こうせい"/>
    <s v="S_TOYOTAC"/>
  </r>
  <r>
    <x v="59"/>
    <x v="56"/>
    <s v="コンサルティングサービス事業統括"/>
    <x v="8"/>
    <s v="トヨタコンサルティング部 "/>
    <n v="0"/>
    <s v="Oracle Consulting Services"/>
    <s v="Strategic Region"/>
    <s v="TOYOTA Consulting"/>
    <n v="0"/>
    <n v="506205"/>
    <s v="IC3"/>
    <s v="L6"/>
    <s v="6"/>
    <n v="12609"/>
    <s v="12609.Consulting Project Senior Principal - IC3"/>
    <s v="Consulting Project Senior Principal Consultant"/>
    <s v="Project"/>
    <s v="B"/>
    <n v="5042"/>
    <x v="53"/>
    <s v="masayuki.kimura@oracle.com"/>
    <d v="2012-03-01T00:00:00"/>
    <s v="C"/>
    <s v="JP-Toyota"/>
    <s v="Toyota"/>
    <s v="ｷﾑﾗ ﾏｻﾕｷ"/>
    <s v="Masayuki Kimura"/>
    <x v="1"/>
    <s v="きむら まさゆき"/>
    <s v="S_TOYOTAC"/>
  </r>
  <r>
    <x v="59"/>
    <x v="56"/>
    <s v="コンサルティングサービス事業統括"/>
    <x v="8"/>
    <s v="トヨタコンサルティング部 "/>
    <n v="0"/>
    <s v="Oracle Consulting Services"/>
    <s v="Strategic Region"/>
    <s v="TOYOTA Consulting"/>
    <n v="0"/>
    <n v="506205"/>
    <s v="IC3"/>
    <s v="L5"/>
    <s v="5"/>
    <n v="20515"/>
    <s v="20515.Principal Consultant - IC3"/>
    <s v="Principal Consultant"/>
    <s v="Delivery"/>
    <s v="B"/>
    <n v="5042"/>
    <x v="53"/>
    <s v="kengo.x.inoue@oracle.com"/>
    <d v="2012-11-15T00:00:00"/>
    <s v="C"/>
    <s v="JP-Tokyo-Akasaka Office"/>
    <s v="ACB"/>
    <s v="ｲﾉｳｴ ｹﾝｺﾞ"/>
    <s v="Kengo Inoue"/>
    <x v="1"/>
    <s v="いのうえ けんご"/>
    <s v="S_TOYOTAC"/>
  </r>
  <r>
    <x v="59"/>
    <x v="56"/>
    <s v="コンサルティングサービス事業統括"/>
    <x v="8"/>
    <s v="トヨタコンサルティング部 "/>
    <n v="0"/>
    <s v="Oracle Consulting Services"/>
    <s v="Strategic Region"/>
    <s v="TOYOTA Consulting"/>
    <n v="0"/>
    <n v="506205"/>
    <s v="IC3"/>
    <s v="L5"/>
    <s v="5"/>
    <n v="20515"/>
    <s v="20515.Principal Consultant - IC3"/>
    <s v="Principal Consultant"/>
    <s v="Delivery"/>
    <s v="B"/>
    <n v="5042"/>
    <x v="53"/>
    <s v="kotaro.izumi@oracle.com"/>
    <d v="2006-01-01T00:00:00"/>
    <s v="C"/>
    <s v="JP-Tokyo-Akasaka Office"/>
    <s v="ACB"/>
    <s v="ｲｽﾞﾐ ｺｳﾀﾛｳ"/>
    <s v="Kotaro Izumi"/>
    <x v="1"/>
    <s v="いずみ こうたろう"/>
    <s v="S_TOYOTAC"/>
  </r>
  <r>
    <x v="59"/>
    <x v="56"/>
    <s v="コンサルティングサービス事業統括"/>
    <x v="8"/>
    <s v="トヨタコンサルティング部 "/>
    <n v="0"/>
    <s v="Oracle Consulting Services"/>
    <s v="Strategic Region"/>
    <s v="TOYOTA Consulting"/>
    <n v="0"/>
    <n v="506205"/>
    <s v="IC3"/>
    <s v="L5"/>
    <s v="5"/>
    <n v="20515"/>
    <s v="20515.Principal Consultant - IC3"/>
    <s v="Principal Consultant"/>
    <s v="Delivery"/>
    <s v="B"/>
    <n v="5042"/>
    <x v="53"/>
    <s v="toyokazu.mitsui@oracle.com"/>
    <d v="2006-01-01T00:00:00"/>
    <s v="C"/>
    <s v="JP-Tokyo-Akasaka Office"/>
    <s v="ACB"/>
    <s v="ﾐﾂｲ ﾄﾖｶｽﾞ"/>
    <s v="Toyokazu Mitsui"/>
    <x v="1"/>
    <s v="みつい とよかず"/>
    <s v="S_TOYOTAC"/>
  </r>
  <r>
    <x v="59"/>
    <x v="56"/>
    <s v="コンサルティングサービス事業統括"/>
    <x v="8"/>
    <s v="トヨタコンサルティング部 "/>
    <n v="0"/>
    <s v="Oracle Consulting Services"/>
    <s v="Strategic Region"/>
    <s v="TOYOTA Consulting"/>
    <n v="0"/>
    <n v="506205"/>
    <s v="IC3"/>
    <s v="L5"/>
    <s v="5"/>
    <n v="20515"/>
    <s v="20515.Principal Consultant - IC3"/>
    <s v="Principal Consultant"/>
    <s v="Delivery"/>
    <s v="B"/>
    <n v="5042"/>
    <x v="53"/>
    <s v="norihisa.kano@oracle.com"/>
    <d v="2017-09-01T00:00:00"/>
    <s v="C"/>
    <s v="JP-Toyota"/>
    <s v="Toyota"/>
    <s v="ｶﾉｳ ﾉﾘﾋｻ"/>
    <s v="Norihisa Kano"/>
    <x v="1"/>
    <s v="かのう のりひさ"/>
    <s v="S_TOYOTAC"/>
  </r>
  <r>
    <x v="59"/>
    <x v="56"/>
    <s v="コンサルティングサービス事業統括"/>
    <x v="8"/>
    <s v="トヨタコンサルティング部 "/>
    <n v="0"/>
    <s v="Oracle Consulting Services"/>
    <s v="Strategic Region"/>
    <s v="TOYOTA Consulting"/>
    <n v="0"/>
    <n v="506205"/>
    <s v="IC3"/>
    <s v="L5"/>
    <s v="5"/>
    <n v="20515"/>
    <s v="20515.Principal Consultant - IC3"/>
    <s v="Principal Consultant"/>
    <s v="Delivery"/>
    <s v="B"/>
    <n v="5042"/>
    <x v="53"/>
    <s v="takayuki.ti.ito@oracle.com"/>
    <d v="2017-09-01T00:00:00"/>
    <s v="C"/>
    <s v="JP-Toyota"/>
    <s v="Toyota"/>
    <s v="ｲﾄｳ ﾀｶﾕｷ"/>
    <s v="Takayuki Ito"/>
    <x v="1"/>
    <s v="いとう たかゆき"/>
    <s v="S_TOYOTAC"/>
  </r>
  <r>
    <x v="59"/>
    <x v="56"/>
    <s v="コンサルティングサービス事業統括"/>
    <x v="8"/>
    <s v="トヨタコンサルティング部 "/>
    <n v="0"/>
    <s v="Oracle Consulting Services"/>
    <s v="Strategic Region"/>
    <s v="TOYOTA Consulting"/>
    <n v="0"/>
    <n v="506205"/>
    <s v="IC2"/>
    <s v="L4"/>
    <s v="4"/>
    <n v="20410"/>
    <s v="20410.Senior Consultant - IC2"/>
    <s v="Senior Consultant"/>
    <s v="Delivery"/>
    <s v="B"/>
    <n v="5042"/>
    <x v="53"/>
    <s v="keiji.kk.kamiryo@oracle.com"/>
    <d v="2018-08-01T00:00:00"/>
    <s v="C"/>
    <s v="JP-Toyota"/>
    <s v="Toyota"/>
    <s v="ｶﾐﾘｮｳ ｹｲｼﾞ"/>
    <s v="Keiji Kamiryo"/>
    <x v="1"/>
    <s v="かみりょう けいじ"/>
    <s v="S_TOYOTAC"/>
  </r>
  <r>
    <x v="59"/>
    <x v="56"/>
    <s v="コンサルティングサービス事業統括"/>
    <x v="8"/>
    <s v="トヨタコンサルティング部 "/>
    <n v="0"/>
    <s v="Oracle Consulting Services"/>
    <s v="Strategic Region"/>
    <s v="TOYOTA Consulting"/>
    <n v="0"/>
    <n v="506205"/>
    <s v="IC1"/>
    <s v="L3"/>
    <s v="3"/>
    <n v="20310"/>
    <s v="20310.Staff Consultant - IC1"/>
    <s v="Staff Consultant"/>
    <s v="Delivery"/>
    <s v="B"/>
    <n v="5042"/>
    <x v="53"/>
    <s v="daiki.domon@oracle.com"/>
    <d v="2014-04-01T00:00:00"/>
    <s v="C"/>
    <s v="JP-Tokyo-Akasaka Office"/>
    <s v="ACB"/>
    <s v="ﾄﾞﾓﾝ ﾀﾞｲｷ"/>
    <s v="Daiki Domon"/>
    <x v="1"/>
    <s v="どもん だいき"/>
    <s v="S_TOYOTAC"/>
  </r>
  <r>
    <x v="59"/>
    <x v="56"/>
    <s v="コンサルティングサービス事業統括"/>
    <x v="8"/>
    <s v="トヨタコンサルティング部 "/>
    <n v="0"/>
    <s v="Oracle Consulting Services"/>
    <s v="Strategic Region"/>
    <s v="TOYOTA Consulting"/>
    <n v="0"/>
    <n v="506205"/>
    <s v="IC1"/>
    <s v="L3"/>
    <s v="3"/>
    <n v="20310"/>
    <s v="20310.Staff Consultant - IC1"/>
    <s v="Staff Consultant"/>
    <s v="Delivery"/>
    <s v="B"/>
    <n v="5042"/>
    <x v="53"/>
    <s v="keiichi.sakamoto@oracle.com"/>
    <d v="2015-11-01T00:00:00"/>
    <s v="C"/>
    <s v="JP-Toyota"/>
    <s v="Toyota"/>
    <s v="ｻｶﾓﾄ ｹｲｲﾁ"/>
    <s v="Keiichi Sakamoto"/>
    <x v="1"/>
    <s v="さかもと けいいち"/>
    <s v="S_TOYOTAC"/>
  </r>
  <r>
    <x v="59"/>
    <x v="56"/>
    <s v="コンサルティングサービス事業統括"/>
    <x v="8"/>
    <s v="トヨタコンサルティング部 "/>
    <n v="0"/>
    <s v="Oracle Consulting Services"/>
    <s v="Strategic Region"/>
    <s v="TOYOTA Consulting"/>
    <n v="0"/>
    <n v="506205"/>
    <s v="IC1"/>
    <s v="L2"/>
    <s v="2"/>
    <n v="20110"/>
    <s v="20110.Associate Consultant - IC1"/>
    <s v="Associate Consultant"/>
    <s v="Delivery"/>
    <s v="B"/>
    <n v="5042"/>
    <x v="53"/>
    <s v="zhang.h.hao@oracle.com"/>
    <d v="2016-04-01T00:00:00"/>
    <s v="NG"/>
    <s v="JP-Tokyo-Akasaka Office"/>
    <s v="Toyota"/>
    <s v="ﾁｮｳ ｺｳ"/>
    <s v="Hao Zhang"/>
    <x v="1"/>
    <s v="ちょう こう"/>
    <s v="S_TOYOTAC"/>
  </r>
  <r>
    <x v="60"/>
    <x v="57"/>
    <s v="コンサルティングサービス事業統括"/>
    <x v="8"/>
    <s v="西日本コンサルティング部 "/>
    <n v="0"/>
    <s v="Oracle Consulting Services"/>
    <s v="Strategic Region"/>
    <s v="West Account"/>
    <n v="0"/>
    <n v="506205"/>
    <s v="IC5"/>
    <s v="L8"/>
    <s v="8"/>
    <n v="21650"/>
    <s v="21650.Consulting Solution Director -IC5"/>
    <s v="Consulting Solution Director"/>
    <s v="Solution"/>
    <s v="B"/>
    <n v="702494"/>
    <x v="54"/>
    <s v="katsumi.hirao@oracle.com"/>
    <d v="1998-10-01T00:00:00"/>
    <s v="C"/>
    <s v="JP-Osaka"/>
    <s v="Osaka"/>
    <s v="ﾋﾗｵ ｶﾂﾐ"/>
    <s v="Katsumi Hirao"/>
    <x v="1"/>
    <s v="ひらお かつみ"/>
    <s v="S_WEST"/>
  </r>
  <r>
    <x v="60"/>
    <x v="57"/>
    <s v="コンサルティングサービス事業統括"/>
    <x v="8"/>
    <s v="西日本コンサルティング部 "/>
    <n v="0"/>
    <s v="Oracle Consulting Services"/>
    <s v="Strategic Region"/>
    <s v="West Account"/>
    <n v="0"/>
    <n v="506205"/>
    <s v="IC5"/>
    <s v="L8"/>
    <s v="8"/>
    <n v="21650"/>
    <s v="21650.Consulting Solution Director -IC5"/>
    <s v="Consulting Solution Director"/>
    <s v="Solution"/>
    <s v="B"/>
    <n v="702494"/>
    <x v="54"/>
    <s v="tadashi.takami@oracle.com"/>
    <d v="2001-03-01T00:00:00"/>
    <s v="C"/>
    <s v="JP-Osaka"/>
    <s v="Osaka"/>
    <s v="ﾀｶﾐ ﾀﾀﾞｼ"/>
    <s v="Tadashi Takami"/>
    <x v="1"/>
    <s v="たかみ ただし"/>
    <s v="S_WEST"/>
  </r>
  <r>
    <x v="60"/>
    <x v="57"/>
    <s v="コンサルティングサービス事業統括"/>
    <x v="8"/>
    <s v="西日本コンサルティング部 "/>
    <n v="0"/>
    <s v="Oracle Consulting Services"/>
    <s v="Strategic Region"/>
    <s v="West Account"/>
    <n v="0"/>
    <n v="506225"/>
    <s v="IC4"/>
    <s v="L7"/>
    <s v="7"/>
    <n v="21640"/>
    <s v="21640.Consulting Solution Manager - IC4"/>
    <s v="Consulting Solution Manager"/>
    <s v="Solution"/>
    <s v="B"/>
    <n v="702494"/>
    <x v="54"/>
    <s v="tadanori.uonomi@oracle.com"/>
    <d v="2005-08-01T00:00:00"/>
    <s v="C"/>
    <s v="JP-Osaka"/>
    <s v="Osaka"/>
    <s v="ｳｵﾉﾐ ﾀﾀﾞﾉﾘ"/>
    <s v="Tadanori Uonomi"/>
    <x v="1"/>
    <s v="うおのみ ただのり"/>
    <s v="S_WEST"/>
  </r>
  <r>
    <x v="60"/>
    <x v="57"/>
    <s v="コンサルティングサービス事業統括"/>
    <x v="8"/>
    <s v="西日本コンサルティング部 "/>
    <n v="0"/>
    <s v="Oracle Consulting Services"/>
    <s v="Strategic Region"/>
    <s v="West Account"/>
    <n v="0"/>
    <n v="506205"/>
    <s v="IC4"/>
    <s v="L7"/>
    <s v="7"/>
    <n v="20820"/>
    <s v="20820.Consulting Technical Manager - IC4"/>
    <s v="Consulting Technical Manager"/>
    <s v="Delivery"/>
    <s v="B"/>
    <n v="702494"/>
    <x v="54"/>
    <s v="takashi.sada@oracle.com"/>
    <d v="2006-04-16T00:00:00"/>
    <s v="C"/>
    <s v="JP-Osaka"/>
    <s v="Osaka"/>
    <s v="ｻﾀﾞ ﾀｶｼ"/>
    <s v="Takashi Sada"/>
    <x v="1"/>
    <s v="さだ たかし"/>
    <s v="S_WEST"/>
  </r>
  <r>
    <x v="60"/>
    <x v="57"/>
    <s v="コンサルティングサービス事業統括"/>
    <x v="8"/>
    <s v="西日本コンサルティング部 "/>
    <n v="0"/>
    <s v="Oracle Consulting Services"/>
    <s v="Strategic Region"/>
    <s v="West Account"/>
    <n v="0"/>
    <n v="506205"/>
    <s v="IC3"/>
    <s v="L6"/>
    <s v="6"/>
    <n v="20610"/>
    <s v="20610.Senior Principal Consultant - IC3"/>
    <s v="Senior Principal Consultant"/>
    <s v="Delivery"/>
    <s v="B"/>
    <n v="702494"/>
    <x v="54"/>
    <s v="futoshi.iriguchi@oracle.com"/>
    <d v="1999-10-01T00:00:00"/>
    <s v="C"/>
    <s v="JP-Osaka"/>
    <s v="Osaka"/>
    <s v="ｲﾘｸﾞﾁ ﾌﾄｼ"/>
    <s v="Futoshi Iriguchi"/>
    <x v="1"/>
    <s v="いりぐち ふとし"/>
    <s v="S_WEST"/>
  </r>
  <r>
    <x v="60"/>
    <x v="57"/>
    <s v="コンサルティングサービス事業統括"/>
    <x v="8"/>
    <s v="西日本コンサルティング部 "/>
    <n v="0"/>
    <s v="Oracle Consulting Services"/>
    <s v="Strategic Region"/>
    <s v="West Account"/>
    <n v="0"/>
    <n v="506205"/>
    <s v="IC3"/>
    <s v="L6"/>
    <s v="6"/>
    <n v="20610"/>
    <s v="20610.Senior Principal Consultant - IC3"/>
    <s v="Senior Principal Consultant"/>
    <s v="Delivery"/>
    <s v="B"/>
    <n v="702494"/>
    <x v="54"/>
    <s v="tamie.shigekawa@oracle.com"/>
    <d v="2000-03-01T00:00:00"/>
    <s v="C"/>
    <s v="JP-Osaka"/>
    <s v="Osaka"/>
    <s v="ｼｹﾞｶﾜ ﾀﾐｴ"/>
    <s v="Tamie Shigekawa"/>
    <x v="1"/>
    <s v="しげかわ たみえ"/>
    <s v="S_WEST"/>
  </r>
  <r>
    <x v="60"/>
    <x v="57"/>
    <s v="コンサルティングサービス事業統括"/>
    <x v="8"/>
    <s v="西日本コンサルティング部 "/>
    <n v="0"/>
    <s v="Oracle Consulting Services"/>
    <s v="Strategic Region"/>
    <s v="West Account"/>
    <n v="0"/>
    <n v="506205"/>
    <s v="IC3"/>
    <s v="L6"/>
    <s v="6"/>
    <n v="20610"/>
    <s v="20610.Senior Principal Consultant - IC3"/>
    <s v="Senior Principal Consultant"/>
    <s v="Delivery"/>
    <s v="B"/>
    <n v="702494"/>
    <x v="54"/>
    <s v="isamu.yokomizo@oracle.com"/>
    <d v="2006-11-01T00:00:00"/>
    <s v="C"/>
    <s v="JP-Osaka"/>
    <s v="Osaka"/>
    <s v="ﾖｺﾐｿﾞ ｲｻﾑ"/>
    <s v="Isamu Yokomizo"/>
    <x v="1"/>
    <s v="よこみぞ いさむ"/>
    <s v="S_WEST"/>
  </r>
  <r>
    <x v="60"/>
    <x v="57"/>
    <s v="コンサルティングサービス事業統括"/>
    <x v="8"/>
    <s v="西日本コンサルティング部 "/>
    <n v="0"/>
    <s v="Oracle Consulting Services"/>
    <s v="Strategic Region"/>
    <s v="West Account"/>
    <n v="0"/>
    <n v="506205"/>
    <s v="IC3"/>
    <s v="L6"/>
    <s v="6"/>
    <n v="20610"/>
    <s v="20610.Senior Principal Consultant - IC3"/>
    <s v="Senior Principal Consultant"/>
    <s v="Delivery"/>
    <s v="B"/>
    <n v="702494"/>
    <x v="54"/>
    <s v="koji.mitsufuji@oracle.com"/>
    <d v="2008-02-01T00:00:00"/>
    <s v="C"/>
    <s v="JP-Osaka"/>
    <s v="Osaka"/>
    <s v="ﾐﾂﾌｼﾞ ｺｳｼﾞ"/>
    <s v="Koji Mitsufuji"/>
    <x v="1"/>
    <s v="みつふじ こうじ"/>
    <s v="S_WEST"/>
  </r>
  <r>
    <x v="60"/>
    <x v="57"/>
    <s v="コンサルティングサービス事業統括"/>
    <x v="8"/>
    <s v="西日本コンサルティング部 "/>
    <n v="0"/>
    <s v="Oracle Consulting Services"/>
    <s v="Strategic Region"/>
    <s v="West Account"/>
    <n v="0"/>
    <n v="506205"/>
    <s v="IC3"/>
    <s v="L6"/>
    <s v="6"/>
    <n v="20610"/>
    <s v="20610.Senior Principal Consultant - IC3"/>
    <s v="Senior Principal Consultant"/>
    <s v="Delivery"/>
    <s v="B"/>
    <n v="702494"/>
    <x v="54"/>
    <s v="hirokazu.x.tanaka@oracle.com"/>
    <d v="2008-11-01T00:00:00"/>
    <s v="C"/>
    <s v="JP-Osaka"/>
    <s v="Osaka"/>
    <s v="ﾀﾅｶ ﾋﾛｶｽﾞ"/>
    <s v="Hirokazu Tanaka"/>
    <x v="1"/>
    <s v="たなか ひろかず"/>
    <s v="S_WEST"/>
  </r>
  <r>
    <x v="60"/>
    <x v="57"/>
    <s v="コンサルティングサービス事業統括"/>
    <x v="8"/>
    <s v="西日本コンサルティング部 "/>
    <n v="0"/>
    <s v="Oracle Consulting Services"/>
    <s v="Strategic Region"/>
    <s v="West Account"/>
    <n v="0"/>
    <n v="506205"/>
    <s v="IC3"/>
    <s v="L5"/>
    <s v="5"/>
    <n v="20515"/>
    <s v="20515.Principal Consultant - IC3"/>
    <s v="Principal Consultant"/>
    <s v="Delivery"/>
    <s v="B"/>
    <n v="702494"/>
    <x v="54"/>
    <s v="yukio.tsujihara@oracle.com"/>
    <d v="1992-10-01T00:00:00"/>
    <s v="C"/>
    <s v="JP-Osaka"/>
    <s v="Osaka"/>
    <s v="ﾂｼﾞﾊﾗ ﾕｷｵ"/>
    <s v="Yukio Tsujihara"/>
    <x v="1"/>
    <s v="つじはら ゆきお"/>
    <s v="S_WEST"/>
  </r>
  <r>
    <x v="61"/>
    <x v="58"/>
    <s v="コンサルティングサービス事業統括"/>
    <x v="8"/>
    <s v="ストラテジック・リージョン事業本部"/>
    <n v="0"/>
    <s v="Oracle Consulting Services"/>
    <s v="Strategic Region"/>
    <s v="Strategic Region"/>
    <n v="0"/>
    <n v="506205"/>
    <s v="M5"/>
    <s v="L9"/>
    <s v="9"/>
    <n v="23020"/>
    <s v="23020.Consulting Senior Practice Director - M5"/>
    <s v="Consulting Senior Practice Director"/>
    <s v="Practice"/>
    <s v="B"/>
    <n v="959431"/>
    <x v="1"/>
    <s v="kazuhiro.okimura@oracle.com"/>
    <d v="2014-05-01T00:00:00"/>
    <s v="C"/>
    <s v="JP-Tokyo-Akasaka Office"/>
    <s v="OAC"/>
    <s v="ｵｷﾑﾗ ｶｽﾞﾋﾛ"/>
    <s v="Kazuhiro Okimura"/>
    <x v="0"/>
    <s v="おきむら かずひろ"/>
    <s v="S_REGION"/>
  </r>
  <r>
    <x v="61"/>
    <x v="58"/>
    <s v="コンサルティングサービス事業統括"/>
    <x v="8"/>
    <s v="ストラテジック・リージョン事業本部"/>
    <n v="0"/>
    <s v="Oracle Consulting Services"/>
    <s v="Strategic Region"/>
    <s v="Strategic Region"/>
    <n v="0"/>
    <n v="506205"/>
    <s v="IC3"/>
    <s v="L6"/>
    <s v="6"/>
    <n v="22026"/>
    <s v="22026.Consulting Staff Senior Principal - IC3"/>
    <s v="Consulting Staff Senior Principal"/>
    <s v="General/Operations"/>
    <s v="NB"/>
    <n v="4923"/>
    <x v="51"/>
    <s v="mikako.yoshikane@oracle.com"/>
    <d v="2000-04-01T00:00:00"/>
    <s v="NG"/>
    <s v="JP-Tokyo-Akasaka Office"/>
    <s v="OAC"/>
    <s v="ﾖｼｶﾈ ﾐｶｺ"/>
    <s v="Mikako Yoshikane"/>
    <x v="1"/>
    <s v="よしかね みかこ"/>
    <s v="S_REGION"/>
  </r>
  <r>
    <x v="62"/>
    <x v="59"/>
    <s v="コンサルティングサービス事業統括"/>
    <x v="8"/>
    <s v="トヨタプロジェクトサポート部 "/>
    <n v="0"/>
    <s v="Oracle Consulting Services"/>
    <s v="Strategic Region"/>
    <s v="TOYOTA Project Support"/>
    <n v="0"/>
    <n v="506205"/>
    <s v="IC5"/>
    <s v="L8"/>
    <s v="8"/>
    <n v="12612"/>
    <s v="12612.Consulting Project Technical Director - IC5"/>
    <s v="Consulting Project Technical Director"/>
    <s v="Project"/>
    <s v="B"/>
    <n v="4923"/>
    <x v="51"/>
    <s v="shinichi.murota@oracle.com"/>
    <d v="2001-08-01T00:00:00"/>
    <s v="C"/>
    <s v="JP-Osaka"/>
    <s v="Osaka"/>
    <s v="ﾑﾛﾀ ｼﾝｲﾁ"/>
    <s v="Shinichi Murota"/>
    <x v="1"/>
    <s v="むろた しんいち"/>
    <s v="S_TOYOTA"/>
  </r>
  <r>
    <x v="62"/>
    <x v="59"/>
    <s v="コンサルティングサービス事業統括"/>
    <x v="8"/>
    <s v="トヨタプロジェクトサポート部 "/>
    <n v="0"/>
    <s v="Oracle Consulting Services"/>
    <s v="Strategic Region"/>
    <s v="TOYOTA Project Support"/>
    <n v="0"/>
    <n v="506225"/>
    <s v="IC5"/>
    <s v="L8"/>
    <s v="8"/>
    <n v="12612"/>
    <s v="12612.Consulting Project Technical Director - IC5"/>
    <s v="Consulting Project Technical Director"/>
    <s v="Project"/>
    <s v="B"/>
    <n v="4923"/>
    <x v="51"/>
    <s v="yoshifumi.futamura@oracle.com"/>
    <d v="2001-10-01T00:00:00"/>
    <s v="C"/>
    <s v="JP-Osaka"/>
    <s v="Osaka"/>
    <s v="ﾌﾀﾑﾗ ﾖｼﾌﾐ"/>
    <s v="Yoshifumi Futamura"/>
    <x v="1"/>
    <s v="ふたむら よしふみ"/>
    <s v="S_TOYOTA"/>
  </r>
  <r>
    <x v="62"/>
    <x v="59"/>
    <s v="コンサルティングサービス事業統括"/>
    <x v="8"/>
    <s v="トヨタプロジェクトサポート部 "/>
    <n v="0"/>
    <s v="Oracle Consulting Services"/>
    <s v="Strategic Region"/>
    <s v="TOYOTA Project Support"/>
    <n v="0"/>
    <n v="506205"/>
    <s v="IC4"/>
    <s v="L7"/>
    <s v="7"/>
    <n v="12611"/>
    <s v="12611.Consulting Project Technical Manager - IC4"/>
    <s v="Consulting Project Technical Manager"/>
    <s v="Project"/>
    <s v="B"/>
    <n v="4923"/>
    <x v="51"/>
    <s v="keiko.yun@oracle.com"/>
    <d v="2006-01-01T00:00:00"/>
    <s v="C"/>
    <s v="JP-Tokyo-Akasaka Office"/>
    <s v="ACB"/>
    <s v="ﾕﾝ ｹｲｺ"/>
    <s v="Keiko Yun"/>
    <x v="1"/>
    <s v="ゆん けいこ"/>
    <s v="S_TOYOTA"/>
  </r>
  <r>
    <x v="62"/>
    <x v="59"/>
    <s v="コンサルティングサービス事業統括"/>
    <x v="8"/>
    <s v="トヨタプロジェクトサポート部 "/>
    <n v="0"/>
    <s v="Oracle Consulting Services"/>
    <s v="Strategic Region"/>
    <s v="TOYOTA Project Support"/>
    <n v="0"/>
    <n v="506205"/>
    <s v="IC3"/>
    <s v="L5"/>
    <s v="5"/>
    <n v="20515"/>
    <s v="20515.Principal Consultant - IC3"/>
    <s v="Principal Consultant"/>
    <s v="Delivery"/>
    <s v="B"/>
    <n v="4923"/>
    <x v="51"/>
    <s v="masaru.sakata@oracle.com"/>
    <d v="2019-01-01T00:00:00"/>
    <s v="C"/>
    <s v="JP-Tokyo-Akasaka Office"/>
    <s v="OAC"/>
    <s v="ｻｶﾀ ﾏｻﾙ"/>
    <s v="Masaru Sakata"/>
    <x v="1"/>
    <s v="さかた まさる"/>
    <s v="S_TOYOTA"/>
  </r>
  <r>
    <x v="45"/>
    <x v="42"/>
    <s v="コンサルティングサービス事業統括"/>
    <x v="7"/>
    <s v="Advanced Solutionコンサルティング本部"/>
    <n v="0"/>
    <s v="Oracle Consulting Services"/>
    <s v="Cloud - Application Consulting"/>
    <s v="Advanced Solution Cloud Consulting"/>
    <n v="0"/>
    <n v="506205"/>
    <s v="M3"/>
    <s v="L7"/>
    <s v="7"/>
    <n v="21110"/>
    <s v="21110.Consulting Practice Manager - M3"/>
    <s v="Consulting Practice Manager"/>
    <s v="Practice"/>
    <s v="B"/>
    <n v="1082126"/>
    <x v="31"/>
    <s v="atsushi.sekine@oracle.com"/>
    <d v="1998-04-01T00:00:00"/>
    <s v="NG"/>
    <s v="JP-Tokyo-Akasaka Office"/>
    <s v="ACB"/>
    <s v="ｾｷﾈ ｱﾂｼ"/>
    <s v="Atsushi Sekine"/>
    <x v="0"/>
    <s v="せきね あつし"/>
    <s v="A_ADVSOL"/>
  </r>
  <r>
    <x v="41"/>
    <x v="38"/>
    <s v="コンサルティングサービス事業統括"/>
    <x v="7"/>
    <s v="ERP/EPMクラウドコンサルティング本部"/>
    <s v="Procurementクラウドコンサルティング部"/>
    <s v="Oracle Consulting Services"/>
    <s v="Cloud - Application Consulting"/>
    <s v="ERP/EPM Cloud Consulting"/>
    <s v="Procurement Cloud Consulting"/>
    <n v="506225"/>
    <s v="M2"/>
    <s v="L6"/>
    <s v="6"/>
    <n v="22030"/>
    <s v="22030.Consulting Staff Managing Principal - M2"/>
    <s v="Consulting Staff Managing Principal"/>
    <s v="General/Operations"/>
    <s v="NB"/>
    <n v="3377"/>
    <x v="34"/>
    <s v="takuya.kataoka@oracle.com"/>
    <d v="2010-04-01T00:00:00"/>
    <s v="NG"/>
    <s v="JP-Tokyo-Akasaka Office"/>
    <s v="ACB"/>
    <s v="ｶﾀｵｶ ﾀｸﾔ"/>
    <s v="Takuya Kataoka"/>
    <x v="1"/>
    <s v="かたおか たくや"/>
    <s v="A_PRCCLD"/>
  </r>
  <r>
    <x v="60"/>
    <x v="57"/>
    <s v="コンサルティングサービス事業統括"/>
    <x v="8"/>
    <s v="西日本コンサルティング部 "/>
    <n v="0"/>
    <s v="Oracle Consulting Services"/>
    <s v="Strategic Region"/>
    <s v="West Account"/>
    <n v="0"/>
    <n v="506205"/>
    <s v="M4"/>
    <s v="L8"/>
    <s v="8"/>
    <n v="21310"/>
    <s v="21310.Consulting Practice Director - M4"/>
    <s v="Consulting Practice Director"/>
    <s v="Practice"/>
    <s v="B"/>
    <n v="4923"/>
    <x v="51"/>
    <s v="takashi.okuyama@oracle.com"/>
    <d v="2017-09-01T00:00:00"/>
    <s v="C"/>
    <s v="JP-Osaka"/>
    <s v="Osaka"/>
    <s v="ｵｸﾔﾏ ﾀｶｼ"/>
    <s v="Takashi Okuyama"/>
    <x v="0"/>
    <s v="おくやま たかし"/>
    <s v="S_WEST"/>
  </r>
  <r>
    <x v="60"/>
    <x v="57"/>
    <s v="コンサルティングサービス事業統括"/>
    <x v="8"/>
    <s v="西日本コンサルティング部 "/>
    <n v="0"/>
    <s v="Oracle Consulting Services"/>
    <s v="Strategic Region"/>
    <s v="West Account"/>
    <n v="0"/>
    <n v="506205"/>
    <s v="IC5"/>
    <s v="L8"/>
    <s v="8"/>
    <n v="12612"/>
    <s v="12612.Consulting Project Technical Director - IC5"/>
    <s v="Consulting Project Technical Director"/>
    <s v="Project"/>
    <s v="B"/>
    <n v="702494"/>
    <x v="54"/>
    <s v="katsumi.ikeda@oracle.com"/>
    <d v="2000-07-01T00:00:00"/>
    <s v="C"/>
    <s v="JP-Osaka"/>
    <s v="Osaka"/>
    <s v="ｲｹﾀﾞ ｶﾂﾐ"/>
    <s v="Katsumi Ikeda"/>
    <x v="1"/>
    <s v="いけだ かつみ"/>
    <s v="S_WEST"/>
  </r>
  <r>
    <x v="60"/>
    <x v="57"/>
    <s v="コンサルティングサービス事業統括"/>
    <x v="8"/>
    <s v="西日本コンサルティング部 "/>
    <n v="0"/>
    <s v="Oracle Consulting Services"/>
    <s v="Strategic Region"/>
    <s v="West Account"/>
    <n v="0"/>
    <n v="506205"/>
    <s v="IC4"/>
    <s v="L7"/>
    <s v="7"/>
    <n v="21640"/>
    <s v="21640.Consulting Solution Manager - IC4"/>
    <s v="Consulting Solution Manager"/>
    <s v="Solution"/>
    <s v="B"/>
    <n v="702494"/>
    <x v="54"/>
    <s v="shigetaka.terazono@oracle.com"/>
    <d v="1998-05-01T00:00:00"/>
    <s v="C"/>
    <s v="JP-Osaka"/>
    <s v="Osaka"/>
    <s v="ﾃﾗｿﾞﾉ ｼｹﾞﾀｶ"/>
    <s v="Shigetaka Terazono"/>
    <x v="1"/>
    <s v="てらぞの しげたか"/>
    <s v="S_WEST"/>
  </r>
  <r>
    <x v="16"/>
    <x v="13"/>
    <s v="コンサルティングサービス事業統括"/>
    <x v="5"/>
    <s v="グローバルエンゲージメント部"/>
    <n v="0"/>
    <s v="Oracle Consulting Services"/>
    <s v="Consulting Global Engagement"/>
    <s v="Consulting Global Engagement"/>
    <n v="0"/>
    <n v="506165"/>
    <s v="M3"/>
    <s v="L7"/>
    <s v="7"/>
    <n v="21110"/>
    <s v="21110.Consulting Practice Manager - M3"/>
    <s v="Consulting Practice Manager"/>
    <s v="Practice"/>
    <s v="B"/>
    <n v="959431"/>
    <x v="1"/>
    <s v="mieko.kondo@oracle.com"/>
    <d v="1996-02-01T00:00:00"/>
    <s v="C"/>
    <s v="JP-Tokyo-Akasaka Office"/>
    <s v="ACB"/>
    <s v="ｺﾝﾄﾞｳ ﾐｴｺ"/>
    <s v="Mieko Kondo"/>
    <x v="0"/>
    <s v="こんどう みえこ"/>
    <s v=" - "/>
  </r>
  <r>
    <x v="50"/>
    <x v="47"/>
    <s v="コンサルティングサービス事業統括"/>
    <x v="7"/>
    <s v="HCMクラウドコンサルティング本部"/>
    <s v="第二HCMクラウドコンサルティング部"/>
    <s v="Oracle Consulting Services"/>
    <s v="Cloud - Application Consulting"/>
    <s v="HCM Cloud Consulting"/>
    <s v="HCM Cloud Consulting 2"/>
    <n v="506215"/>
    <s v="M3"/>
    <s v="L7"/>
    <s v="7"/>
    <n v="27330"/>
    <s v="27330.Cloud Adoption Consulting Practice Snr Manager"/>
    <s v="Consulting Practice Senior Manager"/>
    <s v="Delivery"/>
    <s v="B"/>
    <n v="1465"/>
    <x v="42"/>
    <s v="kaori.kitabayashi@oracle.com"/>
    <d v="2000-11-01T00:00:00"/>
    <s v="C"/>
    <s v="JP-Tokyo-Akasaka Office"/>
    <s v="ACB"/>
    <s v="ｷﾀﾊﾞﾔｼ ｶｵﾘ"/>
    <s v="Kaori Kitabayashi"/>
    <x v="1"/>
    <s v="きたばやし かおり"/>
    <s v="A_HCM2"/>
  </r>
  <r>
    <x v="16"/>
    <x v="13"/>
    <s v="コンサルティングサービス事業統括"/>
    <x v="5"/>
    <s v="グローバルエンゲージメント部"/>
    <n v="0"/>
    <s v="Oracle Consulting Services"/>
    <s v="Consulting Global Engagement"/>
    <s v="Consulting Global Engagement"/>
    <n v="0"/>
    <n v="506165"/>
    <s v="IC3"/>
    <s v="L6"/>
    <s v="6"/>
    <n v="22026"/>
    <s v="22026.Consulting Staff Senior Principal - IC3"/>
    <s v="Consulting Staff Senior Principal"/>
    <s v="General/Operations"/>
    <s v="NB"/>
    <n v="689"/>
    <x v="14"/>
    <s v="daishi.yamada@oracle.com"/>
    <d v="1997-09-01T00:00:00"/>
    <s v="NG"/>
    <s v="JP-Tokyo-Akasaka Office"/>
    <s v="ACB"/>
    <s v="ﾔﾏﾀﾞ ﾀﾞｲｼ"/>
    <s v="Daishi Yamada"/>
    <x v="1"/>
    <s v="やまだ だいし"/>
    <s v=" - "/>
  </r>
  <r>
    <x v="9"/>
    <x v="7"/>
    <s v="コンサルティングサービス事業統括"/>
    <x v="3"/>
    <s v="クラウド・テクノロジーコンサルティング事業本部"/>
    <n v="0"/>
    <s v="Oracle Consulting Services"/>
    <s v="Cloud - Technology Consulting"/>
    <s v="Cloud - Technology Consulting"/>
    <n v="0"/>
    <n v="506325"/>
    <s v="IC3"/>
    <s v="L6"/>
    <s v="6"/>
    <n v="22026"/>
    <s v="22026.Consulting Staff Senior Principal - IC3"/>
    <s v="Consulting Staff Senior Principal"/>
    <s v="General/Operations"/>
    <s v="NB"/>
    <n v="1737"/>
    <x v="8"/>
    <s v="yasuhisa.kawamoto@oracle.com"/>
    <d v="2007-04-01T00:00:00"/>
    <s v="NG"/>
    <s v="JP-Tokyo-Akasaka Office"/>
    <s v="ACB"/>
    <s v="ｶﾜﾓﾄ ﾔｽﾋｻ"/>
    <s v="Yasuhisa Kawamoto"/>
    <x v="1"/>
    <s v="かわもと やすひさ"/>
    <s v="TECH"/>
  </r>
  <r>
    <x v="16"/>
    <x v="13"/>
    <s v="コンサルティングサービス事業統括"/>
    <x v="5"/>
    <s v="グローバルエンゲージメント部"/>
    <n v="0"/>
    <s v="Oracle Consulting Services"/>
    <s v="Consulting Global Engagement"/>
    <s v="Consulting Global Engagement"/>
    <n v="0"/>
    <n v="506165"/>
    <s v="IC2"/>
    <s v="L4"/>
    <s v="4"/>
    <n v="22024"/>
    <s v="22024.Consulting Staff Senior - IC2"/>
    <s v="Consulting Staff Senior"/>
    <s v="General/Operations"/>
    <s v="NB"/>
    <n v="689"/>
    <x v="14"/>
    <s v="hiroshi.sasamoto@oracle.com"/>
    <d v="2006-01-01T00:00:00"/>
    <s v="C"/>
    <s v="JP-Tokyo-OAC"/>
    <s v="ACB"/>
    <s v="ｻｻﾓﾄ ﾋﾛｼ"/>
    <s v="Hiroshi Sasamoto"/>
    <x v="1"/>
    <s v="ささもと ひろし"/>
    <s v=" - "/>
  </r>
  <r>
    <x v="10"/>
    <x v="8"/>
    <s v="コンサルティングサービス事業統括"/>
    <x v="4"/>
    <s v="コンサルティングProject Success Support本部"/>
    <n v="0"/>
    <s v="Oracle Consulting Services"/>
    <s v="Consulting Project Success Support"/>
    <s v="Consulting Project Success Support"/>
    <n v="0"/>
    <n v="506255"/>
    <s v="M4"/>
    <s v="L8"/>
    <s v="8"/>
    <n v="21310"/>
    <s v="21310.Consulting Practice Director - M4"/>
    <s v="Consulting Practice Director"/>
    <s v="Practice"/>
    <s v="B"/>
    <n v="959431"/>
    <x v="1"/>
    <s v="hota.nojiri@oracle.com"/>
    <d v="2018-02-01T00:00:00"/>
    <s v="C"/>
    <s v="JP-Nagoya"/>
    <s v="Nagoya"/>
    <s v="ﾉｼﾞﾘ ﾎｳﾀ"/>
    <s v="Hota Nojiri"/>
    <x v="0"/>
    <s v="のじり ほうた"/>
    <s v=" - "/>
  </r>
  <r>
    <x v="63"/>
    <x v="60"/>
    <s v="コンサルティングサービス事業統括"/>
    <x v="4"/>
    <s v="クラウドプロジェクトオフィス部"/>
    <n v="0"/>
    <s v="Oracle Consulting Services"/>
    <s v="Consulting Project Success Support"/>
    <s v="Cloud Project Office"/>
    <n v="0"/>
    <n v="506255"/>
    <s v="M4"/>
    <s v="L8"/>
    <s v="8"/>
    <n v="21310"/>
    <s v="21310.Consulting Practice Director - M4"/>
    <s v="Consulting Practice Director"/>
    <s v="Practice"/>
    <s v="B"/>
    <n v="1014879"/>
    <x v="9"/>
    <s v="toshitada.shimizu@oracle.com"/>
    <d v="1998-08-01T00:00:00"/>
    <s v="C"/>
    <s v="JP-Tokyo-OAC"/>
    <s v="OAC"/>
    <s v="ｼﾐｽﾞ ﾄｼﾀﾀﾞ"/>
    <s v="Toshitada Shimizu"/>
    <x v="0"/>
    <s v="しみず としただ"/>
    <s v=" - "/>
  </r>
  <r>
    <x v="63"/>
    <x v="60"/>
    <s v="コンサルティングサービス事業統括"/>
    <x v="4"/>
    <s v="クラウドプロジェクトオフィス部"/>
    <n v="0"/>
    <s v="Oracle Consulting Services"/>
    <s v="Consulting Project Success Support"/>
    <s v="Cloud Project Office"/>
    <n v="0"/>
    <n v="506255"/>
    <s v="IC5"/>
    <s v="L8"/>
    <s v="8"/>
    <n v="12612"/>
    <s v="12612.Consulting Project Technical Director - IC5"/>
    <s v="Consulting Project Technical Director"/>
    <s v="Project"/>
    <s v="B"/>
    <n v="1546"/>
    <x v="55"/>
    <s v="shuichi.tanuma@oracle.com"/>
    <d v="2000-08-01T00:00:00"/>
    <s v="C"/>
    <s v="JP-Tokyo-Akasaka Office"/>
    <s v="ACB"/>
    <s v="ﾀﾇﾏ ｼｭｳｲﾁ"/>
    <s v="Shuichi Tanuma"/>
    <x v="1"/>
    <s v="たぬま しゅういち"/>
    <s v=" - "/>
  </r>
  <r>
    <x v="63"/>
    <x v="60"/>
    <s v="コンサルティングサービス事業統括"/>
    <x v="4"/>
    <s v="クラウドプロジェクトオフィス部"/>
    <n v="0"/>
    <s v="Oracle Consulting Services"/>
    <s v="Consulting Project Success Support"/>
    <s v="Cloud Project Office"/>
    <n v="0"/>
    <n v="506255"/>
    <s v="IC4"/>
    <s v="L7"/>
    <s v="7"/>
    <n v="12611"/>
    <s v="12611.Consulting Project Technical Manager - IC4"/>
    <s v="Consulting Project Technical Manager"/>
    <s v="Project"/>
    <s v="B"/>
    <n v="1546"/>
    <x v="55"/>
    <s v="tairyu.takahashi@oracle.com"/>
    <d v="1995-04-01T00:00:00"/>
    <s v="C"/>
    <s v="JP-Tokyo-Akasaka Office"/>
    <s v="ACB"/>
    <s v="ﾀｶﾊｼ ﾀｲﾘｭｳ"/>
    <s v="Tairyu Takahashi"/>
    <x v="1"/>
    <s v="たかはし たいりゅう"/>
    <s v=" - "/>
  </r>
  <r>
    <x v="63"/>
    <x v="60"/>
    <s v="コンサルティングサービス事業統括"/>
    <x v="4"/>
    <s v="クラウドプロジェクトオフィス部"/>
    <n v="0"/>
    <s v="Oracle Consulting Services"/>
    <s v="Consulting Project Success Support"/>
    <s v="Cloud Project Office"/>
    <n v="0"/>
    <n v="506255"/>
    <s v="IC4"/>
    <s v="L7"/>
    <s v="7"/>
    <n v="12611"/>
    <s v="12611.Consulting Project Technical Manager - IC4"/>
    <s v="Consulting Project Technical Manager"/>
    <s v="Project"/>
    <s v="B"/>
    <n v="1546"/>
    <x v="55"/>
    <s v="yoshiharu.harada@oracle.com"/>
    <d v="1999-09-01T00:00:00"/>
    <s v="C"/>
    <s v="JP-Tokyo-Akasaka Office"/>
    <s v="ACB"/>
    <s v="ﾊﾗﾀﾞ ﾖｼﾊﾙ"/>
    <s v="Yoshiharu Harada"/>
    <x v="1"/>
    <s v="はらだ よしはる"/>
    <s v=" - "/>
  </r>
  <r>
    <x v="63"/>
    <x v="60"/>
    <s v="コンサルティングサービス事業統括"/>
    <x v="4"/>
    <s v="クラウドプロジェクトオフィス部"/>
    <n v="0"/>
    <s v="Oracle Consulting Services"/>
    <s v="Consulting Project Success Support"/>
    <s v="Cloud Project Office"/>
    <n v="0"/>
    <n v="506255"/>
    <s v="IC4"/>
    <s v="L7"/>
    <s v="7"/>
    <n v="12611"/>
    <s v="12611.Consulting Project Technical Manager - IC4"/>
    <s v="Consulting Project Technical Manager"/>
    <s v="Project"/>
    <s v="B"/>
    <n v="1546"/>
    <x v="55"/>
    <s v="takashi.murakami@oracle.com"/>
    <d v="2000-10-01T00:00:00"/>
    <s v="C"/>
    <s v="JP-Tokyo-Akasaka Office"/>
    <s v="ACB"/>
    <s v="ﾑﾗｶﾐ ﾀｶｼ"/>
    <s v="Takashi Murakami"/>
    <x v="1"/>
    <s v="むらかみ たかし"/>
    <s v=" - "/>
  </r>
  <r>
    <x v="63"/>
    <x v="60"/>
    <s v="コンサルティングサービス事業統括"/>
    <x v="4"/>
    <s v="クラウドプロジェクトオフィス部"/>
    <n v="0"/>
    <s v="Oracle Consulting Services"/>
    <s v="Consulting Project Success Support"/>
    <s v="Cloud Project Office"/>
    <n v="0"/>
    <n v="506255"/>
    <s v="IC4"/>
    <s v="L7"/>
    <s v="7"/>
    <n v="12611"/>
    <s v="12611.Consulting Project Technical Manager - IC4"/>
    <s v="Consulting Project Technical Manager"/>
    <s v="Project"/>
    <s v="B"/>
    <n v="1546"/>
    <x v="55"/>
    <s v="masashi.tashiro@oracle.com"/>
    <d v="2007-11-01T00:00:00"/>
    <s v="C"/>
    <s v="JP-Tokyo-Akasaka Office"/>
    <s v="ACB"/>
    <s v="ﾀｼﾛ ﾏｻｼ"/>
    <s v="Masashi Tashiro"/>
    <x v="1"/>
    <s v="たしろ まさし"/>
    <s v=" - "/>
  </r>
  <r>
    <x v="63"/>
    <x v="60"/>
    <s v="コンサルティングサービス事業統括"/>
    <x v="4"/>
    <s v="クラウドプロジェクトオフィス部"/>
    <n v="0"/>
    <s v="Oracle Consulting Services"/>
    <s v="Consulting Project Success Support"/>
    <s v="Cloud Project Office"/>
    <n v="0"/>
    <n v="506255"/>
    <s v="IC4"/>
    <s v="L7"/>
    <s v="7"/>
    <n v="12611"/>
    <s v="12611.Consulting Project Technical Manager - IC4"/>
    <s v="Consulting Project Technical Manager"/>
    <s v="Project"/>
    <s v="B"/>
    <n v="1546"/>
    <x v="55"/>
    <s v="akira.yoneya@oracle.com"/>
    <d v="2018-11-15T00:00:00"/>
    <s v="C"/>
    <s v="JP-Tokyo-Akasaka Office"/>
    <s v="ACB"/>
    <s v="ﾖﾈﾔ ｱｷﾗ"/>
    <s v="Akira Yoneya"/>
    <x v="1"/>
    <s v="よねや あきら"/>
    <s v=" - "/>
  </r>
  <r>
    <x v="64"/>
    <x v="61"/>
    <s v="コンサルティングサービス事業統括"/>
    <x v="4"/>
    <s v="クラウドプロセスマネジメント部"/>
    <n v="0"/>
    <s v="Oracle Consulting Services"/>
    <s v="Consulting Project Success Support"/>
    <s v="Cloud Process Management"/>
    <n v="0"/>
    <n v="506255"/>
    <s v="IC4"/>
    <s v="L7"/>
    <s v="7"/>
    <n v="22027"/>
    <s v="22027.Consulting Staff Technical Manager - IC4"/>
    <s v="Consulting Staff Technical Manager"/>
    <s v="General/Operations"/>
    <s v="NB"/>
    <n v="1014879"/>
    <x v="9"/>
    <s v="tomoyasu.saito@oracle.com"/>
    <d v="2019-04-01T00:00:00"/>
    <s v="C"/>
    <s v="JP-Tokyo-Akasaka Office"/>
    <s v="-"/>
    <s v="ｻｲﾄｳ ﾄﾓﾔｽ"/>
    <s v="Tomoyasu Saito"/>
    <x v="1"/>
    <s v="さいとう ともやす"/>
    <s v=" - "/>
  </r>
  <r>
    <x v="64"/>
    <x v="61"/>
    <s v="コンサルティングサービス事業統括"/>
    <x v="4"/>
    <s v="クラウドプロセスマネジメント部"/>
    <n v="0"/>
    <s v="Oracle Consulting Services"/>
    <s v="Consulting Project Success Support"/>
    <s v="Cloud Process Management"/>
    <n v="0"/>
    <n v="506255"/>
    <s v="IC3"/>
    <s v="L6"/>
    <s v="6"/>
    <n v="22026"/>
    <s v="22026.Consulting Staff Senior Principal - IC3"/>
    <s v="Consulting Staff Senior Principal"/>
    <s v="General/Operations"/>
    <s v="NB"/>
    <n v="1014879"/>
    <x v="9"/>
    <s v="hiroshi.koganemaru@oracle.com"/>
    <d v="2006-01-01T00:00:00"/>
    <s v="C"/>
    <s v="JP-Tokyo-Akasaka Office"/>
    <s v="ACB"/>
    <s v="ｺｶﾞﾈﾏﾙ ﾋﾛｼ"/>
    <s v="Hiroshi Koganemaru"/>
    <x v="1"/>
    <s v="こがねまる ひろし"/>
    <s v=" - "/>
  </r>
  <r>
    <x v="65"/>
    <x v="62"/>
    <s v="コンサルティングサービス事業統括"/>
    <x v="9"/>
    <s v="Employee Success"/>
    <n v="0"/>
    <s v="Oracle Consulting Services"/>
    <s v="Employee Success"/>
    <s v="Employee Success"/>
    <n v="0"/>
    <n v="506245"/>
    <s v="M3"/>
    <s v="L7"/>
    <s v="7"/>
    <n v="22040"/>
    <s v="22040.Consulting Staff Practice Manager - M3"/>
    <s v="Consulting Staff Practice Manager"/>
    <s v="General/Operations"/>
    <s v="NB"/>
    <n v="959431"/>
    <x v="1"/>
    <s v="kenji.tanaka@oracle.com"/>
    <d v="2008-01-01T00:00:00"/>
    <s v="C"/>
    <s v="JP-Tokyo-Akasaka Office"/>
    <s v="ACB"/>
    <s v="ﾀﾅｶ ｹﾝｼﾞ"/>
    <s v="Kenji Tanaka"/>
    <x v="0"/>
    <s v="たなか けんじ"/>
    <s v=" - "/>
  </r>
  <r>
    <x v="65"/>
    <x v="62"/>
    <s v="コンサルティングサービス事業統括"/>
    <x v="9"/>
    <s v="Employee Success"/>
    <n v="0"/>
    <s v="Oracle Consulting Services"/>
    <s v="Employee Success"/>
    <s v="Employee Success"/>
    <n v="0"/>
    <n v="506245"/>
    <s v="IC4"/>
    <s v="L7"/>
    <s v="7"/>
    <n v="22027"/>
    <s v="22027.Consulting Staff Technical Manager - IC4"/>
    <s v="Consulting Staff Technical Manager"/>
    <s v="General/Operations"/>
    <s v="NB"/>
    <n v="3592"/>
    <x v="56"/>
    <s v="tetsushiro.oyama@oracle.com"/>
    <d v="2001-07-01T00:00:00"/>
    <s v="C"/>
    <s v="JP-Tokyo-Akasaka Office"/>
    <s v="ACB"/>
    <s v="ｵｵﾔﾏ ﾃﾂｼﾛｳ"/>
    <s v="Tetsushiro Oyama"/>
    <x v="1"/>
    <s v="おおやま てつしろう"/>
    <s v=" - "/>
  </r>
  <r>
    <x v="65"/>
    <x v="62"/>
    <s v="コンサルティングサービス事業統括"/>
    <x v="9"/>
    <s v="Employee Success"/>
    <n v="0"/>
    <s v="Oracle Consulting Services"/>
    <s v="Employee Success"/>
    <s v="Employee Success"/>
    <n v="0"/>
    <n v="506245"/>
    <s v="IC2"/>
    <s v="L4"/>
    <s v="4"/>
    <n v="22024"/>
    <s v="22024.Consulting Staff Senior - IC2"/>
    <s v="Consulting Staff Senior"/>
    <s v="General/Operations"/>
    <s v="NB"/>
    <n v="3592"/>
    <x v="56"/>
    <s v="koichiro.yamada@oracle.com"/>
    <d v="2008-08-01T00:00:00"/>
    <s v="C"/>
    <s v="JP-Tokyo-Akasaka Office"/>
    <s v="ACB"/>
    <s v="ﾔﾏﾀﾞ ｺｳｲﾁﾛｳ"/>
    <s v="Koichiro Yamada"/>
    <x v="1"/>
    <s v="やまだ こういちろう"/>
    <s v=" - "/>
  </r>
  <r>
    <x v="65"/>
    <x v="62"/>
    <s v="コンサルティングサービス事業統括"/>
    <x v="9"/>
    <s v="Employee Success"/>
    <n v="0"/>
    <s v="Oracle Consulting Services"/>
    <s v="Employee Success"/>
    <s v="Employee Success"/>
    <n v="0"/>
    <n v="506245"/>
    <s v="IC2"/>
    <s v="L4"/>
    <s v="4"/>
    <n v="22024"/>
    <s v="22024.Consulting Staff Senior - IC2"/>
    <s v="Consulting Staff Senior"/>
    <s v="General/Operations"/>
    <s v="NB"/>
    <n v="3592"/>
    <x v="56"/>
    <s v="takashi.harada@oracle.com"/>
    <d v="2018-04-15T00:00:00"/>
    <s v="C"/>
    <s v="JP-Tokyo-Akasaka Office"/>
    <s v="ACB"/>
    <s v="ﾊﾗﾀﾞ ﾀｶｼ"/>
    <s v="Takashi Harada"/>
    <x v="1"/>
    <s v="はらだ たかし"/>
    <s v=" - "/>
  </r>
  <r>
    <x v="65"/>
    <x v="62"/>
    <s v="コンサルティングサービス事業統括"/>
    <x v="9"/>
    <s v="Employee Success"/>
    <n v="0"/>
    <s v="Oracle Consulting Services"/>
    <s v="Employee Success"/>
    <s v="Employee Success"/>
    <n v="0"/>
    <n v="506245"/>
    <s v="IC1"/>
    <s v="L3"/>
    <s v="3"/>
    <n v="22023"/>
    <s v="22023.Consulting Staff Staff Consultant - IC1"/>
    <s v="Consulting Staff Staff Consultant"/>
    <s v="General/Operations"/>
    <s v="NB"/>
    <n v="3592"/>
    <x v="56"/>
    <s v="takuya.okabe@oracle.com"/>
    <d v="2012-04-01T00:00:00"/>
    <s v="NG"/>
    <s v="JP-Tokyo-Akasaka Office"/>
    <s v="ACB"/>
    <s v="ｵｶﾍﾞ ﾀｸﾔ"/>
    <s v="Takuya Okabe"/>
    <x v="1"/>
    <s v="おかべ たくや"/>
    <s v=" - "/>
  </r>
  <r>
    <x v="52"/>
    <x v="49"/>
    <s v="コンサルティングサービス事業統括"/>
    <x v="7"/>
    <s v="CXクラウドコンサルティング本部"/>
    <n v="0"/>
    <s v="Oracle Consulting Services"/>
    <s v="Cloud - Application Consulting"/>
    <s v="CX Cloud Consulting"/>
    <n v="0"/>
    <n v="506245"/>
    <s v="IC1"/>
    <s v="L2"/>
    <s v="2"/>
    <n v="22022"/>
    <s v="22022.Consulting Staff Associate - IC1"/>
    <s v="Consulting Staff Associate"/>
    <s v="General/Operations"/>
    <s v="NB"/>
    <n v="1094216"/>
    <x v="32"/>
    <s v="chaelim.oh@oracle.com"/>
    <d v="2018-12-01T00:00:00"/>
    <s v="NG"/>
    <s v="JP-Tokyo-Akasaka Office"/>
    <s v="OAC"/>
    <s v="ｵｳ ﾁｪﾘﾑ"/>
    <s v="Chaelim Oh"/>
    <x v="1"/>
    <s v="おう ちぇりむ"/>
    <s v="A_CX"/>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kei.furutsuka@oracle.com"/>
    <d v="2019-04-01T00:00:00"/>
    <s v="NG"/>
    <s v="JP-Tokyo-Akasaka Office"/>
    <s v="-"/>
    <s v="ﾌﾙﾂｶ ｹｲ"/>
    <s v="Kei Furutsuka"/>
    <x v="1"/>
    <s v="ふるつか けい"/>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shoto.suzuki@oracle.com"/>
    <d v="2019-04-01T00:00:00"/>
    <s v="NG"/>
    <s v="JP-Tokyo-Akasaka Office"/>
    <s v="-"/>
    <s v="ｽｽﾞｷ ｼｮｳﾄ"/>
    <s v="Shoto Suzuki"/>
    <x v="1"/>
    <s v="すずき しょうと"/>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takuya.kaneko@oracle.com"/>
    <d v="2019-04-01T00:00:00"/>
    <s v="NG"/>
    <s v="JP-Tokyo-Akasaka Office"/>
    <s v="-"/>
    <s v="ｶﾈｺ ﾀｸﾔ"/>
    <s v="Takuya Kaneko"/>
    <x v="1"/>
    <s v="かねこ たくや"/>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takahiro.harashima@oracle.com"/>
    <d v="2019-04-01T00:00:00"/>
    <s v="NG"/>
    <s v="JP-Tokyo-Akasaka Office"/>
    <s v="-"/>
    <s v="ﾊﾗｼﾏ ﾀｶﾋﾛ"/>
    <s v="Takahiro Harashima"/>
    <x v="1"/>
    <s v="はらしま たかひろ"/>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nami.sakuragi@oracle.com"/>
    <d v="2019-04-01T00:00:00"/>
    <s v="NG"/>
    <s v="JP-Tokyo-Akasaka Office"/>
    <s v="-"/>
    <s v="ｻｸﾗｷﾞ ﾅﾐ"/>
    <s v="Nami Sakuragi"/>
    <x v="1"/>
    <s v="さくらぎ なみ"/>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maki.takasaki@oracle.com"/>
    <d v="2019-04-01T00:00:00"/>
    <s v="NG"/>
    <s v="JP-Tokyo-Akasaka Office"/>
    <s v="-"/>
    <s v="ﾀｶｻｷ ﾏｷ"/>
    <s v="Maki Takasaki"/>
    <x v="1"/>
    <s v="たかさき まき"/>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chihiro.totsuka@oracle.com"/>
    <d v="2019-04-01T00:00:00"/>
    <s v="NG"/>
    <s v="JP-Tokyo-Akasaka Office"/>
    <s v="-"/>
    <s v="ﾄﾂｶ ﾁﾋﾛ"/>
    <s v="Chihiro Totsuka"/>
    <x v="1"/>
    <s v="とつか ちひろ"/>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kurando.kubo@oracle.com"/>
    <d v="2019-04-01T00:00:00"/>
    <s v="NG"/>
    <s v="JP-Tokyo-Akasaka Office"/>
    <s v="-"/>
    <s v="ｸﾎﾞ ｸﾗﾝﾄﾞ"/>
    <s v="Kurando Kaspar Kubo"/>
    <x v="1"/>
    <s v="くぼ くらんど"/>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shota.akazawa@oracle.com"/>
    <d v="2019-04-01T00:00:00"/>
    <s v="NG"/>
    <s v="JP-Tokyo-Akasaka Office"/>
    <s v="-"/>
    <s v="ｱｶｻﾞﾜ ｼｮｳﾀ"/>
    <s v="Shota Akazawa"/>
    <x v="1"/>
    <s v="あかざわ しょうた"/>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nana.serizawa@oracle.com"/>
    <d v="2019-04-01T00:00:00"/>
    <s v="NG"/>
    <s v="JP-Tokyo-Akasaka Office"/>
    <s v="-"/>
    <s v="ｾﾘｻﾞﾜ ﾅﾅ"/>
    <s v="Nana Serizawa"/>
    <x v="1"/>
    <s v="せりざわ なな"/>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raku.komatsu@oracle.com"/>
    <d v="2019-04-01T00:00:00"/>
    <s v="NG"/>
    <s v="JP-Tokyo-Akasaka Office"/>
    <s v="-"/>
    <s v="ｺﾏﾂ ﾗｸ"/>
    <s v="Raku Komatsu"/>
    <x v="1"/>
    <s v="こまつ らく"/>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kohei.saito@oracle.com"/>
    <d v="2019-04-01T00:00:00"/>
    <s v="NG"/>
    <s v="JP-Tokyo-Akasaka Office"/>
    <s v="-"/>
    <s v="ｻｲﾄｳ ｺｳﾍｲ"/>
    <s v="Kohei Saito"/>
    <x v="1"/>
    <s v="さいとう こうへい"/>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masakazu.omura@oracle.com"/>
    <d v="2019-04-01T00:00:00"/>
    <s v="NG"/>
    <s v="JP-Tokyo-Akasaka Office"/>
    <s v="-"/>
    <s v="ｵｵﾑﾗ ﾏｻｶｽﾞ"/>
    <s v="Masakazu Omura"/>
    <x v="1"/>
    <s v="おおむら まさかず"/>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takayuki.inoue@oracle.com"/>
    <d v="2019-04-01T00:00:00"/>
    <s v="NG"/>
    <s v="JP-Tokyo-Akasaka Office"/>
    <s v="-"/>
    <s v="ｲﾉｳｴ ﾀｶﾕｷ"/>
    <s v="Takayuki Inoue"/>
    <x v="1"/>
    <s v="いのうえ たかゆき"/>
    <s v=" - "/>
  </r>
  <r>
    <x v="65"/>
    <x v="62"/>
    <s v="コンサルティングサービス事業統括"/>
    <x v="9"/>
    <s v="Employee Success"/>
    <n v="0"/>
    <s v="Oracle Consulting Services"/>
    <s v="Employee Success"/>
    <s v="Employee Success"/>
    <n v="0"/>
    <n v="506245"/>
    <s v="IC1"/>
    <s v="L2"/>
    <s v="2"/>
    <n v="22022"/>
    <s v="22022.Consulting Staff Associate - IC1"/>
    <s v="Consulting Staff Associate"/>
    <s v="General/Operations"/>
    <s v="NB"/>
    <n v="3592"/>
    <x v="56"/>
    <s v="maria.hirai@oracle.com"/>
    <d v="2019-04-01T00:00:00"/>
    <s v="NG"/>
    <s v="JP-Tokyo-Akasaka Office"/>
    <s v="-"/>
    <s v="ﾋﾗｲ ﾏﾘｱ"/>
    <s v="Maria Hirai"/>
    <x v="1"/>
    <s v="ひらい まりあ"/>
    <s v=" - "/>
  </r>
  <r>
    <x v="66"/>
    <x v="63"/>
    <s v="コンサルティングサービス事業統括"/>
    <x v="10"/>
    <s v="ビジネスマネジメント・オペレーションズ本部"/>
    <n v="0"/>
    <s v="Oracle Consulting Services"/>
    <s v="Business Management &amp; Operations"/>
    <s v="Business Management &amp; Operations"/>
    <n v="0"/>
    <n v="506275"/>
    <s v="M4"/>
    <s v="L8"/>
    <s v="8"/>
    <n v="46130"/>
    <s v="46130.Business Planning Director-Ops"/>
    <s v="Business Planning Director"/>
    <s v="General/Operations"/>
    <s v="NB"/>
    <n v="0"/>
    <x v="57"/>
    <s v="natsuko.shimada@oracle.com"/>
    <d v="2017-09-01T00:00:00"/>
    <s v="C"/>
    <s v="JP-Tokyo-OAC"/>
    <s v="OAC"/>
    <s v="ｼﾏﾀﾞ ﾅﾂｺ"/>
    <s v="Natsuko Shimada"/>
    <x v="0"/>
    <s v="しまだ なつこ"/>
    <s v=" - "/>
  </r>
  <r>
    <x v="67"/>
    <x v="64"/>
    <s v="コンサルティングサービス事業統括"/>
    <x v="10"/>
    <s v="ビジネスマネジメント部"/>
    <s v="ビジネスマネジメント"/>
    <s v="Oracle Consulting Services"/>
    <s v="Business Management &amp; Operations"/>
    <s v="Business Management"/>
    <s v="Business Management"/>
    <n v="506275"/>
    <s v="IC4"/>
    <s v="L7"/>
    <s v="7"/>
    <n v="22027"/>
    <s v="22027.Consulting Staff Technical Manager - IC4"/>
    <s v="Consulting Staff Technical Manager"/>
    <s v="General/Operations"/>
    <s v="NB"/>
    <n v="986039"/>
    <x v="58"/>
    <s v="eri.amano@oracle.com"/>
    <d v="2000-04-01T00:00:00"/>
    <s v="C"/>
    <s v="JP-Tokyo-OAC"/>
    <s v="OAC"/>
    <s v="ｱﾏﾉ ｴﾘ"/>
    <s v="Eri Amano"/>
    <x v="1"/>
    <s v="あまの えり"/>
    <s v=" - "/>
  </r>
  <r>
    <x v="67"/>
    <x v="64"/>
    <s v="コンサルティングサービス事業統括"/>
    <x v="10"/>
    <s v="ビジネスマネジメント部"/>
    <s v="ビジネスマネジメント"/>
    <s v="Oracle Consulting Services"/>
    <s v="Business Management &amp; Operations"/>
    <s v="Business Management"/>
    <s v="Business Management"/>
    <n v="506275"/>
    <s v="IC4"/>
    <s v="L7"/>
    <s v="7"/>
    <n v="22027"/>
    <s v="22027.Consulting Staff Technical Manager - IC4"/>
    <s v="Consulting Staff Technical Manager"/>
    <s v="General/Operations"/>
    <s v="NB"/>
    <n v="986039"/>
    <x v="58"/>
    <s v="yuta.x.saito@oracle.com"/>
    <d v="2008-04-16T00:00:00"/>
    <s v="C"/>
    <s v="JP-Tokyo-Akasaka Office"/>
    <s v="ACB"/>
    <s v="ｻｲﾄｳ ﾕｳﾀ"/>
    <s v="Yuta Saito"/>
    <x v="1"/>
    <s v="さいとう ゆうた"/>
    <s v=" - "/>
  </r>
  <r>
    <x v="67"/>
    <x v="64"/>
    <s v="コンサルティングサービス事業統括"/>
    <x v="10"/>
    <s v="ビジネスマネジメント部"/>
    <s v="ビジネスマネジメント"/>
    <s v="Oracle Consulting Services"/>
    <s v="Business Management &amp; Operations"/>
    <s v="Business Management"/>
    <s v="Business Management"/>
    <n v="506275"/>
    <s v="IC3"/>
    <s v="L6"/>
    <s v="6"/>
    <n v="22026"/>
    <s v="22026.Consulting Staff Senior Principal - IC3"/>
    <s v="Consulting Staff Senior Principal"/>
    <s v="General/Operations"/>
    <s v="NB"/>
    <n v="986039"/>
    <x v="58"/>
    <s v="hiroko.sasaki@oracle.com"/>
    <d v="2005-06-01T00:00:00"/>
    <s v="C"/>
    <s v="JP-Tokyo-Akasaka Office"/>
    <s v="OAC"/>
    <s v="ｻｻｷ ﾋﾛｺ"/>
    <s v="Hiroko Sasaki"/>
    <x v="1"/>
    <s v="ささき ひろこ"/>
    <s v=" - "/>
  </r>
  <r>
    <x v="68"/>
    <x v="65"/>
    <s v="コンサルティングサービス事業統括"/>
    <x v="10"/>
    <s v="ビジネストランザクション部"/>
    <s v="ビジネスオペレーション"/>
    <s v="Oracle Consulting Services"/>
    <s v="Business Management &amp; Operations"/>
    <s v="Business Transactions"/>
    <s v="Business Operation"/>
    <n v="506275"/>
    <s v="M2"/>
    <s v="L6"/>
    <s v="6"/>
    <n v="22030"/>
    <s v="22030.Consulting Staff Managing Principal - M2"/>
    <s v="Consulting Staff Managing Principal"/>
    <s v="General/Operations"/>
    <s v="NB"/>
    <n v="15186"/>
    <x v="59"/>
    <s v="masayuki.inoue@oracle.com"/>
    <d v="1999-01-01T00:00:00"/>
    <s v="C"/>
    <s v="JP-Tokyo-Akasaka Office"/>
    <s v="ACB"/>
    <s v="ｲﾉｳｴ ﾏｻﾕｷ"/>
    <s v="Masayuki Inoue"/>
    <x v="0"/>
    <s v="いのうえ まさゆき"/>
    <s v=" - "/>
  </r>
  <r>
    <x v="68"/>
    <x v="65"/>
    <s v="コンサルティングサービス事業統括"/>
    <x v="10"/>
    <s v="ビジネストランザクション部"/>
    <s v="ビジネスオペレーション"/>
    <s v="Oracle Consulting Services"/>
    <s v="Business Management &amp; Operations"/>
    <s v="Business Transactions"/>
    <s v="Business Operation"/>
    <n v="506275"/>
    <s v="IC2"/>
    <s v="L4"/>
    <s v="4"/>
    <n v="22024"/>
    <s v="22024.Consulting Staff Senior - IC2"/>
    <s v="Consulting Staff Senior"/>
    <s v="General/Operations"/>
    <s v="NB"/>
    <n v="1635"/>
    <x v="60"/>
    <s v="aya.takahashi@oracle.com"/>
    <d v="2005-07-16T00:00:00"/>
    <s v="C"/>
    <s v="JP-Osaka"/>
    <s v="Osaka"/>
    <s v="ﾀｶﾊｼ ｱﾔ"/>
    <s v="Aya Takahashi"/>
    <x v="1"/>
    <s v="たかはし あや"/>
    <s v=" - "/>
  </r>
  <r>
    <x v="68"/>
    <x v="65"/>
    <s v="コンサルティングサービス事業統括"/>
    <x v="10"/>
    <s v="ビジネストランザクション部"/>
    <s v="ビジネスオペレーション"/>
    <s v="Oracle Consulting Services"/>
    <s v="Business Management &amp; Operations"/>
    <s v="Business Transactions"/>
    <s v="Business Operation"/>
    <n v="506275"/>
    <s v="IC2"/>
    <s v="L4"/>
    <s v="4"/>
    <n v="22024"/>
    <s v="22024.Consulting Staff Senior - IC2"/>
    <s v="Consulting Staff Senior"/>
    <s v="General/Operations"/>
    <s v="NB"/>
    <n v="1635"/>
    <x v="60"/>
    <s v="yu.matsuzaki@oracle.com"/>
    <d v="2007-03-01T00:00:00"/>
    <s v="C"/>
    <s v="JP-Tokyo-Akasaka Office"/>
    <s v="ACB"/>
    <s v="ﾏﾂｻﾞｷ ﾕｳ"/>
    <s v="Yu Matsuzaki"/>
    <x v="1"/>
    <s v="まつざき ゆう"/>
    <s v=" - "/>
  </r>
  <r>
    <x v="68"/>
    <x v="65"/>
    <s v="コンサルティングサービス事業統括"/>
    <x v="10"/>
    <s v="ビジネストランザクション部"/>
    <s v="ビジネスオペレーション"/>
    <s v="Oracle Consulting Services"/>
    <s v="Business Management &amp; Operations"/>
    <s v="Business Transactions"/>
    <s v="Business Operation"/>
    <n v="506275"/>
    <s v="IC2"/>
    <s v="L4"/>
    <s v="4"/>
    <n v="22024"/>
    <s v="22024.Consulting Staff Senior - IC2"/>
    <s v="Consulting Staff Senior"/>
    <s v="General/Operations"/>
    <s v="NB"/>
    <n v="1635"/>
    <x v="60"/>
    <s v="chika.x.ujiie@oracle.com"/>
    <d v="2010-09-01T00:00:00"/>
    <s v="C"/>
    <s v="JP-Tokyo-Akasaka Office"/>
    <s v="ACB"/>
    <s v="ｳｼﾞｲｴ ﾁｶ"/>
    <s v="Chika Ujiie"/>
    <x v="1"/>
    <s v="うじいえ ちか"/>
    <s v=" - "/>
  </r>
  <r>
    <x v="68"/>
    <x v="65"/>
    <s v="コンサルティングサービス事業統括"/>
    <x v="10"/>
    <s v="ビジネストランザクション部"/>
    <s v="ビジネスオペレーション"/>
    <s v="Oracle Consulting Services"/>
    <s v="Business Management &amp; Operations"/>
    <s v="Business Transactions"/>
    <s v="Business Operation"/>
    <n v="506275"/>
    <s v="IC1"/>
    <s v="L3"/>
    <s v="3"/>
    <n v="22023"/>
    <s v="22023.Consulting Staff Staff Consultant - IC1"/>
    <s v="Consulting Staff Staff Consultant"/>
    <s v="General/Operations"/>
    <s v="NB"/>
    <n v="1635"/>
    <x v="60"/>
    <s v="tomoko.hinami@oracle.com"/>
    <d v="2018-12-01T00:00:00"/>
    <s v="C"/>
    <s v="JP-Tokyo-Akasaka Office"/>
    <s v="-"/>
    <s v="ﾋﾅﾐ ﾄﾓｺ"/>
    <s v="Tomoko Hinami"/>
    <x v="1"/>
    <s v="ひなみ ともこ"/>
    <s v=" - "/>
  </r>
  <r>
    <x v="6"/>
    <x v="6"/>
    <s v="コンサルティングサービス事業統括"/>
    <x v="1"/>
    <s v="クラウドソリューション営業部"/>
    <n v="0"/>
    <s v="Oracle Consulting Services"/>
    <s v="Consulting Sales"/>
    <s v="Cloud Solution Sales"/>
    <n v="0"/>
    <n v="506275"/>
    <s v="IC4"/>
    <s v="L7"/>
    <s v="7"/>
    <n v="22027"/>
    <s v="22027.Consulting Staff Technical Manager - IC4"/>
    <s v="Consulting Staff Technical Manager"/>
    <s v="General/Operations"/>
    <s v="NB"/>
    <n v="2467"/>
    <x v="7"/>
    <s v="satoshi.kamegai@oracle.com"/>
    <d v="1996-10-01T00:00:00"/>
    <s v="C"/>
    <s v="JP-Tokyo-Akasaka Office"/>
    <s v="ACB"/>
    <s v="ｶﾒｶﾞｲ ｻﾄｼ"/>
    <s v="Satoshi Kamegai"/>
    <x v="1"/>
    <s v="かめがい さとし"/>
    <s v="- "/>
  </r>
  <r>
    <x v="6"/>
    <x v="6"/>
    <s v="コンサルティングサービス事業統括"/>
    <x v="1"/>
    <s v="クラウドソリューション営業部"/>
    <n v="0"/>
    <s v="Oracle Consulting Services"/>
    <s v="Consulting Sales"/>
    <s v="Cloud Solution Sales"/>
    <n v="0"/>
    <n v="506275"/>
    <s v="IC3"/>
    <s v="L6"/>
    <s v="6"/>
    <n v="22026"/>
    <s v="22026.Consulting Staff Senior Principal - IC3"/>
    <s v="Consulting Staff Senior Principal"/>
    <s v="General/Operations"/>
    <s v="NB"/>
    <n v="2467"/>
    <x v="7"/>
    <s v="naomi.matsuishi@oracle.com"/>
    <d v="2001-02-05T00:00:00"/>
    <s v="C"/>
    <s v="JP-Tokyo-Akasaka Office"/>
    <s v="ACB"/>
    <s v="ﾏﾂｲｼ ﾅｵﾐ"/>
    <s v="Naomi Matsuishi"/>
    <x v="1"/>
    <s v="まついし なおみ"/>
    <s v="- "/>
  </r>
  <r>
    <x v="6"/>
    <x v="6"/>
    <s v="コンサルティングサービス事業統括"/>
    <x v="1"/>
    <s v="クラウドソリューション営業部"/>
    <n v="0"/>
    <s v="Oracle Consulting Services"/>
    <s v="Consulting Sales"/>
    <s v="Cloud Solution Sales"/>
    <n v="0"/>
    <n v="506275"/>
    <s v="IC3"/>
    <s v="L5"/>
    <s v="5"/>
    <n v="22025"/>
    <s v="22025.Consulting Staff Principal - IC3"/>
    <s v="Consulting Staff Principal"/>
    <s v="General/Operations"/>
    <s v="NB"/>
    <n v="2467"/>
    <x v="7"/>
    <s v="akiko.ueno@oracle.com"/>
    <d v="2010-06-01T00:00:00"/>
    <s v="C"/>
    <s v="JP-Tokyo-Akasaka Office"/>
    <s v="ACB"/>
    <s v="ｳｴﾉ ｱｷｺ"/>
    <s v="Akiko Ueno"/>
    <x v="1"/>
    <s v="うえの あきこ"/>
    <s v="- "/>
  </r>
  <r>
    <x v="69"/>
    <x v="66"/>
    <s v="コンサルティングサービス事業統括"/>
    <x v="10"/>
    <s v="ビジネストランザクション部"/>
    <s v="Business Subconstracting Office"/>
    <s v="Oracle Consulting Services"/>
    <s v="Business Management &amp; Operations"/>
    <s v="Business Transactions"/>
    <s v="Business Subconstracting Office"/>
    <n v="506275"/>
    <s v="M2"/>
    <s v="L6"/>
    <s v="6"/>
    <n v="22030"/>
    <s v="22030.Consulting Staff Managing Principal - M2"/>
    <s v="Consulting Staff Managing Principal"/>
    <s v="General/Operations"/>
    <s v="NB"/>
    <n v="1635"/>
    <x v="60"/>
    <s v="kayo.yamada@oracle.com"/>
    <d v="2001-06-01T00:00:00"/>
    <s v="C"/>
    <s v="JP-Tokyo-Akasaka Office"/>
    <s v="ACB"/>
    <s v="ﾔﾏﾀﾞ ｶﾖ"/>
    <s v="Kayo Yamada"/>
    <x v="0"/>
    <s v="やまだ かよ"/>
    <s v=" - "/>
  </r>
  <r>
    <x v="69"/>
    <x v="66"/>
    <s v="コンサルティングサービス事業統括"/>
    <x v="10"/>
    <s v="ビジネストランザクション部"/>
    <s v="Business Subconstracting Office"/>
    <s v="Oracle Consulting Services"/>
    <s v="Business Management &amp; Operations"/>
    <s v="Business Transactions"/>
    <s v="Business Subconstracting Office"/>
    <n v="506275"/>
    <s v="IC2"/>
    <s v="L4"/>
    <s v="4"/>
    <n v="46020"/>
    <s v="46020.Business Analyst 2-Ops.BUSPRAC.BUSPRAC.IC2"/>
    <s v="Consulting Staff Senior"/>
    <s v="General/Operations"/>
    <s v="NB"/>
    <n v="2321"/>
    <x v="61"/>
    <s v="yuko.omoto@oracle.com"/>
    <d v="1996-04-01T00:00:00"/>
    <s v="NG"/>
    <s v="JP-Tokyo-Akasaka Office"/>
    <s v="ACB"/>
    <s v="ｵﾓﾄ ﾕｳｺ"/>
    <s v="Yuko Omoto"/>
    <x v="1"/>
    <s v="おもと ゆうこ"/>
    <s v=" - "/>
  </r>
  <r>
    <x v="69"/>
    <x v="66"/>
    <s v="コンサルティングサービス事業統括"/>
    <x v="10"/>
    <s v="ビジネストランザクション部"/>
    <s v="Business Subconstracting Office"/>
    <s v="Oracle Consulting Services"/>
    <s v="Business Management &amp; Operations"/>
    <s v="Business Transactions"/>
    <s v="Business Subconstracting Office"/>
    <n v="506275"/>
    <s v="IC2"/>
    <s v="L4"/>
    <s v="4"/>
    <n v="46020"/>
    <s v="46020.Business Analyst 2-Ops.BUSPRAC.BUSPRAC.IC2"/>
    <s v="Consulting Staff Senior"/>
    <s v="General/Operations"/>
    <s v="NB"/>
    <n v="2321"/>
    <x v="61"/>
    <s v="mariko.toyama@oracle.com"/>
    <d v="2010-06-01T00:00:00"/>
    <s v="C"/>
    <s v="JP-Tokyo-Akasaka Office"/>
    <s v="ACB"/>
    <s v="ﾄﾔﾏ ﾏﾘｺ"/>
    <s v="Mariko Toyama"/>
    <x v="1"/>
    <s v="とやま まりこ"/>
    <s v=" -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ピボットテーブル2" cacheId="0"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A5:E211" firstHeaderRow="1" firstDataRow="2" firstDataCol="1" rowPageCount="1" colPageCount="1"/>
  <pivotFields count="31">
    <pivotField axis="axisRow" showAll="0">
      <items count="72">
        <item x="8"/>
        <item x="0"/>
        <item x="16"/>
        <item x="1"/>
        <item x="2"/>
        <item x="5"/>
        <item x="4"/>
        <item x="3"/>
        <item x="7"/>
        <item x="6"/>
        <item x="34"/>
        <item x="35"/>
        <item x="37"/>
        <item x="38"/>
        <item x="46"/>
        <item x="41"/>
        <item x="40"/>
        <item x="39"/>
        <item x="42"/>
        <item x="43"/>
        <item x="44"/>
        <item x="48"/>
        <item x="49"/>
        <item x="50"/>
        <item x="51"/>
        <item x="52"/>
        <item x="47"/>
        <item x="36"/>
        <item x="53"/>
        <item x="45"/>
        <item x="55"/>
        <item x="57"/>
        <item x="56"/>
        <item x="54"/>
        <item x="61"/>
        <item x="62"/>
        <item x="59"/>
        <item x="60"/>
        <item m="1" x="70"/>
        <item x="9"/>
        <item x="11"/>
        <item x="12"/>
        <item x="17"/>
        <item x="20"/>
        <item x="21"/>
        <item x="19"/>
        <item x="14"/>
        <item x="18"/>
        <item x="22"/>
        <item x="23"/>
        <item x="26"/>
        <item x="24"/>
        <item x="27"/>
        <item x="25"/>
        <item x="28"/>
        <item x="13"/>
        <item x="30"/>
        <item x="31"/>
        <item x="32"/>
        <item x="33"/>
        <item x="29"/>
        <item x="10"/>
        <item x="63"/>
        <item x="64"/>
        <item x="65"/>
        <item x="66"/>
        <item x="67"/>
        <item x="68"/>
        <item x="15"/>
        <item x="69"/>
        <item x="58"/>
        <item t="default"/>
      </items>
    </pivotField>
    <pivotField axis="axisPage" showAll="0">
      <items count="133">
        <item m="1" x="94"/>
        <item x="31"/>
        <item m="1" x="81"/>
        <item m="1" x="119"/>
        <item m="1" x="70"/>
        <item m="1" x="130"/>
        <item m="1" x="77"/>
        <item m="1" x="75"/>
        <item m="1" x="115"/>
        <item m="1" x="102"/>
        <item m="1" x="116"/>
        <item m="1" x="83"/>
        <item m="1" x="120"/>
        <item m="1" x="122"/>
        <item m="1" x="129"/>
        <item m="1" x="90"/>
        <item m="1" x="71"/>
        <item m="1" x="79"/>
        <item m="1" x="112"/>
        <item m="1" x="91"/>
        <item m="1" x="69"/>
        <item m="1" x="80"/>
        <item m="1" x="113"/>
        <item m="1" x="93"/>
        <item m="1" x="92"/>
        <item m="1" x="106"/>
        <item m="1" x="107"/>
        <item m="1" x="124"/>
        <item m="1" x="88"/>
        <item m="1" x="78"/>
        <item m="1" x="127"/>
        <item x="7"/>
        <item x="10"/>
        <item m="1" x="87"/>
        <item m="1" x="67"/>
        <item m="1" x="100"/>
        <item m="1" x="111"/>
        <item m="1" x="85"/>
        <item m="1" x="84"/>
        <item m="1" x="108"/>
        <item x="9"/>
        <item m="1" x="73"/>
        <item m="1" x="117"/>
        <item m="1" x="89"/>
        <item m="1" x="121"/>
        <item m="1" x="126"/>
        <item m="1" x="123"/>
        <item x="13"/>
        <item m="1" x="86"/>
        <item m="1" x="96"/>
        <item m="1" x="101"/>
        <item x="0"/>
        <item x="6"/>
        <item x="4"/>
        <item m="1" x="114"/>
        <item m="1" x="68"/>
        <item x="1"/>
        <item x="2"/>
        <item x="5"/>
        <item m="1" x="74"/>
        <item m="1" x="95"/>
        <item m="1" x="82"/>
        <item m="1" x="98"/>
        <item x="65"/>
        <item m="1" x="76"/>
        <item x="64"/>
        <item x="3"/>
        <item x="63"/>
        <item x="66"/>
        <item m="1" x="103"/>
        <item m="1" x="128"/>
        <item m="1" x="97"/>
        <item m="1" x="131"/>
        <item m="1" x="118"/>
        <item m="1" x="72"/>
        <item m="1" x="99"/>
        <item m="1" x="110"/>
        <item m="1" x="105"/>
        <item m="1" x="109"/>
        <item m="1" x="104"/>
        <item m="1" x="125"/>
        <item x="55"/>
        <item x="56"/>
        <item x="57"/>
        <item x="58"/>
        <item x="59"/>
        <item x="8"/>
        <item x="11"/>
        <item x="12"/>
        <item x="14"/>
        <item x="15"/>
        <item x="16"/>
        <item x="17"/>
        <item x="18"/>
        <item x="19"/>
        <item x="20"/>
        <item x="21"/>
        <item x="22"/>
        <item x="23"/>
        <item x="24"/>
        <item x="25"/>
        <item x="26"/>
        <item x="27"/>
        <item x="28"/>
        <item x="29"/>
        <item x="30"/>
        <item x="32"/>
        <item x="33"/>
        <item x="34"/>
        <item x="35"/>
        <item x="36"/>
        <item x="37"/>
        <item x="38"/>
        <item x="39"/>
        <item x="40"/>
        <item x="41"/>
        <item x="42"/>
        <item x="43"/>
        <item x="44"/>
        <item x="45"/>
        <item x="46"/>
        <item x="47"/>
        <item x="48"/>
        <item x="49"/>
        <item x="50"/>
        <item x="51"/>
        <item x="52"/>
        <item x="53"/>
        <item x="54"/>
        <item x="60"/>
        <item x="61"/>
        <item x="62"/>
        <item t="default"/>
      </items>
    </pivotField>
    <pivotField showAll="0"/>
    <pivotField axis="axisRow" showAll="0">
      <items count="14">
        <item x="9"/>
        <item x="6"/>
        <item m="1" x="11"/>
        <item x="3"/>
        <item x="5"/>
        <item x="4"/>
        <item x="0"/>
        <item x="1"/>
        <item m="1" x="12"/>
        <item x="10"/>
        <item x="2"/>
        <item x="8"/>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5">
        <item m="1" x="62"/>
        <item x="57"/>
        <item x="0"/>
        <item x="2"/>
        <item x="21"/>
        <item x="60"/>
        <item x="16"/>
        <item x="54"/>
        <item x="49"/>
        <item x="51"/>
        <item x="15"/>
        <item x="7"/>
        <item x="26"/>
        <item x="40"/>
        <item x="28"/>
        <item x="36"/>
        <item x="5"/>
        <item x="14"/>
        <item x="48"/>
        <item x="44"/>
        <item x="42"/>
        <item x="1"/>
        <item x="11"/>
        <item x="41"/>
        <item x="46"/>
        <item x="22"/>
        <item x="38"/>
        <item x="10"/>
        <item x="8"/>
        <item x="19"/>
        <item x="17"/>
        <item x="4"/>
        <item x="25"/>
        <item x="30"/>
        <item x="55"/>
        <item x="12"/>
        <item x="13"/>
        <item x="34"/>
        <item x="27"/>
        <item x="45"/>
        <item x="29"/>
        <item x="35"/>
        <item x="32"/>
        <item x="18"/>
        <item x="50"/>
        <item x="56"/>
        <item x="6"/>
        <item x="23"/>
        <item x="58"/>
        <item x="24"/>
        <item x="31"/>
        <item x="37"/>
        <item x="43"/>
        <item x="47"/>
        <item x="20"/>
        <item x="9"/>
        <item x="53"/>
        <item x="33"/>
        <item x="39"/>
        <item x="3"/>
        <item m="1" x="63"/>
        <item x="59"/>
        <item x="61"/>
        <item x="52"/>
        <item t="default"/>
      </items>
    </pivotField>
    <pivotField dataField="1" showAll="0"/>
    <pivotField showAll="0"/>
    <pivotField showAll="0"/>
    <pivotField showAll="0"/>
    <pivotField showAll="0"/>
    <pivotField showAll="0"/>
    <pivotField showAll="0"/>
    <pivotField axis="axisCol" showAll="0">
      <items count="4">
        <item x="1"/>
        <item x="0"/>
        <item x="2"/>
        <item t="default"/>
      </items>
    </pivotField>
    <pivotField showAll="0"/>
    <pivotField showAll="0"/>
  </pivotFields>
  <rowFields count="3">
    <field x="3"/>
    <field x="0"/>
    <field x="20"/>
  </rowFields>
  <rowItems count="205">
    <i>
      <x/>
    </i>
    <i r="1">
      <x v="64"/>
    </i>
    <i r="2">
      <x v="21"/>
    </i>
    <i r="2">
      <x v="45"/>
    </i>
    <i>
      <x v="1"/>
    </i>
    <i r="1">
      <x v="10"/>
    </i>
    <i r="2">
      <x v="28"/>
    </i>
    <i>
      <x v="3"/>
    </i>
    <i r="1">
      <x v="39"/>
    </i>
    <i r="2">
      <x v="21"/>
    </i>
    <i r="2">
      <x v="28"/>
    </i>
    <i r="1">
      <x v="40"/>
    </i>
    <i r="2">
      <x v="27"/>
    </i>
    <i r="1">
      <x v="41"/>
    </i>
    <i r="2">
      <x v="28"/>
    </i>
    <i r="2">
      <x v="35"/>
    </i>
    <i r="1">
      <x v="42"/>
    </i>
    <i r="2">
      <x v="28"/>
    </i>
    <i r="2">
      <x v="30"/>
    </i>
    <i r="1">
      <x v="43"/>
    </i>
    <i r="2">
      <x v="30"/>
    </i>
    <i r="2">
      <x v="43"/>
    </i>
    <i r="1">
      <x v="44"/>
    </i>
    <i r="2">
      <x v="29"/>
    </i>
    <i r="2">
      <x v="30"/>
    </i>
    <i r="1">
      <x v="45"/>
    </i>
    <i r="2">
      <x v="6"/>
    </i>
    <i r="2">
      <x v="30"/>
    </i>
    <i r="1">
      <x v="46"/>
    </i>
    <i r="2">
      <x v="30"/>
    </i>
    <i r="2">
      <x v="36"/>
    </i>
    <i r="1">
      <x v="47"/>
    </i>
    <i r="2">
      <x v="10"/>
    </i>
    <i r="2">
      <x v="30"/>
    </i>
    <i r="1">
      <x v="48"/>
    </i>
    <i r="2">
      <x v="27"/>
    </i>
    <i r="2">
      <x v="28"/>
    </i>
    <i r="1">
      <x v="49"/>
    </i>
    <i r="2">
      <x v="27"/>
    </i>
    <i r="2">
      <x v="54"/>
    </i>
    <i r="1">
      <x v="50"/>
    </i>
    <i r="2">
      <x v="4"/>
    </i>
    <i r="2">
      <x v="27"/>
    </i>
    <i r="1">
      <x v="51"/>
    </i>
    <i r="2">
      <x v="27"/>
    </i>
    <i r="2">
      <x v="47"/>
    </i>
    <i r="1">
      <x v="52"/>
    </i>
    <i r="2">
      <x v="27"/>
    </i>
    <i r="2">
      <x v="49"/>
    </i>
    <i r="1">
      <x v="53"/>
    </i>
    <i r="2">
      <x v="25"/>
    </i>
    <i r="2">
      <x v="27"/>
    </i>
    <i r="1">
      <x v="54"/>
    </i>
    <i r="2">
      <x v="27"/>
    </i>
    <i r="2">
      <x v="32"/>
    </i>
    <i r="1">
      <x v="55"/>
    </i>
    <i r="2">
      <x v="22"/>
    </i>
    <i r="2">
      <x v="28"/>
    </i>
    <i r="1">
      <x v="56"/>
    </i>
    <i r="2">
      <x v="12"/>
    </i>
    <i r="2">
      <x v="22"/>
    </i>
    <i r="1">
      <x v="57"/>
    </i>
    <i r="2">
      <x v="22"/>
    </i>
    <i r="2">
      <x v="38"/>
    </i>
    <i r="1">
      <x v="58"/>
    </i>
    <i r="2">
      <x v="22"/>
    </i>
    <i r="2">
      <x v="40"/>
    </i>
    <i r="1">
      <x v="59"/>
    </i>
    <i r="2">
      <x v="22"/>
    </i>
    <i r="2">
      <x v="33"/>
    </i>
    <i r="1">
      <x v="60"/>
    </i>
    <i r="2">
      <x v="14"/>
    </i>
    <i r="2">
      <x v="22"/>
    </i>
    <i>
      <x v="4"/>
    </i>
    <i r="1">
      <x v="2"/>
    </i>
    <i r="2">
      <x v="17"/>
    </i>
    <i r="2">
      <x v="21"/>
    </i>
    <i>
      <x v="5"/>
    </i>
    <i r="1">
      <x v="61"/>
    </i>
    <i r="2">
      <x v="21"/>
    </i>
    <i r="2">
      <x v="55"/>
    </i>
    <i r="1">
      <x v="62"/>
    </i>
    <i r="2">
      <x v="34"/>
    </i>
    <i r="2">
      <x v="55"/>
    </i>
    <i r="1">
      <x v="63"/>
    </i>
    <i r="2">
      <x v="55"/>
    </i>
    <i>
      <x v="6"/>
    </i>
    <i r="1">
      <x v="1"/>
    </i>
    <i r="2">
      <x v="2"/>
    </i>
    <i r="2">
      <x v="21"/>
    </i>
    <i>
      <x v="7"/>
    </i>
    <i r="1">
      <x v="3"/>
    </i>
    <i r="2">
      <x v="21"/>
    </i>
    <i r="1">
      <x v="4"/>
    </i>
    <i r="2">
      <x v="3"/>
    </i>
    <i r="2">
      <x v="31"/>
    </i>
    <i r="1">
      <x v="5"/>
    </i>
    <i r="2">
      <x v="3"/>
    </i>
    <i r="2">
      <x v="46"/>
    </i>
    <i r="1">
      <x v="6"/>
    </i>
    <i r="2">
      <x v="3"/>
    </i>
    <i r="1">
      <x v="9"/>
    </i>
    <i r="2">
      <x v="3"/>
    </i>
    <i r="2">
      <x v="11"/>
    </i>
    <i>
      <x v="9"/>
    </i>
    <i r="1">
      <x v="65"/>
    </i>
    <i r="2">
      <x v="1"/>
    </i>
    <i r="1">
      <x v="66"/>
    </i>
    <i r="2">
      <x v="48"/>
    </i>
    <i r="1">
      <x v="67"/>
    </i>
    <i r="2">
      <x v="5"/>
    </i>
    <i r="2">
      <x v="61"/>
    </i>
    <i r="1">
      <x v="69"/>
    </i>
    <i r="2">
      <x v="5"/>
    </i>
    <i r="2">
      <x v="62"/>
    </i>
    <i>
      <x v="10"/>
    </i>
    <i r="1">
      <x/>
    </i>
    <i r="2">
      <x v="59"/>
    </i>
    <i r="1">
      <x v="7"/>
    </i>
    <i r="2">
      <x v="16"/>
    </i>
    <i r="2">
      <x v="59"/>
    </i>
    <i r="1">
      <x v="8"/>
    </i>
    <i r="2">
      <x v="59"/>
    </i>
    <i r="1">
      <x v="68"/>
    </i>
    <i r="2">
      <x v="59"/>
    </i>
    <i>
      <x v="11"/>
    </i>
    <i r="1">
      <x v="34"/>
    </i>
    <i r="2">
      <x v="9"/>
    </i>
    <i r="2">
      <x v="21"/>
    </i>
    <i r="1">
      <x v="35"/>
    </i>
    <i r="2">
      <x v="9"/>
    </i>
    <i r="1">
      <x v="36"/>
    </i>
    <i r="2">
      <x v="9"/>
    </i>
    <i r="2">
      <x v="56"/>
    </i>
    <i r="1">
      <x v="37"/>
    </i>
    <i r="2">
      <x v="7"/>
    </i>
    <i r="2">
      <x v="9"/>
    </i>
    <i r="1">
      <x v="70"/>
    </i>
    <i r="2">
      <x v="9"/>
    </i>
    <i r="2">
      <x v="63"/>
    </i>
    <i>
      <x v="12"/>
    </i>
    <i r="1">
      <x v="11"/>
    </i>
    <i r="2">
      <x v="21"/>
    </i>
    <i r="2">
      <x v="50"/>
    </i>
    <i r="1">
      <x v="12"/>
    </i>
    <i r="2">
      <x v="37"/>
    </i>
    <i r="2">
      <x v="50"/>
    </i>
    <i r="1">
      <x v="13"/>
    </i>
    <i r="2">
      <x v="37"/>
    </i>
    <i r="2">
      <x v="57"/>
    </i>
    <i r="1">
      <x v="14"/>
    </i>
    <i r="2">
      <x v="23"/>
    </i>
    <i r="2">
      <x v="37"/>
    </i>
    <i r="1">
      <x v="15"/>
    </i>
    <i r="2">
      <x v="37"/>
    </i>
    <i r="2">
      <x v="51"/>
    </i>
    <i r="1">
      <x v="16"/>
    </i>
    <i r="2">
      <x v="37"/>
    </i>
    <i r="2">
      <x v="41"/>
    </i>
    <i r="1">
      <x v="17"/>
    </i>
    <i r="2">
      <x v="15"/>
    </i>
    <i r="2">
      <x v="37"/>
    </i>
    <i r="1">
      <x v="18"/>
    </i>
    <i r="2">
      <x v="50"/>
    </i>
    <i r="1">
      <x v="19"/>
    </i>
    <i r="2">
      <x v="26"/>
    </i>
    <i r="1">
      <x v="20"/>
    </i>
    <i r="2">
      <x v="58"/>
    </i>
    <i r="1">
      <x v="21"/>
    </i>
    <i r="2">
      <x v="50"/>
    </i>
    <i r="1">
      <x v="22"/>
    </i>
    <i r="2">
      <x v="20"/>
    </i>
    <i r="1">
      <x v="23"/>
    </i>
    <i r="2">
      <x v="20"/>
    </i>
    <i r="2">
      <x v="52"/>
    </i>
    <i r="1">
      <x v="24"/>
    </i>
    <i r="2">
      <x v="19"/>
    </i>
    <i r="2">
      <x v="20"/>
    </i>
    <i r="1">
      <x v="25"/>
    </i>
    <i r="2">
      <x v="42"/>
    </i>
    <i r="2">
      <x v="50"/>
    </i>
    <i r="1">
      <x v="26"/>
    </i>
    <i r="2">
      <x v="42"/>
    </i>
    <i r="1">
      <x v="27"/>
    </i>
    <i r="2">
      <x v="39"/>
    </i>
    <i r="2">
      <x v="42"/>
    </i>
    <i r="1">
      <x v="28"/>
    </i>
    <i r="2">
      <x v="24"/>
    </i>
    <i r="2">
      <x v="42"/>
    </i>
    <i r="1">
      <x v="29"/>
    </i>
    <i r="2">
      <x v="13"/>
    </i>
    <i r="2">
      <x v="50"/>
    </i>
    <i r="1">
      <x v="30"/>
    </i>
    <i r="2">
      <x v="8"/>
    </i>
    <i r="2">
      <x v="13"/>
    </i>
    <i r="1">
      <x v="31"/>
    </i>
    <i r="2">
      <x v="13"/>
    </i>
    <i r="2">
      <x v="44"/>
    </i>
    <i r="1">
      <x v="32"/>
    </i>
    <i r="2">
      <x v="13"/>
    </i>
    <i r="2">
      <x v="18"/>
    </i>
    <i r="1">
      <x v="33"/>
    </i>
    <i r="2">
      <x v="13"/>
    </i>
    <i r="2">
      <x v="53"/>
    </i>
    <i t="grand">
      <x/>
    </i>
  </rowItems>
  <colFields count="1">
    <field x="28"/>
  </colFields>
  <colItems count="4">
    <i>
      <x/>
    </i>
    <i>
      <x v="1"/>
    </i>
    <i>
      <x v="2"/>
    </i>
    <i t="grand">
      <x/>
    </i>
  </colItems>
  <pageFields count="1">
    <pageField fld="1" hier="-1"/>
  </pageFields>
  <dataFields count="1">
    <dataField name="データの個数 / E-MAIL" fld="2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C13"/>
  <sheetViews>
    <sheetView topLeftCell="A7" workbookViewId="0">
      <selection activeCell="C12" sqref="C12"/>
    </sheetView>
  </sheetViews>
  <sheetFormatPr defaultColWidth="8.796875" defaultRowHeight="15"/>
  <cols>
    <col min="1" max="2" width="8.796875" style="2"/>
    <col min="3" max="3" width="81" style="3" customWidth="1"/>
    <col min="4" max="16384" width="8.796875" style="2"/>
  </cols>
  <sheetData>
    <row r="2" spans="2:3">
      <c r="B2" s="2" t="s">
        <v>0</v>
      </c>
    </row>
    <row r="3" spans="2:3" ht="90">
      <c r="C3" s="3" t="s">
        <v>1</v>
      </c>
    </row>
    <row r="4" spans="2:3">
      <c r="B4" s="2" t="s">
        <v>2</v>
      </c>
    </row>
    <row r="5" spans="2:3" ht="45">
      <c r="C5" s="3" t="s">
        <v>3</v>
      </c>
    </row>
    <row r="6" spans="2:3">
      <c r="B6" s="2" t="s">
        <v>4</v>
      </c>
    </row>
    <row r="7" spans="2:3" ht="120">
      <c r="C7" s="3" t="s">
        <v>5</v>
      </c>
    </row>
    <row r="8" spans="2:3">
      <c r="B8" s="2" t="s">
        <v>6</v>
      </c>
    </row>
    <row r="9" spans="2:3" ht="45">
      <c r="C9" s="3" t="s">
        <v>7</v>
      </c>
    </row>
    <row r="10" spans="2:3">
      <c r="B10" s="2" t="s">
        <v>8</v>
      </c>
    </row>
    <row r="11" spans="2:3" ht="30">
      <c r="C11" s="3" t="s">
        <v>9</v>
      </c>
    </row>
    <row r="12" spans="2:3">
      <c r="B12" s="2" t="s">
        <v>10</v>
      </c>
    </row>
    <row r="13" spans="2:3" ht="30">
      <c r="C13" s="3" t="s">
        <v>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CM574"/>
  <sheetViews>
    <sheetView topLeftCell="AF1" zoomScale="98" zoomScaleNormal="98" workbookViewId="0">
      <selection activeCell="BB3" sqref="BB3:BE574"/>
    </sheetView>
  </sheetViews>
  <sheetFormatPr defaultColWidth="7.09765625" defaultRowHeight="18"/>
  <cols>
    <col min="2" max="2" width="9.59765625" bestFit="1" customWidth="1"/>
    <col min="3" max="3" width="23.296875" bestFit="1" customWidth="1"/>
    <col min="10" max="10" width="9.796875" customWidth="1"/>
    <col min="12" max="12" width="53.09765625" bestFit="1" customWidth="1"/>
    <col min="13" max="13" width="8.09765625" style="146" bestFit="1" customWidth="1"/>
    <col min="17" max="17" width="7.296875" style="146" bestFit="1" customWidth="1"/>
    <col min="22" max="22" width="11.59765625" bestFit="1" customWidth="1"/>
    <col min="25" max="25" width="11.59765625" bestFit="1" customWidth="1"/>
    <col min="30" max="30" width="22.59765625" bestFit="1" customWidth="1"/>
    <col min="34" max="34" width="7.09765625" style="146"/>
    <col min="35" max="35" width="7.59765625" style="146" hidden="1" customWidth="1"/>
    <col min="37" max="37" width="9.59765625" bestFit="1" customWidth="1"/>
    <col min="38" max="38" width="11.796875" customWidth="1"/>
    <col min="39" max="39" width="22.296875" bestFit="1" customWidth="1"/>
    <col min="40" max="40" width="18.296875" customWidth="1"/>
    <col min="41" max="41" width="18" customWidth="1"/>
    <col min="42" max="42" width="26.296875" customWidth="1"/>
    <col min="43" max="43" width="17.296875" customWidth="1"/>
    <col min="44" max="44" width="35.296875" customWidth="1"/>
    <col min="45" max="45" width="26" bestFit="1" customWidth="1"/>
    <col min="46" max="46" width="39.59765625" bestFit="1" customWidth="1"/>
    <col min="48" max="48" width="39.59765625" bestFit="1" customWidth="1"/>
    <col min="49" max="49" width="15.296875" customWidth="1"/>
    <col min="50" max="52" width="7.296875" bestFit="1" customWidth="1"/>
    <col min="53" max="53" width="19.796875" bestFit="1" customWidth="1"/>
    <col min="54" max="54" width="67" bestFit="1" customWidth="1"/>
    <col min="55" max="57" width="7.296875" bestFit="1" customWidth="1"/>
    <col min="58" max="58" width="9.59765625" bestFit="1" customWidth="1"/>
    <col min="60" max="60" width="32.09765625" bestFit="1" customWidth="1"/>
    <col min="61" max="61" width="11.796875" bestFit="1" customWidth="1"/>
    <col min="62" max="62" width="7.296875" bestFit="1" customWidth="1"/>
    <col min="64" max="66" width="7.296875" bestFit="1" customWidth="1"/>
    <col min="67" max="67" width="7.296875" style="164" bestFit="1" customWidth="1"/>
    <col min="68" max="68" width="7.296875" bestFit="1" customWidth="1"/>
    <col min="71" max="71" width="15.296875" style="172" bestFit="1" customWidth="1"/>
    <col min="72" max="74" width="7.296875" style="172" bestFit="1" customWidth="1"/>
    <col min="75" max="76" width="7.09765625" style="172"/>
    <col min="77" max="77" width="12.796875" style="174" customWidth="1"/>
    <col min="78" max="78" width="7.296875" bestFit="1" customWidth="1"/>
    <col min="79" max="79" width="10.296875" style="214" bestFit="1" customWidth="1"/>
    <col min="80" max="80" width="13.796875" bestFit="1" customWidth="1"/>
    <col min="81" max="81" width="7.296875" bestFit="1" customWidth="1"/>
    <col min="84" max="84" width="7.59765625" bestFit="1" customWidth="1"/>
    <col min="85" max="85" width="7.296875" bestFit="1" customWidth="1"/>
  </cols>
  <sheetData>
    <row r="1" spans="1:91" s="17" customFormat="1" ht="16.2">
      <c r="A1" s="4"/>
      <c r="B1" s="5"/>
      <c r="C1" s="5"/>
      <c r="D1" s="6" t="s">
        <v>5126</v>
      </c>
      <c r="E1" s="5"/>
      <c r="F1" s="5"/>
      <c r="G1" s="5" t="s">
        <v>4070</v>
      </c>
      <c r="H1" s="5"/>
      <c r="I1" s="5"/>
      <c r="J1" s="5"/>
      <c r="K1" s="5"/>
      <c r="L1" s="5"/>
      <c r="M1" s="5"/>
      <c r="N1" s="5"/>
      <c r="O1" s="5"/>
      <c r="P1" s="5"/>
      <c r="Q1" s="148"/>
      <c r="R1" s="5"/>
      <c r="S1" s="5"/>
      <c r="T1" s="5"/>
      <c r="U1" s="5"/>
      <c r="V1" s="5"/>
      <c r="W1" s="5"/>
      <c r="X1" s="5"/>
      <c r="Y1" s="8"/>
      <c r="Z1" s="5"/>
      <c r="AA1" s="5"/>
      <c r="AB1" s="5"/>
      <c r="AC1" s="5"/>
      <c r="AD1" s="5"/>
      <c r="AE1" s="5"/>
      <c r="AF1" s="5"/>
      <c r="AG1" s="5"/>
      <c r="AH1" s="7"/>
      <c r="AI1" s="7">
        <v>2</v>
      </c>
      <c r="AJ1" s="9"/>
      <c r="AK1" s="10"/>
      <c r="AL1" s="10"/>
      <c r="AM1" s="11" t="s">
        <v>5036</v>
      </c>
      <c r="AN1" s="10"/>
      <c r="AO1" s="10"/>
      <c r="AP1" s="10"/>
      <c r="AQ1" s="10"/>
      <c r="AR1" s="10"/>
      <c r="AS1" s="10"/>
      <c r="AT1" s="10"/>
      <c r="AU1" s="10"/>
      <c r="AV1" s="10"/>
      <c r="AW1" s="10"/>
      <c r="AX1" s="12"/>
      <c r="AY1" s="12"/>
      <c r="AZ1" s="10"/>
      <c r="BA1" s="10"/>
      <c r="BB1" s="10"/>
      <c r="BC1" s="10"/>
      <c r="BD1" s="10"/>
      <c r="BE1" s="10"/>
      <c r="BF1" s="13"/>
      <c r="BG1" s="14"/>
      <c r="BH1" s="10" t="s">
        <v>12</v>
      </c>
      <c r="BI1" s="15" t="s">
        <v>13</v>
      </c>
      <c r="BJ1" s="10" t="s">
        <v>14</v>
      </c>
      <c r="BK1" s="10" t="s">
        <v>15</v>
      </c>
      <c r="BL1" s="10" t="s">
        <v>5037</v>
      </c>
      <c r="BM1" s="10" t="s">
        <v>16</v>
      </c>
      <c r="BN1" s="10" t="s">
        <v>17</v>
      </c>
      <c r="BO1" s="12" t="s">
        <v>18</v>
      </c>
      <c r="BP1" s="10" t="s">
        <v>19</v>
      </c>
      <c r="BQ1" s="10"/>
      <c r="BR1" s="1" t="s">
        <v>20</v>
      </c>
      <c r="BS1" s="16" t="s">
        <v>83</v>
      </c>
      <c r="BT1" s="16"/>
      <c r="BU1" s="16"/>
      <c r="BV1" s="16"/>
      <c r="BW1" s="16"/>
      <c r="BX1" s="414" t="s">
        <v>21</v>
      </c>
      <c r="BY1" s="17" t="s">
        <v>22</v>
      </c>
      <c r="CA1" s="212"/>
      <c r="CM1" s="17" t="s">
        <v>23</v>
      </c>
    </row>
    <row r="2" spans="1:91" s="17" customFormat="1" ht="16.2">
      <c r="A2" s="5" t="s">
        <v>24</v>
      </c>
      <c r="B2" s="5" t="s">
        <v>25</v>
      </c>
      <c r="C2" s="5" t="s">
        <v>26</v>
      </c>
      <c r="D2" s="5" t="s">
        <v>27</v>
      </c>
      <c r="E2" s="5" t="s">
        <v>28</v>
      </c>
      <c r="F2" s="5" t="s">
        <v>29</v>
      </c>
      <c r="G2" s="5" t="s">
        <v>30</v>
      </c>
      <c r="H2" s="5" t="s">
        <v>31</v>
      </c>
      <c r="I2" s="5" t="s">
        <v>71</v>
      </c>
      <c r="J2" s="5" t="s">
        <v>72</v>
      </c>
      <c r="K2" s="5" t="s">
        <v>32</v>
      </c>
      <c r="L2" s="5" t="s">
        <v>33</v>
      </c>
      <c r="M2" s="5" t="s">
        <v>5081</v>
      </c>
      <c r="N2" s="5" t="s">
        <v>34</v>
      </c>
      <c r="O2" s="5" t="s">
        <v>35</v>
      </c>
      <c r="P2" s="5" t="s">
        <v>73</v>
      </c>
      <c r="Q2" s="148" t="s">
        <v>36</v>
      </c>
      <c r="R2" s="5" t="s">
        <v>37</v>
      </c>
      <c r="S2" s="5" t="s">
        <v>38</v>
      </c>
      <c r="T2" s="5" t="s">
        <v>39</v>
      </c>
      <c r="U2" s="5" t="s">
        <v>40</v>
      </c>
      <c r="V2" s="5" t="s">
        <v>41</v>
      </c>
      <c r="W2" s="5" t="s">
        <v>42</v>
      </c>
      <c r="X2" s="5" t="s">
        <v>43</v>
      </c>
      <c r="Y2" s="8" t="s">
        <v>74</v>
      </c>
      <c r="Z2" s="5" t="s">
        <v>75</v>
      </c>
      <c r="AA2" s="5" t="s">
        <v>44</v>
      </c>
      <c r="AB2" s="5" t="s">
        <v>4980</v>
      </c>
      <c r="AC2" s="5" t="s">
        <v>45</v>
      </c>
      <c r="AD2" s="5" t="s">
        <v>46</v>
      </c>
      <c r="AE2" s="5" t="s">
        <v>47</v>
      </c>
      <c r="AF2" s="5" t="s">
        <v>48</v>
      </c>
      <c r="AG2" s="5" t="s">
        <v>76</v>
      </c>
      <c r="AH2" s="7"/>
      <c r="AI2" s="7" t="s">
        <v>5035</v>
      </c>
      <c r="AJ2" s="10" t="s">
        <v>24</v>
      </c>
      <c r="AK2" s="10" t="s">
        <v>25</v>
      </c>
      <c r="AL2" s="10" t="s">
        <v>26</v>
      </c>
      <c r="AM2" s="18" t="s">
        <v>5078</v>
      </c>
      <c r="AN2" s="10" t="s">
        <v>27</v>
      </c>
      <c r="AO2" s="10" t="s">
        <v>28</v>
      </c>
      <c r="AP2" s="10" t="s">
        <v>5039</v>
      </c>
      <c r="AQ2" s="10" t="s">
        <v>5040</v>
      </c>
      <c r="AR2" s="10" t="s">
        <v>5041</v>
      </c>
      <c r="AS2" s="10" t="s">
        <v>71</v>
      </c>
      <c r="AT2" s="10" t="s">
        <v>5039</v>
      </c>
      <c r="AU2" s="10" t="s">
        <v>5040</v>
      </c>
      <c r="AV2" s="10" t="s">
        <v>5041</v>
      </c>
      <c r="AW2" s="18" t="s">
        <v>5080</v>
      </c>
      <c r="AX2" s="12" t="s">
        <v>34</v>
      </c>
      <c r="AY2" s="12" t="s">
        <v>35</v>
      </c>
      <c r="AZ2" s="10" t="s">
        <v>73</v>
      </c>
      <c r="BA2" s="18" t="s">
        <v>5079</v>
      </c>
      <c r="BB2" s="10" t="s">
        <v>37</v>
      </c>
      <c r="BC2" s="10" t="s">
        <v>38</v>
      </c>
      <c r="BD2" s="10" t="s">
        <v>39</v>
      </c>
      <c r="BE2" s="10" t="s">
        <v>40</v>
      </c>
      <c r="BF2" s="19" t="s">
        <v>41</v>
      </c>
      <c r="BG2" s="10" t="s">
        <v>42</v>
      </c>
      <c r="BH2" s="10" t="s">
        <v>43</v>
      </c>
      <c r="BI2" s="15" t="s">
        <v>74</v>
      </c>
      <c r="BJ2" s="10" t="s">
        <v>75</v>
      </c>
      <c r="BK2" s="10" t="s">
        <v>44</v>
      </c>
      <c r="BL2" s="10" t="s">
        <v>5038</v>
      </c>
      <c r="BM2" s="10" t="s">
        <v>45</v>
      </c>
      <c r="BN2" s="10" t="s">
        <v>46</v>
      </c>
      <c r="BO2" s="12" t="s">
        <v>47</v>
      </c>
      <c r="BP2" s="10" t="s">
        <v>49</v>
      </c>
      <c r="BQ2" s="10" t="s">
        <v>76</v>
      </c>
      <c r="BR2" s="1"/>
      <c r="BS2" s="20" t="s">
        <v>77</v>
      </c>
      <c r="BT2" s="20" t="s">
        <v>34</v>
      </c>
      <c r="BU2" s="20" t="s">
        <v>35</v>
      </c>
      <c r="BV2" s="20" t="s">
        <v>36</v>
      </c>
      <c r="BW2" s="20" t="s">
        <v>50</v>
      </c>
      <c r="BX2" s="414"/>
      <c r="BY2" s="21" t="s">
        <v>84</v>
      </c>
      <c r="BZ2" s="22" t="s">
        <v>78</v>
      </c>
      <c r="CA2" s="213" t="s">
        <v>85</v>
      </c>
      <c r="CB2" s="22" t="s">
        <v>79</v>
      </c>
      <c r="CC2" s="22" t="s">
        <v>80</v>
      </c>
      <c r="CD2" s="22" t="s">
        <v>86</v>
      </c>
      <c r="CE2" s="22" t="s">
        <v>87</v>
      </c>
      <c r="CF2" s="22" t="s">
        <v>81</v>
      </c>
      <c r="CG2" s="22" t="s">
        <v>82</v>
      </c>
    </row>
    <row r="3" spans="1:91">
      <c r="A3" t="s">
        <v>51</v>
      </c>
      <c r="B3">
        <v>959431</v>
      </c>
      <c r="C3" t="s">
        <v>52</v>
      </c>
      <c r="D3" t="s">
        <v>53</v>
      </c>
      <c r="E3" t="s">
        <v>54</v>
      </c>
      <c r="F3" t="s">
        <v>54</v>
      </c>
      <c r="G3" t="s">
        <v>54</v>
      </c>
      <c r="H3" t="s">
        <v>5123</v>
      </c>
      <c r="I3" t="s">
        <v>55</v>
      </c>
      <c r="J3" t="s">
        <v>55</v>
      </c>
      <c r="K3" t="s">
        <v>55</v>
      </c>
      <c r="L3" t="s">
        <v>55</v>
      </c>
      <c r="M3" s="217">
        <v>506245</v>
      </c>
      <c r="N3" t="s">
        <v>56</v>
      </c>
      <c r="O3" t="s">
        <v>57</v>
      </c>
      <c r="P3" t="str">
        <f>MID(O3,2,LEN(O3))</f>
        <v>11</v>
      </c>
      <c r="Q3">
        <v>12010</v>
      </c>
      <c r="R3" t="s">
        <v>58</v>
      </c>
      <c r="S3" t="s">
        <v>59</v>
      </c>
      <c r="T3" t="s">
        <v>60</v>
      </c>
      <c r="U3" t="s">
        <v>61</v>
      </c>
      <c r="W3" t="s">
        <v>4080</v>
      </c>
      <c r="X3" t="s">
        <v>62</v>
      </c>
      <c r="Y3" s="95">
        <v>42856</v>
      </c>
      <c r="Z3" t="s">
        <v>63</v>
      </c>
      <c r="AA3" t="s">
        <v>118</v>
      </c>
      <c r="AB3" t="s">
        <v>119</v>
      </c>
      <c r="AC3" t="s">
        <v>65</v>
      </c>
      <c r="AD3" t="s">
        <v>66</v>
      </c>
      <c r="AE3" t="s">
        <v>67</v>
      </c>
      <c r="AF3" t="s">
        <v>68</v>
      </c>
      <c r="AG3" t="s">
        <v>69</v>
      </c>
      <c r="AI3" s="146" t="e">
        <v>#N/A</v>
      </c>
      <c r="AJ3" t="str">
        <f>A3</f>
        <v>Active</v>
      </c>
      <c r="AK3">
        <f>B3</f>
        <v>959431</v>
      </c>
      <c r="AL3" t="str">
        <f>C3</f>
        <v>高橋 甲</v>
      </c>
      <c r="AM3" s="155">
        <v>100</v>
      </c>
      <c r="AN3" t="e">
        <f>CONCATENATE(AO3,IF(AP3="", "", " - "&amp;AP3),IF(AQ3="",""," - "&amp;AQ3),IF(AR3="",""," - "&amp;AR3))</f>
        <v>#REF!</v>
      </c>
      <c r="AO3" s="154" t="s">
        <v>54</v>
      </c>
      <c r="AP3" t="e">
        <f>VLOOKUP(AM3,#REF!,2,0)</f>
        <v>#REF!</v>
      </c>
      <c r="AQ3" t="e">
        <f>VLOOKUP(AM3,#REF!,3,0)</f>
        <v>#REF!</v>
      </c>
      <c r="AR3" t="e">
        <f>VLOOKUP(AM3,#REF!,4,0)</f>
        <v>#REF!</v>
      </c>
      <c r="AS3" t="str">
        <f t="shared" ref="AS3:AS66" si="0">I3</f>
        <v>Oracle Consulting Services</v>
      </c>
      <c r="AT3" t="e">
        <f>VLOOKUP(AM3,#REF!,6,0)</f>
        <v>#REF!</v>
      </c>
      <c r="AU3" t="e">
        <f>VLOOKUP(AM3,#REF!,7,0)</f>
        <v>#REF!</v>
      </c>
      <c r="AV3" t="e">
        <f>VLOOKUP(AM3,#REF!,8,0)</f>
        <v>#REF!</v>
      </c>
      <c r="AW3" s="155">
        <v>506245</v>
      </c>
      <c r="AX3" t="str">
        <f>VLOOKUP($BA3,Jobcodemaster!$A:$J,4,0)</f>
        <v>M6</v>
      </c>
      <c r="AY3" t="str">
        <f>VLOOKUP($BA3,Jobcodemaster!$A:$J,5,0)</f>
        <v>L11</v>
      </c>
      <c r="AZ3" t="str">
        <f>MID(AY3,2,LEN(AY3))</f>
        <v>11</v>
      </c>
      <c r="BA3" s="155">
        <f t="shared" ref="BA3" si="1">Q3</f>
        <v>12010</v>
      </c>
      <c r="BB3" t="str">
        <f>VLOOKUP($BA3,Jobcodemaster!$A:$J,7,0)</f>
        <v>12010.Consulting GVP - M6</v>
      </c>
      <c r="BC3" t="str">
        <f>VLOOKUP($BA3,Jobcodemaster!$A:$J,9,0)</f>
        <v>Consulting GVP</v>
      </c>
      <c r="BD3" t="str">
        <f>VLOOKUP($BA3,Jobcodemaster!$A:$J,2,0)</f>
        <v>Practice</v>
      </c>
      <c r="BE3" t="str">
        <f>VLOOKUP($BA3,Jobcodemaster!$A:$J,3,0)</f>
        <v>B</v>
      </c>
      <c r="BF3" t="e">
        <f>VLOOKUP(AM3,#REF!,14,0)</f>
        <v>#REF!</v>
      </c>
      <c r="BG3" t="e">
        <f>VLOOKUP(AM3,#REF!,15,0)</f>
        <v>#REF!</v>
      </c>
      <c r="BH3" t="str">
        <f t="shared" ref="BH3:BP3" si="2">X3</f>
        <v>ko.t.takahashi@oracle.com</v>
      </c>
      <c r="BI3" s="95">
        <f t="shared" si="2"/>
        <v>42856</v>
      </c>
      <c r="BJ3" t="str">
        <f t="shared" si="2"/>
        <v>C</v>
      </c>
      <c r="BK3" t="str">
        <f t="shared" si="2"/>
        <v>JP-Tokyo-Akasaka Office</v>
      </c>
      <c r="BL3" t="str">
        <f t="shared" si="2"/>
        <v>OAC</v>
      </c>
      <c r="BM3" t="str">
        <f t="shared" si="2"/>
        <v>ﾀｶﾊｼ ｺｳ</v>
      </c>
      <c r="BN3" t="str">
        <f t="shared" si="2"/>
        <v>Ko Takahashi</v>
      </c>
      <c r="BO3" s="164" t="str">
        <f t="shared" si="2"/>
        <v>Y</v>
      </c>
      <c r="BP3" t="str">
        <f t="shared" si="2"/>
        <v>たかはし こう</v>
      </c>
      <c r="BQ3" t="e">
        <f>VLOOKUP(AM3,#REF!,12,0)</f>
        <v>#REF!</v>
      </c>
      <c r="BS3" s="173" t="str">
        <f>IF(M3&lt;&gt;AW3,"Y","")</f>
        <v/>
      </c>
      <c r="BT3" s="173" t="str">
        <f t="shared" ref="BT3:BV18" si="3">IF(N3&lt;&gt;AX3,"Y","")</f>
        <v/>
      </c>
      <c r="BU3" s="173" t="str">
        <f t="shared" si="3"/>
        <v/>
      </c>
      <c r="BV3" s="173" t="str">
        <f t="shared" si="3"/>
        <v/>
      </c>
      <c r="BW3" s="173" t="e">
        <f>IF(W3&lt;&gt;BG3,"Y","")</f>
        <v>#REF!</v>
      </c>
      <c r="BX3" s="173" t="str">
        <f>IF(COUNTIF(BS3:BW3,"Y")&lt;&gt;0,"Y","")</f>
        <v/>
      </c>
      <c r="BY3" s="174" t="str">
        <f>IF($BX3="","",B3)</f>
        <v/>
      </c>
      <c r="BZ3" t="str">
        <f>IF($BX3="","",X3)</f>
        <v/>
      </c>
      <c r="CA3" s="214" t="str">
        <f>IF($BX3="","",DATE(2019,4,19))</f>
        <v/>
      </c>
      <c r="CB3" t="str">
        <f>IF($BS3="","",AW3)</f>
        <v/>
      </c>
      <c r="CC3" t="e">
        <f>IF($BW3="","",VALUE(BF3))</f>
        <v>#REF!</v>
      </c>
      <c r="CD3" t="e">
        <f t="shared" ref="CD3:CD66" si="4">IF($BW3="","",VLOOKUP(CC:CC,AK:BH,24,FALSE))</f>
        <v>#REF!</v>
      </c>
      <c r="CE3" t="str">
        <f>IF($BX3="","","JPBG  - Oracle Corporation Japan")</f>
        <v/>
      </c>
      <c r="CF3" t="str">
        <f>IF($BV3="","",BA3)</f>
        <v/>
      </c>
      <c r="CG3" t="s">
        <v>5127</v>
      </c>
    </row>
    <row r="4" spans="1:91">
      <c r="A4" t="s">
        <v>51</v>
      </c>
      <c r="B4">
        <v>5055</v>
      </c>
      <c r="C4" t="s">
        <v>122</v>
      </c>
      <c r="D4" t="s">
        <v>53</v>
      </c>
      <c r="E4" t="s">
        <v>54</v>
      </c>
      <c r="F4" t="s">
        <v>54</v>
      </c>
      <c r="G4" t="s">
        <v>54</v>
      </c>
      <c r="H4" t="s">
        <v>54</v>
      </c>
      <c r="I4" t="s">
        <v>55</v>
      </c>
      <c r="J4" t="s">
        <v>55</v>
      </c>
      <c r="K4" t="s">
        <v>55</v>
      </c>
      <c r="L4" t="s">
        <v>55</v>
      </c>
      <c r="M4" s="217">
        <v>506245</v>
      </c>
      <c r="N4" t="s">
        <v>123</v>
      </c>
      <c r="O4" t="s">
        <v>124</v>
      </c>
      <c r="P4" t="str">
        <f t="shared" ref="P4:P67" si="5">MID(O4,2,LEN(O4))</f>
        <v>5</v>
      </c>
      <c r="Q4">
        <v>22025</v>
      </c>
      <c r="R4" t="s">
        <v>125</v>
      </c>
      <c r="S4" t="s">
        <v>126</v>
      </c>
      <c r="T4" t="s">
        <v>127</v>
      </c>
      <c r="U4" t="s">
        <v>128</v>
      </c>
      <c r="V4">
        <v>959431</v>
      </c>
      <c r="W4" t="s">
        <v>52</v>
      </c>
      <c r="X4" t="s">
        <v>129</v>
      </c>
      <c r="Y4" s="95">
        <v>38718</v>
      </c>
      <c r="Z4" t="s">
        <v>63</v>
      </c>
      <c r="AA4" t="s">
        <v>64</v>
      </c>
      <c r="AB4" t="s">
        <v>119</v>
      </c>
      <c r="AC4" t="s">
        <v>4081</v>
      </c>
      <c r="AD4" t="s">
        <v>131</v>
      </c>
      <c r="AF4" t="s">
        <v>132</v>
      </c>
      <c r="AG4" t="s">
        <v>69</v>
      </c>
      <c r="AI4" s="146" t="e">
        <v>#N/A</v>
      </c>
      <c r="AJ4" t="str">
        <f t="shared" ref="AJ4:AJ67" si="6">A4</f>
        <v>Active</v>
      </c>
      <c r="AK4">
        <f t="shared" ref="AK4:AK67" si="7">B4</f>
        <v>5055</v>
      </c>
      <c r="AL4" t="str">
        <f t="shared" ref="AL4:AL67" si="8">C4</f>
        <v>多田 亜紀子</v>
      </c>
      <c r="AM4" s="155" t="e">
        <f>+VLOOKUP($AK4,#REF!,3,0)</f>
        <v>#REF!</v>
      </c>
      <c r="AN4" t="e">
        <f t="shared" ref="AN4:AN67" si="9">CONCATENATE(AO4,IF(AP4="", "", " - "&amp;AP4),IF(AQ4="",""," - "&amp;AQ4),IF(AR4="",""," - "&amp;AR4))</f>
        <v>#REF!</v>
      </c>
      <c r="AO4" s="154" t="s">
        <v>54</v>
      </c>
      <c r="AP4" t="e">
        <f>VLOOKUP(AM4,#REF!,2,0)</f>
        <v>#REF!</v>
      </c>
      <c r="AQ4" t="e">
        <f>VLOOKUP(AM4,#REF!,3,0)</f>
        <v>#REF!</v>
      </c>
      <c r="AR4" t="e">
        <f>VLOOKUP(AM4,#REF!,4,0)</f>
        <v>#REF!</v>
      </c>
      <c r="AS4" t="str">
        <f t="shared" si="0"/>
        <v>Oracle Consulting Services</v>
      </c>
      <c r="AT4" t="e">
        <f>VLOOKUP(AM4,#REF!,6,0)</f>
        <v>#REF!</v>
      </c>
      <c r="AU4" t="e">
        <f>VLOOKUP(AM4,#REF!,7,0)</f>
        <v>#REF!</v>
      </c>
      <c r="AV4" t="e">
        <f>VLOOKUP(AM4,#REF!,8,0)</f>
        <v>#REF!</v>
      </c>
      <c r="AW4" s="155">
        <v>506245</v>
      </c>
      <c r="AX4" t="str">
        <f>VLOOKUP($BA4,Jobcodemaster!$A:$J,4,0)</f>
        <v>IC3</v>
      </c>
      <c r="AY4" t="str">
        <f>VLOOKUP($BA4,Jobcodemaster!$A:$J,5,0)</f>
        <v>L5</v>
      </c>
      <c r="AZ4" t="str">
        <f t="shared" ref="AZ4:AZ67" si="10">MID(AY4,2,LEN(AY4))</f>
        <v>5</v>
      </c>
      <c r="BA4" s="155">
        <f t="shared" ref="BA4:BA67" si="11">Q4</f>
        <v>22025</v>
      </c>
      <c r="BB4" t="str">
        <f>VLOOKUP($BA4,Jobcodemaster!$A:$J,7,0)</f>
        <v>22025.Consulting Staff Principal - IC3</v>
      </c>
      <c r="BC4" t="str">
        <f>VLOOKUP($BA4,Jobcodemaster!$A:$J,9,0)</f>
        <v>Consulting Staff Principal</v>
      </c>
      <c r="BD4" t="str">
        <f>VLOOKUP($BA4,Jobcodemaster!$A:$J,2,0)</f>
        <v>General/Operations</v>
      </c>
      <c r="BE4" t="str">
        <f>VLOOKUP($BA4,Jobcodemaster!$A:$J,3,0)</f>
        <v>NB</v>
      </c>
      <c r="BF4" t="e">
        <f>VLOOKUP(AM4,#REF!,14,0)</f>
        <v>#REF!</v>
      </c>
      <c r="BG4" t="e">
        <f>VLOOKUP(AM4,#REF!,15,0)</f>
        <v>#REF!</v>
      </c>
      <c r="BH4" t="str">
        <f t="shared" ref="BH4:BH67" si="12">X4</f>
        <v>akiko.tada@oracle.com</v>
      </c>
      <c r="BI4" s="95">
        <f t="shared" ref="BI4:BI67" si="13">Y4</f>
        <v>38718</v>
      </c>
      <c r="BJ4" t="str">
        <f t="shared" ref="BJ4:BJ67" si="14">Z4</f>
        <v>C</v>
      </c>
      <c r="BK4" t="str">
        <f t="shared" ref="BK4:BK67" si="15">AA4</f>
        <v>JP-Tokyo-OAC</v>
      </c>
      <c r="BL4" t="str">
        <f t="shared" ref="BL4:BL67" si="16">AB4</f>
        <v>OAC</v>
      </c>
      <c r="BM4" t="str">
        <f t="shared" ref="BM4:BM67" si="17">AC4</f>
        <v>ﾀﾀﾞ ｱｷｺ</v>
      </c>
      <c r="BN4" t="str">
        <f t="shared" ref="BN4:BN67" si="18">AD4</f>
        <v>Akiko Tada</v>
      </c>
      <c r="BO4" s="164">
        <f t="shared" ref="BO4:BO67" si="19">AE4</f>
        <v>0</v>
      </c>
      <c r="BP4" t="str">
        <f t="shared" ref="BP4:BP67" si="20">AF4</f>
        <v>ただ あきこ</v>
      </c>
      <c r="BQ4" t="e">
        <f>VLOOKUP(AM4,#REF!,12,0)</f>
        <v>#REF!</v>
      </c>
      <c r="BS4" s="173" t="str">
        <f t="shared" ref="BS4:BV67" si="21">IF(M4&lt;&gt;AW4,"Y","")</f>
        <v/>
      </c>
      <c r="BT4" s="173" t="str">
        <f t="shared" si="3"/>
        <v/>
      </c>
      <c r="BU4" s="173" t="str">
        <f t="shared" si="3"/>
        <v/>
      </c>
      <c r="BV4" s="173" t="str">
        <f t="shared" si="3"/>
        <v/>
      </c>
      <c r="BW4" s="173" t="e">
        <f t="shared" ref="BW4:BW67" si="22">IF(W4&lt;&gt;BG4,"Y","")</f>
        <v>#REF!</v>
      </c>
      <c r="BX4" s="173" t="str">
        <f t="shared" ref="BX4:BX67" si="23">IF(COUNTIF(BS4:BW4,"Y")&lt;&gt;0,"Y","")</f>
        <v/>
      </c>
      <c r="BY4" s="174" t="str">
        <f t="shared" ref="BY4:BY67" si="24">IF($BX4="","",B4)</f>
        <v/>
      </c>
      <c r="BZ4" t="str">
        <f t="shared" ref="BZ4:BZ67" si="25">IF($BX4="","",X4)</f>
        <v/>
      </c>
      <c r="CA4" s="214" t="str">
        <f t="shared" ref="CA4:CA67" si="26">IF($BX4="","",DATE(2019,4,19))</f>
        <v/>
      </c>
      <c r="CB4" t="str">
        <f t="shared" ref="CB4:CB67" si="27">IF($BS4="","",AW4)</f>
        <v/>
      </c>
      <c r="CC4" t="e">
        <f t="shared" ref="CC4:CC67" si="28">IF($BW4="","",VALUE(BF4))</f>
        <v>#REF!</v>
      </c>
      <c r="CD4" t="e">
        <f t="shared" si="4"/>
        <v>#REF!</v>
      </c>
      <c r="CE4" t="str">
        <f t="shared" ref="CE4:CE67" si="29">IF($BX4="","","JPBG  - Oracle Corporation Japan")</f>
        <v/>
      </c>
      <c r="CF4" t="str">
        <f t="shared" ref="CF4:CF67" si="30">IF($BV4="","",AW4)</f>
        <v/>
      </c>
      <c r="CG4" t="str">
        <f t="shared" ref="CG4:CG67" si="31">IF($BV4="","",BB4)</f>
        <v/>
      </c>
    </row>
    <row r="5" spans="1:91">
      <c r="A5" t="s">
        <v>51</v>
      </c>
      <c r="B5">
        <v>912197</v>
      </c>
      <c r="C5" t="s">
        <v>135</v>
      </c>
      <c r="D5" t="s">
        <v>136</v>
      </c>
      <c r="E5" t="s">
        <v>54</v>
      </c>
      <c r="F5" t="s">
        <v>137</v>
      </c>
      <c r="G5" t="s">
        <v>137</v>
      </c>
      <c r="H5" t="s">
        <v>137</v>
      </c>
      <c r="I5" t="s">
        <v>55</v>
      </c>
      <c r="J5" t="s">
        <v>138</v>
      </c>
      <c r="K5" t="s">
        <v>138</v>
      </c>
      <c r="L5" t="s">
        <v>138</v>
      </c>
      <c r="M5" s="217">
        <v>506265</v>
      </c>
      <c r="N5" t="s">
        <v>142</v>
      </c>
      <c r="O5" t="s">
        <v>143</v>
      </c>
      <c r="P5" t="str">
        <f t="shared" si="5"/>
        <v>9</v>
      </c>
      <c r="Q5">
        <v>22060</v>
      </c>
      <c r="R5" t="s">
        <v>144</v>
      </c>
      <c r="S5" t="s">
        <v>145</v>
      </c>
      <c r="T5" t="s">
        <v>127</v>
      </c>
      <c r="U5" t="s">
        <v>128</v>
      </c>
      <c r="V5">
        <v>959431</v>
      </c>
      <c r="W5" t="s">
        <v>52</v>
      </c>
      <c r="X5" t="s">
        <v>146</v>
      </c>
      <c r="Y5" s="95">
        <v>42614</v>
      </c>
      <c r="Z5" t="s">
        <v>63</v>
      </c>
      <c r="AA5" t="s">
        <v>64</v>
      </c>
      <c r="AB5" t="s">
        <v>119</v>
      </c>
      <c r="AC5" t="s">
        <v>4082</v>
      </c>
      <c r="AD5" t="s">
        <v>148</v>
      </c>
      <c r="AE5" t="s">
        <v>67</v>
      </c>
      <c r="AF5" t="s">
        <v>149</v>
      </c>
      <c r="AG5" t="s">
        <v>150</v>
      </c>
      <c r="AI5" s="146" t="e">
        <v>#N/A</v>
      </c>
      <c r="AJ5" t="str">
        <f t="shared" si="6"/>
        <v>Active</v>
      </c>
      <c r="AK5">
        <f t="shared" si="7"/>
        <v>912197</v>
      </c>
      <c r="AL5" t="str">
        <f t="shared" si="8"/>
        <v>Shin James</v>
      </c>
      <c r="AM5" s="155" t="e">
        <f>+VLOOKUP($AK5,#REF!,3,0)</f>
        <v>#REF!</v>
      </c>
      <c r="AN5" t="e">
        <f t="shared" si="9"/>
        <v>#REF!</v>
      </c>
      <c r="AO5" s="154" t="s">
        <v>54</v>
      </c>
      <c r="AP5" t="e">
        <f>VLOOKUP(AM5,#REF!,2,0)</f>
        <v>#REF!</v>
      </c>
      <c r="AQ5" t="e">
        <f>VLOOKUP(AM5,#REF!,3,0)</f>
        <v>#REF!</v>
      </c>
      <c r="AR5" t="e">
        <f>VLOOKUP(AM5,#REF!,4,0)</f>
        <v>#REF!</v>
      </c>
      <c r="AS5" t="str">
        <f t="shared" si="0"/>
        <v>Oracle Consulting Services</v>
      </c>
      <c r="AT5" t="e">
        <f>VLOOKUP(AM5,#REF!,6,0)</f>
        <v>#REF!</v>
      </c>
      <c r="AU5" t="e">
        <f>VLOOKUP(AM5,#REF!,7,0)</f>
        <v>#REF!</v>
      </c>
      <c r="AV5" t="e">
        <f>VLOOKUP(AM5,#REF!,8,0)</f>
        <v>#REF!</v>
      </c>
      <c r="AW5" s="155">
        <v>506265</v>
      </c>
      <c r="AX5" t="str">
        <f>VLOOKUP($BA5,Jobcodemaster!$A:$J,4,0)</f>
        <v>M5</v>
      </c>
      <c r="AY5" t="str">
        <f>VLOOKUP($BA5,Jobcodemaster!$A:$J,5,0)</f>
        <v>L9</v>
      </c>
      <c r="AZ5" t="str">
        <f t="shared" si="10"/>
        <v>9</v>
      </c>
      <c r="BA5" s="155">
        <f t="shared" si="11"/>
        <v>22060</v>
      </c>
      <c r="BB5" t="str">
        <f>VLOOKUP($BA5,Jobcodemaster!$A:$J,7,0)</f>
        <v>22060.Consulting Staff Senior Practice Director - M5</v>
      </c>
      <c r="BC5" t="str">
        <f>VLOOKUP($BA5,Jobcodemaster!$A:$J,9,0)</f>
        <v>Consulting Staff Senior Practice Director</v>
      </c>
      <c r="BD5" t="str">
        <f>VLOOKUP($BA5,Jobcodemaster!$A:$J,2,0)</f>
        <v>General/Operations</v>
      </c>
      <c r="BE5" t="str">
        <f>VLOOKUP($BA5,Jobcodemaster!$A:$J,3,0)</f>
        <v>NB</v>
      </c>
      <c r="BF5" t="e">
        <f>VLOOKUP(AM5,#REF!,14,0)</f>
        <v>#REF!</v>
      </c>
      <c r="BG5" t="e">
        <f>VLOOKUP(AM5,#REF!,15,0)</f>
        <v>#REF!</v>
      </c>
      <c r="BH5" t="str">
        <f t="shared" si="12"/>
        <v>james.shin@oracle.com</v>
      </c>
      <c r="BI5" s="95">
        <f t="shared" si="13"/>
        <v>42614</v>
      </c>
      <c r="BJ5" t="str">
        <f t="shared" si="14"/>
        <v>C</v>
      </c>
      <c r="BK5" t="str">
        <f t="shared" si="15"/>
        <v>JP-Tokyo-OAC</v>
      </c>
      <c r="BL5" t="str">
        <f t="shared" si="16"/>
        <v>OAC</v>
      </c>
      <c r="BM5" t="str">
        <f t="shared" si="17"/>
        <v>ｼﾞｪｰﾑｽﾞ ｼﾝ</v>
      </c>
      <c r="BN5" t="str">
        <f t="shared" si="18"/>
        <v>James Shin</v>
      </c>
      <c r="BO5" s="164" t="str">
        <f t="shared" si="19"/>
        <v>Y</v>
      </c>
      <c r="BP5" t="str">
        <f t="shared" si="20"/>
        <v>じぇーむず しん</v>
      </c>
      <c r="BQ5" t="e">
        <f>VLOOKUP(AM5,#REF!,12,0)</f>
        <v>#REF!</v>
      </c>
      <c r="BS5" s="173" t="str">
        <f t="shared" si="21"/>
        <v/>
      </c>
      <c r="BT5" s="173" t="str">
        <f t="shared" si="3"/>
        <v/>
      </c>
      <c r="BU5" s="173" t="str">
        <f t="shared" si="3"/>
        <v/>
      </c>
      <c r="BV5" s="173" t="str">
        <f t="shared" si="3"/>
        <v/>
      </c>
      <c r="BW5" s="173" t="e">
        <f t="shared" si="22"/>
        <v>#REF!</v>
      </c>
      <c r="BX5" s="173" t="str">
        <f t="shared" si="23"/>
        <v/>
      </c>
      <c r="BY5" s="174" t="str">
        <f t="shared" si="24"/>
        <v/>
      </c>
      <c r="BZ5" t="str">
        <f t="shared" si="25"/>
        <v/>
      </c>
      <c r="CA5" s="214" t="str">
        <f t="shared" si="26"/>
        <v/>
      </c>
      <c r="CB5" t="str">
        <f t="shared" si="27"/>
        <v/>
      </c>
      <c r="CC5" t="e">
        <f t="shared" si="28"/>
        <v>#REF!</v>
      </c>
      <c r="CD5" t="e">
        <f t="shared" si="4"/>
        <v>#REF!</v>
      </c>
      <c r="CE5" t="str">
        <f t="shared" si="29"/>
        <v/>
      </c>
      <c r="CF5" t="str">
        <f t="shared" si="30"/>
        <v/>
      </c>
      <c r="CG5" t="str">
        <f t="shared" si="31"/>
        <v/>
      </c>
    </row>
    <row r="6" spans="1:91">
      <c r="A6" t="s">
        <v>51</v>
      </c>
      <c r="B6">
        <v>3994</v>
      </c>
      <c r="C6" t="s">
        <v>152</v>
      </c>
      <c r="D6" t="s">
        <v>153</v>
      </c>
      <c r="E6" t="s">
        <v>54</v>
      </c>
      <c r="F6" t="s">
        <v>137</v>
      </c>
      <c r="G6" t="s">
        <v>154</v>
      </c>
      <c r="H6" t="s">
        <v>154</v>
      </c>
      <c r="I6" t="s">
        <v>55</v>
      </c>
      <c r="J6" t="s">
        <v>138</v>
      </c>
      <c r="K6" t="s">
        <v>155</v>
      </c>
      <c r="L6" t="s">
        <v>155</v>
      </c>
      <c r="M6" s="217">
        <v>506265</v>
      </c>
      <c r="N6" t="s">
        <v>157</v>
      </c>
      <c r="O6" t="s">
        <v>158</v>
      </c>
      <c r="P6" t="str">
        <f t="shared" si="5"/>
        <v>6</v>
      </c>
      <c r="Q6">
        <v>22030</v>
      </c>
      <c r="R6" t="s">
        <v>159</v>
      </c>
      <c r="S6" t="s">
        <v>160</v>
      </c>
      <c r="T6" t="s">
        <v>127</v>
      </c>
      <c r="U6" t="s">
        <v>128</v>
      </c>
      <c r="V6">
        <v>912197</v>
      </c>
      <c r="W6" t="s">
        <v>135</v>
      </c>
      <c r="X6" t="s">
        <v>161</v>
      </c>
      <c r="Y6" s="95">
        <v>40118</v>
      </c>
      <c r="Z6" t="s">
        <v>63</v>
      </c>
      <c r="AA6" t="s">
        <v>118</v>
      </c>
      <c r="AB6" t="s">
        <v>162</v>
      </c>
      <c r="AC6" t="s">
        <v>4083</v>
      </c>
      <c r="AD6" t="s">
        <v>164</v>
      </c>
      <c r="AE6" t="s">
        <v>67</v>
      </c>
      <c r="AF6" t="s">
        <v>165</v>
      </c>
      <c r="AG6" t="s">
        <v>150</v>
      </c>
      <c r="AI6" s="146" t="e">
        <v>#N/A</v>
      </c>
      <c r="AJ6" t="str">
        <f t="shared" si="6"/>
        <v>Active</v>
      </c>
      <c r="AK6">
        <f t="shared" si="7"/>
        <v>3994</v>
      </c>
      <c r="AL6" t="str">
        <f t="shared" si="8"/>
        <v>小野 暢夫</v>
      </c>
      <c r="AM6" s="155">
        <v>600</v>
      </c>
      <c r="AN6" t="e">
        <f t="shared" si="9"/>
        <v>#REF!</v>
      </c>
      <c r="AO6" s="154" t="s">
        <v>54</v>
      </c>
      <c r="AP6" t="e">
        <f>VLOOKUP(AM6,#REF!,2,0)</f>
        <v>#REF!</v>
      </c>
      <c r="AQ6" t="e">
        <f>VLOOKUP(AM6,#REF!,3,0)</f>
        <v>#REF!</v>
      </c>
      <c r="AR6" t="e">
        <f>VLOOKUP(AM6,#REF!,4,0)</f>
        <v>#REF!</v>
      </c>
      <c r="AS6" t="str">
        <f t="shared" si="0"/>
        <v>Oracle Consulting Services</v>
      </c>
      <c r="AT6" t="e">
        <f>VLOOKUP(AM6,#REF!,6,0)</f>
        <v>#REF!</v>
      </c>
      <c r="AU6" t="e">
        <f>VLOOKUP(AM6,#REF!,7,0)</f>
        <v>#REF!</v>
      </c>
      <c r="AV6" t="e">
        <f>VLOOKUP(AM6,#REF!,8,0)</f>
        <v>#REF!</v>
      </c>
      <c r="AW6" s="155">
        <v>506265</v>
      </c>
      <c r="AX6" t="str">
        <f>VLOOKUP($BA6,Jobcodemaster!$A:$J,4,0)</f>
        <v>M2</v>
      </c>
      <c r="AY6" t="str">
        <f>VLOOKUP($BA6,Jobcodemaster!$A:$J,5,0)</f>
        <v>L6</v>
      </c>
      <c r="AZ6" t="str">
        <f t="shared" si="10"/>
        <v>6</v>
      </c>
      <c r="BA6" s="155">
        <f t="shared" si="11"/>
        <v>22030</v>
      </c>
      <c r="BB6" t="str">
        <f>VLOOKUP($BA6,Jobcodemaster!$A:$J,7,0)</f>
        <v>22030.Consulting Staff Managing Principal - M2</v>
      </c>
      <c r="BC6" t="str">
        <f>VLOOKUP($BA6,Jobcodemaster!$A:$J,9,0)</f>
        <v>Consulting Staff Managing Principal</v>
      </c>
      <c r="BD6" t="str">
        <f>VLOOKUP($BA6,Jobcodemaster!$A:$J,2,0)</f>
        <v>General/Operations</v>
      </c>
      <c r="BE6" t="str">
        <f>VLOOKUP($BA6,Jobcodemaster!$A:$J,3,0)</f>
        <v>NB</v>
      </c>
      <c r="BF6" t="e">
        <f>VLOOKUP(AM6,#REF!,14,0)</f>
        <v>#REF!</v>
      </c>
      <c r="BG6" t="e">
        <f>VLOOKUP(AM6,#REF!,15,0)</f>
        <v>#REF!</v>
      </c>
      <c r="BH6" t="str">
        <f t="shared" si="12"/>
        <v>nobuo.ono@oracle.com</v>
      </c>
      <c r="BI6" s="95">
        <f t="shared" si="13"/>
        <v>40118</v>
      </c>
      <c r="BJ6" t="str">
        <f t="shared" si="14"/>
        <v>C</v>
      </c>
      <c r="BK6" t="str">
        <f t="shared" si="15"/>
        <v>JP-Tokyo-Akasaka Office</v>
      </c>
      <c r="BL6" t="str">
        <f t="shared" si="16"/>
        <v>ACB</v>
      </c>
      <c r="BM6" t="str">
        <f t="shared" si="17"/>
        <v>ｵﾉ ﾉﾌﾞｵ</v>
      </c>
      <c r="BN6" t="str">
        <f t="shared" si="18"/>
        <v>Nobuo Ono</v>
      </c>
      <c r="BO6" s="164" t="str">
        <f t="shared" si="19"/>
        <v>Y</v>
      </c>
      <c r="BP6" t="str">
        <f t="shared" si="20"/>
        <v>おの のぶお</v>
      </c>
      <c r="BQ6" t="e">
        <f>VLOOKUP(AM6,#REF!,12,0)</f>
        <v>#REF!</v>
      </c>
      <c r="BS6" s="173" t="str">
        <f t="shared" si="21"/>
        <v/>
      </c>
      <c r="BT6" s="173" t="str">
        <f t="shared" si="3"/>
        <v/>
      </c>
      <c r="BU6" s="173" t="str">
        <f t="shared" si="3"/>
        <v/>
      </c>
      <c r="BV6" s="173" t="str">
        <f t="shared" si="3"/>
        <v/>
      </c>
      <c r="BW6" s="173" t="e">
        <f t="shared" si="22"/>
        <v>#REF!</v>
      </c>
      <c r="BX6" s="173" t="str">
        <f t="shared" si="23"/>
        <v/>
      </c>
      <c r="BY6" s="174" t="str">
        <f t="shared" si="24"/>
        <v/>
      </c>
      <c r="BZ6" t="str">
        <f t="shared" si="25"/>
        <v/>
      </c>
      <c r="CA6" s="214" t="str">
        <f t="shared" si="26"/>
        <v/>
      </c>
      <c r="CB6" t="str">
        <f t="shared" si="27"/>
        <v/>
      </c>
      <c r="CC6" t="e">
        <f t="shared" si="28"/>
        <v>#REF!</v>
      </c>
      <c r="CD6" t="e">
        <f t="shared" si="4"/>
        <v>#REF!</v>
      </c>
      <c r="CE6" t="str">
        <f t="shared" si="29"/>
        <v/>
      </c>
      <c r="CF6" t="str">
        <f t="shared" si="30"/>
        <v/>
      </c>
      <c r="CG6" t="str">
        <f t="shared" si="31"/>
        <v/>
      </c>
    </row>
    <row r="7" spans="1:91">
      <c r="A7" t="s">
        <v>51</v>
      </c>
      <c r="B7">
        <v>552675</v>
      </c>
      <c r="C7" t="s">
        <v>4061</v>
      </c>
      <c r="D7" t="s">
        <v>153</v>
      </c>
      <c r="E7" t="s">
        <v>54</v>
      </c>
      <c r="F7" t="s">
        <v>137</v>
      </c>
      <c r="G7" t="s">
        <v>154</v>
      </c>
      <c r="H7" t="s">
        <v>154</v>
      </c>
      <c r="I7" t="s">
        <v>55</v>
      </c>
      <c r="J7" t="s">
        <v>138</v>
      </c>
      <c r="K7" t="s">
        <v>155</v>
      </c>
      <c r="L7" t="s">
        <v>155</v>
      </c>
      <c r="M7" s="217">
        <v>506265</v>
      </c>
      <c r="N7" t="s">
        <v>169</v>
      </c>
      <c r="O7" t="s">
        <v>170</v>
      </c>
      <c r="P7" t="str">
        <f t="shared" si="5"/>
        <v>7</v>
      </c>
      <c r="Q7">
        <v>22027</v>
      </c>
      <c r="R7" t="s">
        <v>171</v>
      </c>
      <c r="S7" t="s">
        <v>172</v>
      </c>
      <c r="T7" t="s">
        <v>127</v>
      </c>
      <c r="U7" t="s">
        <v>128</v>
      </c>
      <c r="V7">
        <v>3994</v>
      </c>
      <c r="W7" t="s">
        <v>152</v>
      </c>
      <c r="X7" t="s">
        <v>173</v>
      </c>
      <c r="Y7" s="95">
        <v>43266</v>
      </c>
      <c r="Z7" t="s">
        <v>63</v>
      </c>
      <c r="AA7" t="s">
        <v>118</v>
      </c>
      <c r="AB7" t="s">
        <v>162</v>
      </c>
      <c r="AC7" t="s">
        <v>4084</v>
      </c>
      <c r="AD7" t="s">
        <v>175</v>
      </c>
      <c r="AF7" t="s">
        <v>176</v>
      </c>
      <c r="AG7" t="s">
        <v>150</v>
      </c>
      <c r="AI7" s="146" t="e">
        <v>#N/A</v>
      </c>
      <c r="AJ7" t="str">
        <f t="shared" si="6"/>
        <v>Active</v>
      </c>
      <c r="AK7">
        <f t="shared" si="7"/>
        <v>552675</v>
      </c>
      <c r="AL7" t="str">
        <f t="shared" si="8"/>
        <v>五十嵐 義容</v>
      </c>
      <c r="AM7" s="155" t="e">
        <f>+VLOOKUP($AK7,#REF!,3,0)</f>
        <v>#REF!</v>
      </c>
      <c r="AN7" t="e">
        <f t="shared" si="9"/>
        <v>#REF!</v>
      </c>
      <c r="AO7" s="154" t="s">
        <v>54</v>
      </c>
      <c r="AP7" t="e">
        <f>VLOOKUP(AM7,#REF!,2,0)</f>
        <v>#REF!</v>
      </c>
      <c r="AQ7" t="e">
        <f>VLOOKUP(AM7,#REF!,3,0)</f>
        <v>#REF!</v>
      </c>
      <c r="AR7" t="e">
        <f>VLOOKUP(AM7,#REF!,4,0)</f>
        <v>#REF!</v>
      </c>
      <c r="AS7" t="str">
        <f t="shared" si="0"/>
        <v>Oracle Consulting Services</v>
      </c>
      <c r="AT7" t="e">
        <f>VLOOKUP(AM7,#REF!,6,0)</f>
        <v>#REF!</v>
      </c>
      <c r="AU7" t="e">
        <f>VLOOKUP(AM7,#REF!,7,0)</f>
        <v>#REF!</v>
      </c>
      <c r="AV7" t="e">
        <f>VLOOKUP(AM7,#REF!,8,0)</f>
        <v>#REF!</v>
      </c>
      <c r="AW7" s="155">
        <v>506265</v>
      </c>
      <c r="AX7" t="str">
        <f>VLOOKUP($BA7,Jobcodemaster!$A:$J,4,0)</f>
        <v>IC4</v>
      </c>
      <c r="AY7" t="str">
        <f>VLOOKUP($BA7,Jobcodemaster!$A:$J,5,0)</f>
        <v>L7</v>
      </c>
      <c r="AZ7" t="str">
        <f t="shared" si="10"/>
        <v>7</v>
      </c>
      <c r="BA7" s="155">
        <f t="shared" si="11"/>
        <v>22027</v>
      </c>
      <c r="BB7" t="str">
        <f>VLOOKUP($BA7,Jobcodemaster!$A:$J,7,0)</f>
        <v>22027.Consulting Staff Technical Manager - IC4</v>
      </c>
      <c r="BC7" t="str">
        <f>VLOOKUP($BA7,Jobcodemaster!$A:$J,9,0)</f>
        <v>Consulting Staff Technical Manager</v>
      </c>
      <c r="BD7" t="str">
        <f>VLOOKUP($BA7,Jobcodemaster!$A:$J,2,0)</f>
        <v>General/Operations</v>
      </c>
      <c r="BE7" t="str">
        <f>VLOOKUP($BA7,Jobcodemaster!$A:$J,3,0)</f>
        <v>NB</v>
      </c>
      <c r="BF7" t="e">
        <f>VLOOKUP(AM7,#REF!,14,0)</f>
        <v>#REF!</v>
      </c>
      <c r="BG7" t="e">
        <f>VLOOKUP(AM7,#REF!,15,0)</f>
        <v>#REF!</v>
      </c>
      <c r="BH7" t="str">
        <f t="shared" si="12"/>
        <v>yoshihiro.i.igarashi@oracle.com</v>
      </c>
      <c r="BI7" s="95">
        <f t="shared" si="13"/>
        <v>43266</v>
      </c>
      <c r="BJ7" t="str">
        <f t="shared" si="14"/>
        <v>C</v>
      </c>
      <c r="BK7" t="str">
        <f t="shared" si="15"/>
        <v>JP-Tokyo-Akasaka Office</v>
      </c>
      <c r="BL7" t="str">
        <f t="shared" si="16"/>
        <v>ACB</v>
      </c>
      <c r="BM7" t="str">
        <f t="shared" si="17"/>
        <v>ｲｶﾞﾗｼ ﾖｼﾋﾛ</v>
      </c>
      <c r="BN7" t="str">
        <f t="shared" si="18"/>
        <v>Yoshihiro Igarashi</v>
      </c>
      <c r="BO7" s="164">
        <f t="shared" si="19"/>
        <v>0</v>
      </c>
      <c r="BP7" t="str">
        <f t="shared" si="20"/>
        <v>いがらし よしひろ</v>
      </c>
      <c r="BQ7" t="e">
        <f>VLOOKUP(AM7,#REF!,12,0)</f>
        <v>#REF!</v>
      </c>
      <c r="BS7" s="173" t="str">
        <f t="shared" si="21"/>
        <v/>
      </c>
      <c r="BT7" s="173" t="str">
        <f t="shared" si="3"/>
        <v/>
      </c>
      <c r="BU7" s="173" t="str">
        <f t="shared" si="3"/>
        <v/>
      </c>
      <c r="BV7" s="173" t="str">
        <f t="shared" si="3"/>
        <v/>
      </c>
      <c r="BW7" s="173" t="e">
        <f t="shared" si="22"/>
        <v>#REF!</v>
      </c>
      <c r="BX7" s="173" t="str">
        <f t="shared" si="23"/>
        <v/>
      </c>
      <c r="BY7" s="174" t="str">
        <f t="shared" si="24"/>
        <v/>
      </c>
      <c r="BZ7" t="str">
        <f t="shared" si="25"/>
        <v/>
      </c>
      <c r="CA7" s="214" t="str">
        <f t="shared" si="26"/>
        <v/>
      </c>
      <c r="CB7" t="str">
        <f t="shared" si="27"/>
        <v/>
      </c>
      <c r="CC7" t="e">
        <f t="shared" si="28"/>
        <v>#REF!</v>
      </c>
      <c r="CD7" t="e">
        <f t="shared" si="4"/>
        <v>#REF!</v>
      </c>
      <c r="CE7" t="str">
        <f t="shared" si="29"/>
        <v/>
      </c>
      <c r="CF7" t="str">
        <f t="shared" si="30"/>
        <v/>
      </c>
      <c r="CG7" t="str">
        <f t="shared" si="31"/>
        <v/>
      </c>
    </row>
    <row r="8" spans="1:91">
      <c r="A8" t="s">
        <v>51</v>
      </c>
      <c r="B8">
        <v>4816</v>
      </c>
      <c r="C8" t="s">
        <v>178</v>
      </c>
      <c r="D8" t="s">
        <v>153</v>
      </c>
      <c r="E8" t="s">
        <v>54</v>
      </c>
      <c r="F8" t="s">
        <v>137</v>
      </c>
      <c r="G8" t="s">
        <v>154</v>
      </c>
      <c r="H8" t="s">
        <v>154</v>
      </c>
      <c r="I8" t="s">
        <v>55</v>
      </c>
      <c r="J8" t="s">
        <v>138</v>
      </c>
      <c r="K8" t="s">
        <v>155</v>
      </c>
      <c r="L8" t="s">
        <v>155</v>
      </c>
      <c r="M8" s="217">
        <v>506265</v>
      </c>
      <c r="N8" t="s">
        <v>123</v>
      </c>
      <c r="O8" t="s">
        <v>158</v>
      </c>
      <c r="P8" t="str">
        <f t="shared" si="5"/>
        <v>6</v>
      </c>
      <c r="Q8">
        <v>22026</v>
      </c>
      <c r="R8" t="s">
        <v>179</v>
      </c>
      <c r="S8" t="s">
        <v>180</v>
      </c>
      <c r="T8" t="s">
        <v>127</v>
      </c>
      <c r="U8" t="s">
        <v>128</v>
      </c>
      <c r="V8">
        <v>3994</v>
      </c>
      <c r="W8" t="s">
        <v>152</v>
      </c>
      <c r="X8" t="s">
        <v>181</v>
      </c>
      <c r="Y8" s="95">
        <v>41487</v>
      </c>
      <c r="Z8" t="s">
        <v>63</v>
      </c>
      <c r="AA8" t="s">
        <v>118</v>
      </c>
      <c r="AB8" t="s">
        <v>162</v>
      </c>
      <c r="AC8" t="s">
        <v>4085</v>
      </c>
      <c r="AD8" t="s">
        <v>183</v>
      </c>
      <c r="AF8" t="s">
        <v>184</v>
      </c>
      <c r="AG8" t="s">
        <v>150</v>
      </c>
      <c r="AI8" s="146" t="e">
        <v>#N/A</v>
      </c>
      <c r="AJ8" t="str">
        <f t="shared" si="6"/>
        <v>Active</v>
      </c>
      <c r="AK8">
        <f t="shared" si="7"/>
        <v>4816</v>
      </c>
      <c r="AL8" t="str">
        <f t="shared" si="8"/>
        <v>永渕 隆志</v>
      </c>
      <c r="AM8" s="155" t="e">
        <f>+VLOOKUP($AK8,#REF!,3,0)</f>
        <v>#REF!</v>
      </c>
      <c r="AN8" t="e">
        <f t="shared" si="9"/>
        <v>#REF!</v>
      </c>
      <c r="AO8" s="154" t="s">
        <v>54</v>
      </c>
      <c r="AP8" t="e">
        <f>VLOOKUP(AM8,#REF!,2,0)</f>
        <v>#REF!</v>
      </c>
      <c r="AQ8" t="e">
        <f>VLOOKUP(AM8,#REF!,3,0)</f>
        <v>#REF!</v>
      </c>
      <c r="AR8" t="e">
        <f>VLOOKUP(AM8,#REF!,4,0)</f>
        <v>#REF!</v>
      </c>
      <c r="AS8" t="str">
        <f t="shared" si="0"/>
        <v>Oracle Consulting Services</v>
      </c>
      <c r="AT8" t="e">
        <f>VLOOKUP(AM8,#REF!,6,0)</f>
        <v>#REF!</v>
      </c>
      <c r="AU8" t="e">
        <f>VLOOKUP(AM8,#REF!,7,0)</f>
        <v>#REF!</v>
      </c>
      <c r="AV8" t="e">
        <f>VLOOKUP(AM8,#REF!,8,0)</f>
        <v>#REF!</v>
      </c>
      <c r="AW8" s="155">
        <v>506265</v>
      </c>
      <c r="AX8" t="str">
        <f>VLOOKUP($BA8,Jobcodemaster!$A:$J,4,0)</f>
        <v>IC3</v>
      </c>
      <c r="AY8" t="str">
        <f>VLOOKUP($BA8,Jobcodemaster!$A:$J,5,0)</f>
        <v>L6</v>
      </c>
      <c r="AZ8" t="str">
        <f t="shared" si="10"/>
        <v>6</v>
      </c>
      <c r="BA8" s="155">
        <f t="shared" si="11"/>
        <v>22026</v>
      </c>
      <c r="BB8" t="str">
        <f>VLOOKUP($BA8,Jobcodemaster!$A:$J,7,0)</f>
        <v>22026.Consulting Staff Senior Principal - IC3</v>
      </c>
      <c r="BC8" t="str">
        <f>VLOOKUP($BA8,Jobcodemaster!$A:$J,9,0)</f>
        <v>Consulting Staff Senior Principal</v>
      </c>
      <c r="BD8" t="str">
        <f>VLOOKUP($BA8,Jobcodemaster!$A:$J,2,0)</f>
        <v>General/Operations</v>
      </c>
      <c r="BE8" t="str">
        <f>VLOOKUP($BA8,Jobcodemaster!$A:$J,3,0)</f>
        <v>NB</v>
      </c>
      <c r="BF8" t="e">
        <f>VLOOKUP(AM8,#REF!,14,0)</f>
        <v>#REF!</v>
      </c>
      <c r="BG8" t="e">
        <f>VLOOKUP(AM8,#REF!,15,0)</f>
        <v>#REF!</v>
      </c>
      <c r="BH8" t="str">
        <f t="shared" si="12"/>
        <v>takashi.nagafuchi@oracle.com</v>
      </c>
      <c r="BI8" s="95">
        <f t="shared" si="13"/>
        <v>41487</v>
      </c>
      <c r="BJ8" t="str">
        <f t="shared" si="14"/>
        <v>C</v>
      </c>
      <c r="BK8" t="str">
        <f t="shared" si="15"/>
        <v>JP-Tokyo-Akasaka Office</v>
      </c>
      <c r="BL8" t="str">
        <f t="shared" si="16"/>
        <v>ACB</v>
      </c>
      <c r="BM8" t="str">
        <f t="shared" si="17"/>
        <v>ﾅｶﾞﾌﾁ ﾀｶｼ</v>
      </c>
      <c r="BN8" t="str">
        <f t="shared" si="18"/>
        <v>Takashi Nagafuchi</v>
      </c>
      <c r="BO8" s="164">
        <f t="shared" si="19"/>
        <v>0</v>
      </c>
      <c r="BP8" t="str">
        <f t="shared" si="20"/>
        <v>ながふち たかし</v>
      </c>
      <c r="BQ8" t="e">
        <f>VLOOKUP(AM8,#REF!,12,0)</f>
        <v>#REF!</v>
      </c>
      <c r="BS8" s="173" t="str">
        <f t="shared" si="21"/>
        <v/>
      </c>
      <c r="BT8" s="173" t="str">
        <f t="shared" si="3"/>
        <v/>
      </c>
      <c r="BU8" s="173" t="str">
        <f t="shared" si="3"/>
        <v/>
      </c>
      <c r="BV8" s="173" t="str">
        <f t="shared" si="3"/>
        <v/>
      </c>
      <c r="BW8" s="173" t="e">
        <f t="shared" si="22"/>
        <v>#REF!</v>
      </c>
      <c r="BX8" s="173" t="str">
        <f t="shared" si="23"/>
        <v/>
      </c>
      <c r="BY8" s="174" t="str">
        <f t="shared" si="24"/>
        <v/>
      </c>
      <c r="BZ8" t="str">
        <f t="shared" si="25"/>
        <v/>
      </c>
      <c r="CA8" s="214" t="str">
        <f t="shared" si="26"/>
        <v/>
      </c>
      <c r="CB8" t="str">
        <f t="shared" si="27"/>
        <v/>
      </c>
      <c r="CC8" t="e">
        <f t="shared" si="28"/>
        <v>#REF!</v>
      </c>
      <c r="CD8" t="e">
        <f t="shared" si="4"/>
        <v>#REF!</v>
      </c>
      <c r="CE8" t="str">
        <f t="shared" si="29"/>
        <v/>
      </c>
      <c r="CF8" t="str">
        <f t="shared" si="30"/>
        <v/>
      </c>
      <c r="CG8" t="str">
        <f t="shared" si="31"/>
        <v/>
      </c>
    </row>
    <row r="9" spans="1:91">
      <c r="A9" t="s">
        <v>51</v>
      </c>
      <c r="B9">
        <v>2083</v>
      </c>
      <c r="C9" t="s">
        <v>186</v>
      </c>
      <c r="D9" t="s">
        <v>153</v>
      </c>
      <c r="E9" t="s">
        <v>54</v>
      </c>
      <c r="F9" t="s">
        <v>137</v>
      </c>
      <c r="G9" t="s">
        <v>154</v>
      </c>
      <c r="H9" t="s">
        <v>154</v>
      </c>
      <c r="I9" t="s">
        <v>55</v>
      </c>
      <c r="J9" t="s">
        <v>138</v>
      </c>
      <c r="K9" t="s">
        <v>155</v>
      </c>
      <c r="L9" t="s">
        <v>155</v>
      </c>
      <c r="M9" s="217">
        <v>506265</v>
      </c>
      <c r="N9" t="s">
        <v>123</v>
      </c>
      <c r="O9" t="s">
        <v>124</v>
      </c>
      <c r="P9" t="str">
        <f t="shared" si="5"/>
        <v>5</v>
      </c>
      <c r="Q9">
        <v>22025</v>
      </c>
      <c r="R9" t="s">
        <v>125</v>
      </c>
      <c r="S9" t="s">
        <v>126</v>
      </c>
      <c r="T9" t="s">
        <v>127</v>
      </c>
      <c r="U9" t="s">
        <v>128</v>
      </c>
      <c r="V9">
        <v>3994</v>
      </c>
      <c r="W9" t="s">
        <v>152</v>
      </c>
      <c r="X9" t="s">
        <v>187</v>
      </c>
      <c r="Y9" s="95">
        <v>41609</v>
      </c>
      <c r="Z9" t="s">
        <v>63</v>
      </c>
      <c r="AA9" t="s">
        <v>118</v>
      </c>
      <c r="AB9" t="s">
        <v>162</v>
      </c>
      <c r="AC9" t="s">
        <v>4086</v>
      </c>
      <c r="AD9" t="s">
        <v>189</v>
      </c>
      <c r="AF9" t="s">
        <v>190</v>
      </c>
      <c r="AG9" t="s">
        <v>150</v>
      </c>
      <c r="AI9" s="146" t="e">
        <v>#N/A</v>
      </c>
      <c r="AJ9" t="str">
        <f t="shared" si="6"/>
        <v>Active</v>
      </c>
      <c r="AK9">
        <f t="shared" si="7"/>
        <v>2083</v>
      </c>
      <c r="AL9" t="str">
        <f t="shared" si="8"/>
        <v>二瓶 満</v>
      </c>
      <c r="AM9" s="155" t="e">
        <f>+VLOOKUP($AK9,#REF!,3,0)</f>
        <v>#REF!</v>
      </c>
      <c r="AN9" t="e">
        <f t="shared" si="9"/>
        <v>#REF!</v>
      </c>
      <c r="AO9" s="154" t="s">
        <v>54</v>
      </c>
      <c r="AP9" t="e">
        <f>VLOOKUP(AM9,#REF!,2,0)</f>
        <v>#REF!</v>
      </c>
      <c r="AQ9" t="e">
        <f>VLOOKUP(AM9,#REF!,3,0)</f>
        <v>#REF!</v>
      </c>
      <c r="AR9" t="e">
        <f>VLOOKUP(AM9,#REF!,4,0)</f>
        <v>#REF!</v>
      </c>
      <c r="AS9" t="str">
        <f t="shared" si="0"/>
        <v>Oracle Consulting Services</v>
      </c>
      <c r="AT9" t="e">
        <f>VLOOKUP(AM9,#REF!,6,0)</f>
        <v>#REF!</v>
      </c>
      <c r="AU9" t="e">
        <f>VLOOKUP(AM9,#REF!,7,0)</f>
        <v>#REF!</v>
      </c>
      <c r="AV9" t="e">
        <f>VLOOKUP(AM9,#REF!,8,0)</f>
        <v>#REF!</v>
      </c>
      <c r="AW9" s="155">
        <v>506265</v>
      </c>
      <c r="AX9" t="str">
        <f>VLOOKUP($BA9,Jobcodemaster!$A:$J,4,0)</f>
        <v>IC3</v>
      </c>
      <c r="AY9" t="str">
        <f>VLOOKUP($BA9,Jobcodemaster!$A:$J,5,0)</f>
        <v>L5</v>
      </c>
      <c r="AZ9" t="str">
        <f t="shared" si="10"/>
        <v>5</v>
      </c>
      <c r="BA9" s="155">
        <f t="shared" si="11"/>
        <v>22025</v>
      </c>
      <c r="BB9" t="str">
        <f>VLOOKUP($BA9,Jobcodemaster!$A:$J,7,0)</f>
        <v>22025.Consulting Staff Principal - IC3</v>
      </c>
      <c r="BC9" t="str">
        <f>VLOOKUP($BA9,Jobcodemaster!$A:$J,9,0)</f>
        <v>Consulting Staff Principal</v>
      </c>
      <c r="BD9" t="str">
        <f>VLOOKUP($BA9,Jobcodemaster!$A:$J,2,0)</f>
        <v>General/Operations</v>
      </c>
      <c r="BE9" t="str">
        <f>VLOOKUP($BA9,Jobcodemaster!$A:$J,3,0)</f>
        <v>NB</v>
      </c>
      <c r="BF9" t="e">
        <f>VLOOKUP(AM9,#REF!,14,0)</f>
        <v>#REF!</v>
      </c>
      <c r="BG9" t="e">
        <f>VLOOKUP(AM9,#REF!,15,0)</f>
        <v>#REF!</v>
      </c>
      <c r="BH9" t="str">
        <f t="shared" si="12"/>
        <v>mitsuru.x.nihei@oracle.com</v>
      </c>
      <c r="BI9" s="95">
        <f t="shared" si="13"/>
        <v>41609</v>
      </c>
      <c r="BJ9" t="str">
        <f t="shared" si="14"/>
        <v>C</v>
      </c>
      <c r="BK9" t="str">
        <f t="shared" si="15"/>
        <v>JP-Tokyo-Akasaka Office</v>
      </c>
      <c r="BL9" t="str">
        <f t="shared" si="16"/>
        <v>ACB</v>
      </c>
      <c r="BM9" t="str">
        <f t="shared" si="17"/>
        <v>ﾆﾍｲ ﾐﾂﾙ</v>
      </c>
      <c r="BN9" t="str">
        <f t="shared" si="18"/>
        <v>Mitsuru Nihei</v>
      </c>
      <c r="BO9" s="164">
        <f t="shared" si="19"/>
        <v>0</v>
      </c>
      <c r="BP9" t="str">
        <f t="shared" si="20"/>
        <v>にへい みつる</v>
      </c>
      <c r="BQ9" t="e">
        <f>VLOOKUP(AM9,#REF!,12,0)</f>
        <v>#REF!</v>
      </c>
      <c r="BS9" s="173" t="str">
        <f t="shared" si="21"/>
        <v/>
      </c>
      <c r="BT9" s="173" t="str">
        <f t="shared" si="3"/>
        <v/>
      </c>
      <c r="BU9" s="173" t="str">
        <f t="shared" si="3"/>
        <v/>
      </c>
      <c r="BV9" s="173" t="str">
        <f t="shared" si="3"/>
        <v/>
      </c>
      <c r="BW9" s="173" t="e">
        <f t="shared" si="22"/>
        <v>#REF!</v>
      </c>
      <c r="BX9" s="173" t="str">
        <f t="shared" si="23"/>
        <v/>
      </c>
      <c r="BY9" s="174" t="str">
        <f t="shared" si="24"/>
        <v/>
      </c>
      <c r="BZ9" t="str">
        <f t="shared" si="25"/>
        <v/>
      </c>
      <c r="CA9" s="214" t="str">
        <f t="shared" si="26"/>
        <v/>
      </c>
      <c r="CB9" t="str">
        <f t="shared" si="27"/>
        <v/>
      </c>
      <c r="CC9" t="e">
        <f t="shared" si="28"/>
        <v>#REF!</v>
      </c>
      <c r="CD9" t="e">
        <f t="shared" si="4"/>
        <v>#REF!</v>
      </c>
      <c r="CE9" t="str">
        <f t="shared" si="29"/>
        <v/>
      </c>
      <c r="CF9" t="str">
        <f t="shared" si="30"/>
        <v/>
      </c>
      <c r="CG9" t="str">
        <f t="shared" si="31"/>
        <v/>
      </c>
    </row>
    <row r="10" spans="1:91">
      <c r="A10" t="s">
        <v>51</v>
      </c>
      <c r="B10">
        <v>785</v>
      </c>
      <c r="C10" t="s">
        <v>192</v>
      </c>
      <c r="D10" t="s">
        <v>193</v>
      </c>
      <c r="E10" t="s">
        <v>54</v>
      </c>
      <c r="F10" t="s">
        <v>137</v>
      </c>
      <c r="G10" t="s">
        <v>194</v>
      </c>
      <c r="H10" t="s">
        <v>194</v>
      </c>
      <c r="I10" t="s">
        <v>55</v>
      </c>
      <c r="J10" t="s">
        <v>138</v>
      </c>
      <c r="K10" t="s">
        <v>195</v>
      </c>
      <c r="L10" t="s">
        <v>195</v>
      </c>
      <c r="M10" s="217">
        <v>506265</v>
      </c>
      <c r="N10" t="s">
        <v>197</v>
      </c>
      <c r="O10" t="s">
        <v>170</v>
      </c>
      <c r="P10" t="str">
        <f t="shared" si="5"/>
        <v>7</v>
      </c>
      <c r="Q10">
        <v>22040</v>
      </c>
      <c r="R10" t="s">
        <v>198</v>
      </c>
      <c r="S10" t="s">
        <v>199</v>
      </c>
      <c r="T10" t="s">
        <v>127</v>
      </c>
      <c r="U10" t="s">
        <v>128</v>
      </c>
      <c r="V10">
        <v>912197</v>
      </c>
      <c r="W10" t="s">
        <v>135</v>
      </c>
      <c r="X10" t="s">
        <v>200</v>
      </c>
      <c r="Y10" s="95">
        <v>35156</v>
      </c>
      <c r="Z10" t="s">
        <v>201</v>
      </c>
      <c r="AA10" t="s">
        <v>118</v>
      </c>
      <c r="AB10" t="s">
        <v>162</v>
      </c>
      <c r="AC10" t="s">
        <v>4087</v>
      </c>
      <c r="AD10" t="s">
        <v>203</v>
      </c>
      <c r="AE10" t="s">
        <v>67</v>
      </c>
      <c r="AF10" t="s">
        <v>204</v>
      </c>
      <c r="AG10" t="s">
        <v>150</v>
      </c>
      <c r="AI10" s="146" t="e">
        <v>#N/A</v>
      </c>
      <c r="AJ10" t="str">
        <f t="shared" si="6"/>
        <v>Active</v>
      </c>
      <c r="AK10">
        <f t="shared" si="7"/>
        <v>785</v>
      </c>
      <c r="AL10" t="str">
        <f t="shared" si="8"/>
        <v>宮澤 靖彦</v>
      </c>
      <c r="AM10" s="155" t="e">
        <f>+VLOOKUP($AK10,#REF!,3,0)</f>
        <v>#REF!</v>
      </c>
      <c r="AN10" t="e">
        <f t="shared" si="9"/>
        <v>#REF!</v>
      </c>
      <c r="AO10" s="154" t="s">
        <v>54</v>
      </c>
      <c r="AP10" t="e">
        <f>VLOOKUP(AM10,#REF!,2,0)</f>
        <v>#REF!</v>
      </c>
      <c r="AQ10" t="e">
        <f>VLOOKUP(AM10,#REF!,3,0)</f>
        <v>#REF!</v>
      </c>
      <c r="AR10" t="e">
        <f>VLOOKUP(AM10,#REF!,4,0)</f>
        <v>#REF!</v>
      </c>
      <c r="AS10" t="str">
        <f t="shared" si="0"/>
        <v>Oracle Consulting Services</v>
      </c>
      <c r="AT10" t="e">
        <f>VLOOKUP(AM10,#REF!,6,0)</f>
        <v>#REF!</v>
      </c>
      <c r="AU10" t="e">
        <f>VLOOKUP(AM10,#REF!,7,0)</f>
        <v>#REF!</v>
      </c>
      <c r="AV10" t="e">
        <f>VLOOKUP(AM10,#REF!,8,0)</f>
        <v>#REF!</v>
      </c>
      <c r="AW10" s="155">
        <v>506265</v>
      </c>
      <c r="AX10" t="str">
        <f>VLOOKUP($BA10,Jobcodemaster!$A:$J,4,0)</f>
        <v>M3</v>
      </c>
      <c r="AY10" t="str">
        <f>VLOOKUP($BA10,Jobcodemaster!$A:$J,5,0)</f>
        <v>L7</v>
      </c>
      <c r="AZ10" t="str">
        <f t="shared" si="10"/>
        <v>7</v>
      </c>
      <c r="BA10" s="155">
        <f t="shared" si="11"/>
        <v>22040</v>
      </c>
      <c r="BB10" t="str">
        <f>VLOOKUP($BA10,Jobcodemaster!$A:$J,7,0)</f>
        <v>22040.Consulting Staff Practice Manager - M3</v>
      </c>
      <c r="BC10" t="str">
        <f>VLOOKUP($BA10,Jobcodemaster!$A:$J,9,0)</f>
        <v>Consulting Staff Practice Manager</v>
      </c>
      <c r="BD10" t="str">
        <f>VLOOKUP($BA10,Jobcodemaster!$A:$J,2,0)</f>
        <v>General/Operations</v>
      </c>
      <c r="BE10" t="str">
        <f>VLOOKUP($BA10,Jobcodemaster!$A:$J,3,0)</f>
        <v>NB</v>
      </c>
      <c r="BF10" t="e">
        <f>VLOOKUP(AM10,#REF!,14,0)</f>
        <v>#REF!</v>
      </c>
      <c r="BG10" t="e">
        <f>VLOOKUP(AM10,#REF!,15,0)</f>
        <v>#REF!</v>
      </c>
      <c r="BH10" t="str">
        <f t="shared" si="12"/>
        <v>yasuhiko.miyazawa@oracle.com</v>
      </c>
      <c r="BI10" s="95">
        <f t="shared" si="13"/>
        <v>35156</v>
      </c>
      <c r="BJ10" t="str">
        <f t="shared" si="14"/>
        <v>NG</v>
      </c>
      <c r="BK10" t="str">
        <f t="shared" si="15"/>
        <v>JP-Tokyo-Akasaka Office</v>
      </c>
      <c r="BL10" t="str">
        <f t="shared" si="16"/>
        <v>ACB</v>
      </c>
      <c r="BM10" t="str">
        <f t="shared" si="17"/>
        <v>ﾐﾔｻﾞﾜ ﾔｽﾋｺ</v>
      </c>
      <c r="BN10" t="str">
        <f t="shared" si="18"/>
        <v>Yasuhiko Miyazawa</v>
      </c>
      <c r="BO10" s="164" t="str">
        <f t="shared" si="19"/>
        <v>Y</v>
      </c>
      <c r="BP10" t="str">
        <f t="shared" si="20"/>
        <v>みやざわ やすひこ</v>
      </c>
      <c r="BQ10" t="e">
        <f>VLOOKUP(AM10,#REF!,12,0)</f>
        <v>#REF!</v>
      </c>
      <c r="BS10" s="173" t="str">
        <f t="shared" si="21"/>
        <v/>
      </c>
      <c r="BT10" s="173" t="str">
        <f t="shared" si="3"/>
        <v/>
      </c>
      <c r="BU10" s="173" t="str">
        <f t="shared" si="3"/>
        <v/>
      </c>
      <c r="BV10" s="173" t="str">
        <f t="shared" si="3"/>
        <v/>
      </c>
      <c r="BW10" s="173" t="e">
        <f t="shared" si="22"/>
        <v>#REF!</v>
      </c>
      <c r="BX10" s="173" t="str">
        <f t="shared" si="23"/>
        <v/>
      </c>
      <c r="BY10" s="174" t="str">
        <f t="shared" si="24"/>
        <v/>
      </c>
      <c r="BZ10" t="str">
        <f t="shared" si="25"/>
        <v/>
      </c>
      <c r="CA10" s="214" t="str">
        <f t="shared" si="26"/>
        <v/>
      </c>
      <c r="CB10" t="str">
        <f t="shared" si="27"/>
        <v/>
      </c>
      <c r="CC10" t="e">
        <f t="shared" si="28"/>
        <v>#REF!</v>
      </c>
      <c r="CD10" t="e">
        <f t="shared" si="4"/>
        <v>#REF!</v>
      </c>
      <c r="CE10" t="str">
        <f t="shared" si="29"/>
        <v/>
      </c>
      <c r="CF10" t="str">
        <f t="shared" si="30"/>
        <v/>
      </c>
      <c r="CG10" t="str">
        <f t="shared" si="31"/>
        <v/>
      </c>
    </row>
    <row r="11" spans="1:91">
      <c r="A11" t="s">
        <v>51</v>
      </c>
      <c r="B11">
        <v>85</v>
      </c>
      <c r="C11" t="s">
        <v>206</v>
      </c>
      <c r="D11" t="s">
        <v>193</v>
      </c>
      <c r="E11" t="s">
        <v>54</v>
      </c>
      <c r="F11" t="s">
        <v>137</v>
      </c>
      <c r="G11" t="s">
        <v>194</v>
      </c>
      <c r="H11" t="s">
        <v>194</v>
      </c>
      <c r="I11" t="s">
        <v>55</v>
      </c>
      <c r="J11" t="s">
        <v>138</v>
      </c>
      <c r="K11" t="s">
        <v>195</v>
      </c>
      <c r="L11" t="s">
        <v>195</v>
      </c>
      <c r="M11" s="217">
        <v>506265</v>
      </c>
      <c r="N11" t="s">
        <v>169</v>
      </c>
      <c r="O11" t="s">
        <v>170</v>
      </c>
      <c r="P11" t="str">
        <f t="shared" si="5"/>
        <v>7</v>
      </c>
      <c r="Q11">
        <v>22027</v>
      </c>
      <c r="R11" t="s">
        <v>171</v>
      </c>
      <c r="S11" t="s">
        <v>172</v>
      </c>
      <c r="T11" t="s">
        <v>127</v>
      </c>
      <c r="U11" t="s">
        <v>128</v>
      </c>
      <c r="V11">
        <v>785</v>
      </c>
      <c r="W11" t="s">
        <v>192</v>
      </c>
      <c r="X11" t="s">
        <v>207</v>
      </c>
      <c r="Y11" s="95">
        <v>33695</v>
      </c>
      <c r="Z11" t="s">
        <v>201</v>
      </c>
      <c r="AA11" t="s">
        <v>118</v>
      </c>
      <c r="AB11" t="s">
        <v>150</v>
      </c>
      <c r="AC11" t="s">
        <v>4088</v>
      </c>
      <c r="AD11" t="s">
        <v>209</v>
      </c>
      <c r="AF11" t="s">
        <v>210</v>
      </c>
      <c r="AG11" t="s">
        <v>150</v>
      </c>
      <c r="AI11" s="146" t="e">
        <v>#N/A</v>
      </c>
      <c r="AJ11" t="str">
        <f t="shared" si="6"/>
        <v>Active</v>
      </c>
      <c r="AK11">
        <f t="shared" si="7"/>
        <v>85</v>
      </c>
      <c r="AL11" t="str">
        <f t="shared" si="8"/>
        <v>関野 誉之</v>
      </c>
      <c r="AM11" s="155" t="e">
        <f>+VLOOKUP($AK11,#REF!,3,0)</f>
        <v>#REF!</v>
      </c>
      <c r="AN11" t="e">
        <f t="shared" si="9"/>
        <v>#REF!</v>
      </c>
      <c r="AO11" s="154" t="s">
        <v>54</v>
      </c>
      <c r="AP11" t="e">
        <f>VLOOKUP(AM11,#REF!,2,0)</f>
        <v>#REF!</v>
      </c>
      <c r="AQ11" t="e">
        <f>VLOOKUP(AM11,#REF!,3,0)</f>
        <v>#REF!</v>
      </c>
      <c r="AR11" t="e">
        <f>VLOOKUP(AM11,#REF!,4,0)</f>
        <v>#REF!</v>
      </c>
      <c r="AS11" t="str">
        <f t="shared" si="0"/>
        <v>Oracle Consulting Services</v>
      </c>
      <c r="AT11" t="e">
        <f>VLOOKUP(AM11,#REF!,6,0)</f>
        <v>#REF!</v>
      </c>
      <c r="AU11" t="e">
        <f>VLOOKUP(AM11,#REF!,7,0)</f>
        <v>#REF!</v>
      </c>
      <c r="AV11" t="e">
        <f>VLOOKUP(AM11,#REF!,8,0)</f>
        <v>#REF!</v>
      </c>
      <c r="AW11" s="155">
        <v>506265</v>
      </c>
      <c r="AX11" t="str">
        <f>VLOOKUP($BA11,Jobcodemaster!$A:$J,4,0)</f>
        <v>IC4</v>
      </c>
      <c r="AY11" t="str">
        <f>VLOOKUP($BA11,Jobcodemaster!$A:$J,5,0)</f>
        <v>L7</v>
      </c>
      <c r="AZ11" t="str">
        <f t="shared" si="10"/>
        <v>7</v>
      </c>
      <c r="BA11" s="155">
        <f t="shared" si="11"/>
        <v>22027</v>
      </c>
      <c r="BB11" t="str">
        <f>VLOOKUP($BA11,Jobcodemaster!$A:$J,7,0)</f>
        <v>22027.Consulting Staff Technical Manager - IC4</v>
      </c>
      <c r="BC11" t="str">
        <f>VLOOKUP($BA11,Jobcodemaster!$A:$J,9,0)</f>
        <v>Consulting Staff Technical Manager</v>
      </c>
      <c r="BD11" t="str">
        <f>VLOOKUP($BA11,Jobcodemaster!$A:$J,2,0)</f>
        <v>General/Operations</v>
      </c>
      <c r="BE11" t="str">
        <f>VLOOKUP($BA11,Jobcodemaster!$A:$J,3,0)</f>
        <v>NB</v>
      </c>
      <c r="BF11" t="e">
        <f>VLOOKUP(AM11,#REF!,14,0)</f>
        <v>#REF!</v>
      </c>
      <c r="BG11" t="e">
        <f>VLOOKUP(AM11,#REF!,15,0)</f>
        <v>#REF!</v>
      </c>
      <c r="BH11" t="str">
        <f t="shared" si="12"/>
        <v>takayuki.sekino@oracle.com</v>
      </c>
      <c r="BI11" s="95">
        <f t="shared" si="13"/>
        <v>33695</v>
      </c>
      <c r="BJ11" t="str">
        <f t="shared" si="14"/>
        <v>NG</v>
      </c>
      <c r="BK11" t="str">
        <f t="shared" si="15"/>
        <v>JP-Tokyo-Akasaka Office</v>
      </c>
      <c r="BL11" t="str">
        <f t="shared" si="16"/>
        <v>-</v>
      </c>
      <c r="BM11" t="str">
        <f t="shared" si="17"/>
        <v>ｾｷﾉ ﾀｶﾕｷ</v>
      </c>
      <c r="BN11" t="str">
        <f t="shared" si="18"/>
        <v>Takayuki Sekino</v>
      </c>
      <c r="BO11" s="164">
        <f t="shared" si="19"/>
        <v>0</v>
      </c>
      <c r="BP11" t="str">
        <f t="shared" si="20"/>
        <v>せきの たかゆき</v>
      </c>
      <c r="BQ11" t="e">
        <f>VLOOKUP(AM11,#REF!,12,0)</f>
        <v>#REF!</v>
      </c>
      <c r="BS11" s="173" t="str">
        <f t="shared" si="21"/>
        <v/>
      </c>
      <c r="BT11" s="173" t="str">
        <f t="shared" si="3"/>
        <v/>
      </c>
      <c r="BU11" s="173" t="str">
        <f t="shared" si="3"/>
        <v/>
      </c>
      <c r="BV11" s="173" t="str">
        <f t="shared" si="3"/>
        <v/>
      </c>
      <c r="BW11" s="173" t="e">
        <f t="shared" si="22"/>
        <v>#REF!</v>
      </c>
      <c r="BX11" s="173" t="str">
        <f t="shared" si="23"/>
        <v/>
      </c>
      <c r="BY11" s="174" t="str">
        <f t="shared" si="24"/>
        <v/>
      </c>
      <c r="BZ11" t="str">
        <f t="shared" si="25"/>
        <v/>
      </c>
      <c r="CA11" s="214" t="str">
        <f t="shared" si="26"/>
        <v/>
      </c>
      <c r="CB11" t="str">
        <f t="shared" si="27"/>
        <v/>
      </c>
      <c r="CC11" t="e">
        <f t="shared" si="28"/>
        <v>#REF!</v>
      </c>
      <c r="CD11" t="e">
        <f t="shared" si="4"/>
        <v>#REF!</v>
      </c>
      <c r="CE11" t="str">
        <f t="shared" si="29"/>
        <v/>
      </c>
      <c r="CF11" t="str">
        <f t="shared" si="30"/>
        <v/>
      </c>
      <c r="CG11" t="str">
        <f t="shared" si="31"/>
        <v/>
      </c>
    </row>
    <row r="12" spans="1:91">
      <c r="A12" t="s">
        <v>51</v>
      </c>
      <c r="B12">
        <v>3475</v>
      </c>
      <c r="C12" t="s">
        <v>212</v>
      </c>
      <c r="D12" t="s">
        <v>193</v>
      </c>
      <c r="E12" t="s">
        <v>54</v>
      </c>
      <c r="F12" t="s">
        <v>137</v>
      </c>
      <c r="G12" t="s">
        <v>194</v>
      </c>
      <c r="H12" t="s">
        <v>194</v>
      </c>
      <c r="I12" t="s">
        <v>55</v>
      </c>
      <c r="J12" t="s">
        <v>138</v>
      </c>
      <c r="K12" t="s">
        <v>195</v>
      </c>
      <c r="L12" t="s">
        <v>195</v>
      </c>
      <c r="M12" s="217">
        <v>506265</v>
      </c>
      <c r="N12" t="s">
        <v>123</v>
      </c>
      <c r="O12" t="s">
        <v>158</v>
      </c>
      <c r="P12" t="str">
        <f t="shared" si="5"/>
        <v>6</v>
      </c>
      <c r="Q12">
        <v>22026</v>
      </c>
      <c r="R12" t="s">
        <v>179</v>
      </c>
      <c r="S12" t="s">
        <v>180</v>
      </c>
      <c r="T12" t="s">
        <v>127</v>
      </c>
      <c r="U12" t="s">
        <v>128</v>
      </c>
      <c r="V12">
        <v>785</v>
      </c>
      <c r="W12" t="s">
        <v>192</v>
      </c>
      <c r="X12" t="s">
        <v>213</v>
      </c>
      <c r="Y12" s="95">
        <v>39295</v>
      </c>
      <c r="Z12" t="s">
        <v>63</v>
      </c>
      <c r="AA12" t="s">
        <v>118</v>
      </c>
      <c r="AB12" t="s">
        <v>162</v>
      </c>
      <c r="AC12" t="s">
        <v>4089</v>
      </c>
      <c r="AD12" t="s">
        <v>215</v>
      </c>
      <c r="AF12" t="s">
        <v>216</v>
      </c>
      <c r="AG12" t="s">
        <v>150</v>
      </c>
      <c r="AI12" s="146" t="e">
        <v>#N/A</v>
      </c>
      <c r="AJ12" t="str">
        <f t="shared" si="6"/>
        <v>Active</v>
      </c>
      <c r="AK12">
        <f t="shared" si="7"/>
        <v>3475</v>
      </c>
      <c r="AL12" t="str">
        <f t="shared" si="8"/>
        <v>長沢 俊充</v>
      </c>
      <c r="AM12" s="155" t="e">
        <f>+VLOOKUP($AK12,#REF!,3,0)</f>
        <v>#REF!</v>
      </c>
      <c r="AN12" t="e">
        <f t="shared" si="9"/>
        <v>#REF!</v>
      </c>
      <c r="AO12" s="154" t="s">
        <v>54</v>
      </c>
      <c r="AP12" t="e">
        <f>VLOOKUP(AM12,#REF!,2,0)</f>
        <v>#REF!</v>
      </c>
      <c r="AQ12" t="e">
        <f>VLOOKUP(AM12,#REF!,3,0)</f>
        <v>#REF!</v>
      </c>
      <c r="AR12" t="e">
        <f>VLOOKUP(AM12,#REF!,4,0)</f>
        <v>#REF!</v>
      </c>
      <c r="AS12" t="str">
        <f t="shared" si="0"/>
        <v>Oracle Consulting Services</v>
      </c>
      <c r="AT12" t="e">
        <f>VLOOKUP(AM12,#REF!,6,0)</f>
        <v>#REF!</v>
      </c>
      <c r="AU12" t="e">
        <f>VLOOKUP(AM12,#REF!,7,0)</f>
        <v>#REF!</v>
      </c>
      <c r="AV12" t="e">
        <f>VLOOKUP(AM12,#REF!,8,0)</f>
        <v>#REF!</v>
      </c>
      <c r="AW12" s="155">
        <v>506265</v>
      </c>
      <c r="AX12" t="str">
        <f>VLOOKUP($BA12,Jobcodemaster!$A:$J,4,0)</f>
        <v>IC3</v>
      </c>
      <c r="AY12" t="str">
        <f>VLOOKUP($BA12,Jobcodemaster!$A:$J,5,0)</f>
        <v>L6</v>
      </c>
      <c r="AZ12" t="str">
        <f t="shared" si="10"/>
        <v>6</v>
      </c>
      <c r="BA12" s="155">
        <f t="shared" si="11"/>
        <v>22026</v>
      </c>
      <c r="BB12" t="str">
        <f>VLOOKUP($BA12,Jobcodemaster!$A:$J,7,0)</f>
        <v>22026.Consulting Staff Senior Principal - IC3</v>
      </c>
      <c r="BC12" t="str">
        <f>VLOOKUP($BA12,Jobcodemaster!$A:$J,9,0)</f>
        <v>Consulting Staff Senior Principal</v>
      </c>
      <c r="BD12" t="str">
        <f>VLOOKUP($BA12,Jobcodemaster!$A:$J,2,0)</f>
        <v>General/Operations</v>
      </c>
      <c r="BE12" t="str">
        <f>VLOOKUP($BA12,Jobcodemaster!$A:$J,3,0)</f>
        <v>NB</v>
      </c>
      <c r="BF12" t="e">
        <f>VLOOKUP(AM12,#REF!,14,0)</f>
        <v>#REF!</v>
      </c>
      <c r="BG12" t="e">
        <f>VLOOKUP(AM12,#REF!,15,0)</f>
        <v>#REF!</v>
      </c>
      <c r="BH12" t="str">
        <f t="shared" si="12"/>
        <v>toshimitsu.nagasawa@oracle.com</v>
      </c>
      <c r="BI12" s="95">
        <f t="shared" si="13"/>
        <v>39295</v>
      </c>
      <c r="BJ12" t="str">
        <f t="shared" si="14"/>
        <v>C</v>
      </c>
      <c r="BK12" t="str">
        <f t="shared" si="15"/>
        <v>JP-Tokyo-Akasaka Office</v>
      </c>
      <c r="BL12" t="str">
        <f t="shared" si="16"/>
        <v>ACB</v>
      </c>
      <c r="BM12" t="str">
        <f t="shared" si="17"/>
        <v>ﾅｶﾞｻﾜ ﾄｼﾐﾂ</v>
      </c>
      <c r="BN12" t="str">
        <f t="shared" si="18"/>
        <v>Toshimitsu Nagasawa</v>
      </c>
      <c r="BO12" s="164">
        <f t="shared" si="19"/>
        <v>0</v>
      </c>
      <c r="BP12" t="str">
        <f t="shared" si="20"/>
        <v>ながさわ としみつ</v>
      </c>
      <c r="BQ12" t="e">
        <f>VLOOKUP(AM12,#REF!,12,0)</f>
        <v>#REF!</v>
      </c>
      <c r="BS12" s="173" t="str">
        <f t="shared" si="21"/>
        <v/>
      </c>
      <c r="BT12" s="173" t="str">
        <f t="shared" si="3"/>
        <v/>
      </c>
      <c r="BU12" s="173" t="str">
        <f t="shared" si="3"/>
        <v/>
      </c>
      <c r="BV12" s="173" t="str">
        <f t="shared" si="3"/>
        <v/>
      </c>
      <c r="BW12" s="173" t="e">
        <f t="shared" si="22"/>
        <v>#REF!</v>
      </c>
      <c r="BX12" s="173" t="str">
        <f t="shared" si="23"/>
        <v/>
      </c>
      <c r="BY12" s="174" t="str">
        <f t="shared" si="24"/>
        <v/>
      </c>
      <c r="BZ12" t="str">
        <f t="shared" si="25"/>
        <v/>
      </c>
      <c r="CA12" s="214" t="str">
        <f t="shared" si="26"/>
        <v/>
      </c>
      <c r="CB12" t="str">
        <f t="shared" si="27"/>
        <v/>
      </c>
      <c r="CC12" t="e">
        <f t="shared" si="28"/>
        <v>#REF!</v>
      </c>
      <c r="CD12" t="e">
        <f t="shared" si="4"/>
        <v>#REF!</v>
      </c>
      <c r="CE12" t="str">
        <f t="shared" si="29"/>
        <v/>
      </c>
      <c r="CF12" t="str">
        <f t="shared" si="30"/>
        <v/>
      </c>
      <c r="CG12" t="str">
        <f t="shared" si="31"/>
        <v/>
      </c>
    </row>
    <row r="13" spans="1:91">
      <c r="A13" t="s">
        <v>51</v>
      </c>
      <c r="B13">
        <v>4959</v>
      </c>
      <c r="C13" t="s">
        <v>218</v>
      </c>
      <c r="D13" t="s">
        <v>193</v>
      </c>
      <c r="E13" t="s">
        <v>54</v>
      </c>
      <c r="F13" t="s">
        <v>137</v>
      </c>
      <c r="G13" t="s">
        <v>194</v>
      </c>
      <c r="H13" t="s">
        <v>194</v>
      </c>
      <c r="I13" t="s">
        <v>55</v>
      </c>
      <c r="J13" t="s">
        <v>138</v>
      </c>
      <c r="K13" t="s">
        <v>195</v>
      </c>
      <c r="L13" t="s">
        <v>195</v>
      </c>
      <c r="M13" s="217">
        <v>506265</v>
      </c>
      <c r="N13" t="s">
        <v>219</v>
      </c>
      <c r="O13" t="s">
        <v>220</v>
      </c>
      <c r="P13" t="str">
        <f t="shared" si="5"/>
        <v>3</v>
      </c>
      <c r="Q13">
        <v>22023</v>
      </c>
      <c r="R13" t="s">
        <v>221</v>
      </c>
      <c r="S13" t="s">
        <v>222</v>
      </c>
      <c r="T13" t="s">
        <v>127</v>
      </c>
      <c r="U13" t="s">
        <v>128</v>
      </c>
      <c r="V13">
        <v>785</v>
      </c>
      <c r="W13" t="s">
        <v>192</v>
      </c>
      <c r="X13" t="s">
        <v>223</v>
      </c>
      <c r="Y13" s="95">
        <v>41730</v>
      </c>
      <c r="Z13" t="s">
        <v>201</v>
      </c>
      <c r="AA13" t="s">
        <v>64</v>
      </c>
      <c r="AB13" t="s">
        <v>162</v>
      </c>
      <c r="AC13" t="s">
        <v>4090</v>
      </c>
      <c r="AD13" t="s">
        <v>225</v>
      </c>
      <c r="AF13" t="s">
        <v>226</v>
      </c>
      <c r="AG13" t="s">
        <v>150</v>
      </c>
      <c r="AI13" s="146" t="e">
        <v>#N/A</v>
      </c>
      <c r="AJ13" t="str">
        <f t="shared" si="6"/>
        <v>Active</v>
      </c>
      <c r="AK13">
        <f t="shared" si="7"/>
        <v>4959</v>
      </c>
      <c r="AL13" t="str">
        <f t="shared" si="8"/>
        <v>萩原 洋太郎</v>
      </c>
      <c r="AM13" s="155" t="e">
        <f>+VLOOKUP($AK13,#REF!,3,0)</f>
        <v>#REF!</v>
      </c>
      <c r="AN13" t="e">
        <f t="shared" si="9"/>
        <v>#REF!</v>
      </c>
      <c r="AO13" s="154" t="s">
        <v>54</v>
      </c>
      <c r="AP13" t="e">
        <f>VLOOKUP(AM13,#REF!,2,0)</f>
        <v>#REF!</v>
      </c>
      <c r="AQ13" t="e">
        <f>VLOOKUP(AM13,#REF!,3,0)</f>
        <v>#REF!</v>
      </c>
      <c r="AR13" t="e">
        <f>VLOOKUP(AM13,#REF!,4,0)</f>
        <v>#REF!</v>
      </c>
      <c r="AS13" t="str">
        <f t="shared" si="0"/>
        <v>Oracle Consulting Services</v>
      </c>
      <c r="AT13" t="e">
        <f>VLOOKUP(AM13,#REF!,6,0)</f>
        <v>#REF!</v>
      </c>
      <c r="AU13" t="e">
        <f>VLOOKUP(AM13,#REF!,7,0)</f>
        <v>#REF!</v>
      </c>
      <c r="AV13" t="e">
        <f>VLOOKUP(AM13,#REF!,8,0)</f>
        <v>#REF!</v>
      </c>
      <c r="AW13" s="155">
        <v>506265</v>
      </c>
      <c r="AX13" t="str">
        <f>VLOOKUP($BA13,Jobcodemaster!$A:$J,4,0)</f>
        <v>IC1</v>
      </c>
      <c r="AY13" t="str">
        <f>VLOOKUP($BA13,Jobcodemaster!$A:$J,5,0)</f>
        <v>L3</v>
      </c>
      <c r="AZ13" t="str">
        <f t="shared" si="10"/>
        <v>3</v>
      </c>
      <c r="BA13" s="155">
        <f t="shared" si="11"/>
        <v>22023</v>
      </c>
      <c r="BB13" t="str">
        <f>VLOOKUP($BA13,Jobcodemaster!$A:$J,7,0)</f>
        <v>22023.Consulting Staff Staff Consultant - IC1</v>
      </c>
      <c r="BC13" t="str">
        <f>VLOOKUP($BA13,Jobcodemaster!$A:$J,9,0)</f>
        <v>Consulting Staff Staff Consultant</v>
      </c>
      <c r="BD13" t="str">
        <f>VLOOKUP($BA13,Jobcodemaster!$A:$J,2,0)</f>
        <v>General/Operations</v>
      </c>
      <c r="BE13" t="str">
        <f>VLOOKUP($BA13,Jobcodemaster!$A:$J,3,0)</f>
        <v>NB</v>
      </c>
      <c r="BF13" t="e">
        <f>VLOOKUP(AM13,#REF!,14,0)</f>
        <v>#REF!</v>
      </c>
      <c r="BG13" t="e">
        <f>VLOOKUP(AM13,#REF!,15,0)</f>
        <v>#REF!</v>
      </c>
      <c r="BH13" t="str">
        <f t="shared" si="12"/>
        <v>yotaro.hagiwara@oracle.com</v>
      </c>
      <c r="BI13" s="95">
        <f t="shared" si="13"/>
        <v>41730</v>
      </c>
      <c r="BJ13" t="str">
        <f t="shared" si="14"/>
        <v>NG</v>
      </c>
      <c r="BK13" t="str">
        <f t="shared" si="15"/>
        <v>JP-Tokyo-OAC</v>
      </c>
      <c r="BL13" t="str">
        <f t="shared" si="16"/>
        <v>ACB</v>
      </c>
      <c r="BM13" t="str">
        <f t="shared" si="17"/>
        <v>ﾊｷﾞﾜﾗ ﾖｳﾀﾛｳ</v>
      </c>
      <c r="BN13" t="str">
        <f t="shared" si="18"/>
        <v>Yotaro Hagiwara</v>
      </c>
      <c r="BO13" s="164">
        <f t="shared" si="19"/>
        <v>0</v>
      </c>
      <c r="BP13" t="str">
        <f t="shared" si="20"/>
        <v>はぎわら ようたろう</v>
      </c>
      <c r="BQ13" t="e">
        <f>VLOOKUP(AM13,#REF!,12,0)</f>
        <v>#REF!</v>
      </c>
      <c r="BS13" s="173" t="str">
        <f t="shared" si="21"/>
        <v/>
      </c>
      <c r="BT13" s="173" t="str">
        <f t="shared" si="3"/>
        <v/>
      </c>
      <c r="BU13" s="173" t="str">
        <f t="shared" si="3"/>
        <v/>
      </c>
      <c r="BV13" s="173" t="str">
        <f t="shared" si="3"/>
        <v/>
      </c>
      <c r="BW13" s="173" t="e">
        <f t="shared" si="22"/>
        <v>#REF!</v>
      </c>
      <c r="BX13" s="173" t="str">
        <f t="shared" si="23"/>
        <v/>
      </c>
      <c r="BY13" s="174" t="str">
        <f t="shared" si="24"/>
        <v/>
      </c>
      <c r="BZ13" t="str">
        <f t="shared" si="25"/>
        <v/>
      </c>
      <c r="CA13" s="214" t="str">
        <f t="shared" si="26"/>
        <v/>
      </c>
      <c r="CB13" t="str">
        <f t="shared" si="27"/>
        <v/>
      </c>
      <c r="CC13" t="e">
        <f t="shared" si="28"/>
        <v>#REF!</v>
      </c>
      <c r="CD13" t="e">
        <f t="shared" si="4"/>
        <v>#REF!</v>
      </c>
      <c r="CE13" t="str">
        <f t="shared" si="29"/>
        <v/>
      </c>
      <c r="CF13" t="str">
        <f t="shared" si="30"/>
        <v/>
      </c>
      <c r="CG13" t="str">
        <f t="shared" si="31"/>
        <v/>
      </c>
    </row>
    <row r="14" spans="1:91">
      <c r="A14" t="s">
        <v>51</v>
      </c>
      <c r="B14">
        <v>4056</v>
      </c>
      <c r="C14" t="s">
        <v>228</v>
      </c>
      <c r="D14" t="s">
        <v>229</v>
      </c>
      <c r="E14" t="s">
        <v>54</v>
      </c>
      <c r="F14" t="s">
        <v>137</v>
      </c>
      <c r="G14" t="s">
        <v>230</v>
      </c>
      <c r="H14" t="s">
        <v>230</v>
      </c>
      <c r="I14" t="s">
        <v>55</v>
      </c>
      <c r="J14" t="s">
        <v>138</v>
      </c>
      <c r="K14" t="s">
        <v>231</v>
      </c>
      <c r="L14" t="s">
        <v>231</v>
      </c>
      <c r="M14" s="217">
        <v>506265</v>
      </c>
      <c r="N14" t="s">
        <v>233</v>
      </c>
      <c r="O14" t="s">
        <v>234</v>
      </c>
      <c r="P14" t="str">
        <f t="shared" si="5"/>
        <v>8</v>
      </c>
      <c r="Q14">
        <v>22050</v>
      </c>
      <c r="R14" t="s">
        <v>235</v>
      </c>
      <c r="S14" t="s">
        <v>236</v>
      </c>
      <c r="T14" t="s">
        <v>127</v>
      </c>
      <c r="U14" t="s">
        <v>128</v>
      </c>
      <c r="V14">
        <v>912197</v>
      </c>
      <c r="W14" t="s">
        <v>135</v>
      </c>
      <c r="X14" t="s">
        <v>237</v>
      </c>
      <c r="Y14" s="95">
        <v>40314</v>
      </c>
      <c r="Z14" t="s">
        <v>63</v>
      </c>
      <c r="AA14" t="s">
        <v>64</v>
      </c>
      <c r="AB14" t="s">
        <v>119</v>
      </c>
      <c r="AC14" t="s">
        <v>4091</v>
      </c>
      <c r="AD14" t="s">
        <v>239</v>
      </c>
      <c r="AE14" t="s">
        <v>67</v>
      </c>
      <c r="AF14" t="s">
        <v>240</v>
      </c>
      <c r="AG14" t="s">
        <v>150</v>
      </c>
      <c r="AI14" s="146" t="e">
        <v>#N/A</v>
      </c>
      <c r="AJ14" t="str">
        <f t="shared" si="6"/>
        <v>Active</v>
      </c>
      <c r="AK14">
        <f t="shared" si="7"/>
        <v>4056</v>
      </c>
      <c r="AL14" t="str">
        <f t="shared" si="8"/>
        <v>渡久山 淳</v>
      </c>
      <c r="AM14" s="155" t="e">
        <f>+VLOOKUP($AK14,#REF!,3,0)</f>
        <v>#REF!</v>
      </c>
      <c r="AN14" t="e">
        <f t="shared" si="9"/>
        <v>#REF!</v>
      </c>
      <c r="AO14" s="154" t="s">
        <v>54</v>
      </c>
      <c r="AP14" t="e">
        <f>VLOOKUP(AM14,#REF!,2,0)</f>
        <v>#REF!</v>
      </c>
      <c r="AQ14" t="e">
        <f>VLOOKUP(AM14,#REF!,3,0)</f>
        <v>#REF!</v>
      </c>
      <c r="AR14" t="e">
        <f>VLOOKUP(AM14,#REF!,4,0)</f>
        <v>#REF!</v>
      </c>
      <c r="AS14" t="str">
        <f t="shared" si="0"/>
        <v>Oracle Consulting Services</v>
      </c>
      <c r="AT14" t="e">
        <f>VLOOKUP(AM14,#REF!,6,0)</f>
        <v>#REF!</v>
      </c>
      <c r="AU14" t="e">
        <f>VLOOKUP(AM14,#REF!,7,0)</f>
        <v>#REF!</v>
      </c>
      <c r="AV14" t="e">
        <f>VLOOKUP(AM14,#REF!,8,0)</f>
        <v>#REF!</v>
      </c>
      <c r="AW14" s="155">
        <v>506265</v>
      </c>
      <c r="AX14" t="str">
        <f>VLOOKUP($BA14,Jobcodemaster!$A:$J,4,0)</f>
        <v>M4</v>
      </c>
      <c r="AY14" t="str">
        <f>VLOOKUP($BA14,Jobcodemaster!$A:$J,5,0)</f>
        <v>L8</v>
      </c>
      <c r="AZ14" t="str">
        <f t="shared" si="10"/>
        <v>8</v>
      </c>
      <c r="BA14" s="155">
        <f t="shared" si="11"/>
        <v>22050</v>
      </c>
      <c r="BB14" t="str">
        <f>VLOOKUP($BA14,Jobcodemaster!$A:$J,7,0)</f>
        <v>22050.Consulting Staff Practice Director - M4</v>
      </c>
      <c r="BC14" t="str">
        <f>VLOOKUP($BA14,Jobcodemaster!$A:$J,9,0)</f>
        <v>Consulting Staff Practice Director</v>
      </c>
      <c r="BD14" t="str">
        <f>VLOOKUP($BA14,Jobcodemaster!$A:$J,2,0)</f>
        <v>General/Operations</v>
      </c>
      <c r="BE14" t="str">
        <f>VLOOKUP($BA14,Jobcodemaster!$A:$J,3,0)</f>
        <v>NB</v>
      </c>
      <c r="BF14" t="e">
        <f>VLOOKUP(AM14,#REF!,14,0)</f>
        <v>#REF!</v>
      </c>
      <c r="BG14" t="e">
        <f>VLOOKUP(AM14,#REF!,15,0)</f>
        <v>#REF!</v>
      </c>
      <c r="BH14" t="str">
        <f t="shared" si="12"/>
        <v>jun.tokuyama@oracle.com</v>
      </c>
      <c r="BI14" s="95">
        <f t="shared" si="13"/>
        <v>40314</v>
      </c>
      <c r="BJ14" t="str">
        <f t="shared" si="14"/>
        <v>C</v>
      </c>
      <c r="BK14" t="str">
        <f t="shared" si="15"/>
        <v>JP-Tokyo-OAC</v>
      </c>
      <c r="BL14" t="str">
        <f t="shared" si="16"/>
        <v>OAC</v>
      </c>
      <c r="BM14" t="str">
        <f t="shared" si="17"/>
        <v>ﾄｸﾔﾏ ｼﾞｭﾝ</v>
      </c>
      <c r="BN14" t="str">
        <f t="shared" si="18"/>
        <v>Jun Tokuyama</v>
      </c>
      <c r="BO14" s="164" t="str">
        <f t="shared" si="19"/>
        <v>Y</v>
      </c>
      <c r="BP14" t="str">
        <f t="shared" si="20"/>
        <v>とくやま じゅん</v>
      </c>
      <c r="BQ14" t="e">
        <f>VLOOKUP(AM14,#REF!,12,0)</f>
        <v>#REF!</v>
      </c>
      <c r="BS14" s="173" t="str">
        <f t="shared" si="21"/>
        <v/>
      </c>
      <c r="BT14" s="173" t="str">
        <f t="shared" si="3"/>
        <v/>
      </c>
      <c r="BU14" s="173" t="str">
        <f t="shared" si="3"/>
        <v/>
      </c>
      <c r="BV14" s="173" t="str">
        <f t="shared" si="3"/>
        <v/>
      </c>
      <c r="BW14" s="173" t="e">
        <f t="shared" si="22"/>
        <v>#REF!</v>
      </c>
      <c r="BX14" s="173" t="str">
        <f t="shared" si="23"/>
        <v/>
      </c>
      <c r="BY14" s="174" t="str">
        <f t="shared" si="24"/>
        <v/>
      </c>
      <c r="BZ14" t="str">
        <f t="shared" si="25"/>
        <v/>
      </c>
      <c r="CA14" s="214" t="str">
        <f t="shared" si="26"/>
        <v/>
      </c>
      <c r="CB14" t="str">
        <f t="shared" si="27"/>
        <v/>
      </c>
      <c r="CC14" t="e">
        <f t="shared" si="28"/>
        <v>#REF!</v>
      </c>
      <c r="CD14" t="e">
        <f t="shared" si="4"/>
        <v>#REF!</v>
      </c>
      <c r="CE14" t="str">
        <f t="shared" si="29"/>
        <v/>
      </c>
      <c r="CF14" t="str">
        <f t="shared" si="30"/>
        <v/>
      </c>
      <c r="CG14" t="str">
        <f t="shared" si="31"/>
        <v/>
      </c>
    </row>
    <row r="15" spans="1:91">
      <c r="A15" t="s">
        <v>51</v>
      </c>
      <c r="B15">
        <v>1870</v>
      </c>
      <c r="C15" t="s">
        <v>242</v>
      </c>
      <c r="D15" t="s">
        <v>229</v>
      </c>
      <c r="E15" t="s">
        <v>54</v>
      </c>
      <c r="F15" t="s">
        <v>137</v>
      </c>
      <c r="G15" t="s">
        <v>230</v>
      </c>
      <c r="H15" t="s">
        <v>230</v>
      </c>
      <c r="I15" t="s">
        <v>55</v>
      </c>
      <c r="J15" t="s">
        <v>138</v>
      </c>
      <c r="K15" t="s">
        <v>231</v>
      </c>
      <c r="L15" t="s">
        <v>231</v>
      </c>
      <c r="M15" s="217">
        <v>506265</v>
      </c>
      <c r="N15" t="s">
        <v>243</v>
      </c>
      <c r="O15" t="s">
        <v>234</v>
      </c>
      <c r="P15" t="str">
        <f t="shared" si="5"/>
        <v>8</v>
      </c>
      <c r="Q15">
        <v>22028</v>
      </c>
      <c r="R15" t="s">
        <v>244</v>
      </c>
      <c r="S15" t="s">
        <v>245</v>
      </c>
      <c r="T15" t="s">
        <v>127</v>
      </c>
      <c r="U15" t="s">
        <v>128</v>
      </c>
      <c r="V15">
        <v>4056</v>
      </c>
      <c r="W15" t="s">
        <v>228</v>
      </c>
      <c r="X15" t="s">
        <v>246</v>
      </c>
      <c r="Y15" s="95">
        <v>41456</v>
      </c>
      <c r="Z15" t="s">
        <v>63</v>
      </c>
      <c r="AA15" t="s">
        <v>118</v>
      </c>
      <c r="AB15" t="s">
        <v>150</v>
      </c>
      <c r="AC15" t="s">
        <v>4092</v>
      </c>
      <c r="AD15" t="s">
        <v>248</v>
      </c>
      <c r="AF15" t="s">
        <v>249</v>
      </c>
      <c r="AG15" t="s">
        <v>150</v>
      </c>
      <c r="AI15" s="146" t="e">
        <v>#N/A</v>
      </c>
      <c r="AJ15" t="str">
        <f t="shared" si="6"/>
        <v>Active</v>
      </c>
      <c r="AK15">
        <f t="shared" si="7"/>
        <v>1870</v>
      </c>
      <c r="AL15" t="str">
        <f t="shared" si="8"/>
        <v>増田 壮一</v>
      </c>
      <c r="AM15" s="155" t="e">
        <f>+VLOOKUP($AK15,#REF!,3,0)</f>
        <v>#REF!</v>
      </c>
      <c r="AN15" t="e">
        <f t="shared" si="9"/>
        <v>#REF!</v>
      </c>
      <c r="AO15" s="154" t="s">
        <v>54</v>
      </c>
      <c r="AP15" t="e">
        <f>VLOOKUP(AM15,#REF!,2,0)</f>
        <v>#REF!</v>
      </c>
      <c r="AQ15" t="e">
        <f>VLOOKUP(AM15,#REF!,3,0)</f>
        <v>#REF!</v>
      </c>
      <c r="AR15" t="e">
        <f>VLOOKUP(AM15,#REF!,4,0)</f>
        <v>#REF!</v>
      </c>
      <c r="AS15" t="str">
        <f t="shared" si="0"/>
        <v>Oracle Consulting Services</v>
      </c>
      <c r="AT15" t="e">
        <f>VLOOKUP(AM15,#REF!,6,0)</f>
        <v>#REF!</v>
      </c>
      <c r="AU15" t="e">
        <f>VLOOKUP(AM15,#REF!,7,0)</f>
        <v>#REF!</v>
      </c>
      <c r="AV15" t="e">
        <f>VLOOKUP(AM15,#REF!,8,0)</f>
        <v>#REF!</v>
      </c>
      <c r="AW15" s="155">
        <v>506265</v>
      </c>
      <c r="AX15" t="str">
        <f>VLOOKUP($BA15,Jobcodemaster!$A:$J,4,0)</f>
        <v>IC5</v>
      </c>
      <c r="AY15" t="str">
        <f>VLOOKUP($BA15,Jobcodemaster!$A:$J,5,0)</f>
        <v>L8</v>
      </c>
      <c r="AZ15" t="str">
        <f t="shared" si="10"/>
        <v>8</v>
      </c>
      <c r="BA15" s="155">
        <f t="shared" si="11"/>
        <v>22028</v>
      </c>
      <c r="BB15" t="str">
        <f>VLOOKUP($BA15,Jobcodemaster!$A:$J,7,0)</f>
        <v>22028.Consulting Staff Technical Director - IC5</v>
      </c>
      <c r="BC15" t="str">
        <f>VLOOKUP($BA15,Jobcodemaster!$A:$J,9,0)</f>
        <v>Consulting Staff Technical Director</v>
      </c>
      <c r="BD15" t="str">
        <f>VLOOKUP($BA15,Jobcodemaster!$A:$J,2,0)</f>
        <v>General/Operations</v>
      </c>
      <c r="BE15" t="str">
        <f>VLOOKUP($BA15,Jobcodemaster!$A:$J,3,0)</f>
        <v>NB</v>
      </c>
      <c r="BF15" t="e">
        <f>VLOOKUP(AM15,#REF!,14,0)</f>
        <v>#REF!</v>
      </c>
      <c r="BG15" t="e">
        <f>VLOOKUP(AM15,#REF!,15,0)</f>
        <v>#REF!</v>
      </c>
      <c r="BH15" t="str">
        <f t="shared" si="12"/>
        <v>soichi.masuda@oracle.com</v>
      </c>
      <c r="BI15" s="95">
        <f t="shared" si="13"/>
        <v>41456</v>
      </c>
      <c r="BJ15" t="str">
        <f t="shared" si="14"/>
        <v>C</v>
      </c>
      <c r="BK15" t="str">
        <f t="shared" si="15"/>
        <v>JP-Tokyo-Akasaka Office</v>
      </c>
      <c r="BL15" t="str">
        <f t="shared" si="16"/>
        <v>-</v>
      </c>
      <c r="BM15" t="str">
        <f t="shared" si="17"/>
        <v>ﾏｽﾀﾞ ｿｳｲﾁ</v>
      </c>
      <c r="BN15" t="str">
        <f t="shared" si="18"/>
        <v>Soichi Masuda</v>
      </c>
      <c r="BO15" s="164">
        <f t="shared" si="19"/>
        <v>0</v>
      </c>
      <c r="BP15" t="str">
        <f t="shared" si="20"/>
        <v>ますだ そういち</v>
      </c>
      <c r="BQ15" t="e">
        <f>VLOOKUP(AM15,#REF!,12,0)</f>
        <v>#REF!</v>
      </c>
      <c r="BS15" s="173" t="str">
        <f t="shared" si="21"/>
        <v/>
      </c>
      <c r="BT15" s="173" t="str">
        <f t="shared" si="3"/>
        <v/>
      </c>
      <c r="BU15" s="173" t="str">
        <f t="shared" si="3"/>
        <v/>
      </c>
      <c r="BV15" s="173" t="str">
        <f t="shared" si="3"/>
        <v/>
      </c>
      <c r="BW15" s="173" t="e">
        <f t="shared" si="22"/>
        <v>#REF!</v>
      </c>
      <c r="BX15" s="173" t="str">
        <f t="shared" si="23"/>
        <v/>
      </c>
      <c r="BY15" s="174" t="str">
        <f t="shared" si="24"/>
        <v/>
      </c>
      <c r="BZ15" t="str">
        <f t="shared" si="25"/>
        <v/>
      </c>
      <c r="CA15" s="214" t="str">
        <f t="shared" si="26"/>
        <v/>
      </c>
      <c r="CB15" t="str">
        <f t="shared" si="27"/>
        <v/>
      </c>
      <c r="CC15" t="e">
        <f t="shared" si="28"/>
        <v>#REF!</v>
      </c>
      <c r="CD15" t="e">
        <f t="shared" si="4"/>
        <v>#REF!</v>
      </c>
      <c r="CE15" t="str">
        <f t="shared" si="29"/>
        <v/>
      </c>
      <c r="CF15" t="str">
        <f t="shared" si="30"/>
        <v/>
      </c>
      <c r="CG15" t="str">
        <f t="shared" si="31"/>
        <v/>
      </c>
    </row>
    <row r="16" spans="1:91">
      <c r="A16" t="s">
        <v>51</v>
      </c>
      <c r="B16">
        <v>981749</v>
      </c>
      <c r="C16" t="s">
        <v>251</v>
      </c>
      <c r="D16" t="s">
        <v>229</v>
      </c>
      <c r="E16" t="s">
        <v>54</v>
      </c>
      <c r="F16" t="s">
        <v>137</v>
      </c>
      <c r="G16" t="s">
        <v>230</v>
      </c>
      <c r="H16" t="s">
        <v>230</v>
      </c>
      <c r="I16" t="s">
        <v>55</v>
      </c>
      <c r="J16" t="s">
        <v>138</v>
      </c>
      <c r="K16" t="s">
        <v>231</v>
      </c>
      <c r="L16" t="s">
        <v>231</v>
      </c>
      <c r="M16" s="217">
        <v>506265</v>
      </c>
      <c r="N16" t="s">
        <v>243</v>
      </c>
      <c r="O16" t="s">
        <v>234</v>
      </c>
      <c r="P16" t="str">
        <f t="shared" si="5"/>
        <v>8</v>
      </c>
      <c r="Q16">
        <v>22028</v>
      </c>
      <c r="R16" t="s">
        <v>244</v>
      </c>
      <c r="S16" t="s">
        <v>245</v>
      </c>
      <c r="T16" t="s">
        <v>127</v>
      </c>
      <c r="U16" t="s">
        <v>128</v>
      </c>
      <c r="V16">
        <v>4056</v>
      </c>
      <c r="W16" t="s">
        <v>228</v>
      </c>
      <c r="X16" t="s">
        <v>252</v>
      </c>
      <c r="Y16" s="95">
        <v>42948</v>
      </c>
      <c r="Z16" t="s">
        <v>63</v>
      </c>
      <c r="AA16" t="s">
        <v>254</v>
      </c>
      <c r="AB16" t="s">
        <v>255</v>
      </c>
      <c r="AC16" t="s">
        <v>4093</v>
      </c>
      <c r="AD16" t="s">
        <v>257</v>
      </c>
      <c r="AF16" t="s">
        <v>4094</v>
      </c>
      <c r="AG16" t="s">
        <v>150</v>
      </c>
      <c r="AI16" s="146" t="e">
        <v>#N/A</v>
      </c>
      <c r="AJ16" t="str">
        <f t="shared" si="6"/>
        <v>Active</v>
      </c>
      <c r="AK16">
        <f t="shared" si="7"/>
        <v>981749</v>
      </c>
      <c r="AL16" t="str">
        <f t="shared" si="8"/>
        <v>齊藤 安弘</v>
      </c>
      <c r="AM16" s="155" t="e">
        <f>+VLOOKUP($AK16,#REF!,3,0)</f>
        <v>#REF!</v>
      </c>
      <c r="AN16" t="e">
        <f t="shared" si="9"/>
        <v>#REF!</v>
      </c>
      <c r="AO16" s="154" t="s">
        <v>54</v>
      </c>
      <c r="AP16" t="e">
        <f>VLOOKUP(AM16,#REF!,2,0)</f>
        <v>#REF!</v>
      </c>
      <c r="AQ16" t="e">
        <f>VLOOKUP(AM16,#REF!,3,0)</f>
        <v>#REF!</v>
      </c>
      <c r="AR16" t="e">
        <f>VLOOKUP(AM16,#REF!,4,0)</f>
        <v>#REF!</v>
      </c>
      <c r="AS16" t="str">
        <f t="shared" si="0"/>
        <v>Oracle Consulting Services</v>
      </c>
      <c r="AT16" t="e">
        <f>VLOOKUP(AM16,#REF!,6,0)</f>
        <v>#REF!</v>
      </c>
      <c r="AU16" t="e">
        <f>VLOOKUP(AM16,#REF!,7,0)</f>
        <v>#REF!</v>
      </c>
      <c r="AV16" t="e">
        <f>VLOOKUP(AM16,#REF!,8,0)</f>
        <v>#REF!</v>
      </c>
      <c r="AW16" s="155">
        <v>506265</v>
      </c>
      <c r="AX16" t="str">
        <f>VLOOKUP($BA16,Jobcodemaster!$A:$J,4,0)</f>
        <v>IC5</v>
      </c>
      <c r="AY16" t="str">
        <f>VLOOKUP($BA16,Jobcodemaster!$A:$J,5,0)</f>
        <v>L8</v>
      </c>
      <c r="AZ16" t="str">
        <f t="shared" si="10"/>
        <v>8</v>
      </c>
      <c r="BA16" s="155">
        <f t="shared" si="11"/>
        <v>22028</v>
      </c>
      <c r="BB16" t="str">
        <f>VLOOKUP($BA16,Jobcodemaster!$A:$J,7,0)</f>
        <v>22028.Consulting Staff Technical Director - IC5</v>
      </c>
      <c r="BC16" t="str">
        <f>VLOOKUP($BA16,Jobcodemaster!$A:$J,9,0)</f>
        <v>Consulting Staff Technical Director</v>
      </c>
      <c r="BD16" t="str">
        <f>VLOOKUP($BA16,Jobcodemaster!$A:$J,2,0)</f>
        <v>General/Operations</v>
      </c>
      <c r="BE16" t="str">
        <f>VLOOKUP($BA16,Jobcodemaster!$A:$J,3,0)</f>
        <v>NB</v>
      </c>
      <c r="BF16" t="e">
        <f>VLOOKUP(AM16,#REF!,14,0)</f>
        <v>#REF!</v>
      </c>
      <c r="BG16" t="e">
        <f>VLOOKUP(AM16,#REF!,15,0)</f>
        <v>#REF!</v>
      </c>
      <c r="BH16" t="str">
        <f t="shared" si="12"/>
        <v>yasuhiro.saito@oracle.com</v>
      </c>
      <c r="BI16" s="95">
        <f t="shared" si="13"/>
        <v>42948</v>
      </c>
      <c r="BJ16" t="str">
        <f t="shared" si="14"/>
        <v>C</v>
      </c>
      <c r="BK16" t="str">
        <f t="shared" si="15"/>
        <v>JP-Nagoya</v>
      </c>
      <c r="BL16" t="str">
        <f t="shared" si="16"/>
        <v>Nagoya</v>
      </c>
      <c r="BM16" t="str">
        <f t="shared" si="17"/>
        <v>ｻｲﾄｳ ﾔｽﾋﾛ</v>
      </c>
      <c r="BN16" t="str">
        <f t="shared" si="18"/>
        <v>Yasuhiro Saito</v>
      </c>
      <c r="BO16" s="164">
        <f t="shared" si="19"/>
        <v>0</v>
      </c>
      <c r="BP16" t="str">
        <f t="shared" si="20"/>
        <v>さいとう やすひろ</v>
      </c>
      <c r="BQ16" t="e">
        <f>VLOOKUP(AM16,#REF!,12,0)</f>
        <v>#REF!</v>
      </c>
      <c r="BS16" s="173" t="str">
        <f t="shared" si="21"/>
        <v/>
      </c>
      <c r="BT16" s="173" t="str">
        <f t="shared" si="3"/>
        <v/>
      </c>
      <c r="BU16" s="173" t="str">
        <f t="shared" si="3"/>
        <v/>
      </c>
      <c r="BV16" s="173" t="str">
        <f t="shared" si="3"/>
        <v/>
      </c>
      <c r="BW16" s="173" t="e">
        <f t="shared" si="22"/>
        <v>#REF!</v>
      </c>
      <c r="BX16" s="173" t="str">
        <f t="shared" si="23"/>
        <v/>
      </c>
      <c r="BY16" s="174" t="str">
        <f t="shared" si="24"/>
        <v/>
      </c>
      <c r="BZ16" t="str">
        <f t="shared" si="25"/>
        <v/>
      </c>
      <c r="CA16" s="214" t="str">
        <f t="shared" si="26"/>
        <v/>
      </c>
      <c r="CB16" t="str">
        <f t="shared" si="27"/>
        <v/>
      </c>
      <c r="CC16" t="e">
        <f t="shared" si="28"/>
        <v>#REF!</v>
      </c>
      <c r="CD16" t="e">
        <f t="shared" si="4"/>
        <v>#REF!</v>
      </c>
      <c r="CE16" t="str">
        <f t="shared" si="29"/>
        <v/>
      </c>
      <c r="CF16" t="str">
        <f t="shared" si="30"/>
        <v/>
      </c>
      <c r="CG16" t="str">
        <f t="shared" si="31"/>
        <v/>
      </c>
    </row>
    <row r="17" spans="1:85">
      <c r="A17" t="s">
        <v>51</v>
      </c>
      <c r="B17">
        <v>4865</v>
      </c>
      <c r="C17" t="s">
        <v>260</v>
      </c>
      <c r="D17" t="s">
        <v>229</v>
      </c>
      <c r="E17" t="s">
        <v>54</v>
      </c>
      <c r="F17" t="s">
        <v>137</v>
      </c>
      <c r="G17" t="s">
        <v>230</v>
      </c>
      <c r="H17" t="s">
        <v>230</v>
      </c>
      <c r="I17" t="s">
        <v>55</v>
      </c>
      <c r="J17" t="s">
        <v>138</v>
      </c>
      <c r="K17" t="s">
        <v>231</v>
      </c>
      <c r="L17" t="s">
        <v>231</v>
      </c>
      <c r="M17" s="217">
        <v>506265</v>
      </c>
      <c r="N17" t="s">
        <v>123</v>
      </c>
      <c r="O17" t="s">
        <v>158</v>
      </c>
      <c r="P17" t="str">
        <f t="shared" si="5"/>
        <v>6</v>
      </c>
      <c r="Q17">
        <v>22026</v>
      </c>
      <c r="R17" t="s">
        <v>179</v>
      </c>
      <c r="S17" t="s">
        <v>180</v>
      </c>
      <c r="T17" t="s">
        <v>127</v>
      </c>
      <c r="U17" t="s">
        <v>128</v>
      </c>
      <c r="V17">
        <v>4056</v>
      </c>
      <c r="W17" t="s">
        <v>228</v>
      </c>
      <c r="X17" t="s">
        <v>261</v>
      </c>
      <c r="Y17" s="95">
        <v>41640</v>
      </c>
      <c r="Z17" t="s">
        <v>63</v>
      </c>
      <c r="AA17" t="s">
        <v>118</v>
      </c>
      <c r="AB17" t="s">
        <v>162</v>
      </c>
      <c r="AC17" t="s">
        <v>4095</v>
      </c>
      <c r="AD17" t="s">
        <v>263</v>
      </c>
      <c r="AF17" t="s">
        <v>264</v>
      </c>
      <c r="AG17" t="s">
        <v>150</v>
      </c>
      <c r="AI17" s="146" t="e">
        <v>#N/A</v>
      </c>
      <c r="AJ17" t="str">
        <f t="shared" si="6"/>
        <v>Active</v>
      </c>
      <c r="AK17">
        <f t="shared" si="7"/>
        <v>4865</v>
      </c>
      <c r="AL17" t="str">
        <f t="shared" si="8"/>
        <v>丸山 委徹</v>
      </c>
      <c r="AM17" s="155" t="e">
        <f>+VLOOKUP($AK17,#REF!,3,0)</f>
        <v>#REF!</v>
      </c>
      <c r="AN17" t="e">
        <f t="shared" si="9"/>
        <v>#REF!</v>
      </c>
      <c r="AO17" s="154" t="s">
        <v>54</v>
      </c>
      <c r="AP17" t="e">
        <f>VLOOKUP(AM17,#REF!,2,0)</f>
        <v>#REF!</v>
      </c>
      <c r="AQ17" t="e">
        <f>VLOOKUP(AM17,#REF!,3,0)</f>
        <v>#REF!</v>
      </c>
      <c r="AR17" t="e">
        <f>VLOOKUP(AM17,#REF!,4,0)</f>
        <v>#REF!</v>
      </c>
      <c r="AS17" t="str">
        <f t="shared" si="0"/>
        <v>Oracle Consulting Services</v>
      </c>
      <c r="AT17" t="e">
        <f>VLOOKUP(AM17,#REF!,6,0)</f>
        <v>#REF!</v>
      </c>
      <c r="AU17" t="e">
        <f>VLOOKUP(AM17,#REF!,7,0)</f>
        <v>#REF!</v>
      </c>
      <c r="AV17" t="e">
        <f>VLOOKUP(AM17,#REF!,8,0)</f>
        <v>#REF!</v>
      </c>
      <c r="AW17" s="155">
        <v>506265</v>
      </c>
      <c r="AX17" t="str">
        <f>VLOOKUP($BA17,Jobcodemaster!$A:$J,4,0)</f>
        <v>IC3</v>
      </c>
      <c r="AY17" t="str">
        <f>VLOOKUP($BA17,Jobcodemaster!$A:$J,5,0)</f>
        <v>L6</v>
      </c>
      <c r="AZ17" t="str">
        <f t="shared" si="10"/>
        <v>6</v>
      </c>
      <c r="BA17" s="155">
        <f t="shared" si="11"/>
        <v>22026</v>
      </c>
      <c r="BB17" t="str">
        <f>VLOOKUP($BA17,Jobcodemaster!$A:$J,7,0)</f>
        <v>22026.Consulting Staff Senior Principal - IC3</v>
      </c>
      <c r="BC17" t="str">
        <f>VLOOKUP($BA17,Jobcodemaster!$A:$J,9,0)</f>
        <v>Consulting Staff Senior Principal</v>
      </c>
      <c r="BD17" t="str">
        <f>VLOOKUP($BA17,Jobcodemaster!$A:$J,2,0)</f>
        <v>General/Operations</v>
      </c>
      <c r="BE17" t="str">
        <f>VLOOKUP($BA17,Jobcodemaster!$A:$J,3,0)</f>
        <v>NB</v>
      </c>
      <c r="BF17" t="e">
        <f>VLOOKUP(AM17,#REF!,14,0)</f>
        <v>#REF!</v>
      </c>
      <c r="BG17" t="e">
        <f>VLOOKUP(AM17,#REF!,15,0)</f>
        <v>#REF!</v>
      </c>
      <c r="BH17" t="str">
        <f t="shared" si="12"/>
        <v>tomoaki.maruyama@oracle.com</v>
      </c>
      <c r="BI17" s="95">
        <f t="shared" si="13"/>
        <v>41640</v>
      </c>
      <c r="BJ17" t="str">
        <f t="shared" si="14"/>
        <v>C</v>
      </c>
      <c r="BK17" t="str">
        <f t="shared" si="15"/>
        <v>JP-Tokyo-Akasaka Office</v>
      </c>
      <c r="BL17" t="str">
        <f t="shared" si="16"/>
        <v>ACB</v>
      </c>
      <c r="BM17" t="str">
        <f t="shared" si="17"/>
        <v>ﾏﾙﾔﾏ ﾄﾓｱｷ</v>
      </c>
      <c r="BN17" t="str">
        <f t="shared" si="18"/>
        <v>Tomoaki Maruyama</v>
      </c>
      <c r="BO17" s="164">
        <f t="shared" si="19"/>
        <v>0</v>
      </c>
      <c r="BP17" t="str">
        <f t="shared" si="20"/>
        <v>まるやま ともあき</v>
      </c>
      <c r="BQ17" t="e">
        <f>VLOOKUP(AM17,#REF!,12,0)</f>
        <v>#REF!</v>
      </c>
      <c r="BS17" s="173" t="str">
        <f t="shared" si="21"/>
        <v/>
      </c>
      <c r="BT17" s="173" t="str">
        <f t="shared" si="3"/>
        <v/>
      </c>
      <c r="BU17" s="173" t="str">
        <f t="shared" si="3"/>
        <v/>
      </c>
      <c r="BV17" s="173" t="str">
        <f t="shared" si="3"/>
        <v/>
      </c>
      <c r="BW17" s="173" t="e">
        <f t="shared" si="22"/>
        <v>#REF!</v>
      </c>
      <c r="BX17" s="173" t="str">
        <f t="shared" si="23"/>
        <v/>
      </c>
      <c r="BY17" s="174" t="str">
        <f t="shared" si="24"/>
        <v/>
      </c>
      <c r="BZ17" t="str">
        <f t="shared" si="25"/>
        <v/>
      </c>
      <c r="CA17" s="214" t="str">
        <f t="shared" si="26"/>
        <v/>
      </c>
      <c r="CB17" t="str">
        <f t="shared" si="27"/>
        <v/>
      </c>
      <c r="CC17" t="e">
        <f t="shared" si="28"/>
        <v>#REF!</v>
      </c>
      <c r="CD17" t="e">
        <f t="shared" si="4"/>
        <v>#REF!</v>
      </c>
      <c r="CE17" t="str">
        <f t="shared" si="29"/>
        <v/>
      </c>
      <c r="CF17" t="str">
        <f t="shared" si="30"/>
        <v/>
      </c>
      <c r="CG17" t="str">
        <f t="shared" si="31"/>
        <v/>
      </c>
    </row>
    <row r="18" spans="1:85">
      <c r="A18" t="s">
        <v>51</v>
      </c>
      <c r="B18">
        <v>1000337</v>
      </c>
      <c r="C18" t="s">
        <v>266</v>
      </c>
      <c r="D18" t="s">
        <v>229</v>
      </c>
      <c r="E18" t="s">
        <v>54</v>
      </c>
      <c r="F18" t="s">
        <v>137</v>
      </c>
      <c r="G18" t="s">
        <v>230</v>
      </c>
      <c r="H18" t="s">
        <v>230</v>
      </c>
      <c r="I18" t="s">
        <v>55</v>
      </c>
      <c r="J18" t="s">
        <v>138</v>
      </c>
      <c r="K18" t="s">
        <v>231</v>
      </c>
      <c r="L18" t="s">
        <v>231</v>
      </c>
      <c r="M18" s="217">
        <v>506265</v>
      </c>
      <c r="N18" t="s">
        <v>123</v>
      </c>
      <c r="O18" t="s">
        <v>158</v>
      </c>
      <c r="P18" t="str">
        <f t="shared" si="5"/>
        <v>6</v>
      </c>
      <c r="Q18">
        <v>22026</v>
      </c>
      <c r="R18" t="s">
        <v>179</v>
      </c>
      <c r="S18" t="s">
        <v>180</v>
      </c>
      <c r="T18" t="s">
        <v>127</v>
      </c>
      <c r="U18" t="s">
        <v>128</v>
      </c>
      <c r="V18">
        <v>4056</v>
      </c>
      <c r="W18" t="s">
        <v>228</v>
      </c>
      <c r="X18" t="s">
        <v>267</v>
      </c>
      <c r="Y18" s="95">
        <v>43040</v>
      </c>
      <c r="Z18" t="s">
        <v>63</v>
      </c>
      <c r="AA18" t="s">
        <v>254</v>
      </c>
      <c r="AB18" t="s">
        <v>255</v>
      </c>
      <c r="AC18" t="s">
        <v>4096</v>
      </c>
      <c r="AD18" t="s">
        <v>269</v>
      </c>
      <c r="AF18" t="s">
        <v>270</v>
      </c>
      <c r="AG18" t="s">
        <v>150</v>
      </c>
      <c r="AI18" s="146" t="e">
        <v>#N/A</v>
      </c>
      <c r="AJ18" t="str">
        <f t="shared" si="6"/>
        <v>Active</v>
      </c>
      <c r="AK18">
        <f t="shared" si="7"/>
        <v>1000337</v>
      </c>
      <c r="AL18" t="str">
        <f t="shared" si="8"/>
        <v>山田 隆士</v>
      </c>
      <c r="AM18" s="155" t="e">
        <f>+VLOOKUP($AK18,#REF!,3,0)</f>
        <v>#REF!</v>
      </c>
      <c r="AN18" t="e">
        <f t="shared" si="9"/>
        <v>#REF!</v>
      </c>
      <c r="AO18" s="154" t="s">
        <v>54</v>
      </c>
      <c r="AP18" t="e">
        <f>VLOOKUP(AM18,#REF!,2,0)</f>
        <v>#REF!</v>
      </c>
      <c r="AQ18" t="e">
        <f>VLOOKUP(AM18,#REF!,3,0)</f>
        <v>#REF!</v>
      </c>
      <c r="AR18" t="e">
        <f>VLOOKUP(AM18,#REF!,4,0)</f>
        <v>#REF!</v>
      </c>
      <c r="AS18" t="str">
        <f t="shared" si="0"/>
        <v>Oracle Consulting Services</v>
      </c>
      <c r="AT18" t="e">
        <f>VLOOKUP(AM18,#REF!,6,0)</f>
        <v>#REF!</v>
      </c>
      <c r="AU18" t="e">
        <f>VLOOKUP(AM18,#REF!,7,0)</f>
        <v>#REF!</v>
      </c>
      <c r="AV18" t="e">
        <f>VLOOKUP(AM18,#REF!,8,0)</f>
        <v>#REF!</v>
      </c>
      <c r="AW18" s="155">
        <v>506265</v>
      </c>
      <c r="AX18" t="str">
        <f>VLOOKUP($BA18,Jobcodemaster!$A:$J,4,0)</f>
        <v>IC3</v>
      </c>
      <c r="AY18" t="str">
        <f>VLOOKUP($BA18,Jobcodemaster!$A:$J,5,0)</f>
        <v>L6</v>
      </c>
      <c r="AZ18" t="str">
        <f t="shared" si="10"/>
        <v>6</v>
      </c>
      <c r="BA18" s="155">
        <f t="shared" si="11"/>
        <v>22026</v>
      </c>
      <c r="BB18" t="str">
        <f>VLOOKUP($BA18,Jobcodemaster!$A:$J,7,0)</f>
        <v>22026.Consulting Staff Senior Principal - IC3</v>
      </c>
      <c r="BC18" t="str">
        <f>VLOOKUP($BA18,Jobcodemaster!$A:$J,9,0)</f>
        <v>Consulting Staff Senior Principal</v>
      </c>
      <c r="BD18" t="str">
        <f>VLOOKUP($BA18,Jobcodemaster!$A:$J,2,0)</f>
        <v>General/Operations</v>
      </c>
      <c r="BE18" t="str">
        <f>VLOOKUP($BA18,Jobcodemaster!$A:$J,3,0)</f>
        <v>NB</v>
      </c>
      <c r="BF18" t="e">
        <f>VLOOKUP(AM18,#REF!,14,0)</f>
        <v>#REF!</v>
      </c>
      <c r="BG18" t="e">
        <f>VLOOKUP(AM18,#REF!,15,0)</f>
        <v>#REF!</v>
      </c>
      <c r="BH18" t="str">
        <f t="shared" si="12"/>
        <v>takashi.y.yamada@oracle.com</v>
      </c>
      <c r="BI18" s="95">
        <f t="shared" si="13"/>
        <v>43040</v>
      </c>
      <c r="BJ18" t="str">
        <f t="shared" si="14"/>
        <v>C</v>
      </c>
      <c r="BK18" t="str">
        <f t="shared" si="15"/>
        <v>JP-Nagoya</v>
      </c>
      <c r="BL18" t="str">
        <f t="shared" si="16"/>
        <v>Nagoya</v>
      </c>
      <c r="BM18" t="str">
        <f t="shared" si="17"/>
        <v>ﾔﾏﾀﾞ ﾀｶｼ</v>
      </c>
      <c r="BN18" t="str">
        <f t="shared" si="18"/>
        <v>Takashi Yamada</v>
      </c>
      <c r="BO18" s="164">
        <f t="shared" si="19"/>
        <v>0</v>
      </c>
      <c r="BP18" t="str">
        <f t="shared" si="20"/>
        <v>やまだ たかし</v>
      </c>
      <c r="BQ18" t="e">
        <f>VLOOKUP(AM18,#REF!,12,0)</f>
        <v>#REF!</v>
      </c>
      <c r="BS18" s="173" t="str">
        <f t="shared" si="21"/>
        <v/>
      </c>
      <c r="BT18" s="173" t="str">
        <f t="shared" si="3"/>
        <v/>
      </c>
      <c r="BU18" s="173" t="str">
        <f t="shared" si="3"/>
        <v/>
      </c>
      <c r="BV18" s="173" t="str">
        <f t="shared" si="3"/>
        <v/>
      </c>
      <c r="BW18" s="173" t="e">
        <f t="shared" si="22"/>
        <v>#REF!</v>
      </c>
      <c r="BX18" s="173" t="str">
        <f t="shared" si="23"/>
        <v/>
      </c>
      <c r="BY18" s="174" t="str">
        <f t="shared" si="24"/>
        <v/>
      </c>
      <c r="BZ18" t="str">
        <f t="shared" si="25"/>
        <v/>
      </c>
      <c r="CA18" s="214" t="str">
        <f t="shared" si="26"/>
        <v/>
      </c>
      <c r="CB18" t="str">
        <f t="shared" si="27"/>
        <v/>
      </c>
      <c r="CC18" t="e">
        <f t="shared" si="28"/>
        <v>#REF!</v>
      </c>
      <c r="CD18" t="e">
        <f t="shared" si="4"/>
        <v>#REF!</v>
      </c>
      <c r="CE18" t="str">
        <f t="shared" si="29"/>
        <v/>
      </c>
      <c r="CF18" t="str">
        <f t="shared" si="30"/>
        <v/>
      </c>
      <c r="CG18" t="str">
        <f t="shared" si="31"/>
        <v/>
      </c>
    </row>
    <row r="19" spans="1:85">
      <c r="A19" t="s">
        <v>51</v>
      </c>
      <c r="B19">
        <v>1019803</v>
      </c>
      <c r="C19" t="s">
        <v>272</v>
      </c>
      <c r="D19" t="s">
        <v>229</v>
      </c>
      <c r="E19" t="s">
        <v>54</v>
      </c>
      <c r="F19" t="s">
        <v>137</v>
      </c>
      <c r="G19" t="s">
        <v>230</v>
      </c>
      <c r="H19" t="s">
        <v>230</v>
      </c>
      <c r="I19" t="s">
        <v>55</v>
      </c>
      <c r="J19" t="s">
        <v>138</v>
      </c>
      <c r="K19" t="s">
        <v>231</v>
      </c>
      <c r="L19" t="s">
        <v>231</v>
      </c>
      <c r="M19" s="217">
        <v>506265</v>
      </c>
      <c r="N19" t="s">
        <v>273</v>
      </c>
      <c r="O19" t="s">
        <v>274</v>
      </c>
      <c r="P19" t="str">
        <f t="shared" si="5"/>
        <v>4</v>
      </c>
      <c r="Q19">
        <v>22024</v>
      </c>
      <c r="R19" t="s">
        <v>275</v>
      </c>
      <c r="S19" t="s">
        <v>276</v>
      </c>
      <c r="T19" t="s">
        <v>127</v>
      </c>
      <c r="U19" t="s">
        <v>128</v>
      </c>
      <c r="V19">
        <v>4056</v>
      </c>
      <c r="W19" t="s">
        <v>228</v>
      </c>
      <c r="X19" t="s">
        <v>277</v>
      </c>
      <c r="Y19" s="95">
        <v>43160</v>
      </c>
      <c r="Z19" t="s">
        <v>63</v>
      </c>
      <c r="AA19" t="s">
        <v>64</v>
      </c>
      <c r="AB19" t="s">
        <v>150</v>
      </c>
      <c r="AC19" t="s">
        <v>4097</v>
      </c>
      <c r="AD19" t="s">
        <v>279</v>
      </c>
      <c r="AF19" t="s">
        <v>280</v>
      </c>
      <c r="AG19" t="s">
        <v>150</v>
      </c>
      <c r="AI19" s="146" t="e">
        <v>#N/A</v>
      </c>
      <c r="AJ19" t="str">
        <f t="shared" si="6"/>
        <v>Active</v>
      </c>
      <c r="AK19">
        <f t="shared" si="7"/>
        <v>1019803</v>
      </c>
      <c r="AL19" t="str">
        <f t="shared" si="8"/>
        <v>五十嵐 悠人</v>
      </c>
      <c r="AM19" s="155" t="e">
        <f>+VLOOKUP($AK19,#REF!,3,0)</f>
        <v>#REF!</v>
      </c>
      <c r="AN19" t="e">
        <f t="shared" si="9"/>
        <v>#REF!</v>
      </c>
      <c r="AO19" s="154" t="s">
        <v>54</v>
      </c>
      <c r="AP19" t="e">
        <f>VLOOKUP(AM19,#REF!,2,0)</f>
        <v>#REF!</v>
      </c>
      <c r="AQ19" t="e">
        <f>VLOOKUP(AM19,#REF!,3,0)</f>
        <v>#REF!</v>
      </c>
      <c r="AR19" t="e">
        <f>VLOOKUP(AM19,#REF!,4,0)</f>
        <v>#REF!</v>
      </c>
      <c r="AS19" t="str">
        <f t="shared" si="0"/>
        <v>Oracle Consulting Services</v>
      </c>
      <c r="AT19" t="e">
        <f>VLOOKUP(AM19,#REF!,6,0)</f>
        <v>#REF!</v>
      </c>
      <c r="AU19" t="e">
        <f>VLOOKUP(AM19,#REF!,7,0)</f>
        <v>#REF!</v>
      </c>
      <c r="AV19" t="e">
        <f>VLOOKUP(AM19,#REF!,8,0)</f>
        <v>#REF!</v>
      </c>
      <c r="AW19" s="155">
        <v>506265</v>
      </c>
      <c r="AX19" t="str">
        <f>VLOOKUP($BA19,Jobcodemaster!$A:$J,4,0)</f>
        <v>IC2</v>
      </c>
      <c r="AY19" t="str">
        <f>VLOOKUP($BA19,Jobcodemaster!$A:$J,5,0)</f>
        <v>L4</v>
      </c>
      <c r="AZ19" t="str">
        <f t="shared" si="10"/>
        <v>4</v>
      </c>
      <c r="BA19" s="155">
        <f t="shared" si="11"/>
        <v>22024</v>
      </c>
      <c r="BB19" t="str">
        <f>VLOOKUP($BA19,Jobcodemaster!$A:$J,7,0)</f>
        <v>22024.Consulting Staff Senior - IC2</v>
      </c>
      <c r="BC19" t="str">
        <f>VLOOKUP($BA19,Jobcodemaster!$A:$J,9,0)</f>
        <v>Consulting Staff Senior</v>
      </c>
      <c r="BD19" t="str">
        <f>VLOOKUP($BA19,Jobcodemaster!$A:$J,2,0)</f>
        <v>General/Operations</v>
      </c>
      <c r="BE19" t="str">
        <f>VLOOKUP($BA19,Jobcodemaster!$A:$J,3,0)</f>
        <v>NB</v>
      </c>
      <c r="BF19" t="e">
        <f>VLOOKUP(AM19,#REF!,14,0)</f>
        <v>#REF!</v>
      </c>
      <c r="BG19" t="e">
        <f>VLOOKUP(AM19,#REF!,15,0)</f>
        <v>#REF!</v>
      </c>
      <c r="BH19" t="str">
        <f t="shared" si="12"/>
        <v>yuuto.igarashi@oracle.com</v>
      </c>
      <c r="BI19" s="95">
        <f t="shared" si="13"/>
        <v>43160</v>
      </c>
      <c r="BJ19" t="str">
        <f t="shared" si="14"/>
        <v>C</v>
      </c>
      <c r="BK19" t="str">
        <f t="shared" si="15"/>
        <v>JP-Tokyo-OAC</v>
      </c>
      <c r="BL19" t="str">
        <f t="shared" si="16"/>
        <v>-</v>
      </c>
      <c r="BM19" t="str">
        <f t="shared" si="17"/>
        <v>ｲｶﾞﾗｼ ﾕｳﾄ</v>
      </c>
      <c r="BN19" t="str">
        <f t="shared" si="18"/>
        <v>Yuuto Igarashi</v>
      </c>
      <c r="BO19" s="164">
        <f t="shared" si="19"/>
        <v>0</v>
      </c>
      <c r="BP19" t="str">
        <f t="shared" si="20"/>
        <v>いがらし ゆうと</v>
      </c>
      <c r="BQ19" t="e">
        <f>VLOOKUP(AM19,#REF!,12,0)</f>
        <v>#REF!</v>
      </c>
      <c r="BS19" s="173" t="str">
        <f t="shared" si="21"/>
        <v/>
      </c>
      <c r="BT19" s="173" t="str">
        <f t="shared" si="21"/>
        <v/>
      </c>
      <c r="BU19" s="173" t="str">
        <f t="shared" si="21"/>
        <v/>
      </c>
      <c r="BV19" s="173" t="str">
        <f t="shared" si="21"/>
        <v/>
      </c>
      <c r="BW19" s="173" t="e">
        <f t="shared" si="22"/>
        <v>#REF!</v>
      </c>
      <c r="BX19" s="173" t="str">
        <f t="shared" si="23"/>
        <v/>
      </c>
      <c r="BY19" s="174" t="str">
        <f t="shared" si="24"/>
        <v/>
      </c>
      <c r="BZ19" t="str">
        <f t="shared" si="25"/>
        <v/>
      </c>
      <c r="CA19" s="214" t="str">
        <f t="shared" si="26"/>
        <v/>
      </c>
      <c r="CB19" t="str">
        <f t="shared" si="27"/>
        <v/>
      </c>
      <c r="CC19" t="e">
        <f t="shared" si="28"/>
        <v>#REF!</v>
      </c>
      <c r="CD19" t="e">
        <f t="shared" si="4"/>
        <v>#REF!</v>
      </c>
      <c r="CE19" t="str">
        <f t="shared" si="29"/>
        <v/>
      </c>
      <c r="CF19" t="str">
        <f t="shared" si="30"/>
        <v/>
      </c>
      <c r="CG19" t="str">
        <f t="shared" si="31"/>
        <v/>
      </c>
    </row>
    <row r="20" spans="1:85">
      <c r="A20" t="s">
        <v>51</v>
      </c>
      <c r="B20">
        <v>2467</v>
      </c>
      <c r="C20" t="s">
        <v>282</v>
      </c>
      <c r="D20" t="s">
        <v>283</v>
      </c>
      <c r="E20" t="s">
        <v>54</v>
      </c>
      <c r="F20" t="s">
        <v>137</v>
      </c>
      <c r="G20" t="s">
        <v>284</v>
      </c>
      <c r="H20" t="s">
        <v>284</v>
      </c>
      <c r="I20" t="s">
        <v>55</v>
      </c>
      <c r="J20" t="s">
        <v>138</v>
      </c>
      <c r="K20" t="s">
        <v>285</v>
      </c>
      <c r="L20" t="s">
        <v>285</v>
      </c>
      <c r="M20" s="217">
        <v>506265</v>
      </c>
      <c r="N20" t="s">
        <v>197</v>
      </c>
      <c r="O20" t="s">
        <v>170</v>
      </c>
      <c r="P20" t="str">
        <f t="shared" si="5"/>
        <v>7</v>
      </c>
      <c r="Q20">
        <v>22040</v>
      </c>
      <c r="R20" t="s">
        <v>198</v>
      </c>
      <c r="S20" t="s">
        <v>199</v>
      </c>
      <c r="T20" t="s">
        <v>127</v>
      </c>
      <c r="U20" t="s">
        <v>128</v>
      </c>
      <c r="V20">
        <v>912197</v>
      </c>
      <c r="W20" t="s">
        <v>135</v>
      </c>
      <c r="X20" t="s">
        <v>287</v>
      </c>
      <c r="Y20" s="95">
        <v>37347</v>
      </c>
      <c r="Z20" t="s">
        <v>201</v>
      </c>
      <c r="AA20" t="s">
        <v>118</v>
      </c>
      <c r="AB20" t="s">
        <v>150</v>
      </c>
      <c r="AC20" t="s">
        <v>4098</v>
      </c>
      <c r="AD20" t="s">
        <v>289</v>
      </c>
      <c r="AE20" t="s">
        <v>67</v>
      </c>
      <c r="AF20" t="s">
        <v>290</v>
      </c>
      <c r="AG20" t="s">
        <v>150</v>
      </c>
      <c r="AI20" s="146" t="e">
        <v>#N/A</v>
      </c>
      <c r="AJ20" t="str">
        <f t="shared" si="6"/>
        <v>Active</v>
      </c>
      <c r="AK20">
        <f t="shared" si="7"/>
        <v>2467</v>
      </c>
      <c r="AL20" t="str">
        <f t="shared" si="8"/>
        <v>加藤 祥平</v>
      </c>
      <c r="AM20" s="155" t="e">
        <f>+VLOOKUP($AK20,#REF!,3,0)</f>
        <v>#REF!</v>
      </c>
      <c r="AN20" t="e">
        <f t="shared" si="9"/>
        <v>#REF!</v>
      </c>
      <c r="AO20" s="154" t="s">
        <v>54</v>
      </c>
      <c r="AP20" t="e">
        <f>VLOOKUP(AM20,#REF!,2,0)</f>
        <v>#REF!</v>
      </c>
      <c r="AQ20" t="e">
        <f>VLOOKUP(AM20,#REF!,3,0)</f>
        <v>#REF!</v>
      </c>
      <c r="AR20" t="e">
        <f>VLOOKUP(AM20,#REF!,4,0)</f>
        <v>#REF!</v>
      </c>
      <c r="AS20" t="str">
        <f t="shared" si="0"/>
        <v>Oracle Consulting Services</v>
      </c>
      <c r="AT20" t="e">
        <f>VLOOKUP(AM20,#REF!,6,0)</f>
        <v>#REF!</v>
      </c>
      <c r="AU20" t="e">
        <f>VLOOKUP(AM20,#REF!,7,0)</f>
        <v>#REF!</v>
      </c>
      <c r="AV20" t="e">
        <f>VLOOKUP(AM20,#REF!,8,0)</f>
        <v>#REF!</v>
      </c>
      <c r="AW20" s="155">
        <v>506265</v>
      </c>
      <c r="AX20" t="str">
        <f>VLOOKUP($BA20,Jobcodemaster!$A:$J,4,0)</f>
        <v>M3</v>
      </c>
      <c r="AY20" t="str">
        <f>VLOOKUP($BA20,Jobcodemaster!$A:$J,5,0)</f>
        <v>L7</v>
      </c>
      <c r="AZ20" t="str">
        <f t="shared" si="10"/>
        <v>7</v>
      </c>
      <c r="BA20" s="155">
        <f t="shared" si="11"/>
        <v>22040</v>
      </c>
      <c r="BB20" t="str">
        <f>VLOOKUP($BA20,Jobcodemaster!$A:$J,7,0)</f>
        <v>22040.Consulting Staff Practice Manager - M3</v>
      </c>
      <c r="BC20" t="str">
        <f>VLOOKUP($BA20,Jobcodemaster!$A:$J,9,0)</f>
        <v>Consulting Staff Practice Manager</v>
      </c>
      <c r="BD20" t="str">
        <f>VLOOKUP($BA20,Jobcodemaster!$A:$J,2,0)</f>
        <v>General/Operations</v>
      </c>
      <c r="BE20" t="str">
        <f>VLOOKUP($BA20,Jobcodemaster!$A:$J,3,0)</f>
        <v>NB</v>
      </c>
      <c r="BF20" t="e">
        <f>VLOOKUP(AM20,#REF!,14,0)</f>
        <v>#REF!</v>
      </c>
      <c r="BG20" t="e">
        <f>VLOOKUP(AM20,#REF!,15,0)</f>
        <v>#REF!</v>
      </c>
      <c r="BH20" t="str">
        <f t="shared" si="12"/>
        <v>shohei.kato@oracle.com</v>
      </c>
      <c r="BI20" s="95">
        <f t="shared" si="13"/>
        <v>37347</v>
      </c>
      <c r="BJ20" t="str">
        <f t="shared" si="14"/>
        <v>NG</v>
      </c>
      <c r="BK20" t="str">
        <f t="shared" si="15"/>
        <v>JP-Tokyo-Akasaka Office</v>
      </c>
      <c r="BL20" t="str">
        <f t="shared" si="16"/>
        <v>-</v>
      </c>
      <c r="BM20" t="str">
        <f t="shared" si="17"/>
        <v>ｶﾄｳ ｼｮｳﾍｲ</v>
      </c>
      <c r="BN20" t="str">
        <f t="shared" si="18"/>
        <v>Shohei Kato</v>
      </c>
      <c r="BO20" s="164" t="str">
        <f t="shared" si="19"/>
        <v>Y</v>
      </c>
      <c r="BP20" t="str">
        <f t="shared" si="20"/>
        <v>かとう しょうへい</v>
      </c>
      <c r="BQ20" t="e">
        <f>VLOOKUP(AM20,#REF!,12,0)</f>
        <v>#REF!</v>
      </c>
      <c r="BS20" s="173" t="str">
        <f t="shared" si="21"/>
        <v/>
      </c>
      <c r="BT20" s="173" t="str">
        <f t="shared" si="21"/>
        <v/>
      </c>
      <c r="BU20" s="173" t="str">
        <f t="shared" si="21"/>
        <v/>
      </c>
      <c r="BV20" s="173" t="str">
        <f t="shared" si="21"/>
        <v/>
      </c>
      <c r="BW20" s="173" t="e">
        <f t="shared" si="22"/>
        <v>#REF!</v>
      </c>
      <c r="BX20" s="173" t="str">
        <f t="shared" si="23"/>
        <v/>
      </c>
      <c r="BY20" s="174" t="str">
        <f t="shared" si="24"/>
        <v/>
      </c>
      <c r="BZ20" t="str">
        <f t="shared" si="25"/>
        <v/>
      </c>
      <c r="CA20" s="214" t="str">
        <f t="shared" si="26"/>
        <v/>
      </c>
      <c r="CB20" t="str">
        <f t="shared" si="27"/>
        <v/>
      </c>
      <c r="CC20" t="e">
        <f t="shared" si="28"/>
        <v>#REF!</v>
      </c>
      <c r="CD20" t="e">
        <f t="shared" si="4"/>
        <v>#REF!</v>
      </c>
      <c r="CE20" t="str">
        <f t="shared" si="29"/>
        <v/>
      </c>
      <c r="CF20" t="str">
        <f t="shared" si="30"/>
        <v/>
      </c>
      <c r="CG20" t="str">
        <f t="shared" si="31"/>
        <v/>
      </c>
    </row>
    <row r="21" spans="1:85">
      <c r="A21" t="s">
        <v>51</v>
      </c>
      <c r="B21">
        <v>1626</v>
      </c>
      <c r="C21" t="s">
        <v>292</v>
      </c>
      <c r="D21" t="s">
        <v>283</v>
      </c>
      <c r="E21" t="s">
        <v>54</v>
      </c>
      <c r="F21" t="s">
        <v>137</v>
      </c>
      <c r="G21" t="s">
        <v>284</v>
      </c>
      <c r="H21" t="s">
        <v>284</v>
      </c>
      <c r="I21" t="s">
        <v>55</v>
      </c>
      <c r="J21" t="s">
        <v>138</v>
      </c>
      <c r="K21" t="s">
        <v>285</v>
      </c>
      <c r="L21" t="s">
        <v>285</v>
      </c>
      <c r="M21" s="217">
        <v>506265</v>
      </c>
      <c r="N21" t="s">
        <v>243</v>
      </c>
      <c r="O21" t="s">
        <v>234</v>
      </c>
      <c r="P21" t="str">
        <f t="shared" si="5"/>
        <v>8</v>
      </c>
      <c r="Q21">
        <v>22028</v>
      </c>
      <c r="R21" t="s">
        <v>244</v>
      </c>
      <c r="S21" t="s">
        <v>245</v>
      </c>
      <c r="T21" t="s">
        <v>127</v>
      </c>
      <c r="U21" t="s">
        <v>128</v>
      </c>
      <c r="V21">
        <v>2467</v>
      </c>
      <c r="W21" t="s">
        <v>282</v>
      </c>
      <c r="X21" t="s">
        <v>293</v>
      </c>
      <c r="Y21" s="95">
        <v>36130</v>
      </c>
      <c r="Z21" t="s">
        <v>63</v>
      </c>
      <c r="AA21" t="s">
        <v>118</v>
      </c>
      <c r="AB21" t="s">
        <v>150</v>
      </c>
      <c r="AC21" t="s">
        <v>4099</v>
      </c>
      <c r="AD21" t="s">
        <v>295</v>
      </c>
      <c r="AF21" t="s">
        <v>296</v>
      </c>
      <c r="AG21" t="s">
        <v>150</v>
      </c>
      <c r="AI21" s="146" t="e">
        <v>#N/A</v>
      </c>
      <c r="AJ21" t="str">
        <f t="shared" si="6"/>
        <v>Active</v>
      </c>
      <c r="AK21">
        <f t="shared" si="7"/>
        <v>1626</v>
      </c>
      <c r="AL21" t="str">
        <f t="shared" si="8"/>
        <v>早田 雄司</v>
      </c>
      <c r="AM21" s="155" t="e">
        <f>+VLOOKUP($AK21,#REF!,3,0)</f>
        <v>#REF!</v>
      </c>
      <c r="AN21" t="e">
        <f t="shared" si="9"/>
        <v>#REF!</v>
      </c>
      <c r="AO21" s="154" t="s">
        <v>54</v>
      </c>
      <c r="AP21" t="e">
        <f>VLOOKUP(AM21,#REF!,2,0)</f>
        <v>#REF!</v>
      </c>
      <c r="AQ21" t="e">
        <f>VLOOKUP(AM21,#REF!,3,0)</f>
        <v>#REF!</v>
      </c>
      <c r="AR21" t="e">
        <f>VLOOKUP(AM21,#REF!,4,0)</f>
        <v>#REF!</v>
      </c>
      <c r="AS21" t="str">
        <f t="shared" si="0"/>
        <v>Oracle Consulting Services</v>
      </c>
      <c r="AT21" t="e">
        <f>VLOOKUP(AM21,#REF!,6,0)</f>
        <v>#REF!</v>
      </c>
      <c r="AU21" t="e">
        <f>VLOOKUP(AM21,#REF!,7,0)</f>
        <v>#REF!</v>
      </c>
      <c r="AV21" t="e">
        <f>VLOOKUP(AM21,#REF!,8,0)</f>
        <v>#REF!</v>
      </c>
      <c r="AW21" s="155">
        <v>506265</v>
      </c>
      <c r="AX21" t="str">
        <f>VLOOKUP($BA21,Jobcodemaster!$A:$J,4,0)</f>
        <v>IC5</v>
      </c>
      <c r="AY21" t="str">
        <f>VLOOKUP($BA21,Jobcodemaster!$A:$J,5,0)</f>
        <v>L8</v>
      </c>
      <c r="AZ21" t="str">
        <f t="shared" si="10"/>
        <v>8</v>
      </c>
      <c r="BA21" s="155">
        <f t="shared" si="11"/>
        <v>22028</v>
      </c>
      <c r="BB21" t="str">
        <f>VLOOKUP($BA21,Jobcodemaster!$A:$J,7,0)</f>
        <v>22028.Consulting Staff Technical Director - IC5</v>
      </c>
      <c r="BC21" t="str">
        <f>VLOOKUP($BA21,Jobcodemaster!$A:$J,9,0)</f>
        <v>Consulting Staff Technical Director</v>
      </c>
      <c r="BD21" t="str">
        <f>VLOOKUP($BA21,Jobcodemaster!$A:$J,2,0)</f>
        <v>General/Operations</v>
      </c>
      <c r="BE21" t="str">
        <f>VLOOKUP($BA21,Jobcodemaster!$A:$J,3,0)</f>
        <v>NB</v>
      </c>
      <c r="BF21" t="e">
        <f>VLOOKUP(AM21,#REF!,14,0)</f>
        <v>#REF!</v>
      </c>
      <c r="BG21" t="e">
        <f>VLOOKUP(AM21,#REF!,15,0)</f>
        <v>#REF!</v>
      </c>
      <c r="BH21" t="str">
        <f t="shared" si="12"/>
        <v>yuji.soda@oracle.com</v>
      </c>
      <c r="BI21" s="95">
        <f t="shared" si="13"/>
        <v>36130</v>
      </c>
      <c r="BJ21" t="str">
        <f t="shared" si="14"/>
        <v>C</v>
      </c>
      <c r="BK21" t="str">
        <f t="shared" si="15"/>
        <v>JP-Tokyo-Akasaka Office</v>
      </c>
      <c r="BL21" t="str">
        <f t="shared" si="16"/>
        <v>-</v>
      </c>
      <c r="BM21" t="str">
        <f t="shared" si="17"/>
        <v>ｿｳﾀﾞ ﾕｳｼﾞ</v>
      </c>
      <c r="BN21" t="str">
        <f t="shared" si="18"/>
        <v>Yuji Soda</v>
      </c>
      <c r="BO21" s="164">
        <f t="shared" si="19"/>
        <v>0</v>
      </c>
      <c r="BP21" t="str">
        <f t="shared" si="20"/>
        <v>そうだ ゆうじ</v>
      </c>
      <c r="BQ21" t="e">
        <f>VLOOKUP(AM21,#REF!,12,0)</f>
        <v>#REF!</v>
      </c>
      <c r="BS21" s="173" t="str">
        <f t="shared" si="21"/>
        <v/>
      </c>
      <c r="BT21" s="173" t="str">
        <f t="shared" si="21"/>
        <v/>
      </c>
      <c r="BU21" s="173" t="str">
        <f t="shared" si="21"/>
        <v/>
      </c>
      <c r="BV21" s="173" t="str">
        <f t="shared" si="21"/>
        <v/>
      </c>
      <c r="BW21" s="173" t="e">
        <f t="shared" si="22"/>
        <v>#REF!</v>
      </c>
      <c r="BX21" s="173" t="str">
        <f t="shared" si="23"/>
        <v/>
      </c>
      <c r="BY21" s="174" t="str">
        <f t="shared" si="24"/>
        <v/>
      </c>
      <c r="BZ21" t="str">
        <f t="shared" si="25"/>
        <v/>
      </c>
      <c r="CA21" s="214" t="str">
        <f t="shared" si="26"/>
        <v/>
      </c>
      <c r="CB21" t="str">
        <f t="shared" si="27"/>
        <v/>
      </c>
      <c r="CC21" t="e">
        <f t="shared" si="28"/>
        <v>#REF!</v>
      </c>
      <c r="CD21" t="e">
        <f t="shared" si="4"/>
        <v>#REF!</v>
      </c>
      <c r="CE21" t="str">
        <f t="shared" si="29"/>
        <v/>
      </c>
      <c r="CF21" t="str">
        <f t="shared" si="30"/>
        <v/>
      </c>
      <c r="CG21" t="str">
        <f t="shared" si="31"/>
        <v/>
      </c>
    </row>
    <row r="22" spans="1:85">
      <c r="A22" t="s">
        <v>51</v>
      </c>
      <c r="B22">
        <v>450</v>
      </c>
      <c r="C22" t="s">
        <v>298</v>
      </c>
      <c r="D22" t="s">
        <v>283</v>
      </c>
      <c r="E22" t="s">
        <v>54</v>
      </c>
      <c r="F22" t="s">
        <v>137</v>
      </c>
      <c r="G22" t="s">
        <v>284</v>
      </c>
      <c r="H22" t="s">
        <v>284</v>
      </c>
      <c r="I22" t="s">
        <v>55</v>
      </c>
      <c r="J22" t="s">
        <v>138</v>
      </c>
      <c r="K22" t="s">
        <v>285</v>
      </c>
      <c r="L22" t="s">
        <v>285</v>
      </c>
      <c r="M22" s="217">
        <v>506265</v>
      </c>
      <c r="N22" t="s">
        <v>169</v>
      </c>
      <c r="O22" t="s">
        <v>170</v>
      </c>
      <c r="P22" t="str">
        <f t="shared" si="5"/>
        <v>7</v>
      </c>
      <c r="Q22">
        <v>22027</v>
      </c>
      <c r="R22" t="s">
        <v>171</v>
      </c>
      <c r="S22" t="s">
        <v>172</v>
      </c>
      <c r="T22" t="s">
        <v>127</v>
      </c>
      <c r="U22" t="s">
        <v>128</v>
      </c>
      <c r="V22">
        <v>2467</v>
      </c>
      <c r="W22" t="s">
        <v>282</v>
      </c>
      <c r="X22" t="s">
        <v>299</v>
      </c>
      <c r="Y22" s="95">
        <v>34700</v>
      </c>
      <c r="Z22" t="s">
        <v>63</v>
      </c>
      <c r="AA22" t="s">
        <v>64</v>
      </c>
      <c r="AB22" t="s">
        <v>162</v>
      </c>
      <c r="AC22" t="s">
        <v>4100</v>
      </c>
      <c r="AD22" t="s">
        <v>301</v>
      </c>
      <c r="AF22" t="s">
        <v>302</v>
      </c>
      <c r="AG22" t="s">
        <v>150</v>
      </c>
      <c r="AI22" s="146" t="e">
        <v>#N/A</v>
      </c>
      <c r="AJ22" t="str">
        <f t="shared" si="6"/>
        <v>Active</v>
      </c>
      <c r="AK22">
        <f t="shared" si="7"/>
        <v>450</v>
      </c>
      <c r="AL22" t="str">
        <f t="shared" si="8"/>
        <v>可西 克行</v>
      </c>
      <c r="AM22" s="155" t="e">
        <f>+VLOOKUP($AK22,#REF!,3,0)</f>
        <v>#REF!</v>
      </c>
      <c r="AN22" t="e">
        <f t="shared" si="9"/>
        <v>#REF!</v>
      </c>
      <c r="AO22" s="154" t="s">
        <v>54</v>
      </c>
      <c r="AP22" t="e">
        <f>VLOOKUP(AM22,#REF!,2,0)</f>
        <v>#REF!</v>
      </c>
      <c r="AQ22" t="e">
        <f>VLOOKUP(AM22,#REF!,3,0)</f>
        <v>#REF!</v>
      </c>
      <c r="AR22" t="e">
        <f>VLOOKUP(AM22,#REF!,4,0)</f>
        <v>#REF!</v>
      </c>
      <c r="AS22" t="str">
        <f t="shared" si="0"/>
        <v>Oracle Consulting Services</v>
      </c>
      <c r="AT22" t="e">
        <f>VLOOKUP(AM22,#REF!,6,0)</f>
        <v>#REF!</v>
      </c>
      <c r="AU22" t="e">
        <f>VLOOKUP(AM22,#REF!,7,0)</f>
        <v>#REF!</v>
      </c>
      <c r="AV22" t="e">
        <f>VLOOKUP(AM22,#REF!,8,0)</f>
        <v>#REF!</v>
      </c>
      <c r="AW22" s="155">
        <v>506265</v>
      </c>
      <c r="AX22" t="str">
        <f>VLOOKUP($BA22,Jobcodemaster!$A:$J,4,0)</f>
        <v>IC4</v>
      </c>
      <c r="AY22" t="str">
        <f>VLOOKUP($BA22,Jobcodemaster!$A:$J,5,0)</f>
        <v>L7</v>
      </c>
      <c r="AZ22" t="str">
        <f t="shared" si="10"/>
        <v>7</v>
      </c>
      <c r="BA22" s="155">
        <f t="shared" si="11"/>
        <v>22027</v>
      </c>
      <c r="BB22" t="str">
        <f>VLOOKUP($BA22,Jobcodemaster!$A:$J,7,0)</f>
        <v>22027.Consulting Staff Technical Manager - IC4</v>
      </c>
      <c r="BC22" t="str">
        <f>VLOOKUP($BA22,Jobcodemaster!$A:$J,9,0)</f>
        <v>Consulting Staff Technical Manager</v>
      </c>
      <c r="BD22" t="str">
        <f>VLOOKUP($BA22,Jobcodemaster!$A:$J,2,0)</f>
        <v>General/Operations</v>
      </c>
      <c r="BE22" t="str">
        <f>VLOOKUP($BA22,Jobcodemaster!$A:$J,3,0)</f>
        <v>NB</v>
      </c>
      <c r="BF22" t="e">
        <f>VLOOKUP(AM22,#REF!,14,0)</f>
        <v>#REF!</v>
      </c>
      <c r="BG22" t="e">
        <f>VLOOKUP(AM22,#REF!,15,0)</f>
        <v>#REF!</v>
      </c>
      <c r="BH22" t="str">
        <f t="shared" si="12"/>
        <v>katsuyuki.kasai@oracle.com</v>
      </c>
      <c r="BI22" s="95">
        <f t="shared" si="13"/>
        <v>34700</v>
      </c>
      <c r="BJ22" t="str">
        <f t="shared" si="14"/>
        <v>C</v>
      </c>
      <c r="BK22" t="str">
        <f t="shared" si="15"/>
        <v>JP-Tokyo-OAC</v>
      </c>
      <c r="BL22" t="str">
        <f t="shared" si="16"/>
        <v>ACB</v>
      </c>
      <c r="BM22" t="str">
        <f t="shared" si="17"/>
        <v>ｶｻｲ ｶﾂﾕｷ</v>
      </c>
      <c r="BN22" t="str">
        <f t="shared" si="18"/>
        <v>Katsuyuki Kasai</v>
      </c>
      <c r="BO22" s="164">
        <f t="shared" si="19"/>
        <v>0</v>
      </c>
      <c r="BP22" t="str">
        <f t="shared" si="20"/>
        <v>かさい かつゆき</v>
      </c>
      <c r="BQ22" t="e">
        <f>VLOOKUP(AM22,#REF!,12,0)</f>
        <v>#REF!</v>
      </c>
      <c r="BS22" s="173" t="str">
        <f t="shared" si="21"/>
        <v/>
      </c>
      <c r="BT22" s="173" t="str">
        <f t="shared" si="21"/>
        <v/>
      </c>
      <c r="BU22" s="173" t="str">
        <f t="shared" si="21"/>
        <v/>
      </c>
      <c r="BV22" s="173" t="str">
        <f t="shared" si="21"/>
        <v/>
      </c>
      <c r="BW22" s="173" t="e">
        <f t="shared" si="22"/>
        <v>#REF!</v>
      </c>
      <c r="BX22" s="173" t="str">
        <f t="shared" si="23"/>
        <v/>
      </c>
      <c r="BY22" s="174" t="str">
        <f t="shared" si="24"/>
        <v/>
      </c>
      <c r="BZ22" t="str">
        <f t="shared" si="25"/>
        <v/>
      </c>
      <c r="CA22" s="214" t="str">
        <f t="shared" si="26"/>
        <v/>
      </c>
      <c r="CB22" t="str">
        <f t="shared" si="27"/>
        <v/>
      </c>
      <c r="CC22" t="e">
        <f t="shared" si="28"/>
        <v>#REF!</v>
      </c>
      <c r="CD22" t="e">
        <f t="shared" si="4"/>
        <v>#REF!</v>
      </c>
      <c r="CE22" t="str">
        <f t="shared" si="29"/>
        <v/>
      </c>
      <c r="CF22" t="str">
        <f t="shared" si="30"/>
        <v/>
      </c>
      <c r="CG22" t="str">
        <f t="shared" si="31"/>
        <v/>
      </c>
    </row>
    <row r="23" spans="1:85">
      <c r="A23" t="s">
        <v>51</v>
      </c>
      <c r="B23">
        <v>2306</v>
      </c>
      <c r="C23" t="s">
        <v>304</v>
      </c>
      <c r="D23" t="s">
        <v>283</v>
      </c>
      <c r="E23" t="s">
        <v>54</v>
      </c>
      <c r="F23" t="s">
        <v>137</v>
      </c>
      <c r="G23" t="s">
        <v>284</v>
      </c>
      <c r="H23" t="s">
        <v>284</v>
      </c>
      <c r="I23" t="s">
        <v>55</v>
      </c>
      <c r="J23" t="s">
        <v>138</v>
      </c>
      <c r="K23" t="s">
        <v>285</v>
      </c>
      <c r="L23" t="s">
        <v>285</v>
      </c>
      <c r="M23" s="217">
        <v>506265</v>
      </c>
      <c r="N23" t="s">
        <v>169</v>
      </c>
      <c r="O23" t="s">
        <v>170</v>
      </c>
      <c r="P23" t="str">
        <f t="shared" si="5"/>
        <v>7</v>
      </c>
      <c r="Q23">
        <v>22027</v>
      </c>
      <c r="R23" t="s">
        <v>171</v>
      </c>
      <c r="S23" t="s">
        <v>172</v>
      </c>
      <c r="T23" t="s">
        <v>127</v>
      </c>
      <c r="U23" t="s">
        <v>128</v>
      </c>
      <c r="V23">
        <v>2467</v>
      </c>
      <c r="W23" t="s">
        <v>282</v>
      </c>
      <c r="X23" t="s">
        <v>305</v>
      </c>
      <c r="Y23" s="95">
        <v>37043</v>
      </c>
      <c r="Z23" t="s">
        <v>63</v>
      </c>
      <c r="AA23" t="s">
        <v>118</v>
      </c>
      <c r="AB23" t="s">
        <v>150</v>
      </c>
      <c r="AC23" t="s">
        <v>4101</v>
      </c>
      <c r="AD23" t="s">
        <v>307</v>
      </c>
      <c r="AF23" t="s">
        <v>308</v>
      </c>
      <c r="AG23" t="s">
        <v>150</v>
      </c>
      <c r="AI23" s="146" t="e">
        <v>#N/A</v>
      </c>
      <c r="AJ23" t="str">
        <f t="shared" si="6"/>
        <v>Active</v>
      </c>
      <c r="AK23">
        <f t="shared" si="7"/>
        <v>2306</v>
      </c>
      <c r="AL23" t="str">
        <f t="shared" si="8"/>
        <v>高村 剛司</v>
      </c>
      <c r="AM23" s="155" t="e">
        <f>+VLOOKUP($AK23,#REF!,3,0)</f>
        <v>#REF!</v>
      </c>
      <c r="AN23" t="e">
        <f t="shared" si="9"/>
        <v>#REF!</v>
      </c>
      <c r="AO23" s="154" t="s">
        <v>54</v>
      </c>
      <c r="AP23" t="e">
        <f>VLOOKUP(AM23,#REF!,2,0)</f>
        <v>#REF!</v>
      </c>
      <c r="AQ23" t="e">
        <f>VLOOKUP(AM23,#REF!,3,0)</f>
        <v>#REF!</v>
      </c>
      <c r="AR23" t="e">
        <f>VLOOKUP(AM23,#REF!,4,0)</f>
        <v>#REF!</v>
      </c>
      <c r="AS23" t="str">
        <f t="shared" si="0"/>
        <v>Oracle Consulting Services</v>
      </c>
      <c r="AT23" t="e">
        <f>VLOOKUP(AM23,#REF!,6,0)</f>
        <v>#REF!</v>
      </c>
      <c r="AU23" t="e">
        <f>VLOOKUP(AM23,#REF!,7,0)</f>
        <v>#REF!</v>
      </c>
      <c r="AV23" t="e">
        <f>VLOOKUP(AM23,#REF!,8,0)</f>
        <v>#REF!</v>
      </c>
      <c r="AW23" s="155">
        <v>506265</v>
      </c>
      <c r="AX23" t="str">
        <f>VLOOKUP($BA23,Jobcodemaster!$A:$J,4,0)</f>
        <v>IC4</v>
      </c>
      <c r="AY23" t="str">
        <f>VLOOKUP($BA23,Jobcodemaster!$A:$J,5,0)</f>
        <v>L7</v>
      </c>
      <c r="AZ23" t="str">
        <f t="shared" si="10"/>
        <v>7</v>
      </c>
      <c r="BA23" s="155">
        <f t="shared" si="11"/>
        <v>22027</v>
      </c>
      <c r="BB23" t="str">
        <f>VLOOKUP($BA23,Jobcodemaster!$A:$J,7,0)</f>
        <v>22027.Consulting Staff Technical Manager - IC4</v>
      </c>
      <c r="BC23" t="str">
        <f>VLOOKUP($BA23,Jobcodemaster!$A:$J,9,0)</f>
        <v>Consulting Staff Technical Manager</v>
      </c>
      <c r="BD23" t="str">
        <f>VLOOKUP($BA23,Jobcodemaster!$A:$J,2,0)</f>
        <v>General/Operations</v>
      </c>
      <c r="BE23" t="str">
        <f>VLOOKUP($BA23,Jobcodemaster!$A:$J,3,0)</f>
        <v>NB</v>
      </c>
      <c r="BF23" t="e">
        <f>VLOOKUP(AM23,#REF!,14,0)</f>
        <v>#REF!</v>
      </c>
      <c r="BG23" t="e">
        <f>VLOOKUP(AM23,#REF!,15,0)</f>
        <v>#REF!</v>
      </c>
      <c r="BH23" t="str">
        <f t="shared" si="12"/>
        <v>takeshi.takamura@oracle.com</v>
      </c>
      <c r="BI23" s="95">
        <f t="shared" si="13"/>
        <v>37043</v>
      </c>
      <c r="BJ23" t="str">
        <f t="shared" si="14"/>
        <v>C</v>
      </c>
      <c r="BK23" t="str">
        <f t="shared" si="15"/>
        <v>JP-Tokyo-Akasaka Office</v>
      </c>
      <c r="BL23" t="str">
        <f t="shared" si="16"/>
        <v>-</v>
      </c>
      <c r="BM23" t="str">
        <f t="shared" si="17"/>
        <v>ﾀｶﾑﾗ ﾀｹｼ</v>
      </c>
      <c r="BN23" t="str">
        <f t="shared" si="18"/>
        <v>Takeshi Takamura</v>
      </c>
      <c r="BO23" s="164">
        <f t="shared" si="19"/>
        <v>0</v>
      </c>
      <c r="BP23" t="str">
        <f t="shared" si="20"/>
        <v>たかむら たけし</v>
      </c>
      <c r="BQ23" t="e">
        <f>VLOOKUP(AM23,#REF!,12,0)</f>
        <v>#REF!</v>
      </c>
      <c r="BS23" s="173" t="str">
        <f t="shared" si="21"/>
        <v/>
      </c>
      <c r="BT23" s="173" t="str">
        <f t="shared" si="21"/>
        <v/>
      </c>
      <c r="BU23" s="173" t="str">
        <f t="shared" si="21"/>
        <v/>
      </c>
      <c r="BV23" s="173" t="str">
        <f t="shared" si="21"/>
        <v/>
      </c>
      <c r="BW23" s="173" t="e">
        <f t="shared" si="22"/>
        <v>#REF!</v>
      </c>
      <c r="BX23" s="173" t="str">
        <f t="shared" si="23"/>
        <v/>
      </c>
      <c r="BY23" s="174" t="str">
        <f t="shared" si="24"/>
        <v/>
      </c>
      <c r="BZ23" t="str">
        <f t="shared" si="25"/>
        <v/>
      </c>
      <c r="CA23" s="214" t="str">
        <f t="shared" si="26"/>
        <v/>
      </c>
      <c r="CB23" t="str">
        <f t="shared" si="27"/>
        <v/>
      </c>
      <c r="CC23" t="e">
        <f t="shared" si="28"/>
        <v>#REF!</v>
      </c>
      <c r="CD23" t="e">
        <f t="shared" si="4"/>
        <v>#REF!</v>
      </c>
      <c r="CE23" t="str">
        <f t="shared" si="29"/>
        <v/>
      </c>
      <c r="CF23" t="str">
        <f t="shared" si="30"/>
        <v/>
      </c>
      <c r="CG23" t="str">
        <f t="shared" si="31"/>
        <v/>
      </c>
    </row>
    <row r="24" spans="1:85">
      <c r="A24" t="s">
        <v>51</v>
      </c>
      <c r="B24">
        <v>510906</v>
      </c>
      <c r="C24" t="s">
        <v>310</v>
      </c>
      <c r="D24" t="s">
        <v>153</v>
      </c>
      <c r="E24" t="s">
        <v>54</v>
      </c>
      <c r="F24" t="s">
        <v>137</v>
      </c>
      <c r="G24" t="s">
        <v>284</v>
      </c>
      <c r="H24" t="s">
        <v>284</v>
      </c>
      <c r="I24" t="s">
        <v>55</v>
      </c>
      <c r="J24" t="s">
        <v>138</v>
      </c>
      <c r="K24" t="s">
        <v>285</v>
      </c>
      <c r="L24" t="s">
        <v>285</v>
      </c>
      <c r="M24" s="217">
        <v>506265</v>
      </c>
      <c r="N24" t="s">
        <v>169</v>
      </c>
      <c r="O24" t="s">
        <v>170</v>
      </c>
      <c r="P24" t="str">
        <f t="shared" si="5"/>
        <v>7</v>
      </c>
      <c r="Q24">
        <v>22027</v>
      </c>
      <c r="R24" t="s">
        <v>171</v>
      </c>
      <c r="S24" t="s">
        <v>172</v>
      </c>
      <c r="T24" t="s">
        <v>127</v>
      </c>
      <c r="U24" t="s">
        <v>128</v>
      </c>
      <c r="V24">
        <v>2467</v>
      </c>
      <c r="W24" t="s">
        <v>282</v>
      </c>
      <c r="X24" t="s">
        <v>311</v>
      </c>
      <c r="Y24" s="95">
        <v>43497</v>
      </c>
      <c r="Z24" t="s">
        <v>63</v>
      </c>
      <c r="AA24" t="s">
        <v>64</v>
      </c>
      <c r="AB24" t="s">
        <v>119</v>
      </c>
      <c r="AC24" t="s">
        <v>4102</v>
      </c>
      <c r="AD24" t="s">
        <v>314</v>
      </c>
      <c r="AF24" t="s">
        <v>4103</v>
      </c>
      <c r="AG24" t="s">
        <v>150</v>
      </c>
      <c r="AI24" s="146" t="e">
        <v>#N/A</v>
      </c>
      <c r="AJ24" t="str">
        <f t="shared" si="6"/>
        <v>Active</v>
      </c>
      <c r="AK24">
        <f t="shared" si="7"/>
        <v>510906</v>
      </c>
      <c r="AL24" t="str">
        <f t="shared" si="8"/>
        <v>清水 理絵</v>
      </c>
      <c r="AM24" s="155" t="e">
        <f>+VLOOKUP($AK24,#REF!,3,0)</f>
        <v>#REF!</v>
      </c>
      <c r="AN24" t="e">
        <f t="shared" si="9"/>
        <v>#REF!</v>
      </c>
      <c r="AO24" s="154" t="s">
        <v>54</v>
      </c>
      <c r="AP24" t="e">
        <f>VLOOKUP(AM24,#REF!,2,0)</f>
        <v>#REF!</v>
      </c>
      <c r="AQ24" t="e">
        <f>VLOOKUP(AM24,#REF!,3,0)</f>
        <v>#REF!</v>
      </c>
      <c r="AR24" t="e">
        <f>VLOOKUP(AM24,#REF!,4,0)</f>
        <v>#REF!</v>
      </c>
      <c r="AS24" t="str">
        <f t="shared" si="0"/>
        <v>Oracle Consulting Services</v>
      </c>
      <c r="AT24" t="e">
        <f>VLOOKUP(AM24,#REF!,6,0)</f>
        <v>#REF!</v>
      </c>
      <c r="AU24" t="e">
        <f>VLOOKUP(AM24,#REF!,7,0)</f>
        <v>#REF!</v>
      </c>
      <c r="AV24" t="e">
        <f>VLOOKUP(AM24,#REF!,8,0)</f>
        <v>#REF!</v>
      </c>
      <c r="AW24" s="155">
        <v>506265</v>
      </c>
      <c r="AX24" t="str">
        <f>VLOOKUP($BA24,Jobcodemaster!$A:$J,4,0)</f>
        <v>IC4</v>
      </c>
      <c r="AY24" t="str">
        <f>VLOOKUP($BA24,Jobcodemaster!$A:$J,5,0)</f>
        <v>L7</v>
      </c>
      <c r="AZ24" t="str">
        <f t="shared" si="10"/>
        <v>7</v>
      </c>
      <c r="BA24" s="155">
        <f t="shared" si="11"/>
        <v>22027</v>
      </c>
      <c r="BB24" t="str">
        <f>VLOOKUP($BA24,Jobcodemaster!$A:$J,7,0)</f>
        <v>22027.Consulting Staff Technical Manager - IC4</v>
      </c>
      <c r="BC24" t="str">
        <f>VLOOKUP($BA24,Jobcodemaster!$A:$J,9,0)</f>
        <v>Consulting Staff Technical Manager</v>
      </c>
      <c r="BD24" t="str">
        <f>VLOOKUP($BA24,Jobcodemaster!$A:$J,2,0)</f>
        <v>General/Operations</v>
      </c>
      <c r="BE24" t="str">
        <f>VLOOKUP($BA24,Jobcodemaster!$A:$J,3,0)</f>
        <v>NB</v>
      </c>
      <c r="BF24" t="e">
        <f>VLOOKUP(AM24,#REF!,14,0)</f>
        <v>#REF!</v>
      </c>
      <c r="BG24" t="e">
        <f>VLOOKUP(AM24,#REF!,15,0)</f>
        <v>#REF!</v>
      </c>
      <c r="BH24" t="str">
        <f t="shared" si="12"/>
        <v>masae.shimizu@oracle.com</v>
      </c>
      <c r="BI24" s="95">
        <f t="shared" si="13"/>
        <v>43497</v>
      </c>
      <c r="BJ24" t="str">
        <f t="shared" si="14"/>
        <v>C</v>
      </c>
      <c r="BK24" t="str">
        <f t="shared" si="15"/>
        <v>JP-Tokyo-OAC</v>
      </c>
      <c r="BL24" t="str">
        <f t="shared" si="16"/>
        <v>OAC</v>
      </c>
      <c r="BM24" t="str">
        <f t="shared" si="17"/>
        <v>ｼﾐｽﾞ ﾏｻｴ</v>
      </c>
      <c r="BN24" t="str">
        <f t="shared" si="18"/>
        <v>Masae Shimizu</v>
      </c>
      <c r="BO24" s="164">
        <f t="shared" si="19"/>
        <v>0</v>
      </c>
      <c r="BP24" t="str">
        <f t="shared" si="20"/>
        <v>しみず まさえ</v>
      </c>
      <c r="BQ24" t="e">
        <f>VLOOKUP(AM24,#REF!,12,0)</f>
        <v>#REF!</v>
      </c>
      <c r="BS24" s="173" t="str">
        <f t="shared" si="21"/>
        <v/>
      </c>
      <c r="BT24" s="173" t="str">
        <f t="shared" si="21"/>
        <v/>
      </c>
      <c r="BU24" s="173" t="str">
        <f t="shared" si="21"/>
        <v/>
      </c>
      <c r="BV24" s="173" t="str">
        <f t="shared" si="21"/>
        <v/>
      </c>
      <c r="BW24" s="173" t="e">
        <f t="shared" si="22"/>
        <v>#REF!</v>
      </c>
      <c r="BX24" s="173" t="str">
        <f t="shared" si="23"/>
        <v/>
      </c>
      <c r="BY24" s="174" t="str">
        <f t="shared" si="24"/>
        <v/>
      </c>
      <c r="BZ24" t="str">
        <f t="shared" si="25"/>
        <v/>
      </c>
      <c r="CA24" s="214" t="str">
        <f t="shared" si="26"/>
        <v/>
      </c>
      <c r="CB24" t="str">
        <f t="shared" si="27"/>
        <v/>
      </c>
      <c r="CC24" t="e">
        <f t="shared" si="28"/>
        <v>#REF!</v>
      </c>
      <c r="CD24" t="e">
        <f t="shared" si="4"/>
        <v>#REF!</v>
      </c>
      <c r="CE24" t="str">
        <f t="shared" si="29"/>
        <v/>
      </c>
      <c r="CF24" t="str">
        <f t="shared" si="30"/>
        <v/>
      </c>
      <c r="CG24" t="str">
        <f t="shared" si="31"/>
        <v/>
      </c>
    </row>
    <row r="25" spans="1:85">
      <c r="A25" t="s">
        <v>51</v>
      </c>
      <c r="B25">
        <v>3166</v>
      </c>
      <c r="C25" t="s">
        <v>317</v>
      </c>
      <c r="D25" t="s">
        <v>283</v>
      </c>
      <c r="E25" t="s">
        <v>54</v>
      </c>
      <c r="F25" t="s">
        <v>137</v>
      </c>
      <c r="G25" t="s">
        <v>284</v>
      </c>
      <c r="H25" t="s">
        <v>284</v>
      </c>
      <c r="I25" t="s">
        <v>55</v>
      </c>
      <c r="J25" t="s">
        <v>138</v>
      </c>
      <c r="K25" t="s">
        <v>285</v>
      </c>
      <c r="L25" t="s">
        <v>285</v>
      </c>
      <c r="M25" s="217">
        <v>506265</v>
      </c>
      <c r="N25" t="s">
        <v>123</v>
      </c>
      <c r="O25" t="s">
        <v>158</v>
      </c>
      <c r="P25" t="str">
        <f t="shared" si="5"/>
        <v>6</v>
      </c>
      <c r="Q25">
        <v>22026</v>
      </c>
      <c r="R25" t="s">
        <v>179</v>
      </c>
      <c r="S25" t="s">
        <v>180</v>
      </c>
      <c r="T25" t="s">
        <v>127</v>
      </c>
      <c r="U25" t="s">
        <v>128</v>
      </c>
      <c r="V25">
        <v>2467</v>
      </c>
      <c r="W25" t="s">
        <v>282</v>
      </c>
      <c r="X25" t="s">
        <v>318</v>
      </c>
      <c r="Y25" s="95">
        <v>38961</v>
      </c>
      <c r="Z25" t="s">
        <v>63</v>
      </c>
      <c r="AA25" t="s">
        <v>118</v>
      </c>
      <c r="AB25" t="s">
        <v>162</v>
      </c>
      <c r="AC25" t="s">
        <v>4104</v>
      </c>
      <c r="AD25" t="s">
        <v>320</v>
      </c>
      <c r="AF25" t="s">
        <v>321</v>
      </c>
      <c r="AG25" t="s">
        <v>150</v>
      </c>
      <c r="AI25" s="146" t="e">
        <v>#N/A</v>
      </c>
      <c r="AJ25" t="str">
        <f t="shared" si="6"/>
        <v>Active</v>
      </c>
      <c r="AK25">
        <f t="shared" si="7"/>
        <v>3166</v>
      </c>
      <c r="AL25" t="str">
        <f t="shared" si="8"/>
        <v>寺内 裕人</v>
      </c>
      <c r="AM25" s="155" t="e">
        <f>+VLOOKUP($AK25,#REF!,3,0)</f>
        <v>#REF!</v>
      </c>
      <c r="AN25" t="e">
        <f t="shared" si="9"/>
        <v>#REF!</v>
      </c>
      <c r="AO25" s="154" t="s">
        <v>54</v>
      </c>
      <c r="AP25" t="e">
        <f>VLOOKUP(AM25,#REF!,2,0)</f>
        <v>#REF!</v>
      </c>
      <c r="AQ25" t="e">
        <f>VLOOKUP(AM25,#REF!,3,0)</f>
        <v>#REF!</v>
      </c>
      <c r="AR25" t="e">
        <f>VLOOKUP(AM25,#REF!,4,0)</f>
        <v>#REF!</v>
      </c>
      <c r="AS25" t="str">
        <f t="shared" si="0"/>
        <v>Oracle Consulting Services</v>
      </c>
      <c r="AT25" t="e">
        <f>VLOOKUP(AM25,#REF!,6,0)</f>
        <v>#REF!</v>
      </c>
      <c r="AU25" t="e">
        <f>VLOOKUP(AM25,#REF!,7,0)</f>
        <v>#REF!</v>
      </c>
      <c r="AV25" t="e">
        <f>VLOOKUP(AM25,#REF!,8,0)</f>
        <v>#REF!</v>
      </c>
      <c r="AW25" s="155">
        <v>506265</v>
      </c>
      <c r="AX25" t="str">
        <f>VLOOKUP($BA25,Jobcodemaster!$A:$J,4,0)</f>
        <v>IC3</v>
      </c>
      <c r="AY25" t="str">
        <f>VLOOKUP($BA25,Jobcodemaster!$A:$J,5,0)</f>
        <v>L6</v>
      </c>
      <c r="AZ25" t="str">
        <f t="shared" si="10"/>
        <v>6</v>
      </c>
      <c r="BA25" s="155">
        <f t="shared" si="11"/>
        <v>22026</v>
      </c>
      <c r="BB25" t="str">
        <f>VLOOKUP($BA25,Jobcodemaster!$A:$J,7,0)</f>
        <v>22026.Consulting Staff Senior Principal - IC3</v>
      </c>
      <c r="BC25" t="str">
        <f>VLOOKUP($BA25,Jobcodemaster!$A:$J,9,0)</f>
        <v>Consulting Staff Senior Principal</v>
      </c>
      <c r="BD25" t="str">
        <f>VLOOKUP($BA25,Jobcodemaster!$A:$J,2,0)</f>
        <v>General/Operations</v>
      </c>
      <c r="BE25" t="str">
        <f>VLOOKUP($BA25,Jobcodemaster!$A:$J,3,0)</f>
        <v>NB</v>
      </c>
      <c r="BF25" t="e">
        <f>VLOOKUP(AM25,#REF!,14,0)</f>
        <v>#REF!</v>
      </c>
      <c r="BG25" t="e">
        <f>VLOOKUP(AM25,#REF!,15,0)</f>
        <v>#REF!</v>
      </c>
      <c r="BH25" t="str">
        <f t="shared" si="12"/>
        <v>yasuhito.terauchi@oracle.com</v>
      </c>
      <c r="BI25" s="95">
        <f t="shared" si="13"/>
        <v>38961</v>
      </c>
      <c r="BJ25" t="str">
        <f t="shared" si="14"/>
        <v>C</v>
      </c>
      <c r="BK25" t="str">
        <f t="shared" si="15"/>
        <v>JP-Tokyo-Akasaka Office</v>
      </c>
      <c r="BL25" t="str">
        <f t="shared" si="16"/>
        <v>ACB</v>
      </c>
      <c r="BM25" t="str">
        <f t="shared" si="17"/>
        <v>ﾃﾗｳﾁ ﾔｽﾋﾄ</v>
      </c>
      <c r="BN25" t="str">
        <f t="shared" si="18"/>
        <v>Yasuhito Terauchi</v>
      </c>
      <c r="BO25" s="164">
        <f t="shared" si="19"/>
        <v>0</v>
      </c>
      <c r="BP25" t="str">
        <f t="shared" si="20"/>
        <v>てらうち やすひと</v>
      </c>
      <c r="BQ25" t="e">
        <f>VLOOKUP(AM25,#REF!,12,0)</f>
        <v>#REF!</v>
      </c>
      <c r="BS25" s="173" t="str">
        <f t="shared" si="21"/>
        <v/>
      </c>
      <c r="BT25" s="173" t="str">
        <f t="shared" si="21"/>
        <v/>
      </c>
      <c r="BU25" s="173" t="str">
        <f t="shared" si="21"/>
        <v/>
      </c>
      <c r="BV25" s="173" t="str">
        <f t="shared" si="21"/>
        <v/>
      </c>
      <c r="BW25" s="173" t="e">
        <f t="shared" si="22"/>
        <v>#REF!</v>
      </c>
      <c r="BX25" s="173" t="str">
        <f t="shared" si="23"/>
        <v/>
      </c>
      <c r="BY25" s="174" t="str">
        <f t="shared" si="24"/>
        <v/>
      </c>
      <c r="BZ25" t="str">
        <f t="shared" si="25"/>
        <v/>
      </c>
      <c r="CA25" s="214" t="str">
        <f t="shared" si="26"/>
        <v/>
      </c>
      <c r="CB25" t="str">
        <f t="shared" si="27"/>
        <v/>
      </c>
      <c r="CC25" t="e">
        <f t="shared" si="28"/>
        <v>#REF!</v>
      </c>
      <c r="CD25" t="e">
        <f t="shared" si="4"/>
        <v>#REF!</v>
      </c>
      <c r="CE25" t="str">
        <f t="shared" si="29"/>
        <v/>
      </c>
      <c r="CF25" t="str">
        <f t="shared" si="30"/>
        <v/>
      </c>
      <c r="CG25" t="str">
        <f t="shared" si="31"/>
        <v/>
      </c>
    </row>
    <row r="26" spans="1:85">
      <c r="A26" t="s">
        <v>51</v>
      </c>
      <c r="B26">
        <v>4179</v>
      </c>
      <c r="C26" t="s">
        <v>323</v>
      </c>
      <c r="D26" t="s">
        <v>283</v>
      </c>
      <c r="E26" t="s">
        <v>54</v>
      </c>
      <c r="F26" t="s">
        <v>137</v>
      </c>
      <c r="G26" t="s">
        <v>284</v>
      </c>
      <c r="H26" t="s">
        <v>284</v>
      </c>
      <c r="I26" t="s">
        <v>55</v>
      </c>
      <c r="J26" t="s">
        <v>138</v>
      </c>
      <c r="K26" t="s">
        <v>285</v>
      </c>
      <c r="L26" t="s">
        <v>285</v>
      </c>
      <c r="M26" s="217">
        <v>506265</v>
      </c>
      <c r="N26" t="s">
        <v>123</v>
      </c>
      <c r="O26" t="s">
        <v>158</v>
      </c>
      <c r="P26" t="str">
        <f t="shared" si="5"/>
        <v>6</v>
      </c>
      <c r="Q26">
        <v>22026</v>
      </c>
      <c r="R26" t="s">
        <v>179</v>
      </c>
      <c r="S26" t="s">
        <v>180</v>
      </c>
      <c r="T26" t="s">
        <v>127</v>
      </c>
      <c r="U26" t="s">
        <v>128</v>
      </c>
      <c r="V26">
        <v>2467</v>
      </c>
      <c r="W26" t="s">
        <v>282</v>
      </c>
      <c r="X26" t="s">
        <v>324</v>
      </c>
      <c r="Y26" s="95">
        <v>40575</v>
      </c>
      <c r="Z26" t="s">
        <v>63</v>
      </c>
      <c r="AA26" t="s">
        <v>118</v>
      </c>
      <c r="AB26" t="s">
        <v>162</v>
      </c>
      <c r="AC26" t="s">
        <v>4105</v>
      </c>
      <c r="AD26" t="s">
        <v>326</v>
      </c>
      <c r="AF26" t="s">
        <v>327</v>
      </c>
      <c r="AG26" t="s">
        <v>150</v>
      </c>
      <c r="AI26" s="146" t="e">
        <v>#N/A</v>
      </c>
      <c r="AJ26" t="str">
        <f t="shared" si="6"/>
        <v>Active</v>
      </c>
      <c r="AK26">
        <f t="shared" si="7"/>
        <v>4179</v>
      </c>
      <c r="AL26" t="str">
        <f t="shared" si="8"/>
        <v>高田 倶美</v>
      </c>
      <c r="AM26" s="155" t="e">
        <f>+VLOOKUP($AK26,#REF!,3,0)</f>
        <v>#REF!</v>
      </c>
      <c r="AN26" t="e">
        <f t="shared" si="9"/>
        <v>#REF!</v>
      </c>
      <c r="AO26" s="154" t="s">
        <v>54</v>
      </c>
      <c r="AP26" t="e">
        <f>VLOOKUP(AM26,#REF!,2,0)</f>
        <v>#REF!</v>
      </c>
      <c r="AQ26" t="e">
        <f>VLOOKUP(AM26,#REF!,3,0)</f>
        <v>#REF!</v>
      </c>
      <c r="AR26" t="e">
        <f>VLOOKUP(AM26,#REF!,4,0)</f>
        <v>#REF!</v>
      </c>
      <c r="AS26" t="str">
        <f t="shared" si="0"/>
        <v>Oracle Consulting Services</v>
      </c>
      <c r="AT26" t="e">
        <f>VLOOKUP(AM26,#REF!,6,0)</f>
        <v>#REF!</v>
      </c>
      <c r="AU26" t="e">
        <f>VLOOKUP(AM26,#REF!,7,0)</f>
        <v>#REF!</v>
      </c>
      <c r="AV26" t="e">
        <f>VLOOKUP(AM26,#REF!,8,0)</f>
        <v>#REF!</v>
      </c>
      <c r="AW26" s="155">
        <v>506265</v>
      </c>
      <c r="AX26" t="str">
        <f>VLOOKUP($BA26,Jobcodemaster!$A:$J,4,0)</f>
        <v>IC3</v>
      </c>
      <c r="AY26" t="str">
        <f>VLOOKUP($BA26,Jobcodemaster!$A:$J,5,0)</f>
        <v>L6</v>
      </c>
      <c r="AZ26" t="str">
        <f t="shared" si="10"/>
        <v>6</v>
      </c>
      <c r="BA26" s="155">
        <f t="shared" si="11"/>
        <v>22026</v>
      </c>
      <c r="BB26" t="str">
        <f>VLOOKUP($BA26,Jobcodemaster!$A:$J,7,0)</f>
        <v>22026.Consulting Staff Senior Principal - IC3</v>
      </c>
      <c r="BC26" t="str">
        <f>VLOOKUP($BA26,Jobcodemaster!$A:$J,9,0)</f>
        <v>Consulting Staff Senior Principal</v>
      </c>
      <c r="BD26" t="str">
        <f>VLOOKUP($BA26,Jobcodemaster!$A:$J,2,0)</f>
        <v>General/Operations</v>
      </c>
      <c r="BE26" t="str">
        <f>VLOOKUP($BA26,Jobcodemaster!$A:$J,3,0)</f>
        <v>NB</v>
      </c>
      <c r="BF26" t="e">
        <f>VLOOKUP(AM26,#REF!,14,0)</f>
        <v>#REF!</v>
      </c>
      <c r="BG26" t="e">
        <f>VLOOKUP(AM26,#REF!,15,0)</f>
        <v>#REF!</v>
      </c>
      <c r="BH26" t="str">
        <f t="shared" si="12"/>
        <v>tomomi.takada@oracle.com</v>
      </c>
      <c r="BI26" s="95">
        <f t="shared" si="13"/>
        <v>40575</v>
      </c>
      <c r="BJ26" t="str">
        <f t="shared" si="14"/>
        <v>C</v>
      </c>
      <c r="BK26" t="str">
        <f t="shared" si="15"/>
        <v>JP-Tokyo-Akasaka Office</v>
      </c>
      <c r="BL26" t="str">
        <f t="shared" si="16"/>
        <v>ACB</v>
      </c>
      <c r="BM26" t="str">
        <f t="shared" si="17"/>
        <v>ﾀｶﾀﾞ ﾄﾓﾐ</v>
      </c>
      <c r="BN26" t="str">
        <f t="shared" si="18"/>
        <v>Tomomi Takada</v>
      </c>
      <c r="BO26" s="164">
        <f t="shared" si="19"/>
        <v>0</v>
      </c>
      <c r="BP26" t="str">
        <f t="shared" si="20"/>
        <v>たかだ ともみ</v>
      </c>
      <c r="BQ26" t="e">
        <f>VLOOKUP(AM26,#REF!,12,0)</f>
        <v>#REF!</v>
      </c>
      <c r="BS26" s="173" t="str">
        <f t="shared" si="21"/>
        <v/>
      </c>
      <c r="BT26" s="173" t="str">
        <f t="shared" si="21"/>
        <v/>
      </c>
      <c r="BU26" s="173" t="str">
        <f t="shared" si="21"/>
        <v/>
      </c>
      <c r="BV26" s="173" t="str">
        <f t="shared" si="21"/>
        <v/>
      </c>
      <c r="BW26" s="173" t="e">
        <f t="shared" si="22"/>
        <v>#REF!</v>
      </c>
      <c r="BX26" s="173" t="str">
        <f t="shared" si="23"/>
        <v/>
      </c>
      <c r="BY26" s="174" t="str">
        <f t="shared" si="24"/>
        <v/>
      </c>
      <c r="BZ26" t="str">
        <f t="shared" si="25"/>
        <v/>
      </c>
      <c r="CA26" s="214" t="str">
        <f t="shared" si="26"/>
        <v/>
      </c>
      <c r="CB26" t="str">
        <f t="shared" si="27"/>
        <v/>
      </c>
      <c r="CC26" t="e">
        <f t="shared" si="28"/>
        <v>#REF!</v>
      </c>
      <c r="CD26" t="e">
        <f t="shared" si="4"/>
        <v>#REF!</v>
      </c>
      <c r="CE26" t="str">
        <f t="shared" si="29"/>
        <v/>
      </c>
      <c r="CF26" t="str">
        <f t="shared" si="30"/>
        <v/>
      </c>
      <c r="CG26" t="str">
        <f t="shared" si="31"/>
        <v/>
      </c>
    </row>
    <row r="27" spans="1:85">
      <c r="A27" t="s">
        <v>51</v>
      </c>
      <c r="B27">
        <v>1078955</v>
      </c>
      <c r="C27" t="s">
        <v>329</v>
      </c>
      <c r="D27" t="s">
        <v>283</v>
      </c>
      <c r="E27" t="s">
        <v>54</v>
      </c>
      <c r="F27" t="s">
        <v>137</v>
      </c>
      <c r="G27" t="s">
        <v>284</v>
      </c>
      <c r="H27" t="s">
        <v>284</v>
      </c>
      <c r="I27" t="s">
        <v>55</v>
      </c>
      <c r="J27" t="s">
        <v>138</v>
      </c>
      <c r="K27" t="s">
        <v>285</v>
      </c>
      <c r="L27" t="s">
        <v>285</v>
      </c>
      <c r="M27" s="217">
        <v>506265</v>
      </c>
      <c r="N27" t="s">
        <v>123</v>
      </c>
      <c r="O27" t="s">
        <v>158</v>
      </c>
      <c r="P27" t="str">
        <f t="shared" si="5"/>
        <v>6</v>
      </c>
      <c r="Q27">
        <v>22026</v>
      </c>
      <c r="R27" t="s">
        <v>179</v>
      </c>
      <c r="S27" t="s">
        <v>180</v>
      </c>
      <c r="T27" t="s">
        <v>127</v>
      </c>
      <c r="U27" t="s">
        <v>128</v>
      </c>
      <c r="V27">
        <v>2467</v>
      </c>
      <c r="W27" t="s">
        <v>282</v>
      </c>
      <c r="X27" t="s">
        <v>330</v>
      </c>
      <c r="Y27" s="95">
        <v>43466</v>
      </c>
      <c r="Z27" t="s">
        <v>63</v>
      </c>
      <c r="AA27" t="s">
        <v>118</v>
      </c>
      <c r="AB27" t="s">
        <v>162</v>
      </c>
      <c r="AC27" t="s">
        <v>4106</v>
      </c>
      <c r="AD27" t="s">
        <v>333</v>
      </c>
      <c r="AF27" t="s">
        <v>4107</v>
      </c>
      <c r="AG27" t="s">
        <v>150</v>
      </c>
      <c r="AI27" s="146" t="e">
        <v>#N/A</v>
      </c>
      <c r="AJ27" t="str">
        <f t="shared" si="6"/>
        <v>Active</v>
      </c>
      <c r="AK27">
        <f t="shared" si="7"/>
        <v>1078955</v>
      </c>
      <c r="AL27" t="str">
        <f t="shared" si="8"/>
        <v>髙橋 誠</v>
      </c>
      <c r="AM27" s="155" t="e">
        <f>+VLOOKUP($AK27,#REF!,3,0)</f>
        <v>#REF!</v>
      </c>
      <c r="AN27" t="e">
        <f t="shared" si="9"/>
        <v>#REF!</v>
      </c>
      <c r="AO27" s="154" t="s">
        <v>54</v>
      </c>
      <c r="AP27" t="e">
        <f>VLOOKUP(AM27,#REF!,2,0)</f>
        <v>#REF!</v>
      </c>
      <c r="AQ27" t="e">
        <f>VLOOKUP(AM27,#REF!,3,0)</f>
        <v>#REF!</v>
      </c>
      <c r="AR27" t="e">
        <f>VLOOKUP(AM27,#REF!,4,0)</f>
        <v>#REF!</v>
      </c>
      <c r="AS27" t="str">
        <f t="shared" si="0"/>
        <v>Oracle Consulting Services</v>
      </c>
      <c r="AT27" t="e">
        <f>VLOOKUP(AM27,#REF!,6,0)</f>
        <v>#REF!</v>
      </c>
      <c r="AU27" t="e">
        <f>VLOOKUP(AM27,#REF!,7,0)</f>
        <v>#REF!</v>
      </c>
      <c r="AV27" t="e">
        <f>VLOOKUP(AM27,#REF!,8,0)</f>
        <v>#REF!</v>
      </c>
      <c r="AW27" s="155">
        <v>506265</v>
      </c>
      <c r="AX27" t="str">
        <f>VLOOKUP($BA27,Jobcodemaster!$A:$J,4,0)</f>
        <v>IC3</v>
      </c>
      <c r="AY27" t="str">
        <f>VLOOKUP($BA27,Jobcodemaster!$A:$J,5,0)</f>
        <v>L6</v>
      </c>
      <c r="AZ27" t="str">
        <f t="shared" si="10"/>
        <v>6</v>
      </c>
      <c r="BA27" s="155">
        <f t="shared" si="11"/>
        <v>22026</v>
      </c>
      <c r="BB27" t="str">
        <f>VLOOKUP($BA27,Jobcodemaster!$A:$J,7,0)</f>
        <v>22026.Consulting Staff Senior Principal - IC3</v>
      </c>
      <c r="BC27" t="str">
        <f>VLOOKUP($BA27,Jobcodemaster!$A:$J,9,0)</f>
        <v>Consulting Staff Senior Principal</v>
      </c>
      <c r="BD27" t="str">
        <f>VLOOKUP($BA27,Jobcodemaster!$A:$J,2,0)</f>
        <v>General/Operations</v>
      </c>
      <c r="BE27" t="str">
        <f>VLOOKUP($BA27,Jobcodemaster!$A:$J,3,0)</f>
        <v>NB</v>
      </c>
      <c r="BF27" t="e">
        <f>VLOOKUP(AM27,#REF!,14,0)</f>
        <v>#REF!</v>
      </c>
      <c r="BG27" t="e">
        <f>VLOOKUP(AM27,#REF!,15,0)</f>
        <v>#REF!</v>
      </c>
      <c r="BH27" t="str">
        <f t="shared" si="12"/>
        <v>makoto.takahashi@oracle.com</v>
      </c>
      <c r="BI27" s="95">
        <f t="shared" si="13"/>
        <v>43466</v>
      </c>
      <c r="BJ27" t="str">
        <f t="shared" si="14"/>
        <v>C</v>
      </c>
      <c r="BK27" t="str">
        <f t="shared" si="15"/>
        <v>JP-Tokyo-Akasaka Office</v>
      </c>
      <c r="BL27" t="str">
        <f t="shared" si="16"/>
        <v>ACB</v>
      </c>
      <c r="BM27" t="str">
        <f t="shared" si="17"/>
        <v>ﾀｶﾊｼ ﾏｺﾄ</v>
      </c>
      <c r="BN27" t="str">
        <f t="shared" si="18"/>
        <v>Makoto Takahashi</v>
      </c>
      <c r="BO27" s="164">
        <f t="shared" si="19"/>
        <v>0</v>
      </c>
      <c r="BP27" t="str">
        <f t="shared" si="20"/>
        <v>たかはし まこと</v>
      </c>
      <c r="BQ27" t="e">
        <f>VLOOKUP(AM27,#REF!,12,0)</f>
        <v>#REF!</v>
      </c>
      <c r="BS27" s="173" t="str">
        <f t="shared" si="21"/>
        <v/>
      </c>
      <c r="BT27" s="173" t="str">
        <f t="shared" si="21"/>
        <v/>
      </c>
      <c r="BU27" s="173" t="str">
        <f t="shared" si="21"/>
        <v/>
      </c>
      <c r="BV27" s="173" t="str">
        <f t="shared" si="21"/>
        <v/>
      </c>
      <c r="BW27" s="173" t="e">
        <f t="shared" si="22"/>
        <v>#REF!</v>
      </c>
      <c r="BX27" s="173" t="str">
        <f t="shared" si="23"/>
        <v/>
      </c>
      <c r="BY27" s="174" t="str">
        <f t="shared" si="24"/>
        <v/>
      </c>
      <c r="BZ27" t="str">
        <f t="shared" si="25"/>
        <v/>
      </c>
      <c r="CA27" s="214" t="str">
        <f t="shared" si="26"/>
        <v/>
      </c>
      <c r="CB27" t="str">
        <f t="shared" si="27"/>
        <v/>
      </c>
      <c r="CC27" t="e">
        <f t="shared" si="28"/>
        <v>#REF!</v>
      </c>
      <c r="CD27" t="e">
        <f t="shared" si="4"/>
        <v>#REF!</v>
      </c>
      <c r="CE27" t="str">
        <f t="shared" si="29"/>
        <v/>
      </c>
      <c r="CF27" t="str">
        <f t="shared" si="30"/>
        <v/>
      </c>
      <c r="CG27" t="str">
        <f t="shared" si="31"/>
        <v/>
      </c>
    </row>
    <row r="28" spans="1:85">
      <c r="A28" t="s">
        <v>51</v>
      </c>
      <c r="B28">
        <v>2966</v>
      </c>
      <c r="C28" t="s">
        <v>336</v>
      </c>
      <c r="D28" t="s">
        <v>283</v>
      </c>
      <c r="E28" t="s">
        <v>54</v>
      </c>
      <c r="F28" t="s">
        <v>137</v>
      </c>
      <c r="G28" t="s">
        <v>284</v>
      </c>
      <c r="H28" t="s">
        <v>284</v>
      </c>
      <c r="I28" t="s">
        <v>55</v>
      </c>
      <c r="J28" t="s">
        <v>138</v>
      </c>
      <c r="K28" t="s">
        <v>285</v>
      </c>
      <c r="L28" t="s">
        <v>285</v>
      </c>
      <c r="M28" s="217">
        <v>506265</v>
      </c>
      <c r="N28" t="s">
        <v>123</v>
      </c>
      <c r="O28" t="s">
        <v>124</v>
      </c>
      <c r="P28" t="str">
        <f t="shared" si="5"/>
        <v>5</v>
      </c>
      <c r="Q28">
        <v>22025</v>
      </c>
      <c r="R28" t="s">
        <v>125</v>
      </c>
      <c r="S28" t="s">
        <v>126</v>
      </c>
      <c r="T28" t="s">
        <v>127</v>
      </c>
      <c r="U28" t="s">
        <v>128</v>
      </c>
      <c r="V28">
        <v>2467</v>
      </c>
      <c r="W28" t="s">
        <v>282</v>
      </c>
      <c r="X28" t="s">
        <v>337</v>
      </c>
      <c r="Y28" s="95">
        <v>38596</v>
      </c>
      <c r="Z28" t="s">
        <v>63</v>
      </c>
      <c r="AA28" t="s">
        <v>118</v>
      </c>
      <c r="AB28" t="s">
        <v>162</v>
      </c>
      <c r="AC28" t="s">
        <v>4108</v>
      </c>
      <c r="AD28" t="s">
        <v>339</v>
      </c>
      <c r="AF28" t="s">
        <v>340</v>
      </c>
      <c r="AG28" t="s">
        <v>150</v>
      </c>
      <c r="AI28" s="146" t="e">
        <v>#N/A</v>
      </c>
      <c r="AJ28" t="str">
        <f t="shared" si="6"/>
        <v>Active</v>
      </c>
      <c r="AK28">
        <f t="shared" si="7"/>
        <v>2966</v>
      </c>
      <c r="AL28" t="str">
        <f t="shared" si="8"/>
        <v>浅川 綾子</v>
      </c>
      <c r="AM28" s="155" t="e">
        <f>+VLOOKUP($AK28,#REF!,3,0)</f>
        <v>#REF!</v>
      </c>
      <c r="AN28" t="e">
        <f t="shared" si="9"/>
        <v>#REF!</v>
      </c>
      <c r="AO28" s="154" t="s">
        <v>54</v>
      </c>
      <c r="AP28" t="e">
        <f>VLOOKUP(AM28,#REF!,2,0)</f>
        <v>#REF!</v>
      </c>
      <c r="AQ28" t="e">
        <f>VLOOKUP(AM28,#REF!,3,0)</f>
        <v>#REF!</v>
      </c>
      <c r="AR28" t="e">
        <f>VLOOKUP(AM28,#REF!,4,0)</f>
        <v>#REF!</v>
      </c>
      <c r="AS28" t="str">
        <f t="shared" si="0"/>
        <v>Oracle Consulting Services</v>
      </c>
      <c r="AT28" t="e">
        <f>VLOOKUP(AM28,#REF!,6,0)</f>
        <v>#REF!</v>
      </c>
      <c r="AU28" t="e">
        <f>VLOOKUP(AM28,#REF!,7,0)</f>
        <v>#REF!</v>
      </c>
      <c r="AV28" t="e">
        <f>VLOOKUP(AM28,#REF!,8,0)</f>
        <v>#REF!</v>
      </c>
      <c r="AW28" s="155">
        <v>506265</v>
      </c>
      <c r="AX28" t="str">
        <f>VLOOKUP($BA28,Jobcodemaster!$A:$J,4,0)</f>
        <v>IC3</v>
      </c>
      <c r="AY28" t="str">
        <f>VLOOKUP($BA28,Jobcodemaster!$A:$J,5,0)</f>
        <v>L5</v>
      </c>
      <c r="AZ28" t="str">
        <f t="shared" si="10"/>
        <v>5</v>
      </c>
      <c r="BA28" s="155">
        <f t="shared" si="11"/>
        <v>22025</v>
      </c>
      <c r="BB28" t="str">
        <f>VLOOKUP($BA28,Jobcodemaster!$A:$J,7,0)</f>
        <v>22025.Consulting Staff Principal - IC3</v>
      </c>
      <c r="BC28" t="str">
        <f>VLOOKUP($BA28,Jobcodemaster!$A:$J,9,0)</f>
        <v>Consulting Staff Principal</v>
      </c>
      <c r="BD28" t="str">
        <f>VLOOKUP($BA28,Jobcodemaster!$A:$J,2,0)</f>
        <v>General/Operations</v>
      </c>
      <c r="BE28" t="str">
        <f>VLOOKUP($BA28,Jobcodemaster!$A:$J,3,0)</f>
        <v>NB</v>
      </c>
      <c r="BF28" t="e">
        <f>VLOOKUP(AM28,#REF!,14,0)</f>
        <v>#REF!</v>
      </c>
      <c r="BG28" t="e">
        <f>VLOOKUP(AM28,#REF!,15,0)</f>
        <v>#REF!</v>
      </c>
      <c r="BH28" t="str">
        <f t="shared" si="12"/>
        <v>ayako.asakawa@oracle.com</v>
      </c>
      <c r="BI28" s="95">
        <f t="shared" si="13"/>
        <v>38596</v>
      </c>
      <c r="BJ28" t="str">
        <f t="shared" si="14"/>
        <v>C</v>
      </c>
      <c r="BK28" t="str">
        <f t="shared" si="15"/>
        <v>JP-Tokyo-Akasaka Office</v>
      </c>
      <c r="BL28" t="str">
        <f t="shared" si="16"/>
        <v>ACB</v>
      </c>
      <c r="BM28" t="str">
        <f t="shared" si="17"/>
        <v>ｱｻｶﾜ ｱﾔｺ</v>
      </c>
      <c r="BN28" t="str">
        <f t="shared" si="18"/>
        <v>Ayako Asakawa</v>
      </c>
      <c r="BO28" s="164">
        <f t="shared" si="19"/>
        <v>0</v>
      </c>
      <c r="BP28" t="str">
        <f t="shared" si="20"/>
        <v>あさかわ あやこ</v>
      </c>
      <c r="BQ28" t="e">
        <f>VLOOKUP(AM28,#REF!,12,0)</f>
        <v>#REF!</v>
      </c>
      <c r="BS28" s="173" t="str">
        <f t="shared" si="21"/>
        <v/>
      </c>
      <c r="BT28" s="173" t="str">
        <f t="shared" si="21"/>
        <v/>
      </c>
      <c r="BU28" s="173" t="str">
        <f t="shared" si="21"/>
        <v/>
      </c>
      <c r="BV28" s="173" t="str">
        <f t="shared" si="21"/>
        <v/>
      </c>
      <c r="BW28" s="173" t="e">
        <f t="shared" si="22"/>
        <v>#REF!</v>
      </c>
      <c r="BX28" s="173" t="str">
        <f t="shared" si="23"/>
        <v/>
      </c>
      <c r="BY28" s="174" t="str">
        <f t="shared" si="24"/>
        <v/>
      </c>
      <c r="BZ28" t="str">
        <f t="shared" si="25"/>
        <v/>
      </c>
      <c r="CA28" s="214" t="str">
        <f t="shared" si="26"/>
        <v/>
      </c>
      <c r="CB28" t="str">
        <f t="shared" si="27"/>
        <v/>
      </c>
      <c r="CC28" t="e">
        <f t="shared" si="28"/>
        <v>#REF!</v>
      </c>
      <c r="CD28" t="e">
        <f t="shared" si="4"/>
        <v>#REF!</v>
      </c>
      <c r="CE28" t="str">
        <f t="shared" si="29"/>
        <v/>
      </c>
      <c r="CF28" t="str">
        <f t="shared" si="30"/>
        <v/>
      </c>
      <c r="CG28" t="str">
        <f t="shared" si="31"/>
        <v/>
      </c>
    </row>
    <row r="29" spans="1:85">
      <c r="A29" s="147" t="s">
        <v>428</v>
      </c>
      <c r="B29">
        <v>8087</v>
      </c>
      <c r="C29" t="s">
        <v>342</v>
      </c>
      <c r="D29" t="s">
        <v>283</v>
      </c>
      <c r="E29" t="s">
        <v>54</v>
      </c>
      <c r="F29" t="s">
        <v>137</v>
      </c>
      <c r="G29" t="s">
        <v>284</v>
      </c>
      <c r="H29" t="s">
        <v>284</v>
      </c>
      <c r="I29" t="s">
        <v>55</v>
      </c>
      <c r="J29" t="s">
        <v>138</v>
      </c>
      <c r="K29" t="s">
        <v>285</v>
      </c>
      <c r="L29" t="s">
        <v>285</v>
      </c>
      <c r="M29" s="217">
        <v>506265</v>
      </c>
      <c r="N29" t="s">
        <v>273</v>
      </c>
      <c r="O29" t="s">
        <v>274</v>
      </c>
      <c r="P29" t="str">
        <f t="shared" si="5"/>
        <v>4</v>
      </c>
      <c r="Q29" s="149">
        <v>22024</v>
      </c>
      <c r="R29" t="s">
        <v>275</v>
      </c>
      <c r="S29" t="s">
        <v>276</v>
      </c>
      <c r="T29" t="s">
        <v>127</v>
      </c>
      <c r="U29" t="s">
        <v>128</v>
      </c>
      <c r="V29">
        <v>2467</v>
      </c>
      <c r="W29" t="s">
        <v>282</v>
      </c>
      <c r="X29" t="s">
        <v>343</v>
      </c>
      <c r="Y29" s="95">
        <v>42095</v>
      </c>
      <c r="Z29" t="s">
        <v>201</v>
      </c>
      <c r="AA29" t="s">
        <v>64</v>
      </c>
      <c r="AB29" t="s">
        <v>150</v>
      </c>
      <c r="AC29" t="s">
        <v>4109</v>
      </c>
      <c r="AD29" t="s">
        <v>345</v>
      </c>
      <c r="AF29" t="s">
        <v>346</v>
      </c>
      <c r="AG29" t="s">
        <v>150</v>
      </c>
      <c r="AI29" s="146" t="s">
        <v>5010</v>
      </c>
      <c r="AJ29" t="str">
        <f t="shared" si="6"/>
        <v>HC外_休職中</v>
      </c>
      <c r="AK29">
        <f t="shared" si="7"/>
        <v>8087</v>
      </c>
      <c r="AL29" t="str">
        <f t="shared" si="8"/>
        <v>加藤 和子</v>
      </c>
      <c r="AM29" s="155" t="e">
        <f>+VLOOKUP($AK29,#REF!,3,0)</f>
        <v>#REF!</v>
      </c>
      <c r="AN29" t="e">
        <f t="shared" si="9"/>
        <v>#REF!</v>
      </c>
      <c r="AO29" s="154" t="s">
        <v>54</v>
      </c>
      <c r="AP29" t="e">
        <f>VLOOKUP(AM29,#REF!,2,0)</f>
        <v>#REF!</v>
      </c>
      <c r="AQ29" t="e">
        <f>VLOOKUP(AM29,#REF!,3,0)</f>
        <v>#REF!</v>
      </c>
      <c r="AR29" t="e">
        <f>VLOOKUP(AM29,#REF!,4,0)</f>
        <v>#REF!</v>
      </c>
      <c r="AS29" t="str">
        <f t="shared" si="0"/>
        <v>Oracle Consulting Services</v>
      </c>
      <c r="AT29" t="e">
        <f>VLOOKUP(AM29,#REF!,6,0)</f>
        <v>#REF!</v>
      </c>
      <c r="AU29" t="e">
        <f>VLOOKUP(AM29,#REF!,7,0)</f>
        <v>#REF!</v>
      </c>
      <c r="AV29" t="e">
        <f>VLOOKUP(AM29,#REF!,8,0)</f>
        <v>#REF!</v>
      </c>
      <c r="AW29" s="155">
        <v>506265</v>
      </c>
      <c r="AX29" t="str">
        <f>VLOOKUP($BA29,Jobcodemaster!$A:$J,4,0)</f>
        <v>IC2</v>
      </c>
      <c r="AY29" t="str">
        <f>VLOOKUP($BA29,Jobcodemaster!$A:$J,5,0)</f>
        <v>L4</v>
      </c>
      <c r="AZ29" t="str">
        <f t="shared" si="10"/>
        <v>4</v>
      </c>
      <c r="BA29" s="155">
        <f t="shared" si="11"/>
        <v>22024</v>
      </c>
      <c r="BB29" t="str">
        <f>VLOOKUP($BA29,Jobcodemaster!$A:$J,7,0)</f>
        <v>22024.Consulting Staff Senior - IC2</v>
      </c>
      <c r="BC29" t="str">
        <f>VLOOKUP($BA29,Jobcodemaster!$A:$J,9,0)</f>
        <v>Consulting Staff Senior</v>
      </c>
      <c r="BD29" t="str">
        <f>VLOOKUP($BA29,Jobcodemaster!$A:$J,2,0)</f>
        <v>General/Operations</v>
      </c>
      <c r="BE29" t="str">
        <f>VLOOKUP($BA29,Jobcodemaster!$A:$J,3,0)</f>
        <v>NB</v>
      </c>
      <c r="BF29" t="e">
        <f>VLOOKUP(AM29,#REF!,14,0)</f>
        <v>#REF!</v>
      </c>
      <c r="BG29" t="e">
        <f>VLOOKUP(AM29,#REF!,15,0)</f>
        <v>#REF!</v>
      </c>
      <c r="BH29" t="str">
        <f t="shared" si="12"/>
        <v>wako.kato@oracle.com</v>
      </c>
      <c r="BI29" s="95">
        <f t="shared" si="13"/>
        <v>42095</v>
      </c>
      <c r="BJ29" t="str">
        <f t="shared" si="14"/>
        <v>NG</v>
      </c>
      <c r="BK29" t="str">
        <f t="shared" si="15"/>
        <v>JP-Tokyo-OAC</v>
      </c>
      <c r="BL29" t="str">
        <f t="shared" si="16"/>
        <v>-</v>
      </c>
      <c r="BM29" t="str">
        <f t="shared" si="17"/>
        <v>ｶﾄｳ ﾜｺ</v>
      </c>
      <c r="BN29" t="str">
        <f t="shared" si="18"/>
        <v>Wako Kato</v>
      </c>
      <c r="BO29" s="164">
        <f t="shared" si="19"/>
        <v>0</v>
      </c>
      <c r="BP29" t="str">
        <f t="shared" si="20"/>
        <v>かとう わこ</v>
      </c>
      <c r="BQ29" t="e">
        <f>VLOOKUP(AM29,#REF!,12,0)</f>
        <v>#REF!</v>
      </c>
      <c r="BS29" s="173" t="str">
        <f t="shared" si="21"/>
        <v/>
      </c>
      <c r="BT29" s="173" t="str">
        <f t="shared" si="21"/>
        <v/>
      </c>
      <c r="BU29" s="173" t="str">
        <f t="shared" si="21"/>
        <v/>
      </c>
      <c r="BV29" s="173" t="str">
        <f t="shared" si="21"/>
        <v/>
      </c>
      <c r="BW29" s="173" t="e">
        <f t="shared" si="22"/>
        <v>#REF!</v>
      </c>
      <c r="BX29" s="173" t="str">
        <f t="shared" si="23"/>
        <v/>
      </c>
      <c r="BY29" s="174" t="str">
        <f t="shared" si="24"/>
        <v/>
      </c>
      <c r="BZ29" t="str">
        <f t="shared" si="25"/>
        <v/>
      </c>
      <c r="CA29" s="214" t="str">
        <f t="shared" si="26"/>
        <v/>
      </c>
      <c r="CB29" t="str">
        <f t="shared" si="27"/>
        <v/>
      </c>
      <c r="CC29" t="e">
        <f t="shared" si="28"/>
        <v>#REF!</v>
      </c>
      <c r="CD29" t="e">
        <f t="shared" si="4"/>
        <v>#REF!</v>
      </c>
      <c r="CE29" t="str">
        <f t="shared" si="29"/>
        <v/>
      </c>
      <c r="CF29" t="str">
        <f t="shared" si="30"/>
        <v/>
      </c>
      <c r="CG29" t="str">
        <f t="shared" si="31"/>
        <v/>
      </c>
    </row>
    <row r="30" spans="1:85">
      <c r="A30" t="s">
        <v>51</v>
      </c>
      <c r="B30">
        <v>4932</v>
      </c>
      <c r="C30" t="s">
        <v>348</v>
      </c>
      <c r="D30" t="s">
        <v>283</v>
      </c>
      <c r="E30" t="s">
        <v>54</v>
      </c>
      <c r="F30" t="s">
        <v>137</v>
      </c>
      <c r="G30" t="s">
        <v>284</v>
      </c>
      <c r="H30" t="s">
        <v>284</v>
      </c>
      <c r="I30" t="s">
        <v>55</v>
      </c>
      <c r="J30" t="s">
        <v>138</v>
      </c>
      <c r="K30" t="s">
        <v>285</v>
      </c>
      <c r="L30" t="s">
        <v>285</v>
      </c>
      <c r="M30" s="217">
        <v>506265</v>
      </c>
      <c r="N30" t="s">
        <v>219</v>
      </c>
      <c r="O30" t="s">
        <v>220</v>
      </c>
      <c r="P30" t="str">
        <f t="shared" si="5"/>
        <v>3</v>
      </c>
      <c r="Q30">
        <v>22023</v>
      </c>
      <c r="R30" t="s">
        <v>221</v>
      </c>
      <c r="S30" t="s">
        <v>222</v>
      </c>
      <c r="T30" t="s">
        <v>127</v>
      </c>
      <c r="U30" t="s">
        <v>128</v>
      </c>
      <c r="V30">
        <v>2467</v>
      </c>
      <c r="W30" t="s">
        <v>282</v>
      </c>
      <c r="X30" t="s">
        <v>349</v>
      </c>
      <c r="Y30" s="95">
        <v>41730</v>
      </c>
      <c r="Z30" t="s">
        <v>201</v>
      </c>
      <c r="AA30" t="s">
        <v>118</v>
      </c>
      <c r="AB30" t="s">
        <v>162</v>
      </c>
      <c r="AC30" t="s">
        <v>4110</v>
      </c>
      <c r="AD30" t="s">
        <v>351</v>
      </c>
      <c r="AF30" t="s">
        <v>352</v>
      </c>
      <c r="AG30" t="s">
        <v>150</v>
      </c>
      <c r="AI30" s="146" t="e">
        <v>#N/A</v>
      </c>
      <c r="AJ30" t="str">
        <f t="shared" si="6"/>
        <v>Active</v>
      </c>
      <c r="AK30">
        <f t="shared" si="7"/>
        <v>4932</v>
      </c>
      <c r="AL30" t="str">
        <f t="shared" si="8"/>
        <v>岡崎 瑠水</v>
      </c>
      <c r="AM30" s="155" t="e">
        <f>+VLOOKUP($AK30,#REF!,3,0)</f>
        <v>#REF!</v>
      </c>
      <c r="AN30" t="e">
        <f t="shared" si="9"/>
        <v>#REF!</v>
      </c>
      <c r="AO30" s="154" t="s">
        <v>54</v>
      </c>
      <c r="AP30" t="e">
        <f>VLOOKUP(AM30,#REF!,2,0)</f>
        <v>#REF!</v>
      </c>
      <c r="AQ30" t="e">
        <f>VLOOKUP(AM30,#REF!,3,0)</f>
        <v>#REF!</v>
      </c>
      <c r="AR30" t="e">
        <f>VLOOKUP(AM30,#REF!,4,0)</f>
        <v>#REF!</v>
      </c>
      <c r="AS30" t="str">
        <f t="shared" si="0"/>
        <v>Oracle Consulting Services</v>
      </c>
      <c r="AT30" t="e">
        <f>VLOOKUP(AM30,#REF!,6,0)</f>
        <v>#REF!</v>
      </c>
      <c r="AU30" t="e">
        <f>VLOOKUP(AM30,#REF!,7,0)</f>
        <v>#REF!</v>
      </c>
      <c r="AV30" t="e">
        <f>VLOOKUP(AM30,#REF!,8,0)</f>
        <v>#REF!</v>
      </c>
      <c r="AW30" s="155">
        <v>506265</v>
      </c>
      <c r="AX30" t="str">
        <f>VLOOKUP($BA30,Jobcodemaster!$A:$J,4,0)</f>
        <v>IC1</v>
      </c>
      <c r="AY30" t="str">
        <f>VLOOKUP($BA30,Jobcodemaster!$A:$J,5,0)</f>
        <v>L3</v>
      </c>
      <c r="AZ30" t="str">
        <f t="shared" si="10"/>
        <v>3</v>
      </c>
      <c r="BA30" s="155">
        <f t="shared" si="11"/>
        <v>22023</v>
      </c>
      <c r="BB30" t="str">
        <f>VLOOKUP($BA30,Jobcodemaster!$A:$J,7,0)</f>
        <v>22023.Consulting Staff Staff Consultant - IC1</v>
      </c>
      <c r="BC30" t="str">
        <f>VLOOKUP($BA30,Jobcodemaster!$A:$J,9,0)</f>
        <v>Consulting Staff Staff Consultant</v>
      </c>
      <c r="BD30" t="str">
        <f>VLOOKUP($BA30,Jobcodemaster!$A:$J,2,0)</f>
        <v>General/Operations</v>
      </c>
      <c r="BE30" t="str">
        <f>VLOOKUP($BA30,Jobcodemaster!$A:$J,3,0)</f>
        <v>NB</v>
      </c>
      <c r="BF30" t="e">
        <f>VLOOKUP(AM30,#REF!,14,0)</f>
        <v>#REF!</v>
      </c>
      <c r="BG30" t="e">
        <f>VLOOKUP(AM30,#REF!,15,0)</f>
        <v>#REF!</v>
      </c>
      <c r="BH30" t="str">
        <f t="shared" si="12"/>
        <v>rumina.okazaki@oracle.com</v>
      </c>
      <c r="BI30" s="95">
        <f t="shared" si="13"/>
        <v>41730</v>
      </c>
      <c r="BJ30" t="str">
        <f t="shared" si="14"/>
        <v>NG</v>
      </c>
      <c r="BK30" t="str">
        <f t="shared" si="15"/>
        <v>JP-Tokyo-Akasaka Office</v>
      </c>
      <c r="BL30" t="str">
        <f t="shared" si="16"/>
        <v>ACB</v>
      </c>
      <c r="BM30" t="str">
        <f t="shared" si="17"/>
        <v>ｵｶｻﾞｷ ﾙﾐﾅ</v>
      </c>
      <c r="BN30" t="str">
        <f t="shared" si="18"/>
        <v>Rumina Okazaki</v>
      </c>
      <c r="BO30" s="164">
        <f t="shared" si="19"/>
        <v>0</v>
      </c>
      <c r="BP30" t="str">
        <f t="shared" si="20"/>
        <v>おかざき るみな</v>
      </c>
      <c r="BQ30" t="e">
        <f>VLOOKUP(AM30,#REF!,12,0)</f>
        <v>#REF!</v>
      </c>
      <c r="BS30" s="173" t="str">
        <f t="shared" si="21"/>
        <v/>
      </c>
      <c r="BT30" s="173" t="str">
        <f t="shared" si="21"/>
        <v/>
      </c>
      <c r="BU30" s="173" t="str">
        <f t="shared" si="21"/>
        <v/>
      </c>
      <c r="BV30" s="173" t="str">
        <f t="shared" si="21"/>
        <v/>
      </c>
      <c r="BW30" s="173" t="e">
        <f t="shared" si="22"/>
        <v>#REF!</v>
      </c>
      <c r="BX30" s="173" t="str">
        <f t="shared" si="23"/>
        <v/>
      </c>
      <c r="BY30" s="174" t="str">
        <f t="shared" si="24"/>
        <v/>
      </c>
      <c r="BZ30" t="str">
        <f t="shared" si="25"/>
        <v/>
      </c>
      <c r="CA30" s="214" t="str">
        <f t="shared" si="26"/>
        <v/>
      </c>
      <c r="CB30" t="str">
        <f t="shared" si="27"/>
        <v/>
      </c>
      <c r="CC30" t="e">
        <f t="shared" si="28"/>
        <v>#REF!</v>
      </c>
      <c r="CD30" t="e">
        <f t="shared" si="4"/>
        <v>#REF!</v>
      </c>
      <c r="CE30" t="str">
        <f t="shared" si="29"/>
        <v/>
      </c>
      <c r="CF30" t="str">
        <f t="shared" si="30"/>
        <v/>
      </c>
      <c r="CG30" t="str">
        <f t="shared" si="31"/>
        <v/>
      </c>
    </row>
    <row r="31" spans="1:85">
      <c r="A31" t="s">
        <v>51</v>
      </c>
      <c r="B31">
        <v>1021061</v>
      </c>
      <c r="C31" t="s">
        <v>354</v>
      </c>
      <c r="D31" t="s">
        <v>283</v>
      </c>
      <c r="E31" t="s">
        <v>54</v>
      </c>
      <c r="F31" t="s">
        <v>137</v>
      </c>
      <c r="G31" t="s">
        <v>284</v>
      </c>
      <c r="H31" t="s">
        <v>284</v>
      </c>
      <c r="I31" t="s">
        <v>55</v>
      </c>
      <c r="J31" t="s">
        <v>138</v>
      </c>
      <c r="K31" t="s">
        <v>285</v>
      </c>
      <c r="L31" t="s">
        <v>285</v>
      </c>
      <c r="M31" s="217">
        <v>506265</v>
      </c>
      <c r="N31" t="s">
        <v>219</v>
      </c>
      <c r="O31" t="s">
        <v>355</v>
      </c>
      <c r="P31" t="str">
        <f t="shared" si="5"/>
        <v>2</v>
      </c>
      <c r="Q31">
        <v>22022</v>
      </c>
      <c r="R31" t="s">
        <v>356</v>
      </c>
      <c r="S31" t="s">
        <v>357</v>
      </c>
      <c r="T31" t="s">
        <v>127</v>
      </c>
      <c r="U31" t="s">
        <v>128</v>
      </c>
      <c r="V31">
        <v>2467</v>
      </c>
      <c r="W31" t="s">
        <v>282</v>
      </c>
      <c r="X31" t="s">
        <v>358</v>
      </c>
      <c r="Y31" s="95">
        <v>43191</v>
      </c>
      <c r="Z31" t="s">
        <v>201</v>
      </c>
      <c r="AA31" t="s">
        <v>118</v>
      </c>
      <c r="AB31" t="s">
        <v>162</v>
      </c>
      <c r="AC31" t="s">
        <v>4111</v>
      </c>
      <c r="AD31" t="s">
        <v>360</v>
      </c>
      <c r="AF31" t="s">
        <v>361</v>
      </c>
      <c r="AG31" t="s">
        <v>150</v>
      </c>
      <c r="AI31" s="146" t="e">
        <v>#N/A</v>
      </c>
      <c r="AJ31" t="str">
        <f t="shared" si="6"/>
        <v>Active</v>
      </c>
      <c r="AK31">
        <f t="shared" si="7"/>
        <v>1021061</v>
      </c>
      <c r="AL31" t="str">
        <f t="shared" si="8"/>
        <v>高原 彩</v>
      </c>
      <c r="AM31" s="155" t="e">
        <f>+VLOOKUP($AK31,#REF!,3,0)</f>
        <v>#REF!</v>
      </c>
      <c r="AN31" t="e">
        <f t="shared" si="9"/>
        <v>#REF!</v>
      </c>
      <c r="AO31" s="154" t="s">
        <v>54</v>
      </c>
      <c r="AP31" t="e">
        <f>VLOOKUP(AM31,#REF!,2,0)</f>
        <v>#REF!</v>
      </c>
      <c r="AQ31" t="e">
        <f>VLOOKUP(AM31,#REF!,3,0)</f>
        <v>#REF!</v>
      </c>
      <c r="AR31" t="e">
        <f>VLOOKUP(AM31,#REF!,4,0)</f>
        <v>#REF!</v>
      </c>
      <c r="AS31" t="str">
        <f t="shared" si="0"/>
        <v>Oracle Consulting Services</v>
      </c>
      <c r="AT31" t="e">
        <f>VLOOKUP(AM31,#REF!,6,0)</f>
        <v>#REF!</v>
      </c>
      <c r="AU31" t="e">
        <f>VLOOKUP(AM31,#REF!,7,0)</f>
        <v>#REF!</v>
      </c>
      <c r="AV31" t="e">
        <f>VLOOKUP(AM31,#REF!,8,0)</f>
        <v>#REF!</v>
      </c>
      <c r="AW31" s="155">
        <v>506265</v>
      </c>
      <c r="AX31" t="str">
        <f>VLOOKUP($BA31,Jobcodemaster!$A:$J,4,0)</f>
        <v>IC1</v>
      </c>
      <c r="AY31" t="str">
        <f>VLOOKUP($BA31,Jobcodemaster!$A:$J,5,0)</f>
        <v>L2</v>
      </c>
      <c r="AZ31" t="str">
        <f t="shared" si="10"/>
        <v>2</v>
      </c>
      <c r="BA31" s="155">
        <f t="shared" si="11"/>
        <v>22022</v>
      </c>
      <c r="BB31" t="str">
        <f>VLOOKUP($BA31,Jobcodemaster!$A:$J,7,0)</f>
        <v>22022.Consulting Staff Associate - IC1</v>
      </c>
      <c r="BC31" t="str">
        <f>VLOOKUP($BA31,Jobcodemaster!$A:$J,9,0)</f>
        <v>Consulting Staff Associate</v>
      </c>
      <c r="BD31" t="str">
        <f>VLOOKUP($BA31,Jobcodemaster!$A:$J,2,0)</f>
        <v>General/Operations</v>
      </c>
      <c r="BE31" t="str">
        <f>VLOOKUP($BA31,Jobcodemaster!$A:$J,3,0)</f>
        <v>NB</v>
      </c>
      <c r="BF31" t="e">
        <f>VLOOKUP(AM31,#REF!,14,0)</f>
        <v>#REF!</v>
      </c>
      <c r="BG31" t="e">
        <f>VLOOKUP(AM31,#REF!,15,0)</f>
        <v>#REF!</v>
      </c>
      <c r="BH31" t="str">
        <f t="shared" si="12"/>
        <v>aya.takahara@oracle.com</v>
      </c>
      <c r="BI31" s="95">
        <f t="shared" si="13"/>
        <v>43191</v>
      </c>
      <c r="BJ31" t="str">
        <f t="shared" si="14"/>
        <v>NG</v>
      </c>
      <c r="BK31" t="str">
        <f t="shared" si="15"/>
        <v>JP-Tokyo-Akasaka Office</v>
      </c>
      <c r="BL31" t="str">
        <f t="shared" si="16"/>
        <v>ACB</v>
      </c>
      <c r="BM31" t="str">
        <f t="shared" si="17"/>
        <v>ﾀｶﾊﾗ ｱﾔ</v>
      </c>
      <c r="BN31" t="str">
        <f t="shared" si="18"/>
        <v>Aya Takahara</v>
      </c>
      <c r="BO31" s="164">
        <f t="shared" si="19"/>
        <v>0</v>
      </c>
      <c r="BP31" t="str">
        <f t="shared" si="20"/>
        <v>たかはら あや</v>
      </c>
      <c r="BQ31" t="e">
        <f>VLOOKUP(AM31,#REF!,12,0)</f>
        <v>#REF!</v>
      </c>
      <c r="BS31" s="173" t="str">
        <f t="shared" si="21"/>
        <v/>
      </c>
      <c r="BT31" s="173" t="str">
        <f t="shared" si="21"/>
        <v/>
      </c>
      <c r="BU31" s="173" t="str">
        <f t="shared" si="21"/>
        <v/>
      </c>
      <c r="BV31" s="173" t="str">
        <f t="shared" si="21"/>
        <v/>
      </c>
      <c r="BW31" s="173" t="e">
        <f t="shared" si="22"/>
        <v>#REF!</v>
      </c>
      <c r="BX31" s="173" t="str">
        <f t="shared" si="23"/>
        <v/>
      </c>
      <c r="BY31" s="174" t="str">
        <f t="shared" si="24"/>
        <v/>
      </c>
      <c r="BZ31" t="str">
        <f t="shared" si="25"/>
        <v/>
      </c>
      <c r="CA31" s="214" t="str">
        <f t="shared" si="26"/>
        <v/>
      </c>
      <c r="CB31" t="str">
        <f t="shared" si="27"/>
        <v/>
      </c>
      <c r="CC31" t="e">
        <f t="shared" si="28"/>
        <v>#REF!</v>
      </c>
      <c r="CD31" t="e">
        <f t="shared" si="4"/>
        <v>#REF!</v>
      </c>
      <c r="CE31" t="str">
        <f t="shared" si="29"/>
        <v/>
      </c>
      <c r="CF31" t="str">
        <f t="shared" si="30"/>
        <v/>
      </c>
      <c r="CG31" t="str">
        <f t="shared" si="31"/>
        <v/>
      </c>
    </row>
    <row r="32" spans="1:85">
      <c r="A32" t="s">
        <v>51</v>
      </c>
      <c r="B32">
        <v>4002</v>
      </c>
      <c r="C32" t="s">
        <v>363</v>
      </c>
      <c r="D32" t="s">
        <v>4071</v>
      </c>
      <c r="E32" t="s">
        <v>54</v>
      </c>
      <c r="F32" t="s">
        <v>137</v>
      </c>
      <c r="G32" t="s">
        <v>4072</v>
      </c>
      <c r="H32" t="s">
        <v>4072</v>
      </c>
      <c r="I32" t="s">
        <v>55</v>
      </c>
      <c r="J32" t="s">
        <v>138</v>
      </c>
      <c r="K32" t="s">
        <v>4072</v>
      </c>
      <c r="L32" t="s">
        <v>4072</v>
      </c>
      <c r="M32" s="217">
        <v>506265</v>
      </c>
      <c r="N32" t="s">
        <v>233</v>
      </c>
      <c r="O32" t="s">
        <v>234</v>
      </c>
      <c r="P32" t="str">
        <f t="shared" si="5"/>
        <v>8</v>
      </c>
      <c r="Q32">
        <v>27340</v>
      </c>
      <c r="R32" t="s">
        <v>4112</v>
      </c>
      <c r="S32" t="s">
        <v>367</v>
      </c>
      <c r="T32" t="s">
        <v>368</v>
      </c>
      <c r="U32" t="s">
        <v>61</v>
      </c>
      <c r="V32" t="s">
        <v>150</v>
      </c>
      <c r="W32" t="s">
        <v>4113</v>
      </c>
      <c r="X32" t="s">
        <v>372</v>
      </c>
      <c r="Y32" s="95">
        <v>40148</v>
      </c>
      <c r="Z32" t="s">
        <v>63</v>
      </c>
      <c r="AA32" t="s">
        <v>64</v>
      </c>
      <c r="AB32" t="s">
        <v>119</v>
      </c>
      <c r="AC32" t="s">
        <v>4114</v>
      </c>
      <c r="AD32" t="s">
        <v>374</v>
      </c>
      <c r="AE32" t="s">
        <v>67</v>
      </c>
      <c r="AF32" t="s">
        <v>376</v>
      </c>
      <c r="AG32" t="s">
        <v>150</v>
      </c>
      <c r="AI32" s="146" t="e">
        <v>#N/A</v>
      </c>
      <c r="AJ32" t="str">
        <f t="shared" si="6"/>
        <v>Active</v>
      </c>
      <c r="AK32">
        <f t="shared" si="7"/>
        <v>4002</v>
      </c>
      <c r="AL32" t="str">
        <f t="shared" si="8"/>
        <v>真下 敦朗</v>
      </c>
      <c r="AM32" s="155" t="e">
        <f>+VLOOKUP($AK32,#REF!,3,0)</f>
        <v>#REF!</v>
      </c>
      <c r="AN32" t="e">
        <f t="shared" si="9"/>
        <v>#REF!</v>
      </c>
      <c r="AO32" s="154" t="s">
        <v>54</v>
      </c>
      <c r="AP32" t="e">
        <f>VLOOKUP(AM32,#REF!,2,0)</f>
        <v>#REF!</v>
      </c>
      <c r="AQ32" t="e">
        <f>VLOOKUP(AM32,#REF!,3,0)</f>
        <v>#REF!</v>
      </c>
      <c r="AR32" t="e">
        <f>VLOOKUP(AM32,#REF!,4,0)</f>
        <v>#REF!</v>
      </c>
      <c r="AS32" t="str">
        <f t="shared" si="0"/>
        <v>Oracle Consulting Services</v>
      </c>
      <c r="AT32" t="e">
        <f>VLOOKUP(AM32,#REF!,6,0)</f>
        <v>#REF!</v>
      </c>
      <c r="AU32" t="e">
        <f>VLOOKUP(AM32,#REF!,7,0)</f>
        <v>#REF!</v>
      </c>
      <c r="AV32" t="e">
        <f>VLOOKUP(AM32,#REF!,8,0)</f>
        <v>#REF!</v>
      </c>
      <c r="AW32" s="155">
        <v>506265</v>
      </c>
      <c r="AX32" t="str">
        <f>VLOOKUP($BA32,Jobcodemaster!$A:$J,4,0)</f>
        <v>M4</v>
      </c>
      <c r="AY32" t="str">
        <f>VLOOKUP($BA32,Jobcodemaster!$A:$J,5,0)</f>
        <v>L8</v>
      </c>
      <c r="AZ32" t="str">
        <f t="shared" si="10"/>
        <v>8</v>
      </c>
      <c r="BA32" s="155">
        <f t="shared" si="11"/>
        <v>27340</v>
      </c>
      <c r="BB32" t="str">
        <f>VLOOKUP($BA32,Jobcodemaster!$A:$J,7,0)</f>
        <v>27340.Cloud Adoption Consulting Practice Director</v>
      </c>
      <c r="BC32" t="str">
        <f>VLOOKUP($BA32,Jobcodemaster!$A:$J,9,0)</f>
        <v>Consulting Practice Director</v>
      </c>
      <c r="BD32" t="str">
        <f>VLOOKUP($BA32,Jobcodemaster!$A:$J,2,0)</f>
        <v>Delivery</v>
      </c>
      <c r="BE32" t="str">
        <f>VLOOKUP($BA32,Jobcodemaster!$A:$J,3,0)</f>
        <v>B</v>
      </c>
      <c r="BF32" t="e">
        <f>VLOOKUP(AM32,#REF!,14,0)</f>
        <v>#REF!</v>
      </c>
      <c r="BG32" t="e">
        <f>VLOOKUP(AM32,#REF!,15,0)</f>
        <v>#REF!</v>
      </c>
      <c r="BH32" t="str">
        <f t="shared" si="12"/>
        <v>atsuo.mashimo@oracle.com</v>
      </c>
      <c r="BI32" s="95">
        <f t="shared" si="13"/>
        <v>40148</v>
      </c>
      <c r="BJ32" t="str">
        <f t="shared" si="14"/>
        <v>C</v>
      </c>
      <c r="BK32" t="str">
        <f t="shared" si="15"/>
        <v>JP-Tokyo-OAC</v>
      </c>
      <c r="BL32" t="str">
        <f t="shared" si="16"/>
        <v>OAC</v>
      </c>
      <c r="BM32" t="str">
        <f t="shared" si="17"/>
        <v>ﾏｼﾓ ｱﾂｵ</v>
      </c>
      <c r="BN32" t="str">
        <f t="shared" si="18"/>
        <v>Atsuo Mashimo</v>
      </c>
      <c r="BO32" s="164" t="str">
        <f t="shared" si="19"/>
        <v>Y</v>
      </c>
      <c r="BP32" t="str">
        <f t="shared" si="20"/>
        <v>ましも あつお</v>
      </c>
      <c r="BQ32" t="e">
        <f>VLOOKUP(AM32,#REF!,12,0)</f>
        <v>#REF!</v>
      </c>
      <c r="BS32" s="173" t="str">
        <f t="shared" si="21"/>
        <v/>
      </c>
      <c r="BT32" s="173" t="str">
        <f t="shared" si="21"/>
        <v/>
      </c>
      <c r="BU32" s="173" t="str">
        <f t="shared" si="21"/>
        <v/>
      </c>
      <c r="BV32" s="173" t="str">
        <f t="shared" si="21"/>
        <v/>
      </c>
      <c r="BW32" s="173" t="e">
        <f t="shared" si="22"/>
        <v>#REF!</v>
      </c>
      <c r="BX32" s="173" t="str">
        <f t="shared" si="23"/>
        <v/>
      </c>
      <c r="BY32" s="174" t="str">
        <f t="shared" si="24"/>
        <v/>
      </c>
      <c r="BZ32" t="str">
        <f t="shared" si="25"/>
        <v/>
      </c>
      <c r="CA32" s="214" t="str">
        <f t="shared" si="26"/>
        <v/>
      </c>
      <c r="CB32" t="str">
        <f t="shared" si="27"/>
        <v/>
      </c>
      <c r="CC32" t="e">
        <f t="shared" si="28"/>
        <v>#REF!</v>
      </c>
      <c r="CD32" t="e">
        <f t="shared" si="4"/>
        <v>#REF!</v>
      </c>
      <c r="CE32" t="str">
        <f t="shared" si="29"/>
        <v/>
      </c>
      <c r="CF32" t="str">
        <f t="shared" si="30"/>
        <v/>
      </c>
      <c r="CG32" t="str">
        <f t="shared" si="31"/>
        <v/>
      </c>
    </row>
    <row r="33" spans="1:85">
      <c r="A33" t="s">
        <v>51</v>
      </c>
      <c r="B33">
        <v>1080915</v>
      </c>
      <c r="C33" t="s">
        <v>378</v>
      </c>
      <c r="D33" t="s">
        <v>4071</v>
      </c>
      <c r="E33" t="s">
        <v>54</v>
      </c>
      <c r="F33" t="s">
        <v>137</v>
      </c>
      <c r="G33" t="s">
        <v>4072</v>
      </c>
      <c r="H33" t="s">
        <v>4072</v>
      </c>
      <c r="I33" t="s">
        <v>55</v>
      </c>
      <c r="J33" t="s">
        <v>138</v>
      </c>
      <c r="K33" t="s">
        <v>4072</v>
      </c>
      <c r="L33" t="s">
        <v>4072</v>
      </c>
      <c r="M33" s="217">
        <v>506265</v>
      </c>
      <c r="N33" t="s">
        <v>169</v>
      </c>
      <c r="O33" t="s">
        <v>170</v>
      </c>
      <c r="P33" t="str">
        <f t="shared" si="5"/>
        <v>7</v>
      </c>
      <c r="Q33">
        <v>27305</v>
      </c>
      <c r="R33" t="s">
        <v>379</v>
      </c>
      <c r="S33" t="s">
        <v>380</v>
      </c>
      <c r="T33" t="s">
        <v>368</v>
      </c>
      <c r="U33" t="s">
        <v>61</v>
      </c>
      <c r="V33">
        <v>4002</v>
      </c>
      <c r="W33" t="s">
        <v>363</v>
      </c>
      <c r="X33" t="s">
        <v>381</v>
      </c>
      <c r="Y33" s="95">
        <v>43480</v>
      </c>
      <c r="Z33" t="s">
        <v>63</v>
      </c>
      <c r="AA33" t="s">
        <v>64</v>
      </c>
      <c r="AB33" t="s">
        <v>162</v>
      </c>
      <c r="AC33" t="s">
        <v>4115</v>
      </c>
      <c r="AD33" t="s">
        <v>383</v>
      </c>
      <c r="AF33" t="s">
        <v>4116</v>
      </c>
      <c r="AG33" t="s">
        <v>150</v>
      </c>
      <c r="AI33" s="146" t="e">
        <v>#N/A</v>
      </c>
      <c r="AJ33" t="str">
        <f t="shared" si="6"/>
        <v>Active</v>
      </c>
      <c r="AK33">
        <f t="shared" si="7"/>
        <v>1080915</v>
      </c>
      <c r="AL33" t="str">
        <f t="shared" si="8"/>
        <v>桝井 裕介</v>
      </c>
      <c r="AM33" s="155" t="e">
        <f>+VLOOKUP($AK33,#REF!,3,0)</f>
        <v>#REF!</v>
      </c>
      <c r="AN33" t="e">
        <f t="shared" si="9"/>
        <v>#REF!</v>
      </c>
      <c r="AO33" s="154" t="s">
        <v>54</v>
      </c>
      <c r="AP33" t="e">
        <f>VLOOKUP(AM33,#REF!,2,0)</f>
        <v>#REF!</v>
      </c>
      <c r="AQ33" t="e">
        <f>VLOOKUP(AM33,#REF!,3,0)</f>
        <v>#REF!</v>
      </c>
      <c r="AR33" t="e">
        <f>VLOOKUP(AM33,#REF!,4,0)</f>
        <v>#REF!</v>
      </c>
      <c r="AS33" t="str">
        <f t="shared" si="0"/>
        <v>Oracle Consulting Services</v>
      </c>
      <c r="AT33" t="e">
        <f>VLOOKUP(AM33,#REF!,6,0)</f>
        <v>#REF!</v>
      </c>
      <c r="AU33" t="e">
        <f>VLOOKUP(AM33,#REF!,7,0)</f>
        <v>#REF!</v>
      </c>
      <c r="AV33" t="e">
        <f>VLOOKUP(AM33,#REF!,8,0)</f>
        <v>#REF!</v>
      </c>
      <c r="AW33" s="155">
        <v>506265</v>
      </c>
      <c r="AX33" t="str">
        <f>VLOOKUP($BA33,Jobcodemaster!$A:$J,4,0)</f>
        <v>IC4</v>
      </c>
      <c r="AY33" t="str">
        <f>VLOOKUP($BA33,Jobcodemaster!$A:$J,5,0)</f>
        <v>L7</v>
      </c>
      <c r="AZ33" t="str">
        <f t="shared" si="10"/>
        <v>7</v>
      </c>
      <c r="BA33" s="155">
        <f t="shared" si="11"/>
        <v>27305</v>
      </c>
      <c r="BB33" t="str">
        <f>VLOOKUP($BA33,Jobcodemaster!$A:$J,7,0)</f>
        <v>27305.Cloud Adoption Consulting Snr Manager</v>
      </c>
      <c r="BC33" t="str">
        <f>VLOOKUP($BA33,Jobcodemaster!$A:$J,9,0)</f>
        <v>Consulting Senior Manager</v>
      </c>
      <c r="BD33" t="str">
        <f>VLOOKUP($BA33,Jobcodemaster!$A:$J,2,0)</f>
        <v>Delivery</v>
      </c>
      <c r="BE33" t="str">
        <f>VLOOKUP($BA33,Jobcodemaster!$A:$J,3,0)</f>
        <v>B</v>
      </c>
      <c r="BF33" t="e">
        <f>VLOOKUP(AM33,#REF!,14,0)</f>
        <v>#REF!</v>
      </c>
      <c r="BG33" t="e">
        <f>VLOOKUP(AM33,#REF!,15,0)</f>
        <v>#REF!</v>
      </c>
      <c r="BH33" t="str">
        <f t="shared" si="12"/>
        <v>yusuke.masui@oracle.com</v>
      </c>
      <c r="BI33" s="95">
        <f t="shared" si="13"/>
        <v>43480</v>
      </c>
      <c r="BJ33" t="str">
        <f t="shared" si="14"/>
        <v>C</v>
      </c>
      <c r="BK33" t="str">
        <f t="shared" si="15"/>
        <v>JP-Tokyo-OAC</v>
      </c>
      <c r="BL33" t="str">
        <f t="shared" si="16"/>
        <v>ACB</v>
      </c>
      <c r="BM33" t="str">
        <f t="shared" si="17"/>
        <v>ﾏｽｲ ﾕｳｽｹ</v>
      </c>
      <c r="BN33" t="str">
        <f t="shared" si="18"/>
        <v>Yusuke Masui</v>
      </c>
      <c r="BO33" s="164">
        <f t="shared" si="19"/>
        <v>0</v>
      </c>
      <c r="BP33" t="str">
        <f t="shared" si="20"/>
        <v>ますい ゆうすけ</v>
      </c>
      <c r="BQ33" t="e">
        <f>VLOOKUP(AM33,#REF!,12,0)</f>
        <v>#REF!</v>
      </c>
      <c r="BS33" s="173" t="str">
        <f t="shared" si="21"/>
        <v/>
      </c>
      <c r="BT33" s="173" t="str">
        <f t="shared" si="21"/>
        <v/>
      </c>
      <c r="BU33" s="173" t="str">
        <f t="shared" si="21"/>
        <v/>
      </c>
      <c r="BV33" s="173" t="str">
        <f t="shared" si="21"/>
        <v/>
      </c>
      <c r="BW33" s="173" t="e">
        <f t="shared" si="22"/>
        <v>#REF!</v>
      </c>
      <c r="BX33" s="173" t="str">
        <f t="shared" si="23"/>
        <v/>
      </c>
      <c r="BY33" s="174" t="str">
        <f t="shared" si="24"/>
        <v/>
      </c>
      <c r="BZ33" t="str">
        <f t="shared" si="25"/>
        <v/>
      </c>
      <c r="CA33" s="214" t="str">
        <f t="shared" si="26"/>
        <v/>
      </c>
      <c r="CB33" t="str">
        <f t="shared" si="27"/>
        <v/>
      </c>
      <c r="CC33" t="e">
        <f t="shared" si="28"/>
        <v>#REF!</v>
      </c>
      <c r="CD33" t="e">
        <f t="shared" si="4"/>
        <v>#REF!</v>
      </c>
      <c r="CE33" t="str">
        <f t="shared" si="29"/>
        <v/>
      </c>
      <c r="CF33" t="str">
        <f t="shared" si="30"/>
        <v/>
      </c>
      <c r="CG33" t="str">
        <f t="shared" si="31"/>
        <v/>
      </c>
    </row>
    <row r="34" spans="1:85">
      <c r="A34" t="s">
        <v>51</v>
      </c>
      <c r="B34">
        <v>608555</v>
      </c>
      <c r="C34" t="s">
        <v>386</v>
      </c>
      <c r="D34" t="s">
        <v>4071</v>
      </c>
      <c r="E34" t="s">
        <v>54</v>
      </c>
      <c r="F34" t="s">
        <v>137</v>
      </c>
      <c r="G34" t="s">
        <v>4072</v>
      </c>
      <c r="H34" t="s">
        <v>4072</v>
      </c>
      <c r="I34" t="s">
        <v>55</v>
      </c>
      <c r="J34" t="s">
        <v>138</v>
      </c>
      <c r="K34" t="s">
        <v>4072</v>
      </c>
      <c r="L34" t="s">
        <v>4072</v>
      </c>
      <c r="M34" s="217">
        <v>506265</v>
      </c>
      <c r="N34" t="s">
        <v>123</v>
      </c>
      <c r="O34" t="s">
        <v>158</v>
      </c>
      <c r="P34" t="str">
        <f t="shared" si="5"/>
        <v>6</v>
      </c>
      <c r="Q34">
        <v>27304</v>
      </c>
      <c r="R34" t="s">
        <v>387</v>
      </c>
      <c r="S34" t="s">
        <v>388</v>
      </c>
      <c r="T34" t="s">
        <v>368</v>
      </c>
      <c r="U34" t="s">
        <v>61</v>
      </c>
      <c r="V34">
        <v>4002</v>
      </c>
      <c r="W34" t="s">
        <v>363</v>
      </c>
      <c r="X34" t="s">
        <v>389</v>
      </c>
      <c r="Y34" s="95">
        <v>43388</v>
      </c>
      <c r="Z34" t="s">
        <v>63</v>
      </c>
      <c r="AA34" t="s">
        <v>64</v>
      </c>
      <c r="AB34" t="s">
        <v>162</v>
      </c>
      <c r="AC34" t="s">
        <v>4117</v>
      </c>
      <c r="AD34" t="s">
        <v>392</v>
      </c>
      <c r="AF34" t="s">
        <v>4118</v>
      </c>
      <c r="AG34" t="s">
        <v>150</v>
      </c>
      <c r="AI34" s="146" t="e">
        <v>#N/A</v>
      </c>
      <c r="AJ34" t="str">
        <f t="shared" si="6"/>
        <v>Active</v>
      </c>
      <c r="AK34">
        <f t="shared" si="7"/>
        <v>608555</v>
      </c>
      <c r="AL34" t="str">
        <f t="shared" si="8"/>
        <v>今田 かおり</v>
      </c>
      <c r="AM34" s="155" t="e">
        <f>+VLOOKUP($AK34,#REF!,3,0)</f>
        <v>#REF!</v>
      </c>
      <c r="AN34" t="e">
        <f t="shared" si="9"/>
        <v>#REF!</v>
      </c>
      <c r="AO34" s="154" t="s">
        <v>54</v>
      </c>
      <c r="AP34" t="e">
        <f>VLOOKUP(AM34,#REF!,2,0)</f>
        <v>#REF!</v>
      </c>
      <c r="AQ34" t="e">
        <f>VLOOKUP(AM34,#REF!,3,0)</f>
        <v>#REF!</v>
      </c>
      <c r="AR34" t="e">
        <f>VLOOKUP(AM34,#REF!,4,0)</f>
        <v>#REF!</v>
      </c>
      <c r="AS34" t="str">
        <f t="shared" si="0"/>
        <v>Oracle Consulting Services</v>
      </c>
      <c r="AT34" t="e">
        <f>VLOOKUP(AM34,#REF!,6,0)</f>
        <v>#REF!</v>
      </c>
      <c r="AU34" t="e">
        <f>VLOOKUP(AM34,#REF!,7,0)</f>
        <v>#REF!</v>
      </c>
      <c r="AV34" t="e">
        <f>VLOOKUP(AM34,#REF!,8,0)</f>
        <v>#REF!</v>
      </c>
      <c r="AW34" s="155">
        <v>506265</v>
      </c>
      <c r="AX34" t="str">
        <f>VLOOKUP($BA34,Jobcodemaster!$A:$J,4,0)</f>
        <v>IC3</v>
      </c>
      <c r="AY34" t="str">
        <f>VLOOKUP($BA34,Jobcodemaster!$A:$J,5,0)</f>
        <v>L6</v>
      </c>
      <c r="AZ34" t="str">
        <f t="shared" si="10"/>
        <v>6</v>
      </c>
      <c r="BA34" s="155">
        <f t="shared" si="11"/>
        <v>27304</v>
      </c>
      <c r="BB34" t="str">
        <f>VLOOKUP($BA34,Jobcodemaster!$A:$J,7,0)</f>
        <v>27304.Cloud Adoption Consulting Manager</v>
      </c>
      <c r="BC34" t="str">
        <f>VLOOKUP($BA34,Jobcodemaster!$A:$J,9,0)</f>
        <v>Consulting Manager</v>
      </c>
      <c r="BD34" t="str">
        <f>VLOOKUP($BA34,Jobcodemaster!$A:$J,2,0)</f>
        <v>Delivery</v>
      </c>
      <c r="BE34" t="str">
        <f>VLOOKUP($BA34,Jobcodemaster!$A:$J,3,0)</f>
        <v>B</v>
      </c>
      <c r="BF34" t="e">
        <f>VLOOKUP(AM34,#REF!,14,0)</f>
        <v>#REF!</v>
      </c>
      <c r="BG34" t="e">
        <f>VLOOKUP(AM34,#REF!,15,0)</f>
        <v>#REF!</v>
      </c>
      <c r="BH34" t="str">
        <f t="shared" si="12"/>
        <v>kaori.konta@oracle.com</v>
      </c>
      <c r="BI34" s="95">
        <f t="shared" si="13"/>
        <v>43388</v>
      </c>
      <c r="BJ34" t="str">
        <f t="shared" si="14"/>
        <v>C</v>
      </c>
      <c r="BK34" t="str">
        <f t="shared" si="15"/>
        <v>JP-Tokyo-OAC</v>
      </c>
      <c r="BL34" t="str">
        <f t="shared" si="16"/>
        <v>ACB</v>
      </c>
      <c r="BM34" t="str">
        <f t="shared" si="17"/>
        <v>ｺﾝﾀ ｶｵﾘ</v>
      </c>
      <c r="BN34" t="str">
        <f t="shared" si="18"/>
        <v>Kaori Konta</v>
      </c>
      <c r="BO34" s="164">
        <f t="shared" si="19"/>
        <v>0</v>
      </c>
      <c r="BP34" t="str">
        <f t="shared" si="20"/>
        <v>こんた かおり</v>
      </c>
      <c r="BQ34" t="e">
        <f>VLOOKUP(AM34,#REF!,12,0)</f>
        <v>#REF!</v>
      </c>
      <c r="BS34" s="173" t="str">
        <f t="shared" si="21"/>
        <v/>
      </c>
      <c r="BT34" s="173" t="str">
        <f t="shared" si="21"/>
        <v/>
      </c>
      <c r="BU34" s="173" t="str">
        <f t="shared" si="21"/>
        <v/>
      </c>
      <c r="BV34" s="173" t="str">
        <f t="shared" si="21"/>
        <v/>
      </c>
      <c r="BW34" s="173" t="e">
        <f t="shared" si="22"/>
        <v>#REF!</v>
      </c>
      <c r="BX34" s="173" t="str">
        <f t="shared" si="23"/>
        <v/>
      </c>
      <c r="BY34" s="174" t="str">
        <f t="shared" si="24"/>
        <v/>
      </c>
      <c r="BZ34" t="str">
        <f t="shared" si="25"/>
        <v/>
      </c>
      <c r="CA34" s="214" t="str">
        <f t="shared" si="26"/>
        <v/>
      </c>
      <c r="CB34" t="str">
        <f t="shared" si="27"/>
        <v/>
      </c>
      <c r="CC34" t="e">
        <f t="shared" si="28"/>
        <v>#REF!</v>
      </c>
      <c r="CD34" t="e">
        <f t="shared" si="4"/>
        <v>#REF!</v>
      </c>
      <c r="CE34" t="str">
        <f t="shared" si="29"/>
        <v/>
      </c>
      <c r="CF34" t="str">
        <f t="shared" si="30"/>
        <v/>
      </c>
      <c r="CG34" t="str">
        <f t="shared" si="31"/>
        <v/>
      </c>
    </row>
    <row r="35" spans="1:85">
      <c r="A35" t="s">
        <v>51</v>
      </c>
      <c r="B35">
        <v>1737</v>
      </c>
      <c r="C35" t="s">
        <v>395</v>
      </c>
      <c r="D35" t="s">
        <v>396</v>
      </c>
      <c r="E35" t="s">
        <v>54</v>
      </c>
      <c r="F35" t="s">
        <v>397</v>
      </c>
      <c r="G35" t="s">
        <v>397</v>
      </c>
      <c r="H35" t="s">
        <v>397</v>
      </c>
      <c r="I35" t="s">
        <v>55</v>
      </c>
      <c r="J35" t="s">
        <v>398</v>
      </c>
      <c r="K35" t="s">
        <v>398</v>
      </c>
      <c r="L35" t="s">
        <v>398</v>
      </c>
      <c r="M35" s="217">
        <v>506335</v>
      </c>
      <c r="N35" t="s">
        <v>142</v>
      </c>
      <c r="O35" t="s">
        <v>143</v>
      </c>
      <c r="P35" t="str">
        <f t="shared" si="5"/>
        <v>9</v>
      </c>
      <c r="Q35">
        <v>23020</v>
      </c>
      <c r="R35" t="s">
        <v>401</v>
      </c>
      <c r="S35" t="s">
        <v>402</v>
      </c>
      <c r="T35" t="s">
        <v>60</v>
      </c>
      <c r="U35" t="s">
        <v>61</v>
      </c>
      <c r="V35">
        <v>959431</v>
      </c>
      <c r="W35" t="s">
        <v>52</v>
      </c>
      <c r="X35" t="s">
        <v>403</v>
      </c>
      <c r="Y35" s="95">
        <v>36251</v>
      </c>
      <c r="Z35" t="s">
        <v>63</v>
      </c>
      <c r="AA35" t="s">
        <v>118</v>
      </c>
      <c r="AB35" t="s">
        <v>119</v>
      </c>
      <c r="AC35" t="s">
        <v>4119</v>
      </c>
      <c r="AD35" t="s">
        <v>405</v>
      </c>
      <c r="AE35" t="s">
        <v>67</v>
      </c>
      <c r="AF35" t="s">
        <v>406</v>
      </c>
      <c r="AG35" t="s">
        <v>407</v>
      </c>
      <c r="AI35" s="146" t="e">
        <v>#N/A</v>
      </c>
      <c r="AJ35" t="str">
        <f t="shared" si="6"/>
        <v>Active</v>
      </c>
      <c r="AK35">
        <f t="shared" si="7"/>
        <v>1737</v>
      </c>
      <c r="AL35" t="str">
        <f t="shared" si="8"/>
        <v>小守 雅年</v>
      </c>
      <c r="AM35" s="155" t="e">
        <f>+VLOOKUP($AK35,#REF!,3,0)</f>
        <v>#REF!</v>
      </c>
      <c r="AN35" t="e">
        <f t="shared" si="9"/>
        <v>#REF!</v>
      </c>
      <c r="AO35" s="154" t="s">
        <v>54</v>
      </c>
      <c r="AP35" t="e">
        <f>VLOOKUP(AM35,#REF!,2,0)</f>
        <v>#REF!</v>
      </c>
      <c r="AQ35" t="e">
        <f>VLOOKUP(AM35,#REF!,3,0)</f>
        <v>#REF!</v>
      </c>
      <c r="AR35" t="e">
        <f>VLOOKUP(AM35,#REF!,4,0)</f>
        <v>#REF!</v>
      </c>
      <c r="AS35" t="str">
        <f t="shared" si="0"/>
        <v>Oracle Consulting Services</v>
      </c>
      <c r="AT35" t="e">
        <f>VLOOKUP(AM35,#REF!,6,0)</f>
        <v>#REF!</v>
      </c>
      <c r="AU35" t="e">
        <f>VLOOKUP(AM35,#REF!,7,0)</f>
        <v>#REF!</v>
      </c>
      <c r="AV35" t="e">
        <f>VLOOKUP(AM35,#REF!,8,0)</f>
        <v>#REF!</v>
      </c>
      <c r="AW35" s="155">
        <v>506325</v>
      </c>
      <c r="AX35" t="str">
        <f>VLOOKUP($BA35,Jobcodemaster!$A:$J,4,0)</f>
        <v>M5</v>
      </c>
      <c r="AY35" t="str">
        <f>VLOOKUP($BA35,Jobcodemaster!$A:$J,5,0)</f>
        <v>L9</v>
      </c>
      <c r="AZ35" t="str">
        <f t="shared" si="10"/>
        <v>9</v>
      </c>
      <c r="BA35" s="155">
        <f t="shared" si="11"/>
        <v>23020</v>
      </c>
      <c r="BB35" t="str">
        <f>VLOOKUP($BA35,Jobcodemaster!$A:$J,7,0)</f>
        <v>23020.Consulting Senior Practice Director - M5</v>
      </c>
      <c r="BC35" t="str">
        <f>VLOOKUP($BA35,Jobcodemaster!$A:$J,9,0)</f>
        <v>Consulting Senior Practice Director</v>
      </c>
      <c r="BD35" t="str">
        <f>VLOOKUP($BA35,Jobcodemaster!$A:$J,2,0)</f>
        <v>Practice</v>
      </c>
      <c r="BE35" t="str">
        <f>VLOOKUP($BA35,Jobcodemaster!$A:$J,3,0)</f>
        <v>B</v>
      </c>
      <c r="BF35" t="e">
        <f>VLOOKUP(AM35,#REF!,14,0)</f>
        <v>#REF!</v>
      </c>
      <c r="BG35" t="e">
        <f>VLOOKUP(AM35,#REF!,15,0)</f>
        <v>#REF!</v>
      </c>
      <c r="BH35" t="str">
        <f t="shared" si="12"/>
        <v>masatoshi.komori@oracle.com</v>
      </c>
      <c r="BI35" s="95">
        <f t="shared" si="13"/>
        <v>36251</v>
      </c>
      <c r="BJ35" t="str">
        <f t="shared" si="14"/>
        <v>C</v>
      </c>
      <c r="BK35" t="str">
        <f t="shared" si="15"/>
        <v>JP-Tokyo-Akasaka Office</v>
      </c>
      <c r="BL35" t="str">
        <f t="shared" si="16"/>
        <v>OAC</v>
      </c>
      <c r="BM35" t="str">
        <f t="shared" si="17"/>
        <v>ｺﾓﾘ ﾏｻﾄｼ</v>
      </c>
      <c r="BN35" t="str">
        <f t="shared" si="18"/>
        <v>Masatoshi Komori</v>
      </c>
      <c r="BO35" s="164" t="str">
        <f t="shared" si="19"/>
        <v>Y</v>
      </c>
      <c r="BP35" t="str">
        <f t="shared" si="20"/>
        <v>こもり まさとし</v>
      </c>
      <c r="BQ35" t="e">
        <f>VLOOKUP(AM35,#REF!,12,0)</f>
        <v>#REF!</v>
      </c>
      <c r="BS35" s="173" t="str">
        <f t="shared" si="21"/>
        <v>Y</v>
      </c>
      <c r="BT35" s="173" t="str">
        <f t="shared" si="21"/>
        <v/>
      </c>
      <c r="BU35" s="173" t="str">
        <f t="shared" si="21"/>
        <v/>
      </c>
      <c r="BV35" s="173" t="str">
        <f t="shared" si="21"/>
        <v/>
      </c>
      <c r="BW35" s="173" t="e">
        <f t="shared" si="22"/>
        <v>#REF!</v>
      </c>
      <c r="BX35" s="173" t="str">
        <f t="shared" si="23"/>
        <v>Y</v>
      </c>
      <c r="BY35" s="174">
        <f t="shared" si="24"/>
        <v>1737</v>
      </c>
      <c r="BZ35" t="str">
        <f t="shared" si="25"/>
        <v>masatoshi.komori@oracle.com</v>
      </c>
      <c r="CA35" s="214">
        <f t="shared" si="26"/>
        <v>43574</v>
      </c>
      <c r="CB35">
        <f t="shared" si="27"/>
        <v>506325</v>
      </c>
      <c r="CC35" t="e">
        <f t="shared" si="28"/>
        <v>#REF!</v>
      </c>
      <c r="CD35" t="e">
        <f t="shared" si="4"/>
        <v>#REF!</v>
      </c>
      <c r="CE35" t="str">
        <f t="shared" si="29"/>
        <v>JPBG  - Oracle Corporation Japan</v>
      </c>
      <c r="CF35" t="str">
        <f t="shared" si="30"/>
        <v/>
      </c>
      <c r="CG35" t="str">
        <f t="shared" si="31"/>
        <v/>
      </c>
    </row>
    <row r="36" spans="1:85">
      <c r="A36" t="s">
        <v>51</v>
      </c>
      <c r="B36">
        <v>2050</v>
      </c>
      <c r="C36" t="s">
        <v>409</v>
      </c>
      <c r="D36" t="s">
        <v>396</v>
      </c>
      <c r="E36" t="s">
        <v>54</v>
      </c>
      <c r="F36" t="s">
        <v>397</v>
      </c>
      <c r="G36" t="s">
        <v>397</v>
      </c>
      <c r="H36" t="s">
        <v>397</v>
      </c>
      <c r="I36" t="s">
        <v>55</v>
      </c>
      <c r="J36" t="s">
        <v>398</v>
      </c>
      <c r="K36" t="s">
        <v>398</v>
      </c>
      <c r="L36" t="s">
        <v>398</v>
      </c>
      <c r="M36" s="217">
        <v>506335</v>
      </c>
      <c r="N36" t="s">
        <v>243</v>
      </c>
      <c r="O36" t="s">
        <v>234</v>
      </c>
      <c r="P36" t="str">
        <f t="shared" si="5"/>
        <v>8</v>
      </c>
      <c r="Q36">
        <v>22028</v>
      </c>
      <c r="R36" t="s">
        <v>244</v>
      </c>
      <c r="S36" t="s">
        <v>245</v>
      </c>
      <c r="T36" t="s">
        <v>127</v>
      </c>
      <c r="U36" t="s">
        <v>128</v>
      </c>
      <c r="V36">
        <v>1737</v>
      </c>
      <c r="W36" t="s">
        <v>395</v>
      </c>
      <c r="X36" t="s">
        <v>410</v>
      </c>
      <c r="Y36" s="95">
        <v>36739</v>
      </c>
      <c r="Z36" t="s">
        <v>63</v>
      </c>
      <c r="AA36" t="s">
        <v>118</v>
      </c>
      <c r="AB36" t="s">
        <v>162</v>
      </c>
      <c r="AC36" t="s">
        <v>4120</v>
      </c>
      <c r="AD36" t="s">
        <v>412</v>
      </c>
      <c r="AF36" t="s">
        <v>413</v>
      </c>
      <c r="AG36" t="s">
        <v>407</v>
      </c>
      <c r="AI36" s="146" t="e">
        <v>#N/A</v>
      </c>
      <c r="AJ36" t="str">
        <f t="shared" si="6"/>
        <v>Active</v>
      </c>
      <c r="AK36">
        <f t="shared" si="7"/>
        <v>2050</v>
      </c>
      <c r="AL36" t="str">
        <f t="shared" si="8"/>
        <v>小林 敏哉</v>
      </c>
      <c r="AM36" s="155" t="e">
        <f>+VLOOKUP($AK36,#REF!,3,0)</f>
        <v>#REF!</v>
      </c>
      <c r="AN36" t="e">
        <f t="shared" si="9"/>
        <v>#REF!</v>
      </c>
      <c r="AO36" s="154" t="s">
        <v>54</v>
      </c>
      <c r="AP36" t="e">
        <f>VLOOKUP(AM36,#REF!,2,0)</f>
        <v>#REF!</v>
      </c>
      <c r="AQ36" t="e">
        <f>VLOOKUP(AM36,#REF!,3,0)</f>
        <v>#REF!</v>
      </c>
      <c r="AR36" t="e">
        <f>VLOOKUP(AM36,#REF!,4,0)</f>
        <v>#REF!</v>
      </c>
      <c r="AS36" t="str">
        <f t="shared" si="0"/>
        <v>Oracle Consulting Services</v>
      </c>
      <c r="AT36" t="e">
        <f>VLOOKUP(AM36,#REF!,6,0)</f>
        <v>#REF!</v>
      </c>
      <c r="AU36" t="e">
        <f>VLOOKUP(AM36,#REF!,7,0)</f>
        <v>#REF!</v>
      </c>
      <c r="AV36" t="e">
        <f>VLOOKUP(AM36,#REF!,8,0)</f>
        <v>#REF!</v>
      </c>
      <c r="AW36" s="155">
        <v>506325</v>
      </c>
      <c r="AX36" t="str">
        <f>VLOOKUP($BA36,Jobcodemaster!$A:$J,4,0)</f>
        <v>IC5</v>
      </c>
      <c r="AY36" t="str">
        <f>VLOOKUP($BA36,Jobcodemaster!$A:$J,5,0)</f>
        <v>L8</v>
      </c>
      <c r="AZ36" t="str">
        <f t="shared" si="10"/>
        <v>8</v>
      </c>
      <c r="BA36" s="155">
        <f t="shared" si="11"/>
        <v>22028</v>
      </c>
      <c r="BB36" t="str">
        <f>VLOOKUP($BA36,Jobcodemaster!$A:$J,7,0)</f>
        <v>22028.Consulting Staff Technical Director - IC5</v>
      </c>
      <c r="BC36" t="str">
        <f>VLOOKUP($BA36,Jobcodemaster!$A:$J,9,0)</f>
        <v>Consulting Staff Technical Director</v>
      </c>
      <c r="BD36" t="str">
        <f>VLOOKUP($BA36,Jobcodemaster!$A:$J,2,0)</f>
        <v>General/Operations</v>
      </c>
      <c r="BE36" t="str">
        <f>VLOOKUP($BA36,Jobcodemaster!$A:$J,3,0)</f>
        <v>NB</v>
      </c>
      <c r="BF36" t="e">
        <f>VLOOKUP(AM36,#REF!,14,0)</f>
        <v>#REF!</v>
      </c>
      <c r="BG36" t="e">
        <f>VLOOKUP(AM36,#REF!,15,0)</f>
        <v>#REF!</v>
      </c>
      <c r="BH36" t="str">
        <f t="shared" si="12"/>
        <v>toshiya.kobayashi@oracle.com</v>
      </c>
      <c r="BI36" s="95">
        <f t="shared" si="13"/>
        <v>36739</v>
      </c>
      <c r="BJ36" t="str">
        <f t="shared" si="14"/>
        <v>C</v>
      </c>
      <c r="BK36" t="str">
        <f t="shared" si="15"/>
        <v>JP-Tokyo-Akasaka Office</v>
      </c>
      <c r="BL36" t="str">
        <f t="shared" si="16"/>
        <v>ACB</v>
      </c>
      <c r="BM36" t="str">
        <f t="shared" si="17"/>
        <v>ｺﾊﾞﾔｼ ﾄｼﾔ</v>
      </c>
      <c r="BN36" t="str">
        <f t="shared" si="18"/>
        <v>Toshiya Kobayashi</v>
      </c>
      <c r="BO36" s="164">
        <f t="shared" si="19"/>
        <v>0</v>
      </c>
      <c r="BP36" t="str">
        <f t="shared" si="20"/>
        <v>こばやし としや</v>
      </c>
      <c r="BQ36" t="e">
        <f>VLOOKUP(AM36,#REF!,12,0)</f>
        <v>#REF!</v>
      </c>
      <c r="BS36" s="173" t="str">
        <f t="shared" si="21"/>
        <v>Y</v>
      </c>
      <c r="BT36" s="173" t="str">
        <f t="shared" si="21"/>
        <v/>
      </c>
      <c r="BU36" s="173" t="str">
        <f t="shared" si="21"/>
        <v/>
      </c>
      <c r="BV36" s="173" t="str">
        <f t="shared" si="21"/>
        <v/>
      </c>
      <c r="BW36" s="173" t="e">
        <f t="shared" si="22"/>
        <v>#REF!</v>
      </c>
      <c r="BX36" s="173" t="str">
        <f t="shared" si="23"/>
        <v>Y</v>
      </c>
      <c r="BY36" s="174">
        <f t="shared" si="24"/>
        <v>2050</v>
      </c>
      <c r="BZ36" t="str">
        <f t="shared" si="25"/>
        <v>toshiya.kobayashi@oracle.com</v>
      </c>
      <c r="CA36" s="214">
        <f t="shared" si="26"/>
        <v>43574</v>
      </c>
      <c r="CB36">
        <f t="shared" si="27"/>
        <v>506325</v>
      </c>
      <c r="CC36" t="e">
        <f t="shared" si="28"/>
        <v>#REF!</v>
      </c>
      <c r="CD36" t="e">
        <f t="shared" si="4"/>
        <v>#REF!</v>
      </c>
      <c r="CE36" t="str">
        <f t="shared" si="29"/>
        <v>JPBG  - Oracle Corporation Japan</v>
      </c>
      <c r="CF36" t="str">
        <f t="shared" si="30"/>
        <v/>
      </c>
      <c r="CG36" t="str">
        <f t="shared" si="31"/>
        <v/>
      </c>
    </row>
    <row r="37" spans="1:85">
      <c r="A37" t="s">
        <v>51</v>
      </c>
      <c r="B37">
        <v>7160</v>
      </c>
      <c r="C37" t="s">
        <v>415</v>
      </c>
      <c r="D37" t="s">
        <v>396</v>
      </c>
      <c r="E37" t="s">
        <v>54</v>
      </c>
      <c r="F37" t="s">
        <v>397</v>
      </c>
      <c r="G37" t="s">
        <v>397</v>
      </c>
      <c r="H37" t="s">
        <v>397</v>
      </c>
      <c r="I37" t="s">
        <v>55</v>
      </c>
      <c r="J37" t="s">
        <v>398</v>
      </c>
      <c r="K37" t="s">
        <v>398</v>
      </c>
      <c r="L37" t="s">
        <v>398</v>
      </c>
      <c r="M37" s="217">
        <v>506335</v>
      </c>
      <c r="N37" t="s">
        <v>169</v>
      </c>
      <c r="O37" t="s">
        <v>170</v>
      </c>
      <c r="P37" t="str">
        <f t="shared" si="5"/>
        <v>7</v>
      </c>
      <c r="Q37">
        <v>22027</v>
      </c>
      <c r="R37" t="s">
        <v>171</v>
      </c>
      <c r="S37" t="s">
        <v>172</v>
      </c>
      <c r="T37" t="s">
        <v>127</v>
      </c>
      <c r="U37" t="s">
        <v>128</v>
      </c>
      <c r="V37">
        <v>1737</v>
      </c>
      <c r="W37" t="s">
        <v>395</v>
      </c>
      <c r="X37" t="s">
        <v>416</v>
      </c>
      <c r="Y37" s="95">
        <v>40330</v>
      </c>
      <c r="Z37" t="s">
        <v>63</v>
      </c>
      <c r="AA37" t="s">
        <v>118</v>
      </c>
      <c r="AB37" t="s">
        <v>162</v>
      </c>
      <c r="AC37" t="s">
        <v>4121</v>
      </c>
      <c r="AD37" t="s">
        <v>419</v>
      </c>
      <c r="AF37" t="s">
        <v>4122</v>
      </c>
      <c r="AG37" t="s">
        <v>407</v>
      </c>
      <c r="AI37" s="146" t="e">
        <v>#N/A</v>
      </c>
      <c r="AJ37" t="str">
        <f t="shared" si="6"/>
        <v>Active</v>
      </c>
      <c r="AK37">
        <f t="shared" si="7"/>
        <v>7160</v>
      </c>
      <c r="AL37" t="str">
        <f t="shared" si="8"/>
        <v>勝浦 理惠</v>
      </c>
      <c r="AM37" s="155" t="e">
        <f>+VLOOKUP($AK37,#REF!,3,0)</f>
        <v>#REF!</v>
      </c>
      <c r="AN37" t="e">
        <f t="shared" si="9"/>
        <v>#REF!</v>
      </c>
      <c r="AO37" s="154" t="s">
        <v>54</v>
      </c>
      <c r="AP37" t="e">
        <f>VLOOKUP(AM37,#REF!,2,0)</f>
        <v>#REF!</v>
      </c>
      <c r="AQ37" t="e">
        <f>VLOOKUP(AM37,#REF!,3,0)</f>
        <v>#REF!</v>
      </c>
      <c r="AR37" t="e">
        <f>VLOOKUP(AM37,#REF!,4,0)</f>
        <v>#REF!</v>
      </c>
      <c r="AS37" t="str">
        <f t="shared" si="0"/>
        <v>Oracle Consulting Services</v>
      </c>
      <c r="AT37" t="e">
        <f>VLOOKUP(AM37,#REF!,6,0)</f>
        <v>#REF!</v>
      </c>
      <c r="AU37" t="e">
        <f>VLOOKUP(AM37,#REF!,7,0)</f>
        <v>#REF!</v>
      </c>
      <c r="AV37" t="e">
        <f>VLOOKUP(AM37,#REF!,8,0)</f>
        <v>#REF!</v>
      </c>
      <c r="AW37" s="155">
        <v>506325</v>
      </c>
      <c r="AX37" t="str">
        <f>VLOOKUP($BA37,Jobcodemaster!$A:$J,4,0)</f>
        <v>IC4</v>
      </c>
      <c r="AY37" t="str">
        <f>VLOOKUP($BA37,Jobcodemaster!$A:$J,5,0)</f>
        <v>L7</v>
      </c>
      <c r="AZ37" t="str">
        <f t="shared" si="10"/>
        <v>7</v>
      </c>
      <c r="BA37" s="155">
        <f t="shared" si="11"/>
        <v>22027</v>
      </c>
      <c r="BB37" t="str">
        <f>VLOOKUP($BA37,Jobcodemaster!$A:$J,7,0)</f>
        <v>22027.Consulting Staff Technical Manager - IC4</v>
      </c>
      <c r="BC37" t="str">
        <f>VLOOKUP($BA37,Jobcodemaster!$A:$J,9,0)</f>
        <v>Consulting Staff Technical Manager</v>
      </c>
      <c r="BD37" t="str">
        <f>VLOOKUP($BA37,Jobcodemaster!$A:$J,2,0)</f>
        <v>General/Operations</v>
      </c>
      <c r="BE37" t="str">
        <f>VLOOKUP($BA37,Jobcodemaster!$A:$J,3,0)</f>
        <v>NB</v>
      </c>
      <c r="BF37" t="e">
        <f>VLOOKUP(AM37,#REF!,14,0)</f>
        <v>#REF!</v>
      </c>
      <c r="BG37" t="e">
        <f>VLOOKUP(AM37,#REF!,15,0)</f>
        <v>#REF!</v>
      </c>
      <c r="BH37" t="str">
        <f t="shared" si="12"/>
        <v>rie.katsuura@oracle.com</v>
      </c>
      <c r="BI37" s="95">
        <f t="shared" si="13"/>
        <v>40330</v>
      </c>
      <c r="BJ37" t="str">
        <f t="shared" si="14"/>
        <v>C</v>
      </c>
      <c r="BK37" t="str">
        <f t="shared" si="15"/>
        <v>JP-Tokyo-Akasaka Office</v>
      </c>
      <c r="BL37" t="str">
        <f t="shared" si="16"/>
        <v>ACB</v>
      </c>
      <c r="BM37" t="str">
        <f t="shared" si="17"/>
        <v>ｶﾂｳﾗ ﾘｴ</v>
      </c>
      <c r="BN37" t="str">
        <f t="shared" si="18"/>
        <v>Rie Katsuura</v>
      </c>
      <c r="BO37" s="164">
        <f t="shared" si="19"/>
        <v>0</v>
      </c>
      <c r="BP37" t="str">
        <f t="shared" si="20"/>
        <v>かつうら りえ</v>
      </c>
      <c r="BQ37" t="e">
        <f>VLOOKUP(AM37,#REF!,12,0)</f>
        <v>#REF!</v>
      </c>
      <c r="BS37" s="173" t="str">
        <f t="shared" si="21"/>
        <v>Y</v>
      </c>
      <c r="BT37" s="173" t="str">
        <f t="shared" si="21"/>
        <v/>
      </c>
      <c r="BU37" s="173" t="str">
        <f t="shared" si="21"/>
        <v/>
      </c>
      <c r="BV37" s="173" t="str">
        <f t="shared" si="21"/>
        <v/>
      </c>
      <c r="BW37" s="173" t="e">
        <f t="shared" si="22"/>
        <v>#REF!</v>
      </c>
      <c r="BX37" s="173" t="str">
        <f t="shared" si="23"/>
        <v>Y</v>
      </c>
      <c r="BY37" s="174">
        <f t="shared" si="24"/>
        <v>7160</v>
      </c>
      <c r="BZ37" t="str">
        <f t="shared" si="25"/>
        <v>rie.katsuura@oracle.com</v>
      </c>
      <c r="CA37" s="214">
        <f t="shared" si="26"/>
        <v>43574</v>
      </c>
      <c r="CB37">
        <f t="shared" si="27"/>
        <v>506325</v>
      </c>
      <c r="CC37" t="e">
        <f t="shared" si="28"/>
        <v>#REF!</v>
      </c>
      <c r="CD37" t="e">
        <f t="shared" si="4"/>
        <v>#REF!</v>
      </c>
      <c r="CE37" t="str">
        <f t="shared" si="29"/>
        <v>JPBG  - Oracle Corporation Japan</v>
      </c>
      <c r="CF37" t="str">
        <f t="shared" si="30"/>
        <v/>
      </c>
      <c r="CG37" t="str">
        <f t="shared" si="31"/>
        <v/>
      </c>
    </row>
    <row r="38" spans="1:85">
      <c r="A38" t="s">
        <v>51</v>
      </c>
      <c r="B38">
        <v>2524</v>
      </c>
      <c r="C38" t="s">
        <v>422</v>
      </c>
      <c r="D38" t="s">
        <v>396</v>
      </c>
      <c r="E38" t="s">
        <v>54</v>
      </c>
      <c r="F38" t="s">
        <v>397</v>
      </c>
      <c r="G38" t="s">
        <v>397</v>
      </c>
      <c r="H38" t="s">
        <v>397</v>
      </c>
      <c r="I38" t="s">
        <v>55</v>
      </c>
      <c r="J38" t="s">
        <v>398</v>
      </c>
      <c r="K38" t="s">
        <v>398</v>
      </c>
      <c r="L38" t="s">
        <v>398</v>
      </c>
      <c r="M38" s="217">
        <v>506335</v>
      </c>
      <c r="N38" t="s">
        <v>123</v>
      </c>
      <c r="O38" t="s">
        <v>158</v>
      </c>
      <c r="P38" t="str">
        <f t="shared" si="5"/>
        <v>6</v>
      </c>
      <c r="Q38">
        <v>22026</v>
      </c>
      <c r="R38" t="s">
        <v>179</v>
      </c>
      <c r="S38" t="s">
        <v>180</v>
      </c>
      <c r="T38" t="s">
        <v>127</v>
      </c>
      <c r="U38" t="s">
        <v>128</v>
      </c>
      <c r="V38">
        <v>1737</v>
      </c>
      <c r="W38" t="s">
        <v>395</v>
      </c>
      <c r="X38" t="s">
        <v>423</v>
      </c>
      <c r="Y38" s="95">
        <v>37438</v>
      </c>
      <c r="Z38" t="s">
        <v>63</v>
      </c>
      <c r="AA38" t="s">
        <v>64</v>
      </c>
      <c r="AB38" t="s">
        <v>119</v>
      </c>
      <c r="AC38" t="s">
        <v>4123</v>
      </c>
      <c r="AD38" t="s">
        <v>425</v>
      </c>
      <c r="AF38" t="s">
        <v>426</v>
      </c>
      <c r="AG38" t="s">
        <v>407</v>
      </c>
      <c r="AI38" s="146" t="e">
        <v>#N/A</v>
      </c>
      <c r="AJ38" t="str">
        <f t="shared" si="6"/>
        <v>Active</v>
      </c>
      <c r="AK38">
        <f t="shared" si="7"/>
        <v>2524</v>
      </c>
      <c r="AL38" t="str">
        <f t="shared" si="8"/>
        <v>小田原 理絵</v>
      </c>
      <c r="AM38" s="155" t="e">
        <f>+VLOOKUP($AK38,#REF!,3,0)</f>
        <v>#REF!</v>
      </c>
      <c r="AN38" t="e">
        <f t="shared" si="9"/>
        <v>#REF!</v>
      </c>
      <c r="AO38" s="154" t="s">
        <v>54</v>
      </c>
      <c r="AP38" t="e">
        <f>VLOOKUP(AM38,#REF!,2,0)</f>
        <v>#REF!</v>
      </c>
      <c r="AQ38" t="e">
        <f>VLOOKUP(AM38,#REF!,3,0)</f>
        <v>#REF!</v>
      </c>
      <c r="AR38" t="e">
        <f>VLOOKUP(AM38,#REF!,4,0)</f>
        <v>#REF!</v>
      </c>
      <c r="AS38" t="str">
        <f t="shared" si="0"/>
        <v>Oracle Consulting Services</v>
      </c>
      <c r="AT38" t="e">
        <f>VLOOKUP(AM38,#REF!,6,0)</f>
        <v>#REF!</v>
      </c>
      <c r="AU38" t="e">
        <f>VLOOKUP(AM38,#REF!,7,0)</f>
        <v>#REF!</v>
      </c>
      <c r="AV38" t="e">
        <f>VLOOKUP(AM38,#REF!,8,0)</f>
        <v>#REF!</v>
      </c>
      <c r="AW38" s="155">
        <v>506325</v>
      </c>
      <c r="AX38" t="str">
        <f>VLOOKUP($BA38,Jobcodemaster!$A:$J,4,0)</f>
        <v>IC3</v>
      </c>
      <c r="AY38" t="str">
        <f>VLOOKUP($BA38,Jobcodemaster!$A:$J,5,0)</f>
        <v>L6</v>
      </c>
      <c r="AZ38" t="str">
        <f t="shared" si="10"/>
        <v>6</v>
      </c>
      <c r="BA38" s="155">
        <f t="shared" si="11"/>
        <v>22026</v>
      </c>
      <c r="BB38" t="str">
        <f>VLOOKUP($BA38,Jobcodemaster!$A:$J,7,0)</f>
        <v>22026.Consulting Staff Senior Principal - IC3</v>
      </c>
      <c r="BC38" t="str">
        <f>VLOOKUP($BA38,Jobcodemaster!$A:$J,9,0)</f>
        <v>Consulting Staff Senior Principal</v>
      </c>
      <c r="BD38" t="str">
        <f>VLOOKUP($BA38,Jobcodemaster!$A:$J,2,0)</f>
        <v>General/Operations</v>
      </c>
      <c r="BE38" t="str">
        <f>VLOOKUP($BA38,Jobcodemaster!$A:$J,3,0)</f>
        <v>NB</v>
      </c>
      <c r="BF38" t="e">
        <f>VLOOKUP(AM38,#REF!,14,0)</f>
        <v>#REF!</v>
      </c>
      <c r="BG38" t="e">
        <f>VLOOKUP(AM38,#REF!,15,0)</f>
        <v>#REF!</v>
      </c>
      <c r="BH38" t="str">
        <f t="shared" si="12"/>
        <v>rie.odawara@oracle.com</v>
      </c>
      <c r="BI38" s="95">
        <f t="shared" si="13"/>
        <v>37438</v>
      </c>
      <c r="BJ38" t="str">
        <f t="shared" si="14"/>
        <v>C</v>
      </c>
      <c r="BK38" t="str">
        <f t="shared" si="15"/>
        <v>JP-Tokyo-OAC</v>
      </c>
      <c r="BL38" t="str">
        <f t="shared" si="16"/>
        <v>OAC</v>
      </c>
      <c r="BM38" t="str">
        <f t="shared" si="17"/>
        <v>ｵﾀﾞﾜﾗ ﾘｴ</v>
      </c>
      <c r="BN38" t="str">
        <f t="shared" si="18"/>
        <v>Rie Odawara</v>
      </c>
      <c r="BO38" s="164">
        <f t="shared" si="19"/>
        <v>0</v>
      </c>
      <c r="BP38" t="str">
        <f t="shared" si="20"/>
        <v>おだわら りえ</v>
      </c>
      <c r="BQ38" t="e">
        <f>VLOOKUP(AM38,#REF!,12,0)</f>
        <v>#REF!</v>
      </c>
      <c r="BS38" s="173" t="str">
        <f t="shared" si="21"/>
        <v>Y</v>
      </c>
      <c r="BT38" s="173" t="str">
        <f t="shared" si="21"/>
        <v/>
      </c>
      <c r="BU38" s="173" t="str">
        <f t="shared" si="21"/>
        <v/>
      </c>
      <c r="BV38" s="173" t="str">
        <f t="shared" si="21"/>
        <v/>
      </c>
      <c r="BW38" s="173" t="e">
        <f t="shared" si="22"/>
        <v>#REF!</v>
      </c>
      <c r="BX38" s="173" t="str">
        <f t="shared" si="23"/>
        <v>Y</v>
      </c>
      <c r="BY38" s="174">
        <f t="shared" si="24"/>
        <v>2524</v>
      </c>
      <c r="BZ38" t="str">
        <f t="shared" si="25"/>
        <v>rie.odawara@oracle.com</v>
      </c>
      <c r="CA38" s="214">
        <f t="shared" si="26"/>
        <v>43574</v>
      </c>
      <c r="CB38">
        <f t="shared" si="27"/>
        <v>506325</v>
      </c>
      <c r="CC38" t="e">
        <f t="shared" si="28"/>
        <v>#REF!</v>
      </c>
      <c r="CD38" t="e">
        <f t="shared" si="4"/>
        <v>#REF!</v>
      </c>
      <c r="CE38" t="str">
        <f t="shared" si="29"/>
        <v>JPBG  - Oracle Corporation Japan</v>
      </c>
      <c r="CF38" t="str">
        <f t="shared" si="30"/>
        <v/>
      </c>
      <c r="CG38" t="str">
        <f t="shared" si="31"/>
        <v/>
      </c>
    </row>
    <row r="39" spans="1:85">
      <c r="A39" t="s">
        <v>428</v>
      </c>
      <c r="B39">
        <v>7089</v>
      </c>
      <c r="C39" t="s">
        <v>429</v>
      </c>
      <c r="D39" t="s">
        <v>396</v>
      </c>
      <c r="E39" t="s">
        <v>54</v>
      </c>
      <c r="F39" t="s">
        <v>397</v>
      </c>
      <c r="G39" t="s">
        <v>397</v>
      </c>
      <c r="H39" t="s">
        <v>397</v>
      </c>
      <c r="I39" t="s">
        <v>55</v>
      </c>
      <c r="J39" t="s">
        <v>398</v>
      </c>
      <c r="K39" t="s">
        <v>398</v>
      </c>
      <c r="L39" t="s">
        <v>398</v>
      </c>
      <c r="M39" s="217">
        <v>508835</v>
      </c>
      <c r="N39" t="s">
        <v>123</v>
      </c>
      <c r="O39" t="s">
        <v>124</v>
      </c>
      <c r="P39" t="str">
        <f t="shared" si="5"/>
        <v>5</v>
      </c>
      <c r="Q39" s="149">
        <v>20515</v>
      </c>
      <c r="R39" t="s">
        <v>432</v>
      </c>
      <c r="S39" t="s">
        <v>433</v>
      </c>
      <c r="T39" t="s">
        <v>368</v>
      </c>
      <c r="U39" t="s">
        <v>61</v>
      </c>
      <c r="V39">
        <v>1737</v>
      </c>
      <c r="W39" t="s">
        <v>395</v>
      </c>
      <c r="X39" t="s">
        <v>434</v>
      </c>
      <c r="Y39" s="95">
        <v>40330</v>
      </c>
      <c r="Z39" t="s">
        <v>63</v>
      </c>
      <c r="AA39" t="s">
        <v>118</v>
      </c>
      <c r="AB39" t="s">
        <v>162</v>
      </c>
      <c r="AC39" t="s">
        <v>4124</v>
      </c>
      <c r="AD39" t="s">
        <v>436</v>
      </c>
      <c r="AF39" t="s">
        <v>437</v>
      </c>
      <c r="AG39" t="s">
        <v>407</v>
      </c>
      <c r="AI39" s="146" t="s">
        <v>5011</v>
      </c>
      <c r="AJ39" t="str">
        <f t="shared" si="6"/>
        <v>HC外_休職中</v>
      </c>
      <c r="AK39">
        <f t="shared" si="7"/>
        <v>7089</v>
      </c>
      <c r="AL39" t="str">
        <f t="shared" si="8"/>
        <v>平嶋 朋子</v>
      </c>
      <c r="AM39" s="155" t="e">
        <f>+VLOOKUP($AK39,#REF!,3,0)</f>
        <v>#REF!</v>
      </c>
      <c r="AN39" t="e">
        <f t="shared" si="9"/>
        <v>#REF!</v>
      </c>
      <c r="AO39" s="154" t="s">
        <v>54</v>
      </c>
      <c r="AP39" t="e">
        <f>VLOOKUP(AM39,#REF!,2,0)</f>
        <v>#REF!</v>
      </c>
      <c r="AQ39" t="e">
        <f>VLOOKUP(AM39,#REF!,3,0)</f>
        <v>#REF!</v>
      </c>
      <c r="AR39" t="e">
        <f>VLOOKUP(AM39,#REF!,4,0)</f>
        <v>#REF!</v>
      </c>
      <c r="AS39" t="str">
        <f t="shared" si="0"/>
        <v>Oracle Consulting Services</v>
      </c>
      <c r="AT39" t="e">
        <f>VLOOKUP(AM39,#REF!,6,0)</f>
        <v>#REF!</v>
      </c>
      <c r="AU39" t="e">
        <f>VLOOKUP(AM39,#REF!,7,0)</f>
        <v>#REF!</v>
      </c>
      <c r="AV39" t="e">
        <f>VLOOKUP(AM39,#REF!,8,0)</f>
        <v>#REF!</v>
      </c>
      <c r="AW39" s="155">
        <v>508835</v>
      </c>
      <c r="AX39" t="str">
        <f>VLOOKUP($BA39,Jobcodemaster!$A:$J,4,0)</f>
        <v>IC3</v>
      </c>
      <c r="AY39" t="str">
        <f>VLOOKUP($BA39,Jobcodemaster!$A:$J,5,0)</f>
        <v>L5</v>
      </c>
      <c r="AZ39" t="str">
        <f t="shared" si="10"/>
        <v>5</v>
      </c>
      <c r="BA39" s="155">
        <f t="shared" si="11"/>
        <v>20515</v>
      </c>
      <c r="BB39" t="str">
        <f>VLOOKUP($BA39,Jobcodemaster!$A:$J,7,0)</f>
        <v>20515.Principal Consultant - IC3</v>
      </c>
      <c r="BC39" t="str">
        <f>VLOOKUP($BA39,Jobcodemaster!$A:$J,9,0)</f>
        <v>Principal Consultant</v>
      </c>
      <c r="BD39" t="str">
        <f>VLOOKUP($BA39,Jobcodemaster!$A:$J,2,0)</f>
        <v>Delivery</v>
      </c>
      <c r="BE39" t="str">
        <f>VLOOKUP($BA39,Jobcodemaster!$A:$J,3,0)</f>
        <v>B</v>
      </c>
      <c r="BF39" t="e">
        <f>VLOOKUP(AM39,#REF!,14,0)</f>
        <v>#REF!</v>
      </c>
      <c r="BG39" t="e">
        <f>VLOOKUP(AM39,#REF!,15,0)</f>
        <v>#REF!</v>
      </c>
      <c r="BH39" t="str">
        <f t="shared" si="12"/>
        <v>tomoko.hirashima@oracle.com</v>
      </c>
      <c r="BI39" s="95">
        <f t="shared" si="13"/>
        <v>40330</v>
      </c>
      <c r="BJ39" t="str">
        <f t="shared" si="14"/>
        <v>C</v>
      </c>
      <c r="BK39" t="str">
        <f t="shared" si="15"/>
        <v>JP-Tokyo-Akasaka Office</v>
      </c>
      <c r="BL39" t="str">
        <f t="shared" si="16"/>
        <v>ACB</v>
      </c>
      <c r="BM39" t="str">
        <f t="shared" si="17"/>
        <v>ﾋﾗｼﾏ ﾄﾓｺ</v>
      </c>
      <c r="BN39" t="str">
        <f t="shared" si="18"/>
        <v>Tomoko Hirashima</v>
      </c>
      <c r="BO39" s="164">
        <f t="shared" si="19"/>
        <v>0</v>
      </c>
      <c r="BP39" t="str">
        <f t="shared" si="20"/>
        <v>ひらしま ともこ</v>
      </c>
      <c r="BQ39" t="e">
        <f>VLOOKUP(AM39,#REF!,12,0)</f>
        <v>#REF!</v>
      </c>
      <c r="BS39" s="173" t="str">
        <f t="shared" si="21"/>
        <v/>
      </c>
      <c r="BT39" s="173" t="str">
        <f t="shared" si="21"/>
        <v/>
      </c>
      <c r="BU39" s="173" t="str">
        <f t="shared" si="21"/>
        <v/>
      </c>
      <c r="BV39" s="173" t="str">
        <f t="shared" si="21"/>
        <v/>
      </c>
      <c r="BW39" s="173" t="e">
        <f t="shared" si="22"/>
        <v>#REF!</v>
      </c>
      <c r="BX39" s="173" t="str">
        <f t="shared" si="23"/>
        <v/>
      </c>
      <c r="BY39" s="174" t="str">
        <f t="shared" si="24"/>
        <v/>
      </c>
      <c r="BZ39" t="str">
        <f t="shared" si="25"/>
        <v/>
      </c>
      <c r="CA39" s="214" t="str">
        <f t="shared" si="26"/>
        <v/>
      </c>
      <c r="CB39" t="str">
        <f t="shared" si="27"/>
        <v/>
      </c>
      <c r="CC39" t="e">
        <f t="shared" si="28"/>
        <v>#REF!</v>
      </c>
      <c r="CD39" t="e">
        <f t="shared" si="4"/>
        <v>#REF!</v>
      </c>
      <c r="CE39" t="str">
        <f t="shared" si="29"/>
        <v/>
      </c>
      <c r="CF39" t="str">
        <f t="shared" si="30"/>
        <v/>
      </c>
      <c r="CG39" t="str">
        <f t="shared" si="31"/>
        <v/>
      </c>
    </row>
    <row r="40" spans="1:85">
      <c r="A40" t="s">
        <v>51</v>
      </c>
      <c r="B40">
        <v>7394</v>
      </c>
      <c r="C40" t="s">
        <v>439</v>
      </c>
      <c r="D40" t="s">
        <v>396</v>
      </c>
      <c r="E40" t="s">
        <v>54</v>
      </c>
      <c r="F40" t="s">
        <v>397</v>
      </c>
      <c r="G40" t="s">
        <v>397</v>
      </c>
      <c r="H40" t="s">
        <v>397</v>
      </c>
      <c r="I40" t="s">
        <v>55</v>
      </c>
      <c r="J40" t="s">
        <v>398</v>
      </c>
      <c r="K40" t="s">
        <v>398</v>
      </c>
      <c r="L40" t="s">
        <v>398</v>
      </c>
      <c r="M40" s="217">
        <v>506335</v>
      </c>
      <c r="N40" t="s">
        <v>123</v>
      </c>
      <c r="O40" t="s">
        <v>124</v>
      </c>
      <c r="P40" t="str">
        <f t="shared" si="5"/>
        <v>5</v>
      </c>
      <c r="Q40">
        <v>22025</v>
      </c>
      <c r="R40" t="s">
        <v>125</v>
      </c>
      <c r="S40" t="s">
        <v>126</v>
      </c>
      <c r="T40" t="s">
        <v>127</v>
      </c>
      <c r="U40" t="s">
        <v>128</v>
      </c>
      <c r="V40">
        <v>1737</v>
      </c>
      <c r="W40" t="s">
        <v>395</v>
      </c>
      <c r="X40" t="s">
        <v>440</v>
      </c>
      <c r="Y40" s="95">
        <v>40330</v>
      </c>
      <c r="Z40" t="s">
        <v>63</v>
      </c>
      <c r="AA40" t="s">
        <v>64</v>
      </c>
      <c r="AB40" t="s">
        <v>119</v>
      </c>
      <c r="AC40" t="s">
        <v>4125</v>
      </c>
      <c r="AD40" t="s">
        <v>442</v>
      </c>
      <c r="AF40" t="s">
        <v>443</v>
      </c>
      <c r="AG40" t="s">
        <v>407</v>
      </c>
      <c r="AI40" s="146" t="e">
        <v>#N/A</v>
      </c>
      <c r="AJ40" t="str">
        <f t="shared" si="6"/>
        <v>Active</v>
      </c>
      <c r="AK40">
        <f t="shared" si="7"/>
        <v>7394</v>
      </c>
      <c r="AL40" t="str">
        <f t="shared" si="8"/>
        <v>城間 貢</v>
      </c>
      <c r="AM40" s="155" t="e">
        <f>+VLOOKUP($AK40,#REF!,3,0)</f>
        <v>#REF!</v>
      </c>
      <c r="AN40" t="e">
        <f t="shared" si="9"/>
        <v>#REF!</v>
      </c>
      <c r="AO40" s="154" t="s">
        <v>54</v>
      </c>
      <c r="AP40" t="e">
        <f>VLOOKUP(AM40,#REF!,2,0)</f>
        <v>#REF!</v>
      </c>
      <c r="AQ40" t="e">
        <f>VLOOKUP(AM40,#REF!,3,0)</f>
        <v>#REF!</v>
      </c>
      <c r="AR40" t="e">
        <f>VLOOKUP(AM40,#REF!,4,0)</f>
        <v>#REF!</v>
      </c>
      <c r="AS40" t="str">
        <f t="shared" si="0"/>
        <v>Oracle Consulting Services</v>
      </c>
      <c r="AT40" t="e">
        <f>VLOOKUP(AM40,#REF!,6,0)</f>
        <v>#REF!</v>
      </c>
      <c r="AU40" t="e">
        <f>VLOOKUP(AM40,#REF!,7,0)</f>
        <v>#REF!</v>
      </c>
      <c r="AV40" t="e">
        <f>VLOOKUP(AM40,#REF!,8,0)</f>
        <v>#REF!</v>
      </c>
      <c r="AW40" s="155">
        <v>506325</v>
      </c>
      <c r="AX40" t="str">
        <f>VLOOKUP($BA40,Jobcodemaster!$A:$J,4,0)</f>
        <v>IC3</v>
      </c>
      <c r="AY40" t="str">
        <f>VLOOKUP($BA40,Jobcodemaster!$A:$J,5,0)</f>
        <v>L5</v>
      </c>
      <c r="AZ40" t="str">
        <f t="shared" si="10"/>
        <v>5</v>
      </c>
      <c r="BA40" s="155">
        <f t="shared" si="11"/>
        <v>22025</v>
      </c>
      <c r="BB40" t="str">
        <f>VLOOKUP($BA40,Jobcodemaster!$A:$J,7,0)</f>
        <v>22025.Consulting Staff Principal - IC3</v>
      </c>
      <c r="BC40" t="str">
        <f>VLOOKUP($BA40,Jobcodemaster!$A:$J,9,0)</f>
        <v>Consulting Staff Principal</v>
      </c>
      <c r="BD40" t="str">
        <f>VLOOKUP($BA40,Jobcodemaster!$A:$J,2,0)</f>
        <v>General/Operations</v>
      </c>
      <c r="BE40" t="str">
        <f>VLOOKUP($BA40,Jobcodemaster!$A:$J,3,0)</f>
        <v>NB</v>
      </c>
      <c r="BF40" t="e">
        <f>VLOOKUP(AM40,#REF!,14,0)</f>
        <v>#REF!</v>
      </c>
      <c r="BG40" t="e">
        <f>VLOOKUP(AM40,#REF!,15,0)</f>
        <v>#REF!</v>
      </c>
      <c r="BH40" t="str">
        <f t="shared" si="12"/>
        <v>mitsugu.shiroma@oracle.com</v>
      </c>
      <c r="BI40" s="95">
        <f t="shared" si="13"/>
        <v>40330</v>
      </c>
      <c r="BJ40" t="str">
        <f t="shared" si="14"/>
        <v>C</v>
      </c>
      <c r="BK40" t="str">
        <f t="shared" si="15"/>
        <v>JP-Tokyo-OAC</v>
      </c>
      <c r="BL40" t="str">
        <f t="shared" si="16"/>
        <v>OAC</v>
      </c>
      <c r="BM40" t="str">
        <f t="shared" si="17"/>
        <v>ｼﾛﾏ ﾐﾂｸﾞ</v>
      </c>
      <c r="BN40" t="str">
        <f t="shared" si="18"/>
        <v>Mitsugu Shiroma</v>
      </c>
      <c r="BO40" s="164">
        <f t="shared" si="19"/>
        <v>0</v>
      </c>
      <c r="BP40" t="str">
        <f t="shared" si="20"/>
        <v>しろま みつぐ</v>
      </c>
      <c r="BQ40" t="e">
        <f>VLOOKUP(AM40,#REF!,12,0)</f>
        <v>#REF!</v>
      </c>
      <c r="BS40" s="173" t="str">
        <f t="shared" si="21"/>
        <v>Y</v>
      </c>
      <c r="BT40" s="173" t="str">
        <f t="shared" si="21"/>
        <v/>
      </c>
      <c r="BU40" s="173" t="str">
        <f t="shared" si="21"/>
        <v/>
      </c>
      <c r="BV40" s="173" t="str">
        <f t="shared" si="21"/>
        <v/>
      </c>
      <c r="BW40" s="173" t="e">
        <f t="shared" si="22"/>
        <v>#REF!</v>
      </c>
      <c r="BX40" s="173" t="str">
        <f t="shared" si="23"/>
        <v>Y</v>
      </c>
      <c r="BY40" s="174">
        <f t="shared" si="24"/>
        <v>7394</v>
      </c>
      <c r="BZ40" t="str">
        <f t="shared" si="25"/>
        <v>mitsugu.shiroma@oracle.com</v>
      </c>
      <c r="CA40" s="214">
        <f t="shared" si="26"/>
        <v>43574</v>
      </c>
      <c r="CB40">
        <f t="shared" si="27"/>
        <v>506325</v>
      </c>
      <c r="CC40" t="e">
        <f t="shared" si="28"/>
        <v>#REF!</v>
      </c>
      <c r="CD40" t="e">
        <f t="shared" si="4"/>
        <v>#REF!</v>
      </c>
      <c r="CE40" t="str">
        <f t="shared" si="29"/>
        <v>JPBG  - Oracle Corporation Japan</v>
      </c>
      <c r="CF40" t="str">
        <f t="shared" si="30"/>
        <v/>
      </c>
      <c r="CG40" t="str">
        <f t="shared" si="31"/>
        <v/>
      </c>
    </row>
    <row r="41" spans="1:85">
      <c r="A41" t="s">
        <v>428</v>
      </c>
      <c r="B41">
        <v>4727</v>
      </c>
      <c r="C41" t="s">
        <v>445</v>
      </c>
      <c r="D41" t="s">
        <v>396</v>
      </c>
      <c r="E41" t="s">
        <v>54</v>
      </c>
      <c r="F41" t="s">
        <v>397</v>
      </c>
      <c r="G41" t="s">
        <v>397</v>
      </c>
      <c r="H41" t="s">
        <v>397</v>
      </c>
      <c r="I41" t="s">
        <v>55</v>
      </c>
      <c r="J41" t="s">
        <v>398</v>
      </c>
      <c r="K41" t="s">
        <v>398</v>
      </c>
      <c r="L41" t="s">
        <v>398</v>
      </c>
      <c r="M41" s="217">
        <v>506315</v>
      </c>
      <c r="N41" t="s">
        <v>219</v>
      </c>
      <c r="O41" t="s">
        <v>220</v>
      </c>
      <c r="P41" t="str">
        <f t="shared" si="5"/>
        <v>3</v>
      </c>
      <c r="Q41" s="149">
        <v>20310</v>
      </c>
      <c r="R41" t="s">
        <v>447</v>
      </c>
      <c r="S41" t="s">
        <v>448</v>
      </c>
      <c r="T41" t="s">
        <v>368</v>
      </c>
      <c r="U41" t="s">
        <v>61</v>
      </c>
      <c r="V41">
        <v>1737</v>
      </c>
      <c r="W41" t="s">
        <v>395</v>
      </c>
      <c r="X41" t="s">
        <v>449</v>
      </c>
      <c r="Y41" s="95">
        <v>41365</v>
      </c>
      <c r="Z41" t="s">
        <v>201</v>
      </c>
      <c r="AA41" t="s">
        <v>118</v>
      </c>
      <c r="AB41" t="s">
        <v>162</v>
      </c>
      <c r="AC41" t="s">
        <v>4126</v>
      </c>
      <c r="AD41" t="s">
        <v>451</v>
      </c>
      <c r="AF41" t="s">
        <v>452</v>
      </c>
      <c r="AG41" t="s">
        <v>407</v>
      </c>
      <c r="AI41" s="146" t="s">
        <v>5012</v>
      </c>
      <c r="AJ41" t="str">
        <f t="shared" si="6"/>
        <v>HC外_休職中</v>
      </c>
      <c r="AK41">
        <f t="shared" si="7"/>
        <v>4727</v>
      </c>
      <c r="AL41" t="str">
        <f t="shared" si="8"/>
        <v>金子 静花</v>
      </c>
      <c r="AM41" s="155" t="e">
        <f>+VLOOKUP($AK41,#REF!,3,0)</f>
        <v>#REF!</v>
      </c>
      <c r="AN41" t="e">
        <f t="shared" si="9"/>
        <v>#REF!</v>
      </c>
      <c r="AO41" s="154" t="s">
        <v>54</v>
      </c>
      <c r="AP41" t="e">
        <f>VLOOKUP(AM41,#REF!,2,0)</f>
        <v>#REF!</v>
      </c>
      <c r="AQ41" t="e">
        <f>VLOOKUP(AM41,#REF!,3,0)</f>
        <v>#REF!</v>
      </c>
      <c r="AR41" t="e">
        <f>VLOOKUP(AM41,#REF!,4,0)</f>
        <v>#REF!</v>
      </c>
      <c r="AS41" t="str">
        <f t="shared" si="0"/>
        <v>Oracle Consulting Services</v>
      </c>
      <c r="AT41" t="e">
        <f>VLOOKUP(AM41,#REF!,6,0)</f>
        <v>#REF!</v>
      </c>
      <c r="AU41" t="e">
        <f>VLOOKUP(AM41,#REF!,7,0)</f>
        <v>#REF!</v>
      </c>
      <c r="AV41" t="e">
        <f>VLOOKUP(AM41,#REF!,8,0)</f>
        <v>#REF!</v>
      </c>
      <c r="AW41" s="155">
        <v>506325</v>
      </c>
      <c r="AX41" t="str">
        <f>VLOOKUP($BA41,Jobcodemaster!$A:$J,4,0)</f>
        <v>IC1</v>
      </c>
      <c r="AY41" t="str">
        <f>VLOOKUP($BA41,Jobcodemaster!$A:$J,5,0)</f>
        <v>L3</v>
      </c>
      <c r="AZ41" t="str">
        <f t="shared" si="10"/>
        <v>3</v>
      </c>
      <c r="BA41" s="155">
        <f t="shared" si="11"/>
        <v>20310</v>
      </c>
      <c r="BB41" t="str">
        <f>VLOOKUP($BA41,Jobcodemaster!$A:$J,7,0)</f>
        <v>20310.Staff Consultant - IC1</v>
      </c>
      <c r="BC41" t="str">
        <f>VLOOKUP($BA41,Jobcodemaster!$A:$J,9,0)</f>
        <v>Staff Consultant</v>
      </c>
      <c r="BD41" t="str">
        <f>VLOOKUP($BA41,Jobcodemaster!$A:$J,2,0)</f>
        <v>Delivery</v>
      </c>
      <c r="BE41" t="str">
        <f>VLOOKUP($BA41,Jobcodemaster!$A:$J,3,0)</f>
        <v>B</v>
      </c>
      <c r="BF41" t="e">
        <f>VLOOKUP(AM41,#REF!,14,0)</f>
        <v>#REF!</v>
      </c>
      <c r="BG41" t="e">
        <f>VLOOKUP(AM41,#REF!,15,0)</f>
        <v>#REF!</v>
      </c>
      <c r="BH41" t="str">
        <f t="shared" si="12"/>
        <v>shizuka.kaneko@oracle.com</v>
      </c>
      <c r="BI41" s="95">
        <f t="shared" si="13"/>
        <v>41365</v>
      </c>
      <c r="BJ41" t="str">
        <f t="shared" si="14"/>
        <v>NG</v>
      </c>
      <c r="BK41" t="str">
        <f t="shared" si="15"/>
        <v>JP-Tokyo-Akasaka Office</v>
      </c>
      <c r="BL41" t="str">
        <f t="shared" si="16"/>
        <v>ACB</v>
      </c>
      <c r="BM41" t="str">
        <f t="shared" si="17"/>
        <v>ｶﾈｺ ｼｽﾞｶ</v>
      </c>
      <c r="BN41" t="str">
        <f t="shared" si="18"/>
        <v>Shizuka Kaneko</v>
      </c>
      <c r="BO41" s="164">
        <f t="shared" si="19"/>
        <v>0</v>
      </c>
      <c r="BP41" t="str">
        <f t="shared" si="20"/>
        <v>かねこ しずか</v>
      </c>
      <c r="BQ41" t="e">
        <f>VLOOKUP(AM41,#REF!,12,0)</f>
        <v>#REF!</v>
      </c>
      <c r="BS41" s="173" t="str">
        <f t="shared" si="21"/>
        <v>Y</v>
      </c>
      <c r="BT41" s="173" t="str">
        <f t="shared" si="21"/>
        <v/>
      </c>
      <c r="BU41" s="173" t="str">
        <f t="shared" si="21"/>
        <v/>
      </c>
      <c r="BV41" s="173" t="str">
        <f t="shared" si="21"/>
        <v/>
      </c>
      <c r="BW41" s="173" t="e">
        <f t="shared" si="22"/>
        <v>#REF!</v>
      </c>
      <c r="BX41" s="173" t="str">
        <f t="shared" si="23"/>
        <v>Y</v>
      </c>
      <c r="BY41" s="174">
        <f t="shared" si="24"/>
        <v>4727</v>
      </c>
      <c r="BZ41" t="str">
        <f t="shared" si="25"/>
        <v>shizuka.kaneko@oracle.com</v>
      </c>
      <c r="CA41" s="214">
        <f t="shared" si="26"/>
        <v>43574</v>
      </c>
      <c r="CB41">
        <f t="shared" si="27"/>
        <v>506325</v>
      </c>
      <c r="CC41" t="e">
        <f t="shared" si="28"/>
        <v>#REF!</v>
      </c>
      <c r="CD41" t="e">
        <f t="shared" si="4"/>
        <v>#REF!</v>
      </c>
      <c r="CE41" t="str">
        <f t="shared" si="29"/>
        <v>JPBG  - Oracle Corporation Japan</v>
      </c>
      <c r="CF41" t="str">
        <f t="shared" si="30"/>
        <v/>
      </c>
      <c r="CG41" t="str">
        <f t="shared" si="31"/>
        <v/>
      </c>
    </row>
    <row r="42" spans="1:85">
      <c r="A42" t="s">
        <v>51</v>
      </c>
      <c r="B42">
        <v>5448</v>
      </c>
      <c r="C42" t="s">
        <v>454</v>
      </c>
      <c r="D42" t="s">
        <v>455</v>
      </c>
      <c r="E42" t="s">
        <v>54</v>
      </c>
      <c r="F42" t="s">
        <v>397</v>
      </c>
      <c r="G42" t="s">
        <v>456</v>
      </c>
      <c r="H42" t="s">
        <v>456</v>
      </c>
      <c r="I42" t="s">
        <v>55</v>
      </c>
      <c r="J42" t="s">
        <v>398</v>
      </c>
      <c r="K42" t="s">
        <v>458</v>
      </c>
      <c r="L42" t="s">
        <v>458</v>
      </c>
      <c r="M42" s="217">
        <v>508835</v>
      </c>
      <c r="N42" t="s">
        <v>243</v>
      </c>
      <c r="O42" t="s">
        <v>234</v>
      </c>
      <c r="P42" t="str">
        <f t="shared" si="5"/>
        <v>8</v>
      </c>
      <c r="Q42">
        <v>22028</v>
      </c>
      <c r="R42" t="s">
        <v>244</v>
      </c>
      <c r="S42" t="s">
        <v>245</v>
      </c>
      <c r="T42" t="s">
        <v>127</v>
      </c>
      <c r="U42" t="s">
        <v>128</v>
      </c>
      <c r="V42">
        <v>2559</v>
      </c>
      <c r="W42" t="s">
        <v>460</v>
      </c>
      <c r="X42" t="s">
        <v>461</v>
      </c>
      <c r="Y42" s="95">
        <v>40878</v>
      </c>
      <c r="Z42" t="s">
        <v>63</v>
      </c>
      <c r="AA42" t="s">
        <v>118</v>
      </c>
      <c r="AB42" t="s">
        <v>162</v>
      </c>
      <c r="AC42" t="s">
        <v>4127</v>
      </c>
      <c r="AD42" t="s">
        <v>463</v>
      </c>
      <c r="AF42" t="s">
        <v>464</v>
      </c>
      <c r="AG42" t="s">
        <v>465</v>
      </c>
      <c r="AI42" s="146" t="e">
        <v>#N/A</v>
      </c>
      <c r="AJ42" t="str">
        <f t="shared" si="6"/>
        <v>Active</v>
      </c>
      <c r="AK42">
        <f t="shared" si="7"/>
        <v>5448</v>
      </c>
      <c r="AL42" t="str">
        <f t="shared" si="8"/>
        <v>鈴木 浩樹</v>
      </c>
      <c r="AM42" s="155" t="e">
        <f>+VLOOKUP($AK42,#REF!,3,0)</f>
        <v>#REF!</v>
      </c>
      <c r="AN42" t="e">
        <f t="shared" si="9"/>
        <v>#REF!</v>
      </c>
      <c r="AO42" s="154" t="s">
        <v>54</v>
      </c>
      <c r="AP42" t="e">
        <f>VLOOKUP(AM42,#REF!,2,0)</f>
        <v>#REF!</v>
      </c>
      <c r="AQ42" t="e">
        <f>VLOOKUP(AM42,#REF!,3,0)</f>
        <v>#REF!</v>
      </c>
      <c r="AR42" t="e">
        <f>VLOOKUP(AM42,#REF!,4,0)</f>
        <v>#REF!</v>
      </c>
      <c r="AS42" t="str">
        <f t="shared" si="0"/>
        <v>Oracle Consulting Services</v>
      </c>
      <c r="AT42" t="e">
        <f>VLOOKUP(AM42,#REF!,6,0)</f>
        <v>#REF!</v>
      </c>
      <c r="AU42" t="e">
        <f>VLOOKUP(AM42,#REF!,7,0)</f>
        <v>#REF!</v>
      </c>
      <c r="AV42" t="e">
        <f>VLOOKUP(AM42,#REF!,8,0)</f>
        <v>#REF!</v>
      </c>
      <c r="AW42" s="155">
        <v>508835</v>
      </c>
      <c r="AX42" t="str">
        <f>VLOOKUP($BA42,Jobcodemaster!$A:$J,4,0)</f>
        <v>IC5</v>
      </c>
      <c r="AY42" t="str">
        <f>VLOOKUP($BA42,Jobcodemaster!$A:$J,5,0)</f>
        <v>L8</v>
      </c>
      <c r="AZ42" t="str">
        <f t="shared" si="10"/>
        <v>8</v>
      </c>
      <c r="BA42" s="155">
        <f t="shared" si="11"/>
        <v>22028</v>
      </c>
      <c r="BB42" t="str">
        <f>VLOOKUP($BA42,Jobcodemaster!$A:$J,7,0)</f>
        <v>22028.Consulting Staff Technical Director - IC5</v>
      </c>
      <c r="BC42" t="str">
        <f>VLOOKUP($BA42,Jobcodemaster!$A:$J,9,0)</f>
        <v>Consulting Staff Technical Director</v>
      </c>
      <c r="BD42" t="str">
        <f>VLOOKUP($BA42,Jobcodemaster!$A:$J,2,0)</f>
        <v>General/Operations</v>
      </c>
      <c r="BE42" t="str">
        <f>VLOOKUP($BA42,Jobcodemaster!$A:$J,3,0)</f>
        <v>NB</v>
      </c>
      <c r="BF42" t="e">
        <f>VLOOKUP(AM42,#REF!,14,0)</f>
        <v>#REF!</v>
      </c>
      <c r="BG42" t="e">
        <f>VLOOKUP(AM42,#REF!,15,0)</f>
        <v>#REF!</v>
      </c>
      <c r="BH42" t="str">
        <f t="shared" si="12"/>
        <v>hiroki.suzuki@oracle.com</v>
      </c>
      <c r="BI42" s="95">
        <f t="shared" si="13"/>
        <v>40878</v>
      </c>
      <c r="BJ42" t="str">
        <f t="shared" si="14"/>
        <v>C</v>
      </c>
      <c r="BK42" t="str">
        <f t="shared" si="15"/>
        <v>JP-Tokyo-Akasaka Office</v>
      </c>
      <c r="BL42" t="str">
        <f t="shared" si="16"/>
        <v>ACB</v>
      </c>
      <c r="BM42" t="str">
        <f t="shared" si="17"/>
        <v>ｽｽﾞｷ ﾋﾛｷ</v>
      </c>
      <c r="BN42" t="str">
        <f t="shared" si="18"/>
        <v>Hiroki Suzuki</v>
      </c>
      <c r="BO42" s="164">
        <f t="shared" si="19"/>
        <v>0</v>
      </c>
      <c r="BP42" t="str">
        <f t="shared" si="20"/>
        <v>すずき ひろき</v>
      </c>
      <c r="BQ42" t="e">
        <f>VLOOKUP(AM42,#REF!,12,0)</f>
        <v>#REF!</v>
      </c>
      <c r="BS42" s="173" t="str">
        <f t="shared" si="21"/>
        <v/>
      </c>
      <c r="BT42" s="173" t="str">
        <f t="shared" si="21"/>
        <v/>
      </c>
      <c r="BU42" s="173" t="str">
        <f t="shared" si="21"/>
        <v/>
      </c>
      <c r="BV42" s="173" t="str">
        <f t="shared" si="21"/>
        <v/>
      </c>
      <c r="BW42" s="173" t="e">
        <f t="shared" si="22"/>
        <v>#REF!</v>
      </c>
      <c r="BX42" s="173" t="str">
        <f t="shared" si="23"/>
        <v/>
      </c>
      <c r="BY42" s="174" t="str">
        <f t="shared" si="24"/>
        <v/>
      </c>
      <c r="BZ42" t="str">
        <f t="shared" si="25"/>
        <v/>
      </c>
      <c r="CA42" s="214" t="str">
        <f t="shared" si="26"/>
        <v/>
      </c>
      <c r="CB42" t="str">
        <f t="shared" si="27"/>
        <v/>
      </c>
      <c r="CC42" t="e">
        <f t="shared" si="28"/>
        <v>#REF!</v>
      </c>
      <c r="CD42" t="e">
        <f t="shared" si="4"/>
        <v>#REF!</v>
      </c>
      <c r="CE42" t="str">
        <f t="shared" si="29"/>
        <v/>
      </c>
      <c r="CF42" t="str">
        <f t="shared" si="30"/>
        <v/>
      </c>
      <c r="CG42" t="str">
        <f t="shared" si="31"/>
        <v/>
      </c>
    </row>
    <row r="43" spans="1:85">
      <c r="A43" t="s">
        <v>51</v>
      </c>
      <c r="B43">
        <v>655</v>
      </c>
      <c r="C43" t="s">
        <v>467</v>
      </c>
      <c r="D43" t="s">
        <v>455</v>
      </c>
      <c r="E43" t="s">
        <v>54</v>
      </c>
      <c r="F43" t="s">
        <v>397</v>
      </c>
      <c r="G43" t="s">
        <v>456</v>
      </c>
      <c r="H43" t="s">
        <v>456</v>
      </c>
      <c r="I43" t="s">
        <v>55</v>
      </c>
      <c r="J43" t="s">
        <v>398</v>
      </c>
      <c r="K43" t="s">
        <v>458</v>
      </c>
      <c r="L43" t="s">
        <v>458</v>
      </c>
      <c r="M43" s="217">
        <v>508835</v>
      </c>
      <c r="N43" t="s">
        <v>169</v>
      </c>
      <c r="O43" t="s">
        <v>170</v>
      </c>
      <c r="P43" t="str">
        <f t="shared" si="5"/>
        <v>7</v>
      </c>
      <c r="Q43">
        <v>22027</v>
      </c>
      <c r="R43" t="s">
        <v>171</v>
      </c>
      <c r="S43" t="s">
        <v>172</v>
      </c>
      <c r="T43" t="s">
        <v>127</v>
      </c>
      <c r="U43" t="s">
        <v>128</v>
      </c>
      <c r="V43">
        <v>2559</v>
      </c>
      <c r="W43" t="s">
        <v>460</v>
      </c>
      <c r="X43" t="s">
        <v>468</v>
      </c>
      <c r="Y43" s="95">
        <v>35004</v>
      </c>
      <c r="Z43" t="s">
        <v>63</v>
      </c>
      <c r="AA43" t="s">
        <v>118</v>
      </c>
      <c r="AB43" t="s">
        <v>162</v>
      </c>
      <c r="AC43" t="s">
        <v>4128</v>
      </c>
      <c r="AD43" t="s">
        <v>470</v>
      </c>
      <c r="AF43" t="s">
        <v>471</v>
      </c>
      <c r="AG43" t="s">
        <v>465</v>
      </c>
      <c r="AI43" s="146" t="e">
        <v>#N/A</v>
      </c>
      <c r="AJ43" t="str">
        <f t="shared" si="6"/>
        <v>Active</v>
      </c>
      <c r="AK43">
        <f t="shared" si="7"/>
        <v>655</v>
      </c>
      <c r="AL43" t="str">
        <f t="shared" si="8"/>
        <v>藤田 裕二</v>
      </c>
      <c r="AM43" s="155" t="e">
        <f>+VLOOKUP($AK43,#REF!,3,0)</f>
        <v>#REF!</v>
      </c>
      <c r="AN43" t="e">
        <f t="shared" si="9"/>
        <v>#REF!</v>
      </c>
      <c r="AO43" s="154" t="s">
        <v>54</v>
      </c>
      <c r="AP43" t="e">
        <f>VLOOKUP(AM43,#REF!,2,0)</f>
        <v>#REF!</v>
      </c>
      <c r="AQ43" t="e">
        <f>VLOOKUP(AM43,#REF!,3,0)</f>
        <v>#REF!</v>
      </c>
      <c r="AR43" t="e">
        <f>VLOOKUP(AM43,#REF!,4,0)</f>
        <v>#REF!</v>
      </c>
      <c r="AS43" t="str">
        <f t="shared" si="0"/>
        <v>Oracle Consulting Services</v>
      </c>
      <c r="AT43" t="e">
        <f>VLOOKUP(AM43,#REF!,6,0)</f>
        <v>#REF!</v>
      </c>
      <c r="AU43" t="e">
        <f>VLOOKUP(AM43,#REF!,7,0)</f>
        <v>#REF!</v>
      </c>
      <c r="AV43" t="e">
        <f>VLOOKUP(AM43,#REF!,8,0)</f>
        <v>#REF!</v>
      </c>
      <c r="AW43" s="155">
        <v>508835</v>
      </c>
      <c r="AX43" t="str">
        <f>VLOOKUP($BA43,Jobcodemaster!$A:$J,4,0)</f>
        <v>IC4</v>
      </c>
      <c r="AY43" t="str">
        <f>VLOOKUP($BA43,Jobcodemaster!$A:$J,5,0)</f>
        <v>L7</v>
      </c>
      <c r="AZ43" t="str">
        <f t="shared" si="10"/>
        <v>7</v>
      </c>
      <c r="BA43" s="155">
        <f t="shared" si="11"/>
        <v>22027</v>
      </c>
      <c r="BB43" t="str">
        <f>VLOOKUP($BA43,Jobcodemaster!$A:$J,7,0)</f>
        <v>22027.Consulting Staff Technical Manager - IC4</v>
      </c>
      <c r="BC43" t="str">
        <f>VLOOKUP($BA43,Jobcodemaster!$A:$J,9,0)</f>
        <v>Consulting Staff Technical Manager</v>
      </c>
      <c r="BD43" t="str">
        <f>VLOOKUP($BA43,Jobcodemaster!$A:$J,2,0)</f>
        <v>General/Operations</v>
      </c>
      <c r="BE43" t="str">
        <f>VLOOKUP($BA43,Jobcodemaster!$A:$J,3,0)</f>
        <v>NB</v>
      </c>
      <c r="BF43" t="e">
        <f>VLOOKUP(AM43,#REF!,14,0)</f>
        <v>#REF!</v>
      </c>
      <c r="BG43" t="e">
        <f>VLOOKUP(AM43,#REF!,15,0)</f>
        <v>#REF!</v>
      </c>
      <c r="BH43" t="str">
        <f t="shared" si="12"/>
        <v>yuji.fujita@oracle.com</v>
      </c>
      <c r="BI43" s="95">
        <f t="shared" si="13"/>
        <v>35004</v>
      </c>
      <c r="BJ43" t="str">
        <f t="shared" si="14"/>
        <v>C</v>
      </c>
      <c r="BK43" t="str">
        <f t="shared" si="15"/>
        <v>JP-Tokyo-Akasaka Office</v>
      </c>
      <c r="BL43" t="str">
        <f t="shared" si="16"/>
        <v>ACB</v>
      </c>
      <c r="BM43" t="str">
        <f t="shared" si="17"/>
        <v>ﾌｼﾞﾀ ﾕｳｼﾞ</v>
      </c>
      <c r="BN43" t="str">
        <f t="shared" si="18"/>
        <v>Yuji Fujita</v>
      </c>
      <c r="BO43" s="164">
        <f t="shared" si="19"/>
        <v>0</v>
      </c>
      <c r="BP43" t="str">
        <f t="shared" si="20"/>
        <v>ふじた ゆうじ</v>
      </c>
      <c r="BQ43" t="e">
        <f>VLOOKUP(AM43,#REF!,12,0)</f>
        <v>#REF!</v>
      </c>
      <c r="BS43" s="173" t="str">
        <f t="shared" si="21"/>
        <v/>
      </c>
      <c r="BT43" s="173" t="str">
        <f t="shared" si="21"/>
        <v/>
      </c>
      <c r="BU43" s="173" t="str">
        <f t="shared" si="21"/>
        <v/>
      </c>
      <c r="BV43" s="173" t="str">
        <f t="shared" si="21"/>
        <v/>
      </c>
      <c r="BW43" s="173" t="e">
        <f t="shared" si="22"/>
        <v>#REF!</v>
      </c>
      <c r="BX43" s="173" t="str">
        <f t="shared" si="23"/>
        <v/>
      </c>
      <c r="BY43" s="174" t="str">
        <f t="shared" si="24"/>
        <v/>
      </c>
      <c r="BZ43" t="str">
        <f t="shared" si="25"/>
        <v/>
      </c>
      <c r="CA43" s="214" t="str">
        <f t="shared" si="26"/>
        <v/>
      </c>
      <c r="CB43" t="str">
        <f t="shared" si="27"/>
        <v/>
      </c>
      <c r="CC43" t="e">
        <f t="shared" si="28"/>
        <v>#REF!</v>
      </c>
      <c r="CD43" t="e">
        <f t="shared" si="4"/>
        <v>#REF!</v>
      </c>
      <c r="CE43" t="str">
        <f t="shared" si="29"/>
        <v/>
      </c>
      <c r="CF43" t="str">
        <f t="shared" si="30"/>
        <v/>
      </c>
      <c r="CG43" t="str">
        <f t="shared" si="31"/>
        <v/>
      </c>
    </row>
    <row r="44" spans="1:85">
      <c r="A44" t="s">
        <v>51</v>
      </c>
      <c r="B44">
        <v>1820</v>
      </c>
      <c r="C44" t="s">
        <v>473</v>
      </c>
      <c r="D44" t="s">
        <v>455</v>
      </c>
      <c r="E44" t="s">
        <v>54</v>
      </c>
      <c r="F44" t="s">
        <v>397</v>
      </c>
      <c r="G44" t="s">
        <v>456</v>
      </c>
      <c r="H44" t="s">
        <v>456</v>
      </c>
      <c r="I44" t="s">
        <v>55</v>
      </c>
      <c r="J44" t="s">
        <v>398</v>
      </c>
      <c r="K44" t="s">
        <v>458</v>
      </c>
      <c r="L44" t="s">
        <v>458</v>
      </c>
      <c r="M44" s="217">
        <v>501636</v>
      </c>
      <c r="N44" t="s">
        <v>169</v>
      </c>
      <c r="O44" t="s">
        <v>170</v>
      </c>
      <c r="P44" t="str">
        <f t="shared" si="5"/>
        <v>7</v>
      </c>
      <c r="Q44">
        <v>22027</v>
      </c>
      <c r="R44" t="s">
        <v>171</v>
      </c>
      <c r="S44" t="s">
        <v>172</v>
      </c>
      <c r="T44" t="s">
        <v>127</v>
      </c>
      <c r="U44" t="s">
        <v>128</v>
      </c>
      <c r="V44">
        <v>2559</v>
      </c>
      <c r="W44" t="s">
        <v>460</v>
      </c>
      <c r="X44" t="s">
        <v>475</v>
      </c>
      <c r="Y44" s="95">
        <v>36404</v>
      </c>
      <c r="Z44" t="s">
        <v>63</v>
      </c>
      <c r="AA44" t="s">
        <v>118</v>
      </c>
      <c r="AB44" t="s">
        <v>162</v>
      </c>
      <c r="AC44" t="s">
        <v>4129</v>
      </c>
      <c r="AD44" t="s">
        <v>477</v>
      </c>
      <c r="AF44" t="s">
        <v>478</v>
      </c>
      <c r="AG44" t="s">
        <v>465</v>
      </c>
      <c r="AI44" s="146" t="e">
        <v>#N/A</v>
      </c>
      <c r="AJ44" t="str">
        <f t="shared" si="6"/>
        <v>Active</v>
      </c>
      <c r="AK44">
        <f t="shared" si="7"/>
        <v>1820</v>
      </c>
      <c r="AL44" t="str">
        <f t="shared" si="8"/>
        <v>市田 淳</v>
      </c>
      <c r="AM44" s="155" t="e">
        <f>+VLOOKUP($AK44,#REF!,3,0)</f>
        <v>#REF!</v>
      </c>
      <c r="AN44" t="e">
        <f t="shared" si="9"/>
        <v>#REF!</v>
      </c>
      <c r="AO44" s="154" t="s">
        <v>54</v>
      </c>
      <c r="AP44" t="e">
        <f>VLOOKUP(AM44,#REF!,2,0)</f>
        <v>#REF!</v>
      </c>
      <c r="AQ44" t="e">
        <f>VLOOKUP(AM44,#REF!,3,0)</f>
        <v>#REF!</v>
      </c>
      <c r="AR44" t="e">
        <f>VLOOKUP(AM44,#REF!,4,0)</f>
        <v>#REF!</v>
      </c>
      <c r="AS44" t="str">
        <f t="shared" si="0"/>
        <v>Oracle Consulting Services</v>
      </c>
      <c r="AT44" t="e">
        <f>VLOOKUP(AM44,#REF!,6,0)</f>
        <v>#REF!</v>
      </c>
      <c r="AU44" t="e">
        <f>VLOOKUP(AM44,#REF!,7,0)</f>
        <v>#REF!</v>
      </c>
      <c r="AV44" t="e">
        <f>VLOOKUP(AM44,#REF!,8,0)</f>
        <v>#REF!</v>
      </c>
      <c r="AW44" s="155">
        <v>501636</v>
      </c>
      <c r="AX44" t="str">
        <f>VLOOKUP($BA44,Jobcodemaster!$A:$J,4,0)</f>
        <v>IC4</v>
      </c>
      <c r="AY44" t="str">
        <f>VLOOKUP($BA44,Jobcodemaster!$A:$J,5,0)</f>
        <v>L7</v>
      </c>
      <c r="AZ44" t="str">
        <f t="shared" si="10"/>
        <v>7</v>
      </c>
      <c r="BA44" s="155">
        <f t="shared" si="11"/>
        <v>22027</v>
      </c>
      <c r="BB44" t="str">
        <f>VLOOKUP($BA44,Jobcodemaster!$A:$J,7,0)</f>
        <v>22027.Consulting Staff Technical Manager - IC4</v>
      </c>
      <c r="BC44" t="str">
        <f>VLOOKUP($BA44,Jobcodemaster!$A:$J,9,0)</f>
        <v>Consulting Staff Technical Manager</v>
      </c>
      <c r="BD44" t="str">
        <f>VLOOKUP($BA44,Jobcodemaster!$A:$J,2,0)</f>
        <v>General/Operations</v>
      </c>
      <c r="BE44" t="str">
        <f>VLOOKUP($BA44,Jobcodemaster!$A:$J,3,0)</f>
        <v>NB</v>
      </c>
      <c r="BF44" t="e">
        <f>VLOOKUP(AM44,#REF!,14,0)</f>
        <v>#REF!</v>
      </c>
      <c r="BG44" t="e">
        <f>VLOOKUP(AM44,#REF!,15,0)</f>
        <v>#REF!</v>
      </c>
      <c r="BH44" t="str">
        <f t="shared" si="12"/>
        <v>atsushi.ichida@oracle.com</v>
      </c>
      <c r="BI44" s="95">
        <f t="shared" si="13"/>
        <v>36404</v>
      </c>
      <c r="BJ44" t="str">
        <f t="shared" si="14"/>
        <v>C</v>
      </c>
      <c r="BK44" t="str">
        <f t="shared" si="15"/>
        <v>JP-Tokyo-Akasaka Office</v>
      </c>
      <c r="BL44" t="str">
        <f t="shared" si="16"/>
        <v>ACB</v>
      </c>
      <c r="BM44" t="str">
        <f t="shared" si="17"/>
        <v>ｲﾁﾀﾞ ｱﾂｼ</v>
      </c>
      <c r="BN44" t="str">
        <f t="shared" si="18"/>
        <v>Atsushi Ichida</v>
      </c>
      <c r="BO44" s="164">
        <f t="shared" si="19"/>
        <v>0</v>
      </c>
      <c r="BP44" t="str">
        <f t="shared" si="20"/>
        <v>いちだ あつし</v>
      </c>
      <c r="BQ44" t="e">
        <f>VLOOKUP(AM44,#REF!,12,0)</f>
        <v>#REF!</v>
      </c>
      <c r="BS44" s="173" t="str">
        <f t="shared" si="21"/>
        <v/>
      </c>
      <c r="BT44" s="173" t="str">
        <f t="shared" si="21"/>
        <v/>
      </c>
      <c r="BU44" s="173" t="str">
        <f t="shared" si="21"/>
        <v/>
      </c>
      <c r="BV44" s="173" t="str">
        <f t="shared" si="21"/>
        <v/>
      </c>
      <c r="BW44" s="173" t="e">
        <f t="shared" si="22"/>
        <v>#REF!</v>
      </c>
      <c r="BX44" s="173" t="str">
        <f t="shared" si="23"/>
        <v/>
      </c>
      <c r="BY44" s="174" t="str">
        <f t="shared" si="24"/>
        <v/>
      </c>
      <c r="BZ44" t="str">
        <f t="shared" si="25"/>
        <v/>
      </c>
      <c r="CA44" s="214" t="str">
        <f t="shared" si="26"/>
        <v/>
      </c>
      <c r="CB44" t="str">
        <f t="shared" si="27"/>
        <v/>
      </c>
      <c r="CC44" t="e">
        <f t="shared" si="28"/>
        <v>#REF!</v>
      </c>
      <c r="CD44" t="e">
        <f t="shared" si="4"/>
        <v>#REF!</v>
      </c>
      <c r="CE44" t="str">
        <f t="shared" si="29"/>
        <v/>
      </c>
      <c r="CF44" t="str">
        <f t="shared" si="30"/>
        <v/>
      </c>
      <c r="CG44" t="str">
        <f t="shared" si="31"/>
        <v/>
      </c>
    </row>
    <row r="45" spans="1:85">
      <c r="A45" t="s">
        <v>51</v>
      </c>
      <c r="B45">
        <v>3420</v>
      </c>
      <c r="C45" t="s">
        <v>480</v>
      </c>
      <c r="D45" t="s">
        <v>455</v>
      </c>
      <c r="E45" t="s">
        <v>54</v>
      </c>
      <c r="F45" t="s">
        <v>397</v>
      </c>
      <c r="G45" t="s">
        <v>456</v>
      </c>
      <c r="H45" t="s">
        <v>456</v>
      </c>
      <c r="I45" t="s">
        <v>55</v>
      </c>
      <c r="J45" t="s">
        <v>398</v>
      </c>
      <c r="K45" t="s">
        <v>458</v>
      </c>
      <c r="L45" t="s">
        <v>458</v>
      </c>
      <c r="M45" s="217">
        <v>508835</v>
      </c>
      <c r="N45" t="s">
        <v>169</v>
      </c>
      <c r="O45" t="s">
        <v>170</v>
      </c>
      <c r="P45" t="str">
        <f t="shared" si="5"/>
        <v>7</v>
      </c>
      <c r="Q45">
        <v>22027</v>
      </c>
      <c r="R45" t="s">
        <v>171</v>
      </c>
      <c r="S45" t="s">
        <v>172</v>
      </c>
      <c r="T45" t="s">
        <v>127</v>
      </c>
      <c r="U45" t="s">
        <v>128</v>
      </c>
      <c r="V45">
        <v>2559</v>
      </c>
      <c r="W45" t="s">
        <v>460</v>
      </c>
      <c r="X45" t="s">
        <v>481</v>
      </c>
      <c r="Y45" s="95">
        <v>39234</v>
      </c>
      <c r="Z45" t="s">
        <v>63</v>
      </c>
      <c r="AA45" t="s">
        <v>118</v>
      </c>
      <c r="AB45" t="s">
        <v>162</v>
      </c>
      <c r="AC45" t="s">
        <v>4130</v>
      </c>
      <c r="AD45" t="s">
        <v>483</v>
      </c>
      <c r="AF45" t="s">
        <v>484</v>
      </c>
      <c r="AG45" t="s">
        <v>465</v>
      </c>
      <c r="AI45" s="146" t="e">
        <v>#N/A</v>
      </c>
      <c r="AJ45" t="str">
        <f t="shared" si="6"/>
        <v>Active</v>
      </c>
      <c r="AK45">
        <f t="shared" si="7"/>
        <v>3420</v>
      </c>
      <c r="AL45" t="str">
        <f t="shared" si="8"/>
        <v>小番 弘久</v>
      </c>
      <c r="AM45" s="155" t="e">
        <f>+VLOOKUP($AK45,#REF!,3,0)</f>
        <v>#REF!</v>
      </c>
      <c r="AN45" t="e">
        <f t="shared" si="9"/>
        <v>#REF!</v>
      </c>
      <c r="AO45" s="154" t="s">
        <v>54</v>
      </c>
      <c r="AP45" t="e">
        <f>VLOOKUP(AM45,#REF!,2,0)</f>
        <v>#REF!</v>
      </c>
      <c r="AQ45" t="e">
        <f>VLOOKUP(AM45,#REF!,3,0)</f>
        <v>#REF!</v>
      </c>
      <c r="AR45" t="e">
        <f>VLOOKUP(AM45,#REF!,4,0)</f>
        <v>#REF!</v>
      </c>
      <c r="AS45" t="str">
        <f t="shared" si="0"/>
        <v>Oracle Consulting Services</v>
      </c>
      <c r="AT45" t="e">
        <f>VLOOKUP(AM45,#REF!,6,0)</f>
        <v>#REF!</v>
      </c>
      <c r="AU45" t="e">
        <f>VLOOKUP(AM45,#REF!,7,0)</f>
        <v>#REF!</v>
      </c>
      <c r="AV45" t="e">
        <f>VLOOKUP(AM45,#REF!,8,0)</f>
        <v>#REF!</v>
      </c>
      <c r="AW45" s="155">
        <v>508835</v>
      </c>
      <c r="AX45" t="str">
        <f>VLOOKUP($BA45,Jobcodemaster!$A:$J,4,0)</f>
        <v>IC4</v>
      </c>
      <c r="AY45" t="str">
        <f>VLOOKUP($BA45,Jobcodemaster!$A:$J,5,0)</f>
        <v>L7</v>
      </c>
      <c r="AZ45" t="str">
        <f t="shared" si="10"/>
        <v>7</v>
      </c>
      <c r="BA45" s="155">
        <f t="shared" si="11"/>
        <v>22027</v>
      </c>
      <c r="BB45" t="str">
        <f>VLOOKUP($BA45,Jobcodemaster!$A:$J,7,0)</f>
        <v>22027.Consulting Staff Technical Manager - IC4</v>
      </c>
      <c r="BC45" t="str">
        <f>VLOOKUP($BA45,Jobcodemaster!$A:$J,9,0)</f>
        <v>Consulting Staff Technical Manager</v>
      </c>
      <c r="BD45" t="str">
        <f>VLOOKUP($BA45,Jobcodemaster!$A:$J,2,0)</f>
        <v>General/Operations</v>
      </c>
      <c r="BE45" t="str">
        <f>VLOOKUP($BA45,Jobcodemaster!$A:$J,3,0)</f>
        <v>NB</v>
      </c>
      <c r="BF45" t="e">
        <f>VLOOKUP(AM45,#REF!,14,0)</f>
        <v>#REF!</v>
      </c>
      <c r="BG45" t="e">
        <f>VLOOKUP(AM45,#REF!,15,0)</f>
        <v>#REF!</v>
      </c>
      <c r="BH45" t="str">
        <f t="shared" si="12"/>
        <v>hirohisa.kotsugai@oracle.com</v>
      </c>
      <c r="BI45" s="95">
        <f t="shared" si="13"/>
        <v>39234</v>
      </c>
      <c r="BJ45" t="str">
        <f t="shared" si="14"/>
        <v>C</v>
      </c>
      <c r="BK45" t="str">
        <f t="shared" si="15"/>
        <v>JP-Tokyo-Akasaka Office</v>
      </c>
      <c r="BL45" t="str">
        <f t="shared" si="16"/>
        <v>ACB</v>
      </c>
      <c r="BM45" t="str">
        <f t="shared" si="17"/>
        <v>ｺﾂｶﾞｲ ﾋﾛﾋｻ</v>
      </c>
      <c r="BN45" t="str">
        <f t="shared" si="18"/>
        <v>Hirohisa Kotsugai</v>
      </c>
      <c r="BO45" s="164">
        <f t="shared" si="19"/>
        <v>0</v>
      </c>
      <c r="BP45" t="str">
        <f t="shared" si="20"/>
        <v>こつがい ひろひさ</v>
      </c>
      <c r="BQ45" t="e">
        <f>VLOOKUP(AM45,#REF!,12,0)</f>
        <v>#REF!</v>
      </c>
      <c r="BS45" s="173" t="str">
        <f t="shared" si="21"/>
        <v/>
      </c>
      <c r="BT45" s="173" t="str">
        <f t="shared" si="21"/>
        <v/>
      </c>
      <c r="BU45" s="173" t="str">
        <f t="shared" si="21"/>
        <v/>
      </c>
      <c r="BV45" s="173" t="str">
        <f t="shared" si="21"/>
        <v/>
      </c>
      <c r="BW45" s="173" t="e">
        <f t="shared" si="22"/>
        <v>#REF!</v>
      </c>
      <c r="BX45" s="173" t="str">
        <f t="shared" si="23"/>
        <v/>
      </c>
      <c r="BY45" s="174" t="str">
        <f t="shared" si="24"/>
        <v/>
      </c>
      <c r="BZ45" t="str">
        <f t="shared" si="25"/>
        <v/>
      </c>
      <c r="CA45" s="214" t="str">
        <f t="shared" si="26"/>
        <v/>
      </c>
      <c r="CB45" t="str">
        <f t="shared" si="27"/>
        <v/>
      </c>
      <c r="CC45" t="e">
        <f t="shared" si="28"/>
        <v>#REF!</v>
      </c>
      <c r="CD45" t="e">
        <f t="shared" si="4"/>
        <v>#REF!</v>
      </c>
      <c r="CE45" t="str">
        <f t="shared" si="29"/>
        <v/>
      </c>
      <c r="CF45" t="str">
        <f t="shared" si="30"/>
        <v/>
      </c>
      <c r="CG45" t="str">
        <f t="shared" si="31"/>
        <v/>
      </c>
    </row>
    <row r="46" spans="1:85">
      <c r="A46" t="s">
        <v>51</v>
      </c>
      <c r="B46">
        <v>4560</v>
      </c>
      <c r="C46" t="s">
        <v>486</v>
      </c>
      <c r="D46" t="s">
        <v>455</v>
      </c>
      <c r="E46" t="s">
        <v>54</v>
      </c>
      <c r="F46" t="s">
        <v>397</v>
      </c>
      <c r="G46" t="s">
        <v>456</v>
      </c>
      <c r="H46" t="s">
        <v>456</v>
      </c>
      <c r="I46" t="s">
        <v>55</v>
      </c>
      <c r="J46" t="s">
        <v>398</v>
      </c>
      <c r="K46" t="s">
        <v>458</v>
      </c>
      <c r="L46" t="s">
        <v>458</v>
      </c>
      <c r="M46" s="217">
        <v>501636</v>
      </c>
      <c r="N46" t="s">
        <v>123</v>
      </c>
      <c r="O46" t="s">
        <v>158</v>
      </c>
      <c r="P46" t="str">
        <f t="shared" si="5"/>
        <v>6</v>
      </c>
      <c r="Q46">
        <v>22026</v>
      </c>
      <c r="R46" t="s">
        <v>179</v>
      </c>
      <c r="S46" t="s">
        <v>180</v>
      </c>
      <c r="T46" t="s">
        <v>127</v>
      </c>
      <c r="U46" t="s">
        <v>128</v>
      </c>
      <c r="V46">
        <v>2559</v>
      </c>
      <c r="W46" t="s">
        <v>460</v>
      </c>
      <c r="X46" t="s">
        <v>487</v>
      </c>
      <c r="Y46" s="95">
        <v>41061</v>
      </c>
      <c r="Z46" t="s">
        <v>63</v>
      </c>
      <c r="AA46" t="s">
        <v>118</v>
      </c>
      <c r="AB46" t="s">
        <v>162</v>
      </c>
      <c r="AC46" t="s">
        <v>4131</v>
      </c>
      <c r="AD46" t="s">
        <v>489</v>
      </c>
      <c r="AF46" t="s">
        <v>490</v>
      </c>
      <c r="AG46" t="s">
        <v>465</v>
      </c>
      <c r="AI46" s="146" t="e">
        <v>#N/A</v>
      </c>
      <c r="AJ46" t="str">
        <f t="shared" si="6"/>
        <v>Active</v>
      </c>
      <c r="AK46">
        <f t="shared" si="7"/>
        <v>4560</v>
      </c>
      <c r="AL46" t="str">
        <f t="shared" si="8"/>
        <v>渡辺 義孝</v>
      </c>
      <c r="AM46" s="155" t="e">
        <f>+VLOOKUP($AK46,#REF!,3,0)</f>
        <v>#REF!</v>
      </c>
      <c r="AN46" t="e">
        <f t="shared" si="9"/>
        <v>#REF!</v>
      </c>
      <c r="AO46" s="154" t="s">
        <v>54</v>
      </c>
      <c r="AP46" t="e">
        <f>VLOOKUP(AM46,#REF!,2,0)</f>
        <v>#REF!</v>
      </c>
      <c r="AQ46" t="e">
        <f>VLOOKUP(AM46,#REF!,3,0)</f>
        <v>#REF!</v>
      </c>
      <c r="AR46" t="e">
        <f>VLOOKUP(AM46,#REF!,4,0)</f>
        <v>#REF!</v>
      </c>
      <c r="AS46" t="str">
        <f t="shared" si="0"/>
        <v>Oracle Consulting Services</v>
      </c>
      <c r="AT46" t="e">
        <f>VLOOKUP(AM46,#REF!,6,0)</f>
        <v>#REF!</v>
      </c>
      <c r="AU46" t="e">
        <f>VLOOKUP(AM46,#REF!,7,0)</f>
        <v>#REF!</v>
      </c>
      <c r="AV46" t="e">
        <f>VLOOKUP(AM46,#REF!,8,0)</f>
        <v>#REF!</v>
      </c>
      <c r="AW46" s="155">
        <v>501636</v>
      </c>
      <c r="AX46" t="str">
        <f>VLOOKUP($BA46,Jobcodemaster!$A:$J,4,0)</f>
        <v>IC3</v>
      </c>
      <c r="AY46" t="str">
        <f>VLOOKUP($BA46,Jobcodemaster!$A:$J,5,0)</f>
        <v>L6</v>
      </c>
      <c r="AZ46" t="str">
        <f t="shared" si="10"/>
        <v>6</v>
      </c>
      <c r="BA46" s="155">
        <f t="shared" si="11"/>
        <v>22026</v>
      </c>
      <c r="BB46" t="str">
        <f>VLOOKUP($BA46,Jobcodemaster!$A:$J,7,0)</f>
        <v>22026.Consulting Staff Senior Principal - IC3</v>
      </c>
      <c r="BC46" t="str">
        <f>VLOOKUP($BA46,Jobcodemaster!$A:$J,9,0)</f>
        <v>Consulting Staff Senior Principal</v>
      </c>
      <c r="BD46" t="str">
        <f>VLOOKUP($BA46,Jobcodemaster!$A:$J,2,0)</f>
        <v>General/Operations</v>
      </c>
      <c r="BE46" t="str">
        <f>VLOOKUP($BA46,Jobcodemaster!$A:$J,3,0)</f>
        <v>NB</v>
      </c>
      <c r="BF46" t="e">
        <f>VLOOKUP(AM46,#REF!,14,0)</f>
        <v>#REF!</v>
      </c>
      <c r="BG46" t="e">
        <f>VLOOKUP(AM46,#REF!,15,0)</f>
        <v>#REF!</v>
      </c>
      <c r="BH46" t="str">
        <f t="shared" si="12"/>
        <v>yoshitaka.y.watanabe@oracle.com</v>
      </c>
      <c r="BI46" s="95">
        <f t="shared" si="13"/>
        <v>41061</v>
      </c>
      <c r="BJ46" t="str">
        <f t="shared" si="14"/>
        <v>C</v>
      </c>
      <c r="BK46" t="str">
        <f t="shared" si="15"/>
        <v>JP-Tokyo-Akasaka Office</v>
      </c>
      <c r="BL46" t="str">
        <f t="shared" si="16"/>
        <v>ACB</v>
      </c>
      <c r="BM46" t="str">
        <f t="shared" si="17"/>
        <v>ﾜﾀﾅﾍﾞ ﾖｼﾀｶ</v>
      </c>
      <c r="BN46" t="str">
        <f t="shared" si="18"/>
        <v>Yoshitaka Watanabe</v>
      </c>
      <c r="BO46" s="164">
        <f t="shared" si="19"/>
        <v>0</v>
      </c>
      <c r="BP46" t="str">
        <f t="shared" si="20"/>
        <v>わたなべ よしたか</v>
      </c>
      <c r="BQ46" t="e">
        <f>VLOOKUP(AM46,#REF!,12,0)</f>
        <v>#REF!</v>
      </c>
      <c r="BS46" s="173" t="str">
        <f t="shared" si="21"/>
        <v/>
      </c>
      <c r="BT46" s="173" t="str">
        <f t="shared" si="21"/>
        <v/>
      </c>
      <c r="BU46" s="173" t="str">
        <f t="shared" si="21"/>
        <v/>
      </c>
      <c r="BV46" s="173" t="str">
        <f t="shared" si="21"/>
        <v/>
      </c>
      <c r="BW46" s="173" t="e">
        <f t="shared" si="22"/>
        <v>#REF!</v>
      </c>
      <c r="BX46" s="173" t="str">
        <f t="shared" si="23"/>
        <v/>
      </c>
      <c r="BY46" s="174" t="str">
        <f t="shared" si="24"/>
        <v/>
      </c>
      <c r="BZ46" t="str">
        <f t="shared" si="25"/>
        <v/>
      </c>
      <c r="CA46" s="214" t="str">
        <f t="shared" si="26"/>
        <v/>
      </c>
      <c r="CB46" t="str">
        <f t="shared" si="27"/>
        <v/>
      </c>
      <c r="CC46" t="e">
        <f t="shared" si="28"/>
        <v>#REF!</v>
      </c>
      <c r="CD46" t="e">
        <f t="shared" si="4"/>
        <v>#REF!</v>
      </c>
      <c r="CE46" t="str">
        <f t="shared" si="29"/>
        <v/>
      </c>
      <c r="CF46" t="str">
        <f t="shared" si="30"/>
        <v/>
      </c>
      <c r="CG46" t="str">
        <f t="shared" si="31"/>
        <v/>
      </c>
    </row>
    <row r="47" spans="1:85">
      <c r="A47" t="s">
        <v>51</v>
      </c>
      <c r="B47">
        <v>2985</v>
      </c>
      <c r="C47" t="s">
        <v>492</v>
      </c>
      <c r="D47" t="s">
        <v>4073</v>
      </c>
      <c r="E47" t="s">
        <v>54</v>
      </c>
      <c r="F47" t="s">
        <v>397</v>
      </c>
      <c r="G47" t="s">
        <v>494</v>
      </c>
      <c r="H47" t="s">
        <v>494</v>
      </c>
      <c r="I47" t="s">
        <v>55</v>
      </c>
      <c r="J47" t="s">
        <v>398</v>
      </c>
      <c r="K47" t="s">
        <v>495</v>
      </c>
      <c r="L47" t="s">
        <v>495</v>
      </c>
      <c r="M47" s="217">
        <v>508835</v>
      </c>
      <c r="N47" t="s">
        <v>197</v>
      </c>
      <c r="O47" t="s">
        <v>170</v>
      </c>
      <c r="P47" t="str">
        <f t="shared" si="5"/>
        <v>7</v>
      </c>
      <c r="Q47" s="149">
        <v>21110</v>
      </c>
      <c r="R47" t="s">
        <v>496</v>
      </c>
      <c r="S47" t="s">
        <v>497</v>
      </c>
      <c r="T47" t="s">
        <v>60</v>
      </c>
      <c r="U47" t="s">
        <v>61</v>
      </c>
      <c r="V47">
        <v>1737</v>
      </c>
      <c r="W47" t="s">
        <v>395</v>
      </c>
      <c r="X47" t="s">
        <v>498</v>
      </c>
      <c r="Y47" s="95">
        <v>38626</v>
      </c>
      <c r="Z47" t="s">
        <v>63</v>
      </c>
      <c r="AA47" t="s">
        <v>118</v>
      </c>
      <c r="AB47" t="s">
        <v>162</v>
      </c>
      <c r="AC47" t="s">
        <v>4132</v>
      </c>
      <c r="AD47" t="s">
        <v>500</v>
      </c>
      <c r="AE47" t="s">
        <v>67</v>
      </c>
      <c r="AF47" t="s">
        <v>501</v>
      </c>
      <c r="AG47" t="s">
        <v>502</v>
      </c>
      <c r="AI47" s="146" t="s">
        <v>5013</v>
      </c>
      <c r="AJ47" t="str">
        <f t="shared" si="6"/>
        <v>Active</v>
      </c>
      <c r="AK47">
        <f t="shared" si="7"/>
        <v>2985</v>
      </c>
      <c r="AL47" t="str">
        <f t="shared" si="8"/>
        <v>前島 裕史</v>
      </c>
      <c r="AM47" s="155" t="e">
        <f>+VLOOKUP($AK47,#REF!,3,0)</f>
        <v>#REF!</v>
      </c>
      <c r="AN47" t="e">
        <f t="shared" si="9"/>
        <v>#REF!</v>
      </c>
      <c r="AO47" s="154" t="s">
        <v>54</v>
      </c>
      <c r="AP47" t="e">
        <f>VLOOKUP(AM47,#REF!,2,0)</f>
        <v>#REF!</v>
      </c>
      <c r="AQ47" t="e">
        <f>VLOOKUP(AM47,#REF!,3,0)</f>
        <v>#REF!</v>
      </c>
      <c r="AR47" t="e">
        <f>VLOOKUP(AM47,#REF!,4,0)</f>
        <v>#REF!</v>
      </c>
      <c r="AS47" t="str">
        <f t="shared" si="0"/>
        <v>Oracle Consulting Services</v>
      </c>
      <c r="AT47" t="e">
        <f>VLOOKUP(AM47,#REF!,6,0)</f>
        <v>#REF!</v>
      </c>
      <c r="AU47" t="e">
        <f>VLOOKUP(AM47,#REF!,7,0)</f>
        <v>#REF!</v>
      </c>
      <c r="AV47" t="e">
        <f>VLOOKUP(AM47,#REF!,8,0)</f>
        <v>#REF!</v>
      </c>
      <c r="AW47" s="155">
        <v>508835</v>
      </c>
      <c r="AX47" t="str">
        <f>VLOOKUP($BA47,Jobcodemaster!$A:$J,4,0)</f>
        <v>M3</v>
      </c>
      <c r="AY47" t="str">
        <f>VLOOKUP($BA47,Jobcodemaster!$A:$J,5,0)</f>
        <v>L7</v>
      </c>
      <c r="AZ47" t="str">
        <f t="shared" si="10"/>
        <v>7</v>
      </c>
      <c r="BA47" s="155">
        <f t="shared" si="11"/>
        <v>21110</v>
      </c>
      <c r="BB47" t="str">
        <f>VLOOKUP($BA47,Jobcodemaster!$A:$J,7,0)</f>
        <v>21110.Consulting Practice Manager - M3</v>
      </c>
      <c r="BC47" t="str">
        <f>VLOOKUP($BA47,Jobcodemaster!$A:$J,9,0)</f>
        <v>Consulting Practice Manager</v>
      </c>
      <c r="BD47" t="str">
        <f>VLOOKUP($BA47,Jobcodemaster!$A:$J,2,0)</f>
        <v>Practice</v>
      </c>
      <c r="BE47" t="str">
        <f>VLOOKUP($BA47,Jobcodemaster!$A:$J,3,0)</f>
        <v>B</v>
      </c>
      <c r="BF47" t="e">
        <f>VLOOKUP(AM47,#REF!,14,0)</f>
        <v>#REF!</v>
      </c>
      <c r="BG47" t="e">
        <f>VLOOKUP(AM47,#REF!,15,0)</f>
        <v>#REF!</v>
      </c>
      <c r="BH47" t="str">
        <f t="shared" si="12"/>
        <v>hiroshi.maejima@oracle.com</v>
      </c>
      <c r="BI47" s="95">
        <f t="shared" si="13"/>
        <v>38626</v>
      </c>
      <c r="BJ47" t="str">
        <f t="shared" si="14"/>
        <v>C</v>
      </c>
      <c r="BK47" t="str">
        <f t="shared" si="15"/>
        <v>JP-Tokyo-Akasaka Office</v>
      </c>
      <c r="BL47" t="str">
        <f t="shared" si="16"/>
        <v>ACB</v>
      </c>
      <c r="BM47" t="str">
        <f t="shared" si="17"/>
        <v>ﾏｴｼﾞﾏ ﾋﾛｼ</v>
      </c>
      <c r="BN47" t="str">
        <f t="shared" si="18"/>
        <v>Hiroshi Maejima</v>
      </c>
      <c r="BO47" s="164" t="str">
        <f t="shared" si="19"/>
        <v>Y</v>
      </c>
      <c r="BP47" t="str">
        <f t="shared" si="20"/>
        <v>まえじま ひろし</v>
      </c>
      <c r="BQ47" t="e">
        <f>VLOOKUP(AM47,#REF!,12,0)</f>
        <v>#REF!</v>
      </c>
      <c r="BS47" s="173" t="str">
        <f t="shared" si="21"/>
        <v/>
      </c>
      <c r="BT47" s="173" t="str">
        <f t="shared" si="21"/>
        <v/>
      </c>
      <c r="BU47" s="173" t="str">
        <f t="shared" si="21"/>
        <v/>
      </c>
      <c r="BV47" s="173" t="str">
        <f t="shared" si="21"/>
        <v/>
      </c>
      <c r="BW47" s="173" t="e">
        <f t="shared" si="22"/>
        <v>#REF!</v>
      </c>
      <c r="BX47" s="173" t="str">
        <f t="shared" si="23"/>
        <v/>
      </c>
      <c r="BY47" s="174" t="str">
        <f t="shared" si="24"/>
        <v/>
      </c>
      <c r="BZ47" t="str">
        <f t="shared" si="25"/>
        <v/>
      </c>
      <c r="CA47" s="214" t="str">
        <f t="shared" si="26"/>
        <v/>
      </c>
      <c r="CB47" t="str">
        <f t="shared" si="27"/>
        <v/>
      </c>
      <c r="CC47" t="e">
        <f t="shared" si="28"/>
        <v>#REF!</v>
      </c>
      <c r="CD47" t="e">
        <f t="shared" si="4"/>
        <v>#REF!</v>
      </c>
      <c r="CE47" t="str">
        <f t="shared" si="29"/>
        <v/>
      </c>
      <c r="CF47" t="str">
        <f t="shared" si="30"/>
        <v/>
      </c>
      <c r="CG47" t="str">
        <f t="shared" si="31"/>
        <v/>
      </c>
    </row>
    <row r="48" spans="1:85" s="144" customFormat="1">
      <c r="A48" s="144" t="s">
        <v>51</v>
      </c>
      <c r="B48" s="144">
        <v>8117</v>
      </c>
      <c r="C48" s="144" t="s">
        <v>505</v>
      </c>
      <c r="D48" s="144" t="s">
        <v>4073</v>
      </c>
      <c r="E48" s="144" t="s">
        <v>54</v>
      </c>
      <c r="F48" s="144" t="s">
        <v>397</v>
      </c>
      <c r="G48" s="144" t="s">
        <v>494</v>
      </c>
      <c r="H48" s="144" t="s">
        <v>494</v>
      </c>
      <c r="I48" s="144" t="s">
        <v>55</v>
      </c>
      <c r="J48" s="144" t="s">
        <v>398</v>
      </c>
      <c r="K48" s="144" t="s">
        <v>495</v>
      </c>
      <c r="L48" s="144" t="s">
        <v>495</v>
      </c>
      <c r="M48" s="350">
        <v>506335</v>
      </c>
      <c r="N48" s="144" t="s">
        <v>243</v>
      </c>
      <c r="O48" s="144" t="s">
        <v>143</v>
      </c>
      <c r="P48" s="144" t="str">
        <f t="shared" si="5"/>
        <v>9</v>
      </c>
      <c r="Q48" s="204">
        <v>22029</v>
      </c>
      <c r="R48" s="144" t="s">
        <v>4879</v>
      </c>
      <c r="S48" s="144" t="s">
        <v>507</v>
      </c>
      <c r="T48" s="144" t="s">
        <v>368</v>
      </c>
      <c r="U48" s="144" t="s">
        <v>61</v>
      </c>
      <c r="V48" s="144">
        <v>2985</v>
      </c>
      <c r="W48" s="144" t="s">
        <v>492</v>
      </c>
      <c r="X48" s="144" t="s">
        <v>508</v>
      </c>
      <c r="Y48" s="205">
        <v>41988</v>
      </c>
      <c r="Z48" s="144" t="s">
        <v>63</v>
      </c>
      <c r="AA48" s="144" t="s">
        <v>64</v>
      </c>
      <c r="AB48" s="144" t="s">
        <v>119</v>
      </c>
      <c r="AC48" s="144" t="s">
        <v>4133</v>
      </c>
      <c r="AD48" s="144" t="s">
        <v>510</v>
      </c>
      <c r="AF48" s="144" t="s">
        <v>4134</v>
      </c>
      <c r="AG48" s="144" t="s">
        <v>502</v>
      </c>
      <c r="AH48" s="206"/>
      <c r="AI48" s="206" t="s">
        <v>5023</v>
      </c>
      <c r="AJ48" s="144" t="str">
        <f t="shared" si="6"/>
        <v>Active</v>
      </c>
      <c r="AK48" s="144">
        <f t="shared" si="7"/>
        <v>8117</v>
      </c>
      <c r="AL48" s="144" t="str">
        <f t="shared" si="8"/>
        <v>藤村 勝義</v>
      </c>
      <c r="AM48" s="207" t="e">
        <f>+VLOOKUP($AK48,#REF!,3,0)</f>
        <v>#REF!</v>
      </c>
      <c r="AN48" s="144" t="e">
        <f t="shared" si="9"/>
        <v>#REF!</v>
      </c>
      <c r="AO48" s="208" t="s">
        <v>54</v>
      </c>
      <c r="AP48" s="144" t="e">
        <f>VLOOKUP(AM48,#REF!,2,0)</f>
        <v>#REF!</v>
      </c>
      <c r="AQ48" s="144" t="e">
        <f>VLOOKUP(AM48,#REF!,3,0)</f>
        <v>#REF!</v>
      </c>
      <c r="AR48" s="144" t="e">
        <f>VLOOKUP(AM48,#REF!,4,0)</f>
        <v>#REF!</v>
      </c>
      <c r="AS48" s="144" t="str">
        <f t="shared" si="0"/>
        <v>Oracle Consulting Services</v>
      </c>
      <c r="AT48" s="144" t="e">
        <f>VLOOKUP(AM48,#REF!,6,0)</f>
        <v>#REF!</v>
      </c>
      <c r="AU48" s="144" t="e">
        <f>VLOOKUP(AM48,#REF!,7,0)</f>
        <v>#REF!</v>
      </c>
      <c r="AV48" s="144" t="e">
        <f>VLOOKUP(AM48,#REF!,8,0)</f>
        <v>#REF!</v>
      </c>
      <c r="AW48" s="207">
        <v>506325</v>
      </c>
      <c r="AX48" t="str">
        <f>VLOOKUP($BA48,Jobcodemaster!$A:$J,4,0)</f>
        <v>IC5</v>
      </c>
      <c r="AY48" t="str">
        <f>VLOOKUP($BA48,Jobcodemaster!$A:$J,5,0)</f>
        <v>L9</v>
      </c>
      <c r="AZ48" t="str">
        <f t="shared" si="10"/>
        <v>9</v>
      </c>
      <c r="BA48" s="207">
        <f t="shared" si="11"/>
        <v>22029</v>
      </c>
      <c r="BB48" t="str">
        <f>VLOOKUP($BA48,Jobcodemaster!$A:$J,7,0)</f>
        <v>22029.Consulting Staff Technical Senior Director - IC5</v>
      </c>
      <c r="BC48" t="str">
        <f>VLOOKUP($BA48,Jobcodemaster!$A:$J,9,0)</f>
        <v>Consulting Staff Technical Senior Director</v>
      </c>
      <c r="BD48" t="str">
        <f>VLOOKUP($BA48,Jobcodemaster!$A:$J,2,0)</f>
        <v>General/Operations</v>
      </c>
      <c r="BE48" t="str">
        <f>VLOOKUP($BA48,Jobcodemaster!$A:$J,3,0)</f>
        <v>NB</v>
      </c>
      <c r="BF48" s="144" t="e">
        <f>VLOOKUP(AM48,#REF!,14,0)</f>
        <v>#REF!</v>
      </c>
      <c r="BG48" s="144" t="e">
        <f>VLOOKUP(AM48,#REF!,15,0)</f>
        <v>#REF!</v>
      </c>
      <c r="BH48" s="144" t="str">
        <f t="shared" si="12"/>
        <v>katsuyoshi.fujimura@oracle.com</v>
      </c>
      <c r="BI48" s="205">
        <f t="shared" si="13"/>
        <v>41988</v>
      </c>
      <c r="BJ48" s="144" t="str">
        <f t="shared" si="14"/>
        <v>C</v>
      </c>
      <c r="BK48" s="144" t="str">
        <f t="shared" si="15"/>
        <v>JP-Tokyo-OAC</v>
      </c>
      <c r="BL48" s="144" t="str">
        <f t="shared" si="16"/>
        <v>OAC</v>
      </c>
      <c r="BM48" s="144" t="str">
        <f t="shared" si="17"/>
        <v>ﾌｼﾞﾑﾗ ｶﾂﾖｼ</v>
      </c>
      <c r="BN48" s="144" t="str">
        <f t="shared" si="18"/>
        <v>Katsuyoshi Fujimura</v>
      </c>
      <c r="BO48" s="209">
        <f t="shared" si="19"/>
        <v>0</v>
      </c>
      <c r="BP48" s="144" t="str">
        <f t="shared" si="20"/>
        <v>ふじむら かつよし</v>
      </c>
      <c r="BQ48" s="144" t="e">
        <f>VLOOKUP(AM48,#REF!,12,0)</f>
        <v>#REF!</v>
      </c>
      <c r="BS48" s="210" t="str">
        <f t="shared" si="21"/>
        <v>Y</v>
      </c>
      <c r="BT48" s="210" t="str">
        <f t="shared" si="21"/>
        <v/>
      </c>
      <c r="BU48" s="210" t="str">
        <f t="shared" si="21"/>
        <v/>
      </c>
      <c r="BV48" s="210" t="str">
        <f t="shared" si="21"/>
        <v/>
      </c>
      <c r="BW48" s="173" t="e">
        <f t="shared" si="22"/>
        <v>#REF!</v>
      </c>
      <c r="BX48" s="210" t="str">
        <f t="shared" si="23"/>
        <v>Y</v>
      </c>
      <c r="BY48" s="211">
        <f t="shared" si="24"/>
        <v>8117</v>
      </c>
      <c r="BZ48" s="144" t="str">
        <f t="shared" si="25"/>
        <v>katsuyoshi.fujimura@oracle.com</v>
      </c>
      <c r="CA48" s="215">
        <f t="shared" si="26"/>
        <v>43574</v>
      </c>
      <c r="CB48" s="144">
        <f t="shared" si="27"/>
        <v>506325</v>
      </c>
      <c r="CC48" s="144" t="e">
        <f t="shared" si="28"/>
        <v>#REF!</v>
      </c>
      <c r="CD48" s="144" t="e">
        <f t="shared" si="4"/>
        <v>#REF!</v>
      </c>
      <c r="CE48" s="144" t="str">
        <f t="shared" si="29"/>
        <v>JPBG  - Oracle Corporation Japan</v>
      </c>
      <c r="CF48" s="144" t="str">
        <f t="shared" si="30"/>
        <v/>
      </c>
      <c r="CG48" s="144" t="str">
        <f t="shared" si="31"/>
        <v/>
      </c>
    </row>
    <row r="49" spans="1:85">
      <c r="A49" t="s">
        <v>51</v>
      </c>
      <c r="B49">
        <v>3604</v>
      </c>
      <c r="C49" t="s">
        <v>513</v>
      </c>
      <c r="D49" t="s">
        <v>4073</v>
      </c>
      <c r="E49" t="s">
        <v>54</v>
      </c>
      <c r="F49" t="s">
        <v>397</v>
      </c>
      <c r="G49" t="s">
        <v>494</v>
      </c>
      <c r="H49" t="s">
        <v>494</v>
      </c>
      <c r="I49" t="s">
        <v>55</v>
      </c>
      <c r="J49" t="s">
        <v>398</v>
      </c>
      <c r="K49" t="s">
        <v>495</v>
      </c>
      <c r="L49" t="s">
        <v>495</v>
      </c>
      <c r="M49" s="217">
        <v>501636</v>
      </c>
      <c r="N49" t="s">
        <v>169</v>
      </c>
      <c r="O49" t="s">
        <v>170</v>
      </c>
      <c r="P49" t="str">
        <f t="shared" si="5"/>
        <v>7</v>
      </c>
      <c r="Q49" s="149">
        <v>22027</v>
      </c>
      <c r="R49" t="s">
        <v>171</v>
      </c>
      <c r="S49" t="s">
        <v>172</v>
      </c>
      <c r="T49" t="s">
        <v>127</v>
      </c>
      <c r="U49" t="s">
        <v>128</v>
      </c>
      <c r="V49">
        <v>2985</v>
      </c>
      <c r="W49" t="s">
        <v>492</v>
      </c>
      <c r="X49" t="s">
        <v>514</v>
      </c>
      <c r="Y49" s="95">
        <v>39448</v>
      </c>
      <c r="Z49" t="s">
        <v>63</v>
      </c>
      <c r="AA49" t="s">
        <v>118</v>
      </c>
      <c r="AB49" t="s">
        <v>162</v>
      </c>
      <c r="AC49" t="s">
        <v>4135</v>
      </c>
      <c r="AD49" t="s">
        <v>516</v>
      </c>
      <c r="AF49" t="s">
        <v>517</v>
      </c>
      <c r="AG49" t="s">
        <v>502</v>
      </c>
      <c r="AI49" s="146" t="s">
        <v>5013</v>
      </c>
      <c r="AJ49" t="str">
        <f t="shared" si="6"/>
        <v>Active</v>
      </c>
      <c r="AK49">
        <f t="shared" si="7"/>
        <v>3604</v>
      </c>
      <c r="AL49" t="str">
        <f t="shared" si="8"/>
        <v>有滝 永</v>
      </c>
      <c r="AM49" s="155" t="e">
        <f>+VLOOKUP($AK49,#REF!,3,0)</f>
        <v>#REF!</v>
      </c>
      <c r="AN49" t="e">
        <f t="shared" si="9"/>
        <v>#REF!</v>
      </c>
      <c r="AO49" s="154" t="s">
        <v>54</v>
      </c>
      <c r="AP49" t="e">
        <f>VLOOKUP(AM49,#REF!,2,0)</f>
        <v>#REF!</v>
      </c>
      <c r="AQ49" t="e">
        <f>VLOOKUP(AM49,#REF!,3,0)</f>
        <v>#REF!</v>
      </c>
      <c r="AR49" t="e">
        <f>VLOOKUP(AM49,#REF!,4,0)</f>
        <v>#REF!</v>
      </c>
      <c r="AS49" t="str">
        <f t="shared" si="0"/>
        <v>Oracle Consulting Services</v>
      </c>
      <c r="AT49" t="e">
        <f>VLOOKUP(AM49,#REF!,6,0)</f>
        <v>#REF!</v>
      </c>
      <c r="AU49" t="e">
        <f>VLOOKUP(AM49,#REF!,7,0)</f>
        <v>#REF!</v>
      </c>
      <c r="AV49" t="e">
        <f>VLOOKUP(AM49,#REF!,8,0)</f>
        <v>#REF!</v>
      </c>
      <c r="AW49" s="155">
        <v>501636</v>
      </c>
      <c r="AX49" t="str">
        <f>VLOOKUP($BA49,Jobcodemaster!$A:$J,4,0)</f>
        <v>IC4</v>
      </c>
      <c r="AY49" t="str">
        <f>VLOOKUP($BA49,Jobcodemaster!$A:$J,5,0)</f>
        <v>L7</v>
      </c>
      <c r="AZ49" t="str">
        <f t="shared" si="10"/>
        <v>7</v>
      </c>
      <c r="BA49" s="155">
        <f t="shared" si="11"/>
        <v>22027</v>
      </c>
      <c r="BB49" t="str">
        <f>VLOOKUP($BA49,Jobcodemaster!$A:$J,7,0)</f>
        <v>22027.Consulting Staff Technical Manager - IC4</v>
      </c>
      <c r="BC49" t="str">
        <f>VLOOKUP($BA49,Jobcodemaster!$A:$J,9,0)</f>
        <v>Consulting Staff Technical Manager</v>
      </c>
      <c r="BD49" t="str">
        <f>VLOOKUP($BA49,Jobcodemaster!$A:$J,2,0)</f>
        <v>General/Operations</v>
      </c>
      <c r="BE49" t="str">
        <f>VLOOKUP($BA49,Jobcodemaster!$A:$J,3,0)</f>
        <v>NB</v>
      </c>
      <c r="BF49" t="e">
        <f>VLOOKUP(AM49,#REF!,14,0)</f>
        <v>#REF!</v>
      </c>
      <c r="BG49" t="e">
        <f>VLOOKUP(AM49,#REF!,15,0)</f>
        <v>#REF!</v>
      </c>
      <c r="BH49" t="str">
        <f t="shared" si="12"/>
        <v>hisashi.aritaki@oracle.com</v>
      </c>
      <c r="BI49" s="95">
        <f t="shared" si="13"/>
        <v>39448</v>
      </c>
      <c r="BJ49" t="str">
        <f t="shared" si="14"/>
        <v>C</v>
      </c>
      <c r="BK49" t="str">
        <f t="shared" si="15"/>
        <v>JP-Tokyo-Akasaka Office</v>
      </c>
      <c r="BL49" t="str">
        <f t="shared" si="16"/>
        <v>ACB</v>
      </c>
      <c r="BM49" t="str">
        <f t="shared" si="17"/>
        <v>ｱﾘﾀｷ ﾋｻｼ</v>
      </c>
      <c r="BN49" t="str">
        <f t="shared" si="18"/>
        <v>Hisashi Aritaki</v>
      </c>
      <c r="BO49" s="164">
        <f t="shared" si="19"/>
        <v>0</v>
      </c>
      <c r="BP49" t="str">
        <f t="shared" si="20"/>
        <v>ありたき ひさし</v>
      </c>
      <c r="BQ49" t="e">
        <f>VLOOKUP(AM49,#REF!,12,0)</f>
        <v>#REF!</v>
      </c>
      <c r="BS49" s="173" t="str">
        <f t="shared" si="21"/>
        <v/>
      </c>
      <c r="BT49" s="173" t="str">
        <f t="shared" si="21"/>
        <v/>
      </c>
      <c r="BU49" s="173" t="str">
        <f t="shared" si="21"/>
        <v/>
      </c>
      <c r="BV49" s="173" t="str">
        <f t="shared" si="21"/>
        <v/>
      </c>
      <c r="BW49" s="173" t="e">
        <f t="shared" si="22"/>
        <v>#REF!</v>
      </c>
      <c r="BX49" s="173" t="str">
        <f t="shared" si="23"/>
        <v/>
      </c>
      <c r="BY49" s="174" t="str">
        <f t="shared" si="24"/>
        <v/>
      </c>
      <c r="BZ49" t="str">
        <f t="shared" si="25"/>
        <v/>
      </c>
      <c r="CA49" s="214" t="str">
        <f t="shared" si="26"/>
        <v/>
      </c>
      <c r="CB49" t="str">
        <f t="shared" si="27"/>
        <v/>
      </c>
      <c r="CC49" t="e">
        <f t="shared" si="28"/>
        <v>#REF!</v>
      </c>
      <c r="CD49" t="e">
        <f t="shared" si="4"/>
        <v>#REF!</v>
      </c>
      <c r="CE49" t="str">
        <f t="shared" si="29"/>
        <v/>
      </c>
      <c r="CF49" t="str">
        <f t="shared" si="30"/>
        <v/>
      </c>
      <c r="CG49" t="str">
        <f t="shared" si="31"/>
        <v/>
      </c>
    </row>
    <row r="50" spans="1:85">
      <c r="A50" t="s">
        <v>51</v>
      </c>
      <c r="B50">
        <v>4858</v>
      </c>
      <c r="C50" t="s">
        <v>519</v>
      </c>
      <c r="D50" t="s">
        <v>4073</v>
      </c>
      <c r="E50" t="s">
        <v>54</v>
      </c>
      <c r="F50" t="s">
        <v>397</v>
      </c>
      <c r="G50" t="s">
        <v>494</v>
      </c>
      <c r="H50" t="s">
        <v>494</v>
      </c>
      <c r="I50" t="s">
        <v>55</v>
      </c>
      <c r="J50" t="s">
        <v>398</v>
      </c>
      <c r="K50" t="s">
        <v>495</v>
      </c>
      <c r="L50" t="s">
        <v>495</v>
      </c>
      <c r="M50" s="217">
        <v>508835</v>
      </c>
      <c r="N50" t="s">
        <v>169</v>
      </c>
      <c r="O50" t="s">
        <v>170</v>
      </c>
      <c r="P50" t="str">
        <f t="shared" si="5"/>
        <v>7</v>
      </c>
      <c r="Q50" s="149">
        <v>22027</v>
      </c>
      <c r="R50" t="s">
        <v>171</v>
      </c>
      <c r="S50" t="s">
        <v>172</v>
      </c>
      <c r="T50" t="s">
        <v>127</v>
      </c>
      <c r="U50" t="s">
        <v>128</v>
      </c>
      <c r="V50">
        <v>2985</v>
      </c>
      <c r="W50" t="s">
        <v>492</v>
      </c>
      <c r="X50" t="s">
        <v>521</v>
      </c>
      <c r="Y50" s="95">
        <v>41579</v>
      </c>
      <c r="Z50" t="s">
        <v>63</v>
      </c>
      <c r="AA50" t="s">
        <v>118</v>
      </c>
      <c r="AB50" t="s">
        <v>162</v>
      </c>
      <c r="AC50" t="s">
        <v>4136</v>
      </c>
      <c r="AD50" t="s">
        <v>523</v>
      </c>
      <c r="AF50" t="s">
        <v>524</v>
      </c>
      <c r="AG50" t="s">
        <v>502</v>
      </c>
      <c r="AI50" s="146" t="s">
        <v>5013</v>
      </c>
      <c r="AJ50" t="str">
        <f t="shared" si="6"/>
        <v>Active</v>
      </c>
      <c r="AK50">
        <f t="shared" si="7"/>
        <v>4858</v>
      </c>
      <c r="AL50" t="str">
        <f t="shared" si="8"/>
        <v>横川 健太郎</v>
      </c>
      <c r="AM50" s="155" t="e">
        <f>+VLOOKUP($AK50,#REF!,3,0)</f>
        <v>#REF!</v>
      </c>
      <c r="AN50" t="e">
        <f t="shared" si="9"/>
        <v>#REF!</v>
      </c>
      <c r="AO50" s="154" t="s">
        <v>54</v>
      </c>
      <c r="AP50" t="e">
        <f>VLOOKUP(AM50,#REF!,2,0)</f>
        <v>#REF!</v>
      </c>
      <c r="AQ50" t="e">
        <f>VLOOKUP(AM50,#REF!,3,0)</f>
        <v>#REF!</v>
      </c>
      <c r="AR50" t="e">
        <f>VLOOKUP(AM50,#REF!,4,0)</f>
        <v>#REF!</v>
      </c>
      <c r="AS50" t="str">
        <f t="shared" si="0"/>
        <v>Oracle Consulting Services</v>
      </c>
      <c r="AT50" t="e">
        <f>VLOOKUP(AM50,#REF!,6,0)</f>
        <v>#REF!</v>
      </c>
      <c r="AU50" t="e">
        <f>VLOOKUP(AM50,#REF!,7,0)</f>
        <v>#REF!</v>
      </c>
      <c r="AV50" t="e">
        <f>VLOOKUP(AM50,#REF!,8,0)</f>
        <v>#REF!</v>
      </c>
      <c r="AW50" s="155">
        <v>508835</v>
      </c>
      <c r="AX50" t="str">
        <f>VLOOKUP($BA50,Jobcodemaster!$A:$J,4,0)</f>
        <v>IC4</v>
      </c>
      <c r="AY50" t="str">
        <f>VLOOKUP($BA50,Jobcodemaster!$A:$J,5,0)</f>
        <v>L7</v>
      </c>
      <c r="AZ50" t="str">
        <f t="shared" si="10"/>
        <v>7</v>
      </c>
      <c r="BA50" s="155">
        <f t="shared" si="11"/>
        <v>22027</v>
      </c>
      <c r="BB50" t="str">
        <f>VLOOKUP($BA50,Jobcodemaster!$A:$J,7,0)</f>
        <v>22027.Consulting Staff Technical Manager - IC4</v>
      </c>
      <c r="BC50" t="str">
        <f>VLOOKUP($BA50,Jobcodemaster!$A:$J,9,0)</f>
        <v>Consulting Staff Technical Manager</v>
      </c>
      <c r="BD50" t="str">
        <f>VLOOKUP($BA50,Jobcodemaster!$A:$J,2,0)</f>
        <v>General/Operations</v>
      </c>
      <c r="BE50" t="str">
        <f>VLOOKUP($BA50,Jobcodemaster!$A:$J,3,0)</f>
        <v>NB</v>
      </c>
      <c r="BF50" t="e">
        <f>VLOOKUP(AM50,#REF!,14,0)</f>
        <v>#REF!</v>
      </c>
      <c r="BG50" t="e">
        <f>VLOOKUP(AM50,#REF!,15,0)</f>
        <v>#REF!</v>
      </c>
      <c r="BH50" t="str">
        <f t="shared" si="12"/>
        <v>kentaro.yokokawa@oracle.com</v>
      </c>
      <c r="BI50" s="95">
        <f t="shared" si="13"/>
        <v>41579</v>
      </c>
      <c r="BJ50" t="str">
        <f t="shared" si="14"/>
        <v>C</v>
      </c>
      <c r="BK50" t="str">
        <f t="shared" si="15"/>
        <v>JP-Tokyo-Akasaka Office</v>
      </c>
      <c r="BL50" t="str">
        <f t="shared" si="16"/>
        <v>ACB</v>
      </c>
      <c r="BM50" t="str">
        <f t="shared" si="17"/>
        <v>ﾖｺｶﾜ ｹﾝﾀﾛｳ</v>
      </c>
      <c r="BN50" t="str">
        <f t="shared" si="18"/>
        <v>Kentaro Yokokawa</v>
      </c>
      <c r="BO50" s="164">
        <f t="shared" si="19"/>
        <v>0</v>
      </c>
      <c r="BP50" t="str">
        <f t="shared" si="20"/>
        <v>よこかわ けんたろう</v>
      </c>
      <c r="BQ50" t="e">
        <f>VLOOKUP(AM50,#REF!,12,0)</f>
        <v>#REF!</v>
      </c>
      <c r="BS50" s="173" t="str">
        <f t="shared" si="21"/>
        <v/>
      </c>
      <c r="BT50" s="173" t="str">
        <f t="shared" si="21"/>
        <v/>
      </c>
      <c r="BU50" s="173" t="str">
        <f t="shared" si="21"/>
        <v/>
      </c>
      <c r="BV50" s="173" t="str">
        <f t="shared" si="21"/>
        <v/>
      </c>
      <c r="BW50" s="173" t="e">
        <f t="shared" si="22"/>
        <v>#REF!</v>
      </c>
      <c r="BX50" s="173" t="str">
        <f t="shared" si="23"/>
        <v/>
      </c>
      <c r="BY50" s="174" t="str">
        <f t="shared" si="24"/>
        <v/>
      </c>
      <c r="BZ50" t="str">
        <f t="shared" si="25"/>
        <v/>
      </c>
      <c r="CA50" s="214" t="str">
        <f t="shared" si="26"/>
        <v/>
      </c>
      <c r="CB50" t="str">
        <f t="shared" si="27"/>
        <v/>
      </c>
      <c r="CC50" t="e">
        <f t="shared" si="28"/>
        <v>#REF!</v>
      </c>
      <c r="CD50" t="e">
        <f t="shared" si="4"/>
        <v>#REF!</v>
      </c>
      <c r="CE50" t="str">
        <f t="shared" si="29"/>
        <v/>
      </c>
      <c r="CF50" t="str">
        <f t="shared" si="30"/>
        <v/>
      </c>
      <c r="CG50" t="str">
        <f t="shared" si="31"/>
        <v/>
      </c>
    </row>
    <row r="51" spans="1:85">
      <c r="A51" t="s">
        <v>51</v>
      </c>
      <c r="B51">
        <v>2022</v>
      </c>
      <c r="C51" t="s">
        <v>526</v>
      </c>
      <c r="D51" t="s">
        <v>4073</v>
      </c>
      <c r="E51" t="s">
        <v>54</v>
      </c>
      <c r="F51" t="s">
        <v>397</v>
      </c>
      <c r="G51" t="s">
        <v>494</v>
      </c>
      <c r="H51" t="s">
        <v>494</v>
      </c>
      <c r="I51" t="s">
        <v>55</v>
      </c>
      <c r="J51" t="s">
        <v>398</v>
      </c>
      <c r="K51" t="s">
        <v>495</v>
      </c>
      <c r="L51" t="s">
        <v>495</v>
      </c>
      <c r="M51" s="217">
        <v>506335</v>
      </c>
      <c r="N51" t="s">
        <v>123</v>
      </c>
      <c r="O51" t="s">
        <v>158</v>
      </c>
      <c r="P51" t="str">
        <f t="shared" si="5"/>
        <v>6</v>
      </c>
      <c r="Q51" s="149">
        <v>21630</v>
      </c>
      <c r="R51" t="s">
        <v>527</v>
      </c>
      <c r="S51" t="s">
        <v>528</v>
      </c>
      <c r="T51" t="s">
        <v>529</v>
      </c>
      <c r="U51" t="s">
        <v>61</v>
      </c>
      <c r="V51">
        <v>2985</v>
      </c>
      <c r="W51" t="s">
        <v>492</v>
      </c>
      <c r="X51" t="s">
        <v>530</v>
      </c>
      <c r="Y51" s="95">
        <v>36678</v>
      </c>
      <c r="Z51" t="s">
        <v>63</v>
      </c>
      <c r="AA51" t="s">
        <v>118</v>
      </c>
      <c r="AB51" t="s">
        <v>162</v>
      </c>
      <c r="AC51" t="s">
        <v>4137</v>
      </c>
      <c r="AD51" t="s">
        <v>532</v>
      </c>
      <c r="AF51" t="s">
        <v>533</v>
      </c>
      <c r="AG51" t="s">
        <v>502</v>
      </c>
      <c r="AI51" s="146" t="s">
        <v>5013</v>
      </c>
      <c r="AJ51" t="str">
        <f t="shared" si="6"/>
        <v>Active</v>
      </c>
      <c r="AK51">
        <f t="shared" si="7"/>
        <v>2022</v>
      </c>
      <c r="AL51" t="str">
        <f t="shared" si="8"/>
        <v>阿部 明</v>
      </c>
      <c r="AM51" s="155" t="e">
        <f>+VLOOKUP($AK51,#REF!,3,0)</f>
        <v>#REF!</v>
      </c>
      <c r="AN51" t="e">
        <f t="shared" si="9"/>
        <v>#REF!</v>
      </c>
      <c r="AO51" s="154" t="s">
        <v>54</v>
      </c>
      <c r="AP51" t="e">
        <f>VLOOKUP(AM51,#REF!,2,0)</f>
        <v>#REF!</v>
      </c>
      <c r="AQ51" t="e">
        <f>VLOOKUP(AM51,#REF!,3,0)</f>
        <v>#REF!</v>
      </c>
      <c r="AR51" t="e">
        <f>VLOOKUP(AM51,#REF!,4,0)</f>
        <v>#REF!</v>
      </c>
      <c r="AS51" t="str">
        <f t="shared" si="0"/>
        <v>Oracle Consulting Services</v>
      </c>
      <c r="AT51" t="e">
        <f>VLOOKUP(AM51,#REF!,6,0)</f>
        <v>#REF!</v>
      </c>
      <c r="AU51" t="e">
        <f>VLOOKUP(AM51,#REF!,7,0)</f>
        <v>#REF!</v>
      </c>
      <c r="AV51" t="e">
        <f>VLOOKUP(AM51,#REF!,8,0)</f>
        <v>#REF!</v>
      </c>
      <c r="AW51" s="155">
        <v>506325</v>
      </c>
      <c r="AX51" t="str">
        <f>VLOOKUP($BA51,Jobcodemaster!$A:$J,4,0)</f>
        <v>IC3</v>
      </c>
      <c r="AY51" t="str">
        <f>VLOOKUP($BA51,Jobcodemaster!$A:$J,5,0)</f>
        <v>L6</v>
      </c>
      <c r="AZ51" t="str">
        <f t="shared" si="10"/>
        <v>6</v>
      </c>
      <c r="BA51" s="155">
        <f t="shared" si="11"/>
        <v>21630</v>
      </c>
      <c r="BB51" t="str">
        <f>VLOOKUP($BA51,Jobcodemaster!$A:$J,7,0)</f>
        <v>21630.Consulting Solution Lead - IC3</v>
      </c>
      <c r="BC51" t="str">
        <f>VLOOKUP($BA51,Jobcodemaster!$A:$J,9,0)</f>
        <v>Consulting Solution Lead</v>
      </c>
      <c r="BD51" t="str">
        <f>VLOOKUP($BA51,Jobcodemaster!$A:$J,2,0)</f>
        <v>Solution</v>
      </c>
      <c r="BE51" t="str">
        <f>VLOOKUP($BA51,Jobcodemaster!$A:$J,3,0)</f>
        <v>B</v>
      </c>
      <c r="BF51" t="e">
        <f>VLOOKUP(AM51,#REF!,14,0)</f>
        <v>#REF!</v>
      </c>
      <c r="BG51" t="e">
        <f>VLOOKUP(AM51,#REF!,15,0)</f>
        <v>#REF!</v>
      </c>
      <c r="BH51" t="str">
        <f t="shared" si="12"/>
        <v>akira.abe@oracle.com</v>
      </c>
      <c r="BI51" s="95">
        <f t="shared" si="13"/>
        <v>36678</v>
      </c>
      <c r="BJ51" t="str">
        <f t="shared" si="14"/>
        <v>C</v>
      </c>
      <c r="BK51" t="str">
        <f t="shared" si="15"/>
        <v>JP-Tokyo-Akasaka Office</v>
      </c>
      <c r="BL51" t="str">
        <f t="shared" si="16"/>
        <v>ACB</v>
      </c>
      <c r="BM51" t="str">
        <f t="shared" si="17"/>
        <v>ｱﾍﾞ ｱｷﾗ</v>
      </c>
      <c r="BN51" t="str">
        <f t="shared" si="18"/>
        <v>Akira Abe</v>
      </c>
      <c r="BO51" s="164">
        <f t="shared" si="19"/>
        <v>0</v>
      </c>
      <c r="BP51" t="str">
        <f t="shared" si="20"/>
        <v>あべ あきら</v>
      </c>
      <c r="BQ51" t="e">
        <f>VLOOKUP(AM51,#REF!,12,0)</f>
        <v>#REF!</v>
      </c>
      <c r="BS51" s="173" t="str">
        <f t="shared" si="21"/>
        <v>Y</v>
      </c>
      <c r="BT51" s="173" t="str">
        <f t="shared" si="21"/>
        <v/>
      </c>
      <c r="BU51" s="173" t="str">
        <f t="shared" si="21"/>
        <v/>
      </c>
      <c r="BV51" s="173" t="str">
        <f t="shared" si="21"/>
        <v/>
      </c>
      <c r="BW51" s="173" t="e">
        <f t="shared" si="22"/>
        <v>#REF!</v>
      </c>
      <c r="BX51" s="173" t="str">
        <f t="shared" si="23"/>
        <v>Y</v>
      </c>
      <c r="BY51" s="174">
        <f t="shared" si="24"/>
        <v>2022</v>
      </c>
      <c r="BZ51" t="str">
        <f t="shared" si="25"/>
        <v>akira.abe@oracle.com</v>
      </c>
      <c r="CA51" s="214">
        <f t="shared" si="26"/>
        <v>43574</v>
      </c>
      <c r="CB51">
        <f t="shared" si="27"/>
        <v>506325</v>
      </c>
      <c r="CC51" t="e">
        <f t="shared" si="28"/>
        <v>#REF!</v>
      </c>
      <c r="CD51" t="e">
        <f t="shared" si="4"/>
        <v>#REF!</v>
      </c>
      <c r="CE51" t="str">
        <f t="shared" si="29"/>
        <v>JPBG  - Oracle Corporation Japan</v>
      </c>
      <c r="CF51" t="str">
        <f t="shared" si="30"/>
        <v/>
      </c>
      <c r="CG51" t="str">
        <f t="shared" si="31"/>
        <v/>
      </c>
    </row>
    <row r="52" spans="1:85">
      <c r="A52" t="s">
        <v>51</v>
      </c>
      <c r="B52">
        <v>2226</v>
      </c>
      <c r="C52" t="s">
        <v>535</v>
      </c>
      <c r="D52" t="s">
        <v>4073</v>
      </c>
      <c r="E52" t="s">
        <v>54</v>
      </c>
      <c r="F52" t="s">
        <v>397</v>
      </c>
      <c r="G52" t="s">
        <v>494</v>
      </c>
      <c r="H52" t="s">
        <v>494</v>
      </c>
      <c r="I52" t="s">
        <v>55</v>
      </c>
      <c r="J52" t="s">
        <v>398</v>
      </c>
      <c r="K52" t="s">
        <v>495</v>
      </c>
      <c r="L52" t="s">
        <v>495</v>
      </c>
      <c r="M52" s="217">
        <v>508835</v>
      </c>
      <c r="N52" t="s">
        <v>123</v>
      </c>
      <c r="O52" t="s">
        <v>158</v>
      </c>
      <c r="P52" t="str">
        <f t="shared" si="5"/>
        <v>6</v>
      </c>
      <c r="Q52" s="149">
        <v>22026</v>
      </c>
      <c r="R52" t="s">
        <v>179</v>
      </c>
      <c r="S52" t="s">
        <v>180</v>
      </c>
      <c r="T52" t="s">
        <v>127</v>
      </c>
      <c r="U52" t="s">
        <v>128</v>
      </c>
      <c r="V52">
        <v>2985</v>
      </c>
      <c r="W52" t="s">
        <v>492</v>
      </c>
      <c r="X52" t="s">
        <v>536</v>
      </c>
      <c r="Y52" s="95">
        <v>36982</v>
      </c>
      <c r="Z52" t="s">
        <v>201</v>
      </c>
      <c r="AA52" t="s">
        <v>118</v>
      </c>
      <c r="AB52" t="s">
        <v>162</v>
      </c>
      <c r="AC52" t="s">
        <v>4138</v>
      </c>
      <c r="AD52" t="s">
        <v>538</v>
      </c>
      <c r="AF52" t="s">
        <v>4139</v>
      </c>
      <c r="AG52" t="s">
        <v>502</v>
      </c>
      <c r="AI52" s="146" t="s">
        <v>5013</v>
      </c>
      <c r="AJ52" t="str">
        <f t="shared" si="6"/>
        <v>Active</v>
      </c>
      <c r="AK52">
        <f t="shared" si="7"/>
        <v>2226</v>
      </c>
      <c r="AL52" t="str">
        <f t="shared" si="8"/>
        <v>平井 健治</v>
      </c>
      <c r="AM52" s="155" t="e">
        <f>+VLOOKUP($AK52,#REF!,3,0)</f>
        <v>#REF!</v>
      </c>
      <c r="AN52" t="e">
        <f t="shared" si="9"/>
        <v>#REF!</v>
      </c>
      <c r="AO52" s="154" t="s">
        <v>54</v>
      </c>
      <c r="AP52" t="e">
        <f>VLOOKUP(AM52,#REF!,2,0)</f>
        <v>#REF!</v>
      </c>
      <c r="AQ52" t="e">
        <f>VLOOKUP(AM52,#REF!,3,0)</f>
        <v>#REF!</v>
      </c>
      <c r="AR52" t="e">
        <f>VLOOKUP(AM52,#REF!,4,0)</f>
        <v>#REF!</v>
      </c>
      <c r="AS52" t="str">
        <f t="shared" si="0"/>
        <v>Oracle Consulting Services</v>
      </c>
      <c r="AT52" t="e">
        <f>VLOOKUP(AM52,#REF!,6,0)</f>
        <v>#REF!</v>
      </c>
      <c r="AU52" t="e">
        <f>VLOOKUP(AM52,#REF!,7,0)</f>
        <v>#REF!</v>
      </c>
      <c r="AV52" t="e">
        <f>VLOOKUP(AM52,#REF!,8,0)</f>
        <v>#REF!</v>
      </c>
      <c r="AW52" s="155">
        <v>508835</v>
      </c>
      <c r="AX52" t="str">
        <f>VLOOKUP($BA52,Jobcodemaster!$A:$J,4,0)</f>
        <v>IC3</v>
      </c>
      <c r="AY52" t="str">
        <f>VLOOKUP($BA52,Jobcodemaster!$A:$J,5,0)</f>
        <v>L6</v>
      </c>
      <c r="AZ52" t="str">
        <f t="shared" si="10"/>
        <v>6</v>
      </c>
      <c r="BA52" s="155">
        <f t="shared" si="11"/>
        <v>22026</v>
      </c>
      <c r="BB52" t="str">
        <f>VLOOKUP($BA52,Jobcodemaster!$A:$J,7,0)</f>
        <v>22026.Consulting Staff Senior Principal - IC3</v>
      </c>
      <c r="BC52" t="str">
        <f>VLOOKUP($BA52,Jobcodemaster!$A:$J,9,0)</f>
        <v>Consulting Staff Senior Principal</v>
      </c>
      <c r="BD52" t="str">
        <f>VLOOKUP($BA52,Jobcodemaster!$A:$J,2,0)</f>
        <v>General/Operations</v>
      </c>
      <c r="BE52" t="str">
        <f>VLOOKUP($BA52,Jobcodemaster!$A:$J,3,0)</f>
        <v>NB</v>
      </c>
      <c r="BF52" t="e">
        <f>VLOOKUP(AM52,#REF!,14,0)</f>
        <v>#REF!</v>
      </c>
      <c r="BG52" t="e">
        <f>VLOOKUP(AM52,#REF!,15,0)</f>
        <v>#REF!</v>
      </c>
      <c r="BH52" t="str">
        <f t="shared" si="12"/>
        <v>kenji.hirai@oracle.com</v>
      </c>
      <c r="BI52" s="95">
        <f t="shared" si="13"/>
        <v>36982</v>
      </c>
      <c r="BJ52" t="str">
        <f t="shared" si="14"/>
        <v>NG</v>
      </c>
      <c r="BK52" t="str">
        <f t="shared" si="15"/>
        <v>JP-Tokyo-Akasaka Office</v>
      </c>
      <c r="BL52" t="str">
        <f t="shared" si="16"/>
        <v>ACB</v>
      </c>
      <c r="BM52" t="str">
        <f t="shared" si="17"/>
        <v>ﾋﾗｲ ｹﾝｼﾞ</v>
      </c>
      <c r="BN52" t="str">
        <f t="shared" si="18"/>
        <v>Kenji Hirai</v>
      </c>
      <c r="BO52" s="164">
        <f t="shared" si="19"/>
        <v>0</v>
      </c>
      <c r="BP52" t="str">
        <f t="shared" si="20"/>
        <v>ひらい けんじ</v>
      </c>
      <c r="BQ52" t="e">
        <f>VLOOKUP(AM52,#REF!,12,0)</f>
        <v>#REF!</v>
      </c>
      <c r="BS52" s="173" t="str">
        <f t="shared" si="21"/>
        <v/>
      </c>
      <c r="BT52" s="173" t="str">
        <f t="shared" si="21"/>
        <v/>
      </c>
      <c r="BU52" s="173" t="str">
        <f t="shared" si="21"/>
        <v/>
      </c>
      <c r="BV52" s="173" t="str">
        <f t="shared" si="21"/>
        <v/>
      </c>
      <c r="BW52" s="173" t="e">
        <f t="shared" si="22"/>
        <v>#REF!</v>
      </c>
      <c r="BX52" s="173" t="str">
        <f t="shared" si="23"/>
        <v/>
      </c>
      <c r="BY52" s="174" t="str">
        <f t="shared" si="24"/>
        <v/>
      </c>
      <c r="BZ52" t="str">
        <f t="shared" si="25"/>
        <v/>
      </c>
      <c r="CA52" s="214" t="str">
        <f t="shared" si="26"/>
        <v/>
      </c>
      <c r="CB52" t="str">
        <f t="shared" si="27"/>
        <v/>
      </c>
      <c r="CC52" t="e">
        <f t="shared" si="28"/>
        <v>#REF!</v>
      </c>
      <c r="CD52" t="e">
        <f t="shared" si="4"/>
        <v>#REF!</v>
      </c>
      <c r="CE52" t="str">
        <f t="shared" si="29"/>
        <v/>
      </c>
      <c r="CF52" t="str">
        <f t="shared" si="30"/>
        <v/>
      </c>
      <c r="CG52" t="str">
        <f t="shared" si="31"/>
        <v/>
      </c>
    </row>
    <row r="53" spans="1:85">
      <c r="A53" t="s">
        <v>51</v>
      </c>
      <c r="B53">
        <v>983187</v>
      </c>
      <c r="C53" t="s">
        <v>541</v>
      </c>
      <c r="D53" t="s">
        <v>4073</v>
      </c>
      <c r="E53" t="s">
        <v>54</v>
      </c>
      <c r="F53" t="s">
        <v>397</v>
      </c>
      <c r="G53" t="s">
        <v>494</v>
      </c>
      <c r="H53" t="s">
        <v>494</v>
      </c>
      <c r="I53" t="s">
        <v>55</v>
      </c>
      <c r="J53" t="s">
        <v>398</v>
      </c>
      <c r="K53" t="s">
        <v>495</v>
      </c>
      <c r="L53" t="s">
        <v>495</v>
      </c>
      <c r="M53" s="217">
        <v>506335</v>
      </c>
      <c r="N53" t="s">
        <v>273</v>
      </c>
      <c r="O53" t="s">
        <v>274</v>
      </c>
      <c r="P53" t="str">
        <f t="shared" si="5"/>
        <v>4</v>
      </c>
      <c r="Q53" s="149">
        <v>20410</v>
      </c>
      <c r="R53" t="s">
        <v>542</v>
      </c>
      <c r="S53" t="s">
        <v>543</v>
      </c>
      <c r="T53" t="s">
        <v>368</v>
      </c>
      <c r="U53" t="s">
        <v>61</v>
      </c>
      <c r="V53">
        <v>2985</v>
      </c>
      <c r="W53" t="s">
        <v>492</v>
      </c>
      <c r="X53" t="s">
        <v>544</v>
      </c>
      <c r="Y53" s="95">
        <v>42962</v>
      </c>
      <c r="Z53" t="s">
        <v>63</v>
      </c>
      <c r="AA53" t="s">
        <v>64</v>
      </c>
      <c r="AB53" t="s">
        <v>119</v>
      </c>
      <c r="AC53" t="s">
        <v>4140</v>
      </c>
      <c r="AD53" t="s">
        <v>546</v>
      </c>
      <c r="AF53" t="s">
        <v>547</v>
      </c>
      <c r="AG53" t="s">
        <v>502</v>
      </c>
      <c r="AI53" s="146" t="s">
        <v>5013</v>
      </c>
      <c r="AJ53" t="str">
        <f t="shared" si="6"/>
        <v>Active</v>
      </c>
      <c r="AK53">
        <f t="shared" si="7"/>
        <v>983187</v>
      </c>
      <c r="AL53" t="str">
        <f t="shared" si="8"/>
        <v>江藤 友梨</v>
      </c>
      <c r="AM53" s="155" t="e">
        <f>+VLOOKUP($AK53,#REF!,3,0)</f>
        <v>#REF!</v>
      </c>
      <c r="AN53" t="e">
        <f t="shared" si="9"/>
        <v>#REF!</v>
      </c>
      <c r="AO53" s="154" t="s">
        <v>54</v>
      </c>
      <c r="AP53" t="e">
        <f>VLOOKUP(AM53,#REF!,2,0)</f>
        <v>#REF!</v>
      </c>
      <c r="AQ53" t="e">
        <f>VLOOKUP(AM53,#REF!,3,0)</f>
        <v>#REF!</v>
      </c>
      <c r="AR53" t="e">
        <f>VLOOKUP(AM53,#REF!,4,0)</f>
        <v>#REF!</v>
      </c>
      <c r="AS53" t="str">
        <f t="shared" si="0"/>
        <v>Oracle Consulting Services</v>
      </c>
      <c r="AT53" t="e">
        <f>VLOOKUP(AM53,#REF!,6,0)</f>
        <v>#REF!</v>
      </c>
      <c r="AU53" t="e">
        <f>VLOOKUP(AM53,#REF!,7,0)</f>
        <v>#REF!</v>
      </c>
      <c r="AV53" t="e">
        <f>VLOOKUP(AM53,#REF!,8,0)</f>
        <v>#REF!</v>
      </c>
      <c r="AW53" s="155">
        <v>506325</v>
      </c>
      <c r="AX53" t="str">
        <f>VLOOKUP($BA53,Jobcodemaster!$A:$J,4,0)</f>
        <v>IC2</v>
      </c>
      <c r="AY53" t="str">
        <f>VLOOKUP($BA53,Jobcodemaster!$A:$J,5,0)</f>
        <v>L4</v>
      </c>
      <c r="AZ53" t="str">
        <f t="shared" si="10"/>
        <v>4</v>
      </c>
      <c r="BA53" s="155">
        <f t="shared" si="11"/>
        <v>20410</v>
      </c>
      <c r="BB53" t="str">
        <f>VLOOKUP($BA53,Jobcodemaster!$A:$J,7,0)</f>
        <v>20410.Senior Consultant - IC2</v>
      </c>
      <c r="BC53" t="str">
        <f>VLOOKUP($BA53,Jobcodemaster!$A:$J,9,0)</f>
        <v>Senior Consultant</v>
      </c>
      <c r="BD53" t="str">
        <f>VLOOKUP($BA53,Jobcodemaster!$A:$J,2,0)</f>
        <v>Delivery</v>
      </c>
      <c r="BE53" t="str">
        <f>VLOOKUP($BA53,Jobcodemaster!$A:$J,3,0)</f>
        <v>B</v>
      </c>
      <c r="BF53" t="e">
        <f>VLOOKUP(AM53,#REF!,14,0)</f>
        <v>#REF!</v>
      </c>
      <c r="BG53" t="e">
        <f>VLOOKUP(AM53,#REF!,15,0)</f>
        <v>#REF!</v>
      </c>
      <c r="BH53" t="str">
        <f t="shared" si="12"/>
        <v>yuri.eto@oracle.com</v>
      </c>
      <c r="BI53" s="95">
        <f t="shared" si="13"/>
        <v>42962</v>
      </c>
      <c r="BJ53" t="str">
        <f t="shared" si="14"/>
        <v>C</v>
      </c>
      <c r="BK53" t="str">
        <f t="shared" si="15"/>
        <v>JP-Tokyo-OAC</v>
      </c>
      <c r="BL53" t="str">
        <f t="shared" si="16"/>
        <v>OAC</v>
      </c>
      <c r="BM53" t="str">
        <f t="shared" si="17"/>
        <v>ｴﾄｳ ﾕﾘ</v>
      </c>
      <c r="BN53" t="str">
        <f t="shared" si="18"/>
        <v>Yuri Eto</v>
      </c>
      <c r="BO53" s="164">
        <f t="shared" si="19"/>
        <v>0</v>
      </c>
      <c r="BP53" t="str">
        <f t="shared" si="20"/>
        <v>えとう ゆり</v>
      </c>
      <c r="BQ53" t="e">
        <f>VLOOKUP(AM53,#REF!,12,0)</f>
        <v>#REF!</v>
      </c>
      <c r="BS53" s="173" t="str">
        <f t="shared" si="21"/>
        <v>Y</v>
      </c>
      <c r="BT53" s="173" t="str">
        <f t="shared" si="21"/>
        <v/>
      </c>
      <c r="BU53" s="173" t="str">
        <f t="shared" si="21"/>
        <v/>
      </c>
      <c r="BV53" s="173" t="str">
        <f t="shared" si="21"/>
        <v/>
      </c>
      <c r="BW53" s="173" t="e">
        <f t="shared" si="22"/>
        <v>#REF!</v>
      </c>
      <c r="BX53" s="173" t="str">
        <f t="shared" si="23"/>
        <v>Y</v>
      </c>
      <c r="BY53" s="174">
        <f t="shared" si="24"/>
        <v>983187</v>
      </c>
      <c r="BZ53" t="str">
        <f t="shared" si="25"/>
        <v>yuri.eto@oracle.com</v>
      </c>
      <c r="CA53" s="214">
        <f t="shared" si="26"/>
        <v>43574</v>
      </c>
      <c r="CB53">
        <f t="shared" si="27"/>
        <v>506325</v>
      </c>
      <c r="CC53" t="e">
        <f t="shared" si="28"/>
        <v>#REF!</v>
      </c>
      <c r="CD53" t="e">
        <f t="shared" si="4"/>
        <v>#REF!</v>
      </c>
      <c r="CE53" t="str">
        <f t="shared" si="29"/>
        <v>JPBG  - Oracle Corporation Japan</v>
      </c>
      <c r="CF53" t="str">
        <f t="shared" si="30"/>
        <v/>
      </c>
      <c r="CG53" t="str">
        <f t="shared" si="31"/>
        <v/>
      </c>
    </row>
    <row r="54" spans="1:85">
      <c r="A54" t="s">
        <v>51</v>
      </c>
      <c r="B54">
        <v>8196</v>
      </c>
      <c r="C54" t="s">
        <v>549</v>
      </c>
      <c r="D54" t="s">
        <v>4073</v>
      </c>
      <c r="E54" t="s">
        <v>54</v>
      </c>
      <c r="F54" t="s">
        <v>397</v>
      </c>
      <c r="G54" t="s">
        <v>494</v>
      </c>
      <c r="H54" t="s">
        <v>494</v>
      </c>
      <c r="I54" t="s">
        <v>55</v>
      </c>
      <c r="J54" t="s">
        <v>398</v>
      </c>
      <c r="K54" t="s">
        <v>495</v>
      </c>
      <c r="L54" t="s">
        <v>495</v>
      </c>
      <c r="M54" s="217">
        <v>501636</v>
      </c>
      <c r="N54" t="s">
        <v>219</v>
      </c>
      <c r="O54" t="s">
        <v>220</v>
      </c>
      <c r="P54" t="str">
        <f t="shared" si="5"/>
        <v>3</v>
      </c>
      <c r="Q54" s="149">
        <v>20310</v>
      </c>
      <c r="R54" t="s">
        <v>447</v>
      </c>
      <c r="S54" t="s">
        <v>448</v>
      </c>
      <c r="T54" t="s">
        <v>368</v>
      </c>
      <c r="U54" t="s">
        <v>61</v>
      </c>
      <c r="V54">
        <v>2985</v>
      </c>
      <c r="W54" t="s">
        <v>492</v>
      </c>
      <c r="X54" t="s">
        <v>550</v>
      </c>
      <c r="Y54" s="95">
        <v>42156</v>
      </c>
      <c r="Z54" t="s">
        <v>63</v>
      </c>
      <c r="AA54" t="s">
        <v>118</v>
      </c>
      <c r="AB54" t="s">
        <v>162</v>
      </c>
      <c r="AC54" t="s">
        <v>4141</v>
      </c>
      <c r="AD54" t="s">
        <v>552</v>
      </c>
      <c r="AF54" t="s">
        <v>553</v>
      </c>
      <c r="AG54" t="s">
        <v>502</v>
      </c>
      <c r="AI54" s="146" t="s">
        <v>5013</v>
      </c>
      <c r="AJ54" t="str">
        <f t="shared" si="6"/>
        <v>Active</v>
      </c>
      <c r="AK54">
        <f t="shared" si="7"/>
        <v>8196</v>
      </c>
      <c r="AL54" t="str">
        <f t="shared" si="8"/>
        <v>菊井 七穂</v>
      </c>
      <c r="AM54" s="155" t="e">
        <f>+VLOOKUP($AK54,#REF!,3,0)</f>
        <v>#REF!</v>
      </c>
      <c r="AN54" t="e">
        <f t="shared" si="9"/>
        <v>#REF!</v>
      </c>
      <c r="AO54" s="154" t="s">
        <v>54</v>
      </c>
      <c r="AP54" t="e">
        <f>VLOOKUP(AM54,#REF!,2,0)</f>
        <v>#REF!</v>
      </c>
      <c r="AQ54" t="e">
        <f>VLOOKUP(AM54,#REF!,3,0)</f>
        <v>#REF!</v>
      </c>
      <c r="AR54" t="e">
        <f>VLOOKUP(AM54,#REF!,4,0)</f>
        <v>#REF!</v>
      </c>
      <c r="AS54" t="str">
        <f t="shared" si="0"/>
        <v>Oracle Consulting Services</v>
      </c>
      <c r="AT54" t="e">
        <f>VLOOKUP(AM54,#REF!,6,0)</f>
        <v>#REF!</v>
      </c>
      <c r="AU54" t="e">
        <f>VLOOKUP(AM54,#REF!,7,0)</f>
        <v>#REF!</v>
      </c>
      <c r="AV54" t="e">
        <f>VLOOKUP(AM54,#REF!,8,0)</f>
        <v>#REF!</v>
      </c>
      <c r="AW54" s="155">
        <v>501636</v>
      </c>
      <c r="AX54" t="str">
        <f>VLOOKUP($BA54,Jobcodemaster!$A:$J,4,0)</f>
        <v>IC1</v>
      </c>
      <c r="AY54" t="str">
        <f>VLOOKUP($BA54,Jobcodemaster!$A:$J,5,0)</f>
        <v>L3</v>
      </c>
      <c r="AZ54" t="str">
        <f t="shared" si="10"/>
        <v>3</v>
      </c>
      <c r="BA54" s="155">
        <f t="shared" si="11"/>
        <v>20310</v>
      </c>
      <c r="BB54" t="str">
        <f>VLOOKUP($BA54,Jobcodemaster!$A:$J,7,0)</f>
        <v>20310.Staff Consultant - IC1</v>
      </c>
      <c r="BC54" t="str">
        <f>VLOOKUP($BA54,Jobcodemaster!$A:$J,9,0)</f>
        <v>Staff Consultant</v>
      </c>
      <c r="BD54" t="str">
        <f>VLOOKUP($BA54,Jobcodemaster!$A:$J,2,0)</f>
        <v>Delivery</v>
      </c>
      <c r="BE54" t="str">
        <f>VLOOKUP($BA54,Jobcodemaster!$A:$J,3,0)</f>
        <v>B</v>
      </c>
      <c r="BF54" t="e">
        <f>VLOOKUP(AM54,#REF!,14,0)</f>
        <v>#REF!</v>
      </c>
      <c r="BG54" t="e">
        <f>VLOOKUP(AM54,#REF!,15,0)</f>
        <v>#REF!</v>
      </c>
      <c r="BH54" t="str">
        <f t="shared" si="12"/>
        <v>nao.kikui@oracle.com</v>
      </c>
      <c r="BI54" s="95">
        <f t="shared" si="13"/>
        <v>42156</v>
      </c>
      <c r="BJ54" t="str">
        <f t="shared" si="14"/>
        <v>C</v>
      </c>
      <c r="BK54" t="str">
        <f t="shared" si="15"/>
        <v>JP-Tokyo-Akasaka Office</v>
      </c>
      <c r="BL54" t="str">
        <f t="shared" si="16"/>
        <v>ACB</v>
      </c>
      <c r="BM54" t="str">
        <f t="shared" si="17"/>
        <v>ｷｸｲ ﾅｵ</v>
      </c>
      <c r="BN54" t="str">
        <f t="shared" si="18"/>
        <v>Nao Kikui</v>
      </c>
      <c r="BO54" s="164">
        <f t="shared" si="19"/>
        <v>0</v>
      </c>
      <c r="BP54" t="str">
        <f t="shared" si="20"/>
        <v>きくい なお</v>
      </c>
      <c r="BQ54" t="e">
        <f>VLOOKUP(AM54,#REF!,12,0)</f>
        <v>#REF!</v>
      </c>
      <c r="BS54" s="173" t="str">
        <f t="shared" si="21"/>
        <v/>
      </c>
      <c r="BT54" s="173" t="str">
        <f t="shared" si="21"/>
        <v/>
      </c>
      <c r="BU54" s="173" t="str">
        <f t="shared" si="21"/>
        <v/>
      </c>
      <c r="BV54" s="173" t="str">
        <f t="shared" si="21"/>
        <v/>
      </c>
      <c r="BW54" s="173" t="e">
        <f t="shared" si="22"/>
        <v>#REF!</v>
      </c>
      <c r="BX54" s="173" t="str">
        <f t="shared" si="23"/>
        <v/>
      </c>
      <c r="BY54" s="174" t="str">
        <f t="shared" si="24"/>
        <v/>
      </c>
      <c r="BZ54" t="str">
        <f t="shared" si="25"/>
        <v/>
      </c>
      <c r="CA54" s="214" t="str">
        <f t="shared" si="26"/>
        <v/>
      </c>
      <c r="CB54" t="str">
        <f t="shared" si="27"/>
        <v/>
      </c>
      <c r="CC54" t="e">
        <f t="shared" si="28"/>
        <v>#REF!</v>
      </c>
      <c r="CD54" t="e">
        <f t="shared" si="4"/>
        <v>#REF!</v>
      </c>
      <c r="CE54" t="str">
        <f t="shared" si="29"/>
        <v/>
      </c>
      <c r="CF54" t="str">
        <f t="shared" si="30"/>
        <v/>
      </c>
      <c r="CG54" t="str">
        <f t="shared" si="31"/>
        <v/>
      </c>
    </row>
    <row r="55" spans="1:85">
      <c r="A55" t="s">
        <v>51</v>
      </c>
      <c r="B55">
        <v>8466</v>
      </c>
      <c r="C55" t="s">
        <v>555</v>
      </c>
      <c r="D55" t="s">
        <v>4073</v>
      </c>
      <c r="E55" t="s">
        <v>54</v>
      </c>
      <c r="F55" t="s">
        <v>397</v>
      </c>
      <c r="G55" t="s">
        <v>494</v>
      </c>
      <c r="H55" t="s">
        <v>494</v>
      </c>
      <c r="I55" t="s">
        <v>55</v>
      </c>
      <c r="J55" t="s">
        <v>398</v>
      </c>
      <c r="K55" t="s">
        <v>495</v>
      </c>
      <c r="L55" t="s">
        <v>495</v>
      </c>
      <c r="M55" s="217">
        <v>506335</v>
      </c>
      <c r="N55" t="s">
        <v>219</v>
      </c>
      <c r="O55" t="s">
        <v>220</v>
      </c>
      <c r="P55" t="str">
        <f t="shared" si="5"/>
        <v>3</v>
      </c>
      <c r="Q55" s="149">
        <v>20310</v>
      </c>
      <c r="R55" t="s">
        <v>447</v>
      </c>
      <c r="S55" t="s">
        <v>448</v>
      </c>
      <c r="T55" t="s">
        <v>368</v>
      </c>
      <c r="U55" t="s">
        <v>61</v>
      </c>
      <c r="V55">
        <v>2985</v>
      </c>
      <c r="W55" t="s">
        <v>492</v>
      </c>
      <c r="X55" t="s">
        <v>556</v>
      </c>
      <c r="Y55" s="95">
        <v>42461</v>
      </c>
      <c r="Z55" t="s">
        <v>201</v>
      </c>
      <c r="AA55" t="s">
        <v>118</v>
      </c>
      <c r="AB55" t="s">
        <v>119</v>
      </c>
      <c r="AC55" t="s">
        <v>4142</v>
      </c>
      <c r="AD55" t="s">
        <v>558</v>
      </c>
      <c r="AF55" t="s">
        <v>4143</v>
      </c>
      <c r="AG55" t="s">
        <v>502</v>
      </c>
      <c r="AI55" s="146" t="s">
        <v>5013</v>
      </c>
      <c r="AJ55" t="str">
        <f t="shared" si="6"/>
        <v>Active</v>
      </c>
      <c r="AK55">
        <f t="shared" si="7"/>
        <v>8466</v>
      </c>
      <c r="AL55" t="str">
        <f t="shared" si="8"/>
        <v>青山 由美</v>
      </c>
      <c r="AM55" s="155" t="e">
        <f>+VLOOKUP($AK55,#REF!,3,0)</f>
        <v>#REF!</v>
      </c>
      <c r="AN55" t="e">
        <f t="shared" si="9"/>
        <v>#REF!</v>
      </c>
      <c r="AO55" s="154" t="s">
        <v>54</v>
      </c>
      <c r="AP55" t="e">
        <f>VLOOKUP(AM55,#REF!,2,0)</f>
        <v>#REF!</v>
      </c>
      <c r="AQ55" t="e">
        <f>VLOOKUP(AM55,#REF!,3,0)</f>
        <v>#REF!</v>
      </c>
      <c r="AR55" t="e">
        <f>VLOOKUP(AM55,#REF!,4,0)</f>
        <v>#REF!</v>
      </c>
      <c r="AS55" t="str">
        <f t="shared" si="0"/>
        <v>Oracle Consulting Services</v>
      </c>
      <c r="AT55" t="e">
        <f>VLOOKUP(AM55,#REF!,6,0)</f>
        <v>#REF!</v>
      </c>
      <c r="AU55" t="e">
        <f>VLOOKUP(AM55,#REF!,7,0)</f>
        <v>#REF!</v>
      </c>
      <c r="AV55" t="e">
        <f>VLOOKUP(AM55,#REF!,8,0)</f>
        <v>#REF!</v>
      </c>
      <c r="AW55" s="155">
        <v>506325</v>
      </c>
      <c r="AX55" t="str">
        <f>VLOOKUP($BA55,Jobcodemaster!$A:$J,4,0)</f>
        <v>IC1</v>
      </c>
      <c r="AY55" t="str">
        <f>VLOOKUP($BA55,Jobcodemaster!$A:$J,5,0)</f>
        <v>L3</v>
      </c>
      <c r="AZ55" t="str">
        <f t="shared" si="10"/>
        <v>3</v>
      </c>
      <c r="BA55" s="155">
        <f t="shared" si="11"/>
        <v>20310</v>
      </c>
      <c r="BB55" t="str">
        <f>VLOOKUP($BA55,Jobcodemaster!$A:$J,7,0)</f>
        <v>20310.Staff Consultant - IC1</v>
      </c>
      <c r="BC55" t="str">
        <f>VLOOKUP($BA55,Jobcodemaster!$A:$J,9,0)</f>
        <v>Staff Consultant</v>
      </c>
      <c r="BD55" t="str">
        <f>VLOOKUP($BA55,Jobcodemaster!$A:$J,2,0)</f>
        <v>Delivery</v>
      </c>
      <c r="BE55" t="str">
        <f>VLOOKUP($BA55,Jobcodemaster!$A:$J,3,0)</f>
        <v>B</v>
      </c>
      <c r="BF55" t="e">
        <f>VLOOKUP(AM55,#REF!,14,0)</f>
        <v>#REF!</v>
      </c>
      <c r="BG55" t="e">
        <f>VLOOKUP(AM55,#REF!,15,0)</f>
        <v>#REF!</v>
      </c>
      <c r="BH55" t="str">
        <f t="shared" si="12"/>
        <v>yumi.aoyama@oracle.com</v>
      </c>
      <c r="BI55" s="95">
        <f t="shared" si="13"/>
        <v>42461</v>
      </c>
      <c r="BJ55" t="str">
        <f t="shared" si="14"/>
        <v>NG</v>
      </c>
      <c r="BK55" t="str">
        <f t="shared" si="15"/>
        <v>JP-Tokyo-Akasaka Office</v>
      </c>
      <c r="BL55" t="str">
        <f t="shared" si="16"/>
        <v>OAC</v>
      </c>
      <c r="BM55" t="str">
        <f t="shared" si="17"/>
        <v>ｱｵﾔﾏ ﾕﾐ</v>
      </c>
      <c r="BN55" t="str">
        <f t="shared" si="18"/>
        <v>Yumi Aoyama</v>
      </c>
      <c r="BO55" s="164">
        <f t="shared" si="19"/>
        <v>0</v>
      </c>
      <c r="BP55" t="str">
        <f t="shared" si="20"/>
        <v>あおやま ゆみ</v>
      </c>
      <c r="BQ55" t="e">
        <f>VLOOKUP(AM55,#REF!,12,0)</f>
        <v>#REF!</v>
      </c>
      <c r="BS55" s="173" t="str">
        <f t="shared" si="21"/>
        <v>Y</v>
      </c>
      <c r="BT55" s="173" t="str">
        <f t="shared" si="21"/>
        <v/>
      </c>
      <c r="BU55" s="173" t="str">
        <f t="shared" si="21"/>
        <v/>
      </c>
      <c r="BV55" s="173" t="str">
        <f t="shared" si="21"/>
        <v/>
      </c>
      <c r="BW55" s="173" t="e">
        <f t="shared" si="22"/>
        <v>#REF!</v>
      </c>
      <c r="BX55" s="173" t="str">
        <f t="shared" si="23"/>
        <v>Y</v>
      </c>
      <c r="BY55" s="174">
        <f t="shared" si="24"/>
        <v>8466</v>
      </c>
      <c r="BZ55" t="str">
        <f t="shared" si="25"/>
        <v>yumi.aoyama@oracle.com</v>
      </c>
      <c r="CA55" s="214">
        <f t="shared" si="26"/>
        <v>43574</v>
      </c>
      <c r="CB55">
        <f t="shared" si="27"/>
        <v>506325</v>
      </c>
      <c r="CC55" t="e">
        <f t="shared" si="28"/>
        <v>#REF!</v>
      </c>
      <c r="CD55" t="e">
        <f t="shared" si="4"/>
        <v>#REF!</v>
      </c>
      <c r="CE55" t="str">
        <f t="shared" si="29"/>
        <v>JPBG  - Oracle Corporation Japan</v>
      </c>
      <c r="CF55" t="str">
        <f t="shared" si="30"/>
        <v/>
      </c>
      <c r="CG55" t="str">
        <f t="shared" si="31"/>
        <v/>
      </c>
    </row>
    <row r="56" spans="1:85">
      <c r="A56" t="s">
        <v>51</v>
      </c>
      <c r="B56">
        <v>1007743</v>
      </c>
      <c r="C56" t="s">
        <v>4062</v>
      </c>
      <c r="D56" t="s">
        <v>4073</v>
      </c>
      <c r="E56" t="s">
        <v>54</v>
      </c>
      <c r="F56" t="s">
        <v>397</v>
      </c>
      <c r="G56" t="s">
        <v>494</v>
      </c>
      <c r="H56" t="s">
        <v>494</v>
      </c>
      <c r="I56" t="s">
        <v>55</v>
      </c>
      <c r="J56" t="s">
        <v>398</v>
      </c>
      <c r="K56" t="s">
        <v>495</v>
      </c>
      <c r="L56" t="s">
        <v>495</v>
      </c>
      <c r="M56" s="217">
        <v>501636</v>
      </c>
      <c r="N56" t="s">
        <v>219</v>
      </c>
      <c r="O56" t="s">
        <v>220</v>
      </c>
      <c r="P56" t="str">
        <f t="shared" si="5"/>
        <v>3</v>
      </c>
      <c r="Q56" s="149">
        <v>22023</v>
      </c>
      <c r="R56" t="s">
        <v>221</v>
      </c>
      <c r="S56" t="s">
        <v>222</v>
      </c>
      <c r="T56" t="s">
        <v>127</v>
      </c>
      <c r="U56" t="s">
        <v>128</v>
      </c>
      <c r="V56">
        <v>2985</v>
      </c>
      <c r="W56" t="s">
        <v>492</v>
      </c>
      <c r="X56" t="s">
        <v>562</v>
      </c>
      <c r="Y56" s="95">
        <v>43101</v>
      </c>
      <c r="Z56" t="s">
        <v>63</v>
      </c>
      <c r="AA56" t="s">
        <v>118</v>
      </c>
      <c r="AB56" t="s">
        <v>162</v>
      </c>
      <c r="AC56" t="s">
        <v>4144</v>
      </c>
      <c r="AD56" t="s">
        <v>564</v>
      </c>
      <c r="AF56" t="s">
        <v>565</v>
      </c>
      <c r="AG56" t="s">
        <v>502</v>
      </c>
      <c r="AI56" s="146" t="s">
        <v>5013</v>
      </c>
      <c r="AJ56" t="str">
        <f t="shared" si="6"/>
        <v>Active</v>
      </c>
      <c r="AK56">
        <f t="shared" si="7"/>
        <v>1007743</v>
      </c>
      <c r="AL56" t="str">
        <f t="shared" si="8"/>
        <v>沓掛 可菜</v>
      </c>
      <c r="AM56" s="155" t="e">
        <f>+VLOOKUP($AK56,#REF!,3,0)</f>
        <v>#REF!</v>
      </c>
      <c r="AN56" t="e">
        <f t="shared" si="9"/>
        <v>#REF!</v>
      </c>
      <c r="AO56" s="154" t="s">
        <v>54</v>
      </c>
      <c r="AP56" t="e">
        <f>VLOOKUP(AM56,#REF!,2,0)</f>
        <v>#REF!</v>
      </c>
      <c r="AQ56" t="e">
        <f>VLOOKUP(AM56,#REF!,3,0)</f>
        <v>#REF!</v>
      </c>
      <c r="AR56" t="e">
        <f>VLOOKUP(AM56,#REF!,4,0)</f>
        <v>#REF!</v>
      </c>
      <c r="AS56" t="str">
        <f t="shared" si="0"/>
        <v>Oracle Consulting Services</v>
      </c>
      <c r="AT56" t="e">
        <f>VLOOKUP(AM56,#REF!,6,0)</f>
        <v>#REF!</v>
      </c>
      <c r="AU56" t="e">
        <f>VLOOKUP(AM56,#REF!,7,0)</f>
        <v>#REF!</v>
      </c>
      <c r="AV56" t="e">
        <f>VLOOKUP(AM56,#REF!,8,0)</f>
        <v>#REF!</v>
      </c>
      <c r="AW56" s="155">
        <v>501636</v>
      </c>
      <c r="AX56" t="str">
        <f>VLOOKUP($BA56,Jobcodemaster!$A:$J,4,0)</f>
        <v>IC1</v>
      </c>
      <c r="AY56" t="str">
        <f>VLOOKUP($BA56,Jobcodemaster!$A:$J,5,0)</f>
        <v>L3</v>
      </c>
      <c r="AZ56" t="str">
        <f t="shared" si="10"/>
        <v>3</v>
      </c>
      <c r="BA56" s="155">
        <f t="shared" si="11"/>
        <v>22023</v>
      </c>
      <c r="BB56" t="str">
        <f>VLOOKUP($BA56,Jobcodemaster!$A:$J,7,0)</f>
        <v>22023.Consulting Staff Staff Consultant - IC1</v>
      </c>
      <c r="BC56" t="str">
        <f>VLOOKUP($BA56,Jobcodemaster!$A:$J,9,0)</f>
        <v>Consulting Staff Staff Consultant</v>
      </c>
      <c r="BD56" t="str">
        <f>VLOOKUP($BA56,Jobcodemaster!$A:$J,2,0)</f>
        <v>General/Operations</v>
      </c>
      <c r="BE56" t="str">
        <f>VLOOKUP($BA56,Jobcodemaster!$A:$J,3,0)</f>
        <v>NB</v>
      </c>
      <c r="BF56" t="e">
        <f>VLOOKUP(AM56,#REF!,14,0)</f>
        <v>#REF!</v>
      </c>
      <c r="BG56" t="e">
        <f>VLOOKUP(AM56,#REF!,15,0)</f>
        <v>#REF!</v>
      </c>
      <c r="BH56" t="str">
        <f t="shared" si="12"/>
        <v>kana.kutsukake@oracle.com</v>
      </c>
      <c r="BI56" s="95">
        <f t="shared" si="13"/>
        <v>43101</v>
      </c>
      <c r="BJ56" t="str">
        <f t="shared" si="14"/>
        <v>C</v>
      </c>
      <c r="BK56" t="str">
        <f t="shared" si="15"/>
        <v>JP-Tokyo-Akasaka Office</v>
      </c>
      <c r="BL56" t="str">
        <f t="shared" si="16"/>
        <v>ACB</v>
      </c>
      <c r="BM56" t="str">
        <f t="shared" si="17"/>
        <v>ｸﾂｶｹ ｶﾅ</v>
      </c>
      <c r="BN56" t="str">
        <f t="shared" si="18"/>
        <v>Kana Kutsukake</v>
      </c>
      <c r="BO56" s="164">
        <f t="shared" si="19"/>
        <v>0</v>
      </c>
      <c r="BP56" t="str">
        <f t="shared" si="20"/>
        <v>くつかけ かな</v>
      </c>
      <c r="BQ56" t="e">
        <f>VLOOKUP(AM56,#REF!,12,0)</f>
        <v>#REF!</v>
      </c>
      <c r="BS56" s="173" t="str">
        <f t="shared" si="21"/>
        <v/>
      </c>
      <c r="BT56" s="173" t="str">
        <f t="shared" si="21"/>
        <v/>
      </c>
      <c r="BU56" s="173" t="str">
        <f t="shared" si="21"/>
        <v/>
      </c>
      <c r="BV56" s="173" t="str">
        <f t="shared" si="21"/>
        <v/>
      </c>
      <c r="BW56" s="173" t="e">
        <f t="shared" si="22"/>
        <v>#REF!</v>
      </c>
      <c r="BX56" s="173" t="str">
        <f t="shared" si="23"/>
        <v/>
      </c>
      <c r="BY56" s="174" t="str">
        <f t="shared" si="24"/>
        <v/>
      </c>
      <c r="BZ56" t="str">
        <f t="shared" si="25"/>
        <v/>
      </c>
      <c r="CA56" s="214" t="str">
        <f t="shared" si="26"/>
        <v/>
      </c>
      <c r="CB56" t="str">
        <f t="shared" si="27"/>
        <v/>
      </c>
      <c r="CC56" t="e">
        <f t="shared" si="28"/>
        <v>#REF!</v>
      </c>
      <c r="CD56" t="e">
        <f t="shared" si="4"/>
        <v>#REF!</v>
      </c>
      <c r="CE56" t="str">
        <f t="shared" si="29"/>
        <v/>
      </c>
      <c r="CF56" t="str">
        <f t="shared" si="30"/>
        <v/>
      </c>
      <c r="CG56" t="str">
        <f t="shared" si="31"/>
        <v/>
      </c>
    </row>
    <row r="57" spans="1:85">
      <c r="A57" t="s">
        <v>51</v>
      </c>
      <c r="B57">
        <v>8455</v>
      </c>
      <c r="C57" t="s">
        <v>567</v>
      </c>
      <c r="D57" t="s">
        <v>4073</v>
      </c>
      <c r="E57" t="s">
        <v>54</v>
      </c>
      <c r="F57" t="s">
        <v>397</v>
      </c>
      <c r="G57" t="s">
        <v>494</v>
      </c>
      <c r="H57" t="s">
        <v>494</v>
      </c>
      <c r="I57" t="s">
        <v>55</v>
      </c>
      <c r="J57" t="s">
        <v>398</v>
      </c>
      <c r="K57" t="s">
        <v>495</v>
      </c>
      <c r="L57" t="s">
        <v>495</v>
      </c>
      <c r="M57" s="217">
        <v>506335</v>
      </c>
      <c r="N57" t="s">
        <v>219</v>
      </c>
      <c r="O57" t="s">
        <v>355</v>
      </c>
      <c r="P57" t="str">
        <f t="shared" si="5"/>
        <v>2</v>
      </c>
      <c r="Q57" s="149">
        <v>20110</v>
      </c>
      <c r="R57" t="s">
        <v>568</v>
      </c>
      <c r="S57" t="s">
        <v>569</v>
      </c>
      <c r="T57" t="s">
        <v>368</v>
      </c>
      <c r="U57" t="s">
        <v>61</v>
      </c>
      <c r="V57">
        <v>2985</v>
      </c>
      <c r="W57" t="s">
        <v>492</v>
      </c>
      <c r="X57" t="s">
        <v>570</v>
      </c>
      <c r="Y57" s="95">
        <v>42461</v>
      </c>
      <c r="Z57" t="s">
        <v>201</v>
      </c>
      <c r="AA57" t="s">
        <v>64</v>
      </c>
      <c r="AB57" t="s">
        <v>162</v>
      </c>
      <c r="AC57" t="s">
        <v>4145</v>
      </c>
      <c r="AD57" t="s">
        <v>572</v>
      </c>
      <c r="AF57" t="s">
        <v>573</v>
      </c>
      <c r="AG57" t="s">
        <v>502</v>
      </c>
      <c r="AI57" s="146" t="s">
        <v>5013</v>
      </c>
      <c r="AJ57" t="str">
        <f t="shared" si="6"/>
        <v>Active</v>
      </c>
      <c r="AK57">
        <f t="shared" si="7"/>
        <v>8455</v>
      </c>
      <c r="AL57" t="str">
        <f t="shared" si="8"/>
        <v>油井 美伽</v>
      </c>
      <c r="AM57" s="155" t="e">
        <f>+VLOOKUP($AK57,#REF!,3,0)</f>
        <v>#REF!</v>
      </c>
      <c r="AN57" t="e">
        <f t="shared" si="9"/>
        <v>#REF!</v>
      </c>
      <c r="AO57" s="154" t="s">
        <v>54</v>
      </c>
      <c r="AP57" t="e">
        <f>VLOOKUP(AM57,#REF!,2,0)</f>
        <v>#REF!</v>
      </c>
      <c r="AQ57" t="e">
        <f>VLOOKUP(AM57,#REF!,3,0)</f>
        <v>#REF!</v>
      </c>
      <c r="AR57" t="e">
        <f>VLOOKUP(AM57,#REF!,4,0)</f>
        <v>#REF!</v>
      </c>
      <c r="AS57" t="str">
        <f t="shared" si="0"/>
        <v>Oracle Consulting Services</v>
      </c>
      <c r="AT57" t="e">
        <f>VLOOKUP(AM57,#REF!,6,0)</f>
        <v>#REF!</v>
      </c>
      <c r="AU57" t="e">
        <f>VLOOKUP(AM57,#REF!,7,0)</f>
        <v>#REF!</v>
      </c>
      <c r="AV57" t="e">
        <f>VLOOKUP(AM57,#REF!,8,0)</f>
        <v>#REF!</v>
      </c>
      <c r="AW57" s="155">
        <v>506325</v>
      </c>
      <c r="AX57" t="str">
        <f>VLOOKUP($BA57,Jobcodemaster!$A:$J,4,0)</f>
        <v>IC1</v>
      </c>
      <c r="AY57" t="str">
        <f>VLOOKUP($BA57,Jobcodemaster!$A:$J,5,0)</f>
        <v>L2</v>
      </c>
      <c r="AZ57" t="str">
        <f t="shared" si="10"/>
        <v>2</v>
      </c>
      <c r="BA57" s="155">
        <f t="shared" si="11"/>
        <v>20110</v>
      </c>
      <c r="BB57" t="str">
        <f>VLOOKUP($BA57,Jobcodemaster!$A:$J,7,0)</f>
        <v>20110.Associate Consultant - IC1</v>
      </c>
      <c r="BC57" t="str">
        <f>VLOOKUP($BA57,Jobcodemaster!$A:$J,9,0)</f>
        <v>Associate Consultant</v>
      </c>
      <c r="BD57" t="str">
        <f>VLOOKUP($BA57,Jobcodemaster!$A:$J,2,0)</f>
        <v>Delivery</v>
      </c>
      <c r="BE57" t="str">
        <f>VLOOKUP($BA57,Jobcodemaster!$A:$J,3,0)</f>
        <v>B</v>
      </c>
      <c r="BF57" t="e">
        <f>VLOOKUP(AM57,#REF!,14,0)</f>
        <v>#REF!</v>
      </c>
      <c r="BG57" t="e">
        <f>VLOOKUP(AM57,#REF!,15,0)</f>
        <v>#REF!</v>
      </c>
      <c r="BH57" t="str">
        <f t="shared" si="12"/>
        <v>mika.yui@oracle.com</v>
      </c>
      <c r="BI57" s="95">
        <f t="shared" si="13"/>
        <v>42461</v>
      </c>
      <c r="BJ57" t="str">
        <f t="shared" si="14"/>
        <v>NG</v>
      </c>
      <c r="BK57" t="str">
        <f t="shared" si="15"/>
        <v>JP-Tokyo-OAC</v>
      </c>
      <c r="BL57" t="str">
        <f t="shared" si="16"/>
        <v>ACB</v>
      </c>
      <c r="BM57" t="str">
        <f t="shared" si="17"/>
        <v>ﾕｲ ﾐｶ</v>
      </c>
      <c r="BN57" t="str">
        <f t="shared" si="18"/>
        <v>Mika Yui</v>
      </c>
      <c r="BO57" s="164">
        <f t="shared" si="19"/>
        <v>0</v>
      </c>
      <c r="BP57" t="str">
        <f t="shared" si="20"/>
        <v>ゆい みか</v>
      </c>
      <c r="BQ57" t="e">
        <f>VLOOKUP(AM57,#REF!,12,0)</f>
        <v>#REF!</v>
      </c>
      <c r="BS57" s="173" t="str">
        <f t="shared" si="21"/>
        <v>Y</v>
      </c>
      <c r="BT57" s="173" t="str">
        <f t="shared" si="21"/>
        <v/>
      </c>
      <c r="BU57" s="173" t="str">
        <f t="shared" si="21"/>
        <v/>
      </c>
      <c r="BV57" s="173" t="str">
        <f t="shared" si="21"/>
        <v/>
      </c>
      <c r="BW57" s="173" t="e">
        <f t="shared" si="22"/>
        <v>#REF!</v>
      </c>
      <c r="BX57" s="173" t="str">
        <f t="shared" si="23"/>
        <v>Y</v>
      </c>
      <c r="BY57" s="174">
        <f t="shared" si="24"/>
        <v>8455</v>
      </c>
      <c r="BZ57" t="str">
        <f t="shared" si="25"/>
        <v>mika.yui@oracle.com</v>
      </c>
      <c r="CA57" s="214">
        <f t="shared" si="26"/>
        <v>43574</v>
      </c>
      <c r="CB57">
        <f t="shared" si="27"/>
        <v>506325</v>
      </c>
      <c r="CC57" t="e">
        <f t="shared" si="28"/>
        <v>#REF!</v>
      </c>
      <c r="CD57" t="e">
        <f t="shared" si="4"/>
        <v>#REF!</v>
      </c>
      <c r="CE57" t="str">
        <f t="shared" si="29"/>
        <v>JPBG  - Oracle Corporation Japan</v>
      </c>
      <c r="CF57" t="str">
        <f t="shared" si="30"/>
        <v/>
      </c>
      <c r="CG57" t="str">
        <f t="shared" si="31"/>
        <v/>
      </c>
    </row>
    <row r="58" spans="1:85">
      <c r="A58" t="s">
        <v>51</v>
      </c>
      <c r="B58">
        <v>729</v>
      </c>
      <c r="C58" t="s">
        <v>575</v>
      </c>
      <c r="D58" t="s">
        <v>576</v>
      </c>
      <c r="E58" t="s">
        <v>54</v>
      </c>
      <c r="F58" t="s">
        <v>397</v>
      </c>
      <c r="G58" t="s">
        <v>577</v>
      </c>
      <c r="H58" t="s">
        <v>577</v>
      </c>
      <c r="I58" t="s">
        <v>55</v>
      </c>
      <c r="J58" t="s">
        <v>398</v>
      </c>
      <c r="K58" t="s">
        <v>579</v>
      </c>
      <c r="L58" t="s">
        <v>579</v>
      </c>
      <c r="M58" s="217">
        <v>501636</v>
      </c>
      <c r="N58" t="s">
        <v>233</v>
      </c>
      <c r="O58" t="s">
        <v>234</v>
      </c>
      <c r="P58" t="str">
        <f t="shared" si="5"/>
        <v>8</v>
      </c>
      <c r="Q58">
        <v>21310</v>
      </c>
      <c r="R58" t="s">
        <v>581</v>
      </c>
      <c r="S58" t="s">
        <v>367</v>
      </c>
      <c r="T58" t="s">
        <v>60</v>
      </c>
      <c r="U58" t="s">
        <v>61</v>
      </c>
      <c r="V58">
        <v>1737</v>
      </c>
      <c r="W58" t="s">
        <v>395</v>
      </c>
      <c r="X58" t="s">
        <v>582</v>
      </c>
      <c r="Y58" s="95">
        <v>35156</v>
      </c>
      <c r="Z58" t="s">
        <v>201</v>
      </c>
      <c r="AA58" t="s">
        <v>64</v>
      </c>
      <c r="AB58" t="s">
        <v>119</v>
      </c>
      <c r="AC58" t="s">
        <v>4146</v>
      </c>
      <c r="AD58" t="s">
        <v>584</v>
      </c>
      <c r="AE58" t="s">
        <v>67</v>
      </c>
      <c r="AF58" t="s">
        <v>585</v>
      </c>
      <c r="AG58" t="s">
        <v>586</v>
      </c>
      <c r="AI58" s="146" t="e">
        <v>#N/A</v>
      </c>
      <c r="AJ58" t="str">
        <f t="shared" si="6"/>
        <v>Active</v>
      </c>
      <c r="AK58">
        <f t="shared" si="7"/>
        <v>729</v>
      </c>
      <c r="AL58" t="str">
        <f t="shared" si="8"/>
        <v>小田 圭二</v>
      </c>
      <c r="AM58" s="155" t="e">
        <f>+VLOOKUP($AK58,#REF!,3,0)</f>
        <v>#REF!</v>
      </c>
      <c r="AN58" t="e">
        <f t="shared" si="9"/>
        <v>#REF!</v>
      </c>
      <c r="AO58" s="154" t="s">
        <v>54</v>
      </c>
      <c r="AP58" t="e">
        <f>VLOOKUP(AM58,#REF!,2,0)</f>
        <v>#REF!</v>
      </c>
      <c r="AQ58" t="e">
        <f>VLOOKUP(AM58,#REF!,3,0)</f>
        <v>#REF!</v>
      </c>
      <c r="AR58" t="e">
        <f>VLOOKUP(AM58,#REF!,4,0)</f>
        <v>#REF!</v>
      </c>
      <c r="AS58" t="str">
        <f t="shared" si="0"/>
        <v>Oracle Consulting Services</v>
      </c>
      <c r="AT58" t="e">
        <f>VLOOKUP(AM58,#REF!,6,0)</f>
        <v>#REF!</v>
      </c>
      <c r="AU58" t="e">
        <f>VLOOKUP(AM58,#REF!,7,0)</f>
        <v>#REF!</v>
      </c>
      <c r="AV58" t="e">
        <f>VLOOKUP(AM58,#REF!,8,0)</f>
        <v>#REF!</v>
      </c>
      <c r="AW58" s="155">
        <v>501636</v>
      </c>
      <c r="AX58" t="str">
        <f>VLOOKUP($BA58,Jobcodemaster!$A:$J,4,0)</f>
        <v>M4</v>
      </c>
      <c r="AY58" t="str">
        <f>VLOOKUP($BA58,Jobcodemaster!$A:$J,5,0)</f>
        <v>L8</v>
      </c>
      <c r="AZ58" t="str">
        <f t="shared" si="10"/>
        <v>8</v>
      </c>
      <c r="BA58" s="155">
        <f t="shared" si="11"/>
        <v>21310</v>
      </c>
      <c r="BB58" t="str">
        <f>VLOOKUP($BA58,Jobcodemaster!$A:$J,7,0)</f>
        <v>21310.Consulting Practice Director - M4</v>
      </c>
      <c r="BC58" t="str">
        <f>VLOOKUP($BA58,Jobcodemaster!$A:$J,9,0)</f>
        <v>Consulting Practice Director</v>
      </c>
      <c r="BD58" t="str">
        <f>VLOOKUP($BA58,Jobcodemaster!$A:$J,2,0)</f>
        <v>Practice</v>
      </c>
      <c r="BE58" t="str">
        <f>VLOOKUP($BA58,Jobcodemaster!$A:$J,3,0)</f>
        <v>B</v>
      </c>
      <c r="BF58" t="e">
        <f>VLOOKUP(AM58,#REF!,14,0)</f>
        <v>#REF!</v>
      </c>
      <c r="BG58" t="e">
        <f>VLOOKUP(AM58,#REF!,15,0)</f>
        <v>#REF!</v>
      </c>
      <c r="BH58" t="str">
        <f t="shared" si="12"/>
        <v>keiji.oda@oracle.com</v>
      </c>
      <c r="BI58" s="95">
        <f t="shared" si="13"/>
        <v>35156</v>
      </c>
      <c r="BJ58" t="str">
        <f t="shared" si="14"/>
        <v>NG</v>
      </c>
      <c r="BK58" t="str">
        <f t="shared" si="15"/>
        <v>JP-Tokyo-OAC</v>
      </c>
      <c r="BL58" t="str">
        <f t="shared" si="16"/>
        <v>OAC</v>
      </c>
      <c r="BM58" t="str">
        <f t="shared" si="17"/>
        <v>ｵﾀﾞ ｹｲｼﾞ</v>
      </c>
      <c r="BN58" t="str">
        <f t="shared" si="18"/>
        <v>Keiji Oda</v>
      </c>
      <c r="BO58" s="164" t="str">
        <f t="shared" si="19"/>
        <v>Y</v>
      </c>
      <c r="BP58" t="str">
        <f t="shared" si="20"/>
        <v>おだ けいじ</v>
      </c>
      <c r="BQ58" t="e">
        <f>VLOOKUP(AM58,#REF!,12,0)</f>
        <v>#REF!</v>
      </c>
      <c r="BS58" s="173" t="str">
        <f t="shared" si="21"/>
        <v/>
      </c>
      <c r="BT58" s="173" t="str">
        <f t="shared" si="21"/>
        <v/>
      </c>
      <c r="BU58" s="173" t="str">
        <f t="shared" si="21"/>
        <v/>
      </c>
      <c r="BV58" s="173" t="str">
        <f t="shared" si="21"/>
        <v/>
      </c>
      <c r="BW58" s="173" t="e">
        <f t="shared" si="22"/>
        <v>#REF!</v>
      </c>
      <c r="BX58" s="173" t="str">
        <f t="shared" si="23"/>
        <v/>
      </c>
      <c r="BY58" s="174" t="str">
        <f t="shared" si="24"/>
        <v/>
      </c>
      <c r="BZ58" t="str">
        <f t="shared" si="25"/>
        <v/>
      </c>
      <c r="CA58" s="214" t="str">
        <f t="shared" si="26"/>
        <v/>
      </c>
      <c r="CB58" t="str">
        <f t="shared" si="27"/>
        <v/>
      </c>
      <c r="CC58" t="e">
        <f t="shared" si="28"/>
        <v>#REF!</v>
      </c>
      <c r="CD58" t="e">
        <f t="shared" si="4"/>
        <v>#REF!</v>
      </c>
      <c r="CE58" t="str">
        <f t="shared" si="29"/>
        <v/>
      </c>
      <c r="CF58" t="str">
        <f t="shared" si="30"/>
        <v/>
      </c>
      <c r="CG58" t="str">
        <f t="shared" si="31"/>
        <v/>
      </c>
    </row>
    <row r="59" spans="1:85">
      <c r="A59" t="s">
        <v>51</v>
      </c>
      <c r="B59">
        <v>1049441</v>
      </c>
      <c r="C59" t="s">
        <v>4063</v>
      </c>
      <c r="D59" t="s">
        <v>576</v>
      </c>
      <c r="E59" t="s">
        <v>54</v>
      </c>
      <c r="F59" t="s">
        <v>397</v>
      </c>
      <c r="G59" t="s">
        <v>577</v>
      </c>
      <c r="H59" t="s">
        <v>577</v>
      </c>
      <c r="I59" t="s">
        <v>55</v>
      </c>
      <c r="J59" t="s">
        <v>398</v>
      </c>
      <c r="K59" t="s">
        <v>579</v>
      </c>
      <c r="L59" t="s">
        <v>579</v>
      </c>
      <c r="M59" s="217">
        <v>506315</v>
      </c>
      <c r="N59" t="s">
        <v>123</v>
      </c>
      <c r="O59" t="s">
        <v>158</v>
      </c>
      <c r="P59" t="str">
        <f t="shared" si="5"/>
        <v>6</v>
      </c>
      <c r="Q59">
        <v>20610</v>
      </c>
      <c r="R59" t="s">
        <v>590</v>
      </c>
      <c r="S59" t="s">
        <v>591</v>
      </c>
      <c r="T59" t="s">
        <v>368</v>
      </c>
      <c r="U59" t="s">
        <v>61</v>
      </c>
      <c r="V59">
        <v>729</v>
      </c>
      <c r="W59" t="s">
        <v>575</v>
      </c>
      <c r="X59" t="s">
        <v>592</v>
      </c>
      <c r="Y59" s="95">
        <v>43344</v>
      </c>
      <c r="Z59" t="s">
        <v>63</v>
      </c>
      <c r="AA59" t="s">
        <v>118</v>
      </c>
      <c r="AB59" t="s">
        <v>162</v>
      </c>
      <c r="AC59" t="s">
        <v>4147</v>
      </c>
      <c r="AD59" t="s">
        <v>595</v>
      </c>
      <c r="AF59" t="s">
        <v>4148</v>
      </c>
      <c r="AG59" t="s">
        <v>586</v>
      </c>
      <c r="AI59" s="146" t="e">
        <v>#N/A</v>
      </c>
      <c r="AJ59" t="str">
        <f t="shared" si="6"/>
        <v>Active</v>
      </c>
      <c r="AK59">
        <f t="shared" si="7"/>
        <v>1049441</v>
      </c>
      <c r="AL59" t="str">
        <f t="shared" si="8"/>
        <v>伊逹 佳秀</v>
      </c>
      <c r="AM59" s="155" t="e">
        <f>+VLOOKUP($AK59,#REF!,3,0)</f>
        <v>#REF!</v>
      </c>
      <c r="AN59" t="e">
        <f t="shared" si="9"/>
        <v>#REF!</v>
      </c>
      <c r="AO59" s="154" t="s">
        <v>54</v>
      </c>
      <c r="AP59" t="e">
        <f>VLOOKUP(AM59,#REF!,2,0)</f>
        <v>#REF!</v>
      </c>
      <c r="AQ59" t="e">
        <f>VLOOKUP(AM59,#REF!,3,0)</f>
        <v>#REF!</v>
      </c>
      <c r="AR59" t="e">
        <f>VLOOKUP(AM59,#REF!,4,0)</f>
        <v>#REF!</v>
      </c>
      <c r="AS59" t="str">
        <f t="shared" si="0"/>
        <v>Oracle Consulting Services</v>
      </c>
      <c r="AT59" t="e">
        <f>VLOOKUP(AM59,#REF!,6,0)</f>
        <v>#REF!</v>
      </c>
      <c r="AU59" t="e">
        <f>VLOOKUP(AM59,#REF!,7,0)</f>
        <v>#REF!</v>
      </c>
      <c r="AV59" t="e">
        <f>VLOOKUP(AM59,#REF!,8,0)</f>
        <v>#REF!</v>
      </c>
      <c r="AW59" s="155">
        <v>506325</v>
      </c>
      <c r="AX59" t="str">
        <f>VLOOKUP($BA59,Jobcodemaster!$A:$J,4,0)</f>
        <v>IC3</v>
      </c>
      <c r="AY59" t="str">
        <f>VLOOKUP($BA59,Jobcodemaster!$A:$J,5,0)</f>
        <v>L6</v>
      </c>
      <c r="AZ59" t="str">
        <f t="shared" si="10"/>
        <v>6</v>
      </c>
      <c r="BA59" s="155">
        <f t="shared" si="11"/>
        <v>20610</v>
      </c>
      <c r="BB59" t="str">
        <f>VLOOKUP($BA59,Jobcodemaster!$A:$J,7,0)</f>
        <v>20610.Senior Principal Consultant - IC3</v>
      </c>
      <c r="BC59" t="str">
        <f>VLOOKUP($BA59,Jobcodemaster!$A:$J,9,0)</f>
        <v>Senior Principal Consultant</v>
      </c>
      <c r="BD59" t="str">
        <f>VLOOKUP($BA59,Jobcodemaster!$A:$J,2,0)</f>
        <v>Delivery</v>
      </c>
      <c r="BE59" t="str">
        <f>VLOOKUP($BA59,Jobcodemaster!$A:$J,3,0)</f>
        <v>B</v>
      </c>
      <c r="BF59" t="e">
        <f>VLOOKUP(AM59,#REF!,14,0)</f>
        <v>#REF!</v>
      </c>
      <c r="BG59" t="e">
        <f>VLOOKUP(AM59,#REF!,15,0)</f>
        <v>#REF!</v>
      </c>
      <c r="BH59" t="str">
        <f t="shared" si="12"/>
        <v>yoshihide.date@oracle.com</v>
      </c>
      <c r="BI59" s="95">
        <f t="shared" si="13"/>
        <v>43344</v>
      </c>
      <c r="BJ59" t="str">
        <f t="shared" si="14"/>
        <v>C</v>
      </c>
      <c r="BK59" t="str">
        <f t="shared" si="15"/>
        <v>JP-Tokyo-Akasaka Office</v>
      </c>
      <c r="BL59" t="str">
        <f t="shared" si="16"/>
        <v>ACB</v>
      </c>
      <c r="BM59" t="str">
        <f t="shared" si="17"/>
        <v>ﾀﾞﾃ ﾖｼﾋﾃﾞ</v>
      </c>
      <c r="BN59" t="str">
        <f t="shared" si="18"/>
        <v>Yoshihide Date</v>
      </c>
      <c r="BO59" s="164">
        <f t="shared" si="19"/>
        <v>0</v>
      </c>
      <c r="BP59" t="str">
        <f t="shared" si="20"/>
        <v>だて よしひで</v>
      </c>
      <c r="BQ59" t="e">
        <f>VLOOKUP(AM59,#REF!,12,0)</f>
        <v>#REF!</v>
      </c>
      <c r="BS59" s="173" t="str">
        <f t="shared" si="21"/>
        <v>Y</v>
      </c>
      <c r="BT59" s="173" t="str">
        <f t="shared" si="21"/>
        <v/>
      </c>
      <c r="BU59" s="173" t="str">
        <f t="shared" si="21"/>
        <v/>
      </c>
      <c r="BV59" s="173" t="str">
        <f t="shared" si="21"/>
        <v/>
      </c>
      <c r="BW59" s="173" t="e">
        <f t="shared" si="22"/>
        <v>#REF!</v>
      </c>
      <c r="BX59" s="173" t="str">
        <f t="shared" si="23"/>
        <v>Y</v>
      </c>
      <c r="BY59" s="174">
        <f t="shared" si="24"/>
        <v>1049441</v>
      </c>
      <c r="BZ59" t="str">
        <f t="shared" si="25"/>
        <v>yoshihide.date@oracle.com</v>
      </c>
      <c r="CA59" s="214">
        <f t="shared" si="26"/>
        <v>43574</v>
      </c>
      <c r="CB59">
        <f t="shared" si="27"/>
        <v>506325</v>
      </c>
      <c r="CC59" t="e">
        <f t="shared" si="28"/>
        <v>#REF!</v>
      </c>
      <c r="CD59" t="e">
        <f t="shared" si="4"/>
        <v>#REF!</v>
      </c>
      <c r="CE59" t="str">
        <f t="shared" si="29"/>
        <v>JPBG  - Oracle Corporation Japan</v>
      </c>
      <c r="CF59" t="str">
        <f t="shared" si="30"/>
        <v/>
      </c>
      <c r="CG59" t="str">
        <f t="shared" si="31"/>
        <v/>
      </c>
    </row>
    <row r="60" spans="1:85">
      <c r="A60" t="s">
        <v>51</v>
      </c>
      <c r="B60">
        <v>1007456</v>
      </c>
      <c r="C60" t="s">
        <v>598</v>
      </c>
      <c r="D60" t="s">
        <v>576</v>
      </c>
      <c r="E60" t="s">
        <v>54</v>
      </c>
      <c r="F60" t="s">
        <v>397</v>
      </c>
      <c r="G60" t="s">
        <v>577</v>
      </c>
      <c r="H60" t="s">
        <v>577</v>
      </c>
      <c r="I60" t="s">
        <v>55</v>
      </c>
      <c r="J60" t="s">
        <v>398</v>
      </c>
      <c r="K60" t="s">
        <v>579</v>
      </c>
      <c r="L60" t="s">
        <v>579</v>
      </c>
      <c r="M60" s="217">
        <v>501636</v>
      </c>
      <c r="N60" t="s">
        <v>273</v>
      </c>
      <c r="O60" t="s">
        <v>274</v>
      </c>
      <c r="P60" t="str">
        <f t="shared" si="5"/>
        <v>4</v>
      </c>
      <c r="Q60">
        <v>20410</v>
      </c>
      <c r="R60" t="s">
        <v>542</v>
      </c>
      <c r="S60" t="s">
        <v>543</v>
      </c>
      <c r="T60" t="s">
        <v>368</v>
      </c>
      <c r="U60" t="s">
        <v>61</v>
      </c>
      <c r="V60">
        <v>729</v>
      </c>
      <c r="W60" t="s">
        <v>575</v>
      </c>
      <c r="X60" t="s">
        <v>599</v>
      </c>
      <c r="Y60" s="95">
        <v>43101</v>
      </c>
      <c r="Z60" t="s">
        <v>63</v>
      </c>
      <c r="AA60" t="s">
        <v>118</v>
      </c>
      <c r="AB60" t="s">
        <v>162</v>
      </c>
      <c r="AC60" t="s">
        <v>4149</v>
      </c>
      <c r="AD60" t="s">
        <v>601</v>
      </c>
      <c r="AF60" t="s">
        <v>602</v>
      </c>
      <c r="AG60" t="s">
        <v>586</v>
      </c>
      <c r="AI60" s="146" t="e">
        <v>#N/A</v>
      </c>
      <c r="AJ60" t="str">
        <f t="shared" si="6"/>
        <v>Active</v>
      </c>
      <c r="AK60">
        <f t="shared" si="7"/>
        <v>1007456</v>
      </c>
      <c r="AL60" t="str">
        <f t="shared" si="8"/>
        <v>丸小野 由夏子</v>
      </c>
      <c r="AM60" s="155" t="e">
        <f>+VLOOKUP($AK60,#REF!,3,0)</f>
        <v>#REF!</v>
      </c>
      <c r="AN60" t="e">
        <f t="shared" si="9"/>
        <v>#REF!</v>
      </c>
      <c r="AO60" s="154" t="s">
        <v>54</v>
      </c>
      <c r="AP60" t="e">
        <f>VLOOKUP(AM60,#REF!,2,0)</f>
        <v>#REF!</v>
      </c>
      <c r="AQ60" t="e">
        <f>VLOOKUP(AM60,#REF!,3,0)</f>
        <v>#REF!</v>
      </c>
      <c r="AR60" t="e">
        <f>VLOOKUP(AM60,#REF!,4,0)</f>
        <v>#REF!</v>
      </c>
      <c r="AS60" t="str">
        <f t="shared" si="0"/>
        <v>Oracle Consulting Services</v>
      </c>
      <c r="AT60" t="e">
        <f>VLOOKUP(AM60,#REF!,6,0)</f>
        <v>#REF!</v>
      </c>
      <c r="AU60" t="e">
        <f>VLOOKUP(AM60,#REF!,7,0)</f>
        <v>#REF!</v>
      </c>
      <c r="AV60" t="e">
        <f>VLOOKUP(AM60,#REF!,8,0)</f>
        <v>#REF!</v>
      </c>
      <c r="AW60" s="155">
        <v>501636</v>
      </c>
      <c r="AX60" t="str">
        <f>VLOOKUP($BA60,Jobcodemaster!$A:$J,4,0)</f>
        <v>IC2</v>
      </c>
      <c r="AY60" t="str">
        <f>VLOOKUP($BA60,Jobcodemaster!$A:$J,5,0)</f>
        <v>L4</v>
      </c>
      <c r="AZ60" t="str">
        <f t="shared" si="10"/>
        <v>4</v>
      </c>
      <c r="BA60" s="155">
        <f t="shared" si="11"/>
        <v>20410</v>
      </c>
      <c r="BB60" t="str">
        <f>VLOOKUP($BA60,Jobcodemaster!$A:$J,7,0)</f>
        <v>20410.Senior Consultant - IC2</v>
      </c>
      <c r="BC60" t="str">
        <f>VLOOKUP($BA60,Jobcodemaster!$A:$J,9,0)</f>
        <v>Senior Consultant</v>
      </c>
      <c r="BD60" t="str">
        <f>VLOOKUP($BA60,Jobcodemaster!$A:$J,2,0)</f>
        <v>Delivery</v>
      </c>
      <c r="BE60" t="str">
        <f>VLOOKUP($BA60,Jobcodemaster!$A:$J,3,0)</f>
        <v>B</v>
      </c>
      <c r="BF60" t="e">
        <f>VLOOKUP(AM60,#REF!,14,0)</f>
        <v>#REF!</v>
      </c>
      <c r="BG60" t="e">
        <f>VLOOKUP(AM60,#REF!,15,0)</f>
        <v>#REF!</v>
      </c>
      <c r="BH60" t="str">
        <f t="shared" si="12"/>
        <v>yukako.maruono@oracle.com</v>
      </c>
      <c r="BI60" s="95">
        <f t="shared" si="13"/>
        <v>43101</v>
      </c>
      <c r="BJ60" t="str">
        <f t="shared" si="14"/>
        <v>C</v>
      </c>
      <c r="BK60" t="str">
        <f t="shared" si="15"/>
        <v>JP-Tokyo-Akasaka Office</v>
      </c>
      <c r="BL60" t="str">
        <f t="shared" si="16"/>
        <v>ACB</v>
      </c>
      <c r="BM60" t="str">
        <f t="shared" si="17"/>
        <v>ﾏﾙｵﾉ ﾕｶｺ</v>
      </c>
      <c r="BN60" t="str">
        <f t="shared" si="18"/>
        <v>Yukako Maruono</v>
      </c>
      <c r="BO60" s="164">
        <f t="shared" si="19"/>
        <v>0</v>
      </c>
      <c r="BP60" t="str">
        <f t="shared" si="20"/>
        <v>まるおの ゆかこ</v>
      </c>
      <c r="BQ60" t="e">
        <f>VLOOKUP(AM60,#REF!,12,0)</f>
        <v>#REF!</v>
      </c>
      <c r="BS60" s="173" t="str">
        <f t="shared" si="21"/>
        <v/>
      </c>
      <c r="BT60" s="173" t="str">
        <f t="shared" si="21"/>
        <v/>
      </c>
      <c r="BU60" s="173" t="str">
        <f t="shared" si="21"/>
        <v/>
      </c>
      <c r="BV60" s="173" t="str">
        <f t="shared" si="21"/>
        <v/>
      </c>
      <c r="BW60" s="173" t="e">
        <f t="shared" si="22"/>
        <v>#REF!</v>
      </c>
      <c r="BX60" s="173" t="str">
        <f t="shared" si="23"/>
        <v/>
      </c>
      <c r="BY60" s="174" t="str">
        <f t="shared" si="24"/>
        <v/>
      </c>
      <c r="BZ60" t="str">
        <f t="shared" si="25"/>
        <v/>
      </c>
      <c r="CA60" s="214" t="str">
        <f t="shared" si="26"/>
        <v/>
      </c>
      <c r="CB60" t="str">
        <f t="shared" si="27"/>
        <v/>
      </c>
      <c r="CC60" t="e">
        <f t="shared" si="28"/>
        <v>#REF!</v>
      </c>
      <c r="CD60" t="e">
        <f t="shared" si="4"/>
        <v>#REF!</v>
      </c>
      <c r="CE60" t="str">
        <f t="shared" si="29"/>
        <v/>
      </c>
      <c r="CF60" t="str">
        <f t="shared" si="30"/>
        <v/>
      </c>
      <c r="CG60" t="str">
        <f t="shared" si="31"/>
        <v/>
      </c>
    </row>
    <row r="61" spans="1:85">
      <c r="A61" t="s">
        <v>51</v>
      </c>
      <c r="B61">
        <v>685</v>
      </c>
      <c r="C61" t="s">
        <v>604</v>
      </c>
      <c r="D61" t="s">
        <v>605</v>
      </c>
      <c r="E61" t="s">
        <v>54</v>
      </c>
      <c r="F61" t="s">
        <v>397</v>
      </c>
      <c r="G61" t="s">
        <v>577</v>
      </c>
      <c r="H61" t="s">
        <v>606</v>
      </c>
      <c r="I61" t="s">
        <v>55</v>
      </c>
      <c r="J61" t="s">
        <v>398</v>
      </c>
      <c r="K61" t="s">
        <v>579</v>
      </c>
      <c r="L61" t="s">
        <v>607</v>
      </c>
      <c r="M61" s="217">
        <v>506315</v>
      </c>
      <c r="N61" t="s">
        <v>197</v>
      </c>
      <c r="O61" t="s">
        <v>170</v>
      </c>
      <c r="P61" t="str">
        <f t="shared" si="5"/>
        <v>7</v>
      </c>
      <c r="Q61">
        <v>21505</v>
      </c>
      <c r="R61" t="s">
        <v>608</v>
      </c>
      <c r="S61" t="s">
        <v>609</v>
      </c>
      <c r="T61" t="s">
        <v>368</v>
      </c>
      <c r="U61" t="s">
        <v>61</v>
      </c>
      <c r="V61">
        <v>729</v>
      </c>
      <c r="W61" t="s">
        <v>575</v>
      </c>
      <c r="X61" t="s">
        <v>610</v>
      </c>
      <c r="Y61" s="95">
        <v>35096</v>
      </c>
      <c r="Z61" t="s">
        <v>63</v>
      </c>
      <c r="AA61" t="s">
        <v>118</v>
      </c>
      <c r="AB61" t="s">
        <v>162</v>
      </c>
      <c r="AC61" t="s">
        <v>4150</v>
      </c>
      <c r="AD61" t="s">
        <v>612</v>
      </c>
      <c r="AE61" t="s">
        <v>67</v>
      </c>
      <c r="AF61" t="s">
        <v>613</v>
      </c>
      <c r="AG61" t="s">
        <v>614</v>
      </c>
      <c r="AI61" s="146" t="e">
        <v>#N/A</v>
      </c>
      <c r="AJ61" t="str">
        <f t="shared" si="6"/>
        <v>Active</v>
      </c>
      <c r="AK61">
        <f t="shared" si="7"/>
        <v>685</v>
      </c>
      <c r="AL61" t="str">
        <f t="shared" si="8"/>
        <v>鶴山 豊樹</v>
      </c>
      <c r="AM61" s="155" t="e">
        <f>+VLOOKUP($AK61,#REF!,3,0)</f>
        <v>#REF!</v>
      </c>
      <c r="AN61" t="e">
        <f t="shared" si="9"/>
        <v>#REF!</v>
      </c>
      <c r="AO61" s="154" t="s">
        <v>54</v>
      </c>
      <c r="AP61" t="e">
        <f>VLOOKUP(AM61,#REF!,2,0)</f>
        <v>#REF!</v>
      </c>
      <c r="AQ61" t="e">
        <f>VLOOKUP(AM61,#REF!,3,0)</f>
        <v>#REF!</v>
      </c>
      <c r="AR61" t="e">
        <f>VLOOKUP(AM61,#REF!,4,0)</f>
        <v>#REF!</v>
      </c>
      <c r="AS61" t="str">
        <f t="shared" si="0"/>
        <v>Oracle Consulting Services</v>
      </c>
      <c r="AT61" t="e">
        <f>VLOOKUP(AM61,#REF!,6,0)</f>
        <v>#REF!</v>
      </c>
      <c r="AU61" t="e">
        <f>VLOOKUP(AM61,#REF!,7,0)</f>
        <v>#REF!</v>
      </c>
      <c r="AV61" t="e">
        <f>VLOOKUP(AM61,#REF!,8,0)</f>
        <v>#REF!</v>
      </c>
      <c r="AW61" s="155">
        <v>506325</v>
      </c>
      <c r="AX61" t="str">
        <f>VLOOKUP($BA61,Jobcodemaster!$A:$J,4,0)</f>
        <v>M3</v>
      </c>
      <c r="AY61" t="str">
        <f>VLOOKUP($BA61,Jobcodemaster!$A:$J,5,0)</f>
        <v>L7</v>
      </c>
      <c r="AZ61" t="str">
        <f t="shared" si="10"/>
        <v>7</v>
      </c>
      <c r="BA61" s="155">
        <f t="shared" si="11"/>
        <v>21505</v>
      </c>
      <c r="BB61" t="str">
        <f>VLOOKUP($BA61,Jobcodemaster!$A:$J,7,0)</f>
        <v>21505.Consulting Technical Mgmt Manager - M3</v>
      </c>
      <c r="BC61" t="str">
        <f>VLOOKUP($BA61,Jobcodemaster!$A:$J,9,0)</f>
        <v>Consulting Technical Mgmt Manager</v>
      </c>
      <c r="BD61" t="str">
        <f>VLOOKUP($BA61,Jobcodemaster!$A:$J,2,0)</f>
        <v>Delivery</v>
      </c>
      <c r="BE61" t="str">
        <f>VLOOKUP($BA61,Jobcodemaster!$A:$J,3,0)</f>
        <v>B</v>
      </c>
      <c r="BF61" t="e">
        <f>VLOOKUP(AM61,#REF!,14,0)</f>
        <v>#REF!</v>
      </c>
      <c r="BG61" t="e">
        <f>VLOOKUP(AM61,#REF!,15,0)</f>
        <v>#REF!</v>
      </c>
      <c r="BH61" t="str">
        <f t="shared" si="12"/>
        <v>toyoki.tsuruyama@oracle.com</v>
      </c>
      <c r="BI61" s="95">
        <f t="shared" si="13"/>
        <v>35096</v>
      </c>
      <c r="BJ61" t="str">
        <f t="shared" si="14"/>
        <v>C</v>
      </c>
      <c r="BK61" t="str">
        <f t="shared" si="15"/>
        <v>JP-Tokyo-Akasaka Office</v>
      </c>
      <c r="BL61" t="str">
        <f t="shared" si="16"/>
        <v>ACB</v>
      </c>
      <c r="BM61" t="str">
        <f t="shared" si="17"/>
        <v>ﾂﾙﾔﾏ ﾄﾖｷ</v>
      </c>
      <c r="BN61" t="str">
        <f t="shared" si="18"/>
        <v>Toyoki Tsuruyama</v>
      </c>
      <c r="BO61" s="164" t="str">
        <f t="shared" si="19"/>
        <v>Y</v>
      </c>
      <c r="BP61" t="str">
        <f t="shared" si="20"/>
        <v>つるやま とよき</v>
      </c>
      <c r="BQ61" t="e">
        <f>VLOOKUP(AM61,#REF!,12,0)</f>
        <v>#REF!</v>
      </c>
      <c r="BS61" s="173" t="str">
        <f t="shared" si="21"/>
        <v>Y</v>
      </c>
      <c r="BT61" s="173" t="str">
        <f t="shared" si="21"/>
        <v/>
      </c>
      <c r="BU61" s="173" t="str">
        <f t="shared" si="21"/>
        <v/>
      </c>
      <c r="BV61" s="173" t="str">
        <f t="shared" si="21"/>
        <v/>
      </c>
      <c r="BW61" s="173" t="e">
        <f t="shared" si="22"/>
        <v>#REF!</v>
      </c>
      <c r="BX61" s="173" t="str">
        <f t="shared" si="23"/>
        <v>Y</v>
      </c>
      <c r="BY61" s="174">
        <f t="shared" si="24"/>
        <v>685</v>
      </c>
      <c r="BZ61" t="str">
        <f t="shared" si="25"/>
        <v>toyoki.tsuruyama@oracle.com</v>
      </c>
      <c r="CA61" s="214">
        <f t="shared" si="26"/>
        <v>43574</v>
      </c>
      <c r="CB61">
        <f t="shared" si="27"/>
        <v>506325</v>
      </c>
      <c r="CC61" t="e">
        <f t="shared" si="28"/>
        <v>#REF!</v>
      </c>
      <c r="CD61" t="e">
        <f t="shared" si="4"/>
        <v>#REF!</v>
      </c>
      <c r="CE61" t="str">
        <f t="shared" si="29"/>
        <v>JPBG  - Oracle Corporation Japan</v>
      </c>
      <c r="CF61" t="str">
        <f t="shared" si="30"/>
        <v/>
      </c>
      <c r="CG61" t="str">
        <f t="shared" si="31"/>
        <v/>
      </c>
    </row>
    <row r="62" spans="1:85">
      <c r="A62" t="s">
        <v>51</v>
      </c>
      <c r="B62">
        <v>617</v>
      </c>
      <c r="C62" t="s">
        <v>616</v>
      </c>
      <c r="D62" t="s">
        <v>605</v>
      </c>
      <c r="E62" t="s">
        <v>54</v>
      </c>
      <c r="F62" t="s">
        <v>397</v>
      </c>
      <c r="G62" t="s">
        <v>577</v>
      </c>
      <c r="H62" t="s">
        <v>606</v>
      </c>
      <c r="I62" t="s">
        <v>55</v>
      </c>
      <c r="J62" t="s">
        <v>398</v>
      </c>
      <c r="K62" t="s">
        <v>579</v>
      </c>
      <c r="L62" t="s">
        <v>607</v>
      </c>
      <c r="M62" s="217">
        <v>501636</v>
      </c>
      <c r="N62" t="s">
        <v>169</v>
      </c>
      <c r="O62" t="s">
        <v>170</v>
      </c>
      <c r="P62" t="str">
        <f t="shared" si="5"/>
        <v>7</v>
      </c>
      <c r="Q62">
        <v>12611</v>
      </c>
      <c r="R62" t="s">
        <v>617</v>
      </c>
      <c r="S62" t="s">
        <v>618</v>
      </c>
      <c r="T62" t="s">
        <v>619</v>
      </c>
      <c r="U62" t="s">
        <v>61</v>
      </c>
      <c r="V62">
        <v>685</v>
      </c>
      <c r="W62" t="s">
        <v>604</v>
      </c>
      <c r="X62" t="s">
        <v>620</v>
      </c>
      <c r="Y62" s="95">
        <v>34943</v>
      </c>
      <c r="Z62" t="s">
        <v>63</v>
      </c>
      <c r="AA62" t="s">
        <v>118</v>
      </c>
      <c r="AB62" t="s">
        <v>162</v>
      </c>
      <c r="AC62" t="s">
        <v>4151</v>
      </c>
      <c r="AD62" t="s">
        <v>622</v>
      </c>
      <c r="AF62" t="s">
        <v>623</v>
      </c>
      <c r="AG62" t="s">
        <v>614</v>
      </c>
      <c r="AI62" s="146" t="e">
        <v>#N/A</v>
      </c>
      <c r="AJ62" t="str">
        <f t="shared" si="6"/>
        <v>Active</v>
      </c>
      <c r="AK62">
        <f t="shared" si="7"/>
        <v>617</v>
      </c>
      <c r="AL62" t="str">
        <f t="shared" si="8"/>
        <v>副田 徹也</v>
      </c>
      <c r="AM62" s="155" t="e">
        <f>+VLOOKUP($AK62,#REF!,3,0)</f>
        <v>#REF!</v>
      </c>
      <c r="AN62" t="e">
        <f t="shared" si="9"/>
        <v>#REF!</v>
      </c>
      <c r="AO62" s="154" t="s">
        <v>54</v>
      </c>
      <c r="AP62" t="e">
        <f>VLOOKUP(AM62,#REF!,2,0)</f>
        <v>#REF!</v>
      </c>
      <c r="AQ62" t="e">
        <f>VLOOKUP(AM62,#REF!,3,0)</f>
        <v>#REF!</v>
      </c>
      <c r="AR62" t="e">
        <f>VLOOKUP(AM62,#REF!,4,0)</f>
        <v>#REF!</v>
      </c>
      <c r="AS62" t="str">
        <f t="shared" si="0"/>
        <v>Oracle Consulting Services</v>
      </c>
      <c r="AT62" t="e">
        <f>VLOOKUP(AM62,#REF!,6,0)</f>
        <v>#REF!</v>
      </c>
      <c r="AU62" t="e">
        <f>VLOOKUP(AM62,#REF!,7,0)</f>
        <v>#REF!</v>
      </c>
      <c r="AV62" t="e">
        <f>VLOOKUP(AM62,#REF!,8,0)</f>
        <v>#REF!</v>
      </c>
      <c r="AW62" s="155">
        <v>501636</v>
      </c>
      <c r="AX62" t="str">
        <f>VLOOKUP($BA62,Jobcodemaster!$A:$J,4,0)</f>
        <v>IC4</v>
      </c>
      <c r="AY62" t="str">
        <f>VLOOKUP($BA62,Jobcodemaster!$A:$J,5,0)</f>
        <v>L7</v>
      </c>
      <c r="AZ62" t="str">
        <f t="shared" si="10"/>
        <v>7</v>
      </c>
      <c r="BA62" s="155">
        <f t="shared" si="11"/>
        <v>12611</v>
      </c>
      <c r="BB62" t="str">
        <f>VLOOKUP($BA62,Jobcodemaster!$A:$J,7,0)</f>
        <v>12611.Consulting Project Technical Manager - IC4</v>
      </c>
      <c r="BC62" t="str">
        <f>VLOOKUP($BA62,Jobcodemaster!$A:$J,9,0)</f>
        <v>Consulting Project Technical Manager</v>
      </c>
      <c r="BD62" t="str">
        <f>VLOOKUP($BA62,Jobcodemaster!$A:$J,2,0)</f>
        <v>Project</v>
      </c>
      <c r="BE62" t="str">
        <f>VLOOKUP($BA62,Jobcodemaster!$A:$J,3,0)</f>
        <v>B</v>
      </c>
      <c r="BF62" t="e">
        <f>VLOOKUP(AM62,#REF!,14,0)</f>
        <v>#REF!</v>
      </c>
      <c r="BG62" t="e">
        <f>VLOOKUP(AM62,#REF!,15,0)</f>
        <v>#REF!</v>
      </c>
      <c r="BH62" t="str">
        <f t="shared" si="12"/>
        <v>tetsuya.soeda@oracle.com</v>
      </c>
      <c r="BI62" s="95">
        <f t="shared" si="13"/>
        <v>34943</v>
      </c>
      <c r="BJ62" t="str">
        <f t="shared" si="14"/>
        <v>C</v>
      </c>
      <c r="BK62" t="str">
        <f t="shared" si="15"/>
        <v>JP-Tokyo-Akasaka Office</v>
      </c>
      <c r="BL62" t="str">
        <f t="shared" si="16"/>
        <v>ACB</v>
      </c>
      <c r="BM62" t="str">
        <f t="shared" si="17"/>
        <v>ｿｴﾀﾞ ﾃﾂﾔ</v>
      </c>
      <c r="BN62" t="str">
        <f t="shared" si="18"/>
        <v>Tetsuya Soeda</v>
      </c>
      <c r="BO62" s="164">
        <f t="shared" si="19"/>
        <v>0</v>
      </c>
      <c r="BP62" t="str">
        <f t="shared" si="20"/>
        <v>そえだ てつや</v>
      </c>
      <c r="BQ62" t="e">
        <f>VLOOKUP(AM62,#REF!,12,0)</f>
        <v>#REF!</v>
      </c>
      <c r="BS62" s="173" t="str">
        <f t="shared" si="21"/>
        <v/>
      </c>
      <c r="BT62" s="173" t="str">
        <f t="shared" si="21"/>
        <v/>
      </c>
      <c r="BU62" s="173" t="str">
        <f t="shared" si="21"/>
        <v/>
      </c>
      <c r="BV62" s="173" t="str">
        <f t="shared" si="21"/>
        <v/>
      </c>
      <c r="BW62" s="173" t="e">
        <f t="shared" si="22"/>
        <v>#REF!</v>
      </c>
      <c r="BX62" s="173" t="str">
        <f t="shared" si="23"/>
        <v/>
      </c>
      <c r="BY62" s="174" t="str">
        <f t="shared" si="24"/>
        <v/>
      </c>
      <c r="BZ62" t="str">
        <f t="shared" si="25"/>
        <v/>
      </c>
      <c r="CA62" s="214" t="str">
        <f t="shared" si="26"/>
        <v/>
      </c>
      <c r="CB62" t="str">
        <f t="shared" si="27"/>
        <v/>
      </c>
      <c r="CC62" t="e">
        <f t="shared" si="28"/>
        <v>#REF!</v>
      </c>
      <c r="CD62" t="e">
        <f t="shared" si="4"/>
        <v>#REF!</v>
      </c>
      <c r="CE62" t="str">
        <f t="shared" si="29"/>
        <v/>
      </c>
      <c r="CF62" t="str">
        <f t="shared" si="30"/>
        <v/>
      </c>
      <c r="CG62" t="str">
        <f t="shared" si="31"/>
        <v/>
      </c>
    </row>
    <row r="63" spans="1:85">
      <c r="A63" t="s">
        <v>51</v>
      </c>
      <c r="B63">
        <v>1717</v>
      </c>
      <c r="C63" t="s">
        <v>625</v>
      </c>
      <c r="D63" t="s">
        <v>605</v>
      </c>
      <c r="E63" t="s">
        <v>54</v>
      </c>
      <c r="F63" t="s">
        <v>397</v>
      </c>
      <c r="G63" t="s">
        <v>577</v>
      </c>
      <c r="H63" t="s">
        <v>606</v>
      </c>
      <c r="I63" t="s">
        <v>55</v>
      </c>
      <c r="J63" t="s">
        <v>398</v>
      </c>
      <c r="K63" t="s">
        <v>579</v>
      </c>
      <c r="L63" t="s">
        <v>607</v>
      </c>
      <c r="M63" s="217">
        <v>501636</v>
      </c>
      <c r="N63" t="s">
        <v>123</v>
      </c>
      <c r="O63" t="s">
        <v>158</v>
      </c>
      <c r="P63" t="str">
        <f t="shared" si="5"/>
        <v>6</v>
      </c>
      <c r="Q63">
        <v>20610</v>
      </c>
      <c r="R63" t="s">
        <v>590</v>
      </c>
      <c r="S63" t="s">
        <v>591</v>
      </c>
      <c r="T63" t="s">
        <v>368</v>
      </c>
      <c r="U63" t="s">
        <v>61</v>
      </c>
      <c r="V63">
        <v>685</v>
      </c>
      <c r="W63" t="s">
        <v>604</v>
      </c>
      <c r="X63" t="s">
        <v>626</v>
      </c>
      <c r="Y63" s="95">
        <v>36251</v>
      </c>
      <c r="Z63" t="s">
        <v>201</v>
      </c>
      <c r="AA63" t="s">
        <v>118</v>
      </c>
      <c r="AB63" t="s">
        <v>162</v>
      </c>
      <c r="AC63" t="s">
        <v>4152</v>
      </c>
      <c r="AD63" t="s">
        <v>628</v>
      </c>
      <c r="AF63" t="s">
        <v>629</v>
      </c>
      <c r="AG63" t="s">
        <v>614</v>
      </c>
      <c r="AI63" s="146" t="e">
        <v>#N/A</v>
      </c>
      <c r="AJ63" t="str">
        <f t="shared" si="6"/>
        <v>Active</v>
      </c>
      <c r="AK63">
        <f t="shared" si="7"/>
        <v>1717</v>
      </c>
      <c r="AL63" t="str">
        <f t="shared" si="8"/>
        <v>藤波 しのぶ</v>
      </c>
      <c r="AM63" s="155" t="e">
        <f>+VLOOKUP($AK63,#REF!,3,0)</f>
        <v>#REF!</v>
      </c>
      <c r="AN63" t="e">
        <f t="shared" si="9"/>
        <v>#REF!</v>
      </c>
      <c r="AO63" s="154" t="s">
        <v>54</v>
      </c>
      <c r="AP63" t="e">
        <f>VLOOKUP(AM63,#REF!,2,0)</f>
        <v>#REF!</v>
      </c>
      <c r="AQ63" t="e">
        <f>VLOOKUP(AM63,#REF!,3,0)</f>
        <v>#REF!</v>
      </c>
      <c r="AR63" t="e">
        <f>VLOOKUP(AM63,#REF!,4,0)</f>
        <v>#REF!</v>
      </c>
      <c r="AS63" t="str">
        <f t="shared" si="0"/>
        <v>Oracle Consulting Services</v>
      </c>
      <c r="AT63" t="e">
        <f>VLOOKUP(AM63,#REF!,6,0)</f>
        <v>#REF!</v>
      </c>
      <c r="AU63" t="e">
        <f>VLOOKUP(AM63,#REF!,7,0)</f>
        <v>#REF!</v>
      </c>
      <c r="AV63" t="e">
        <f>VLOOKUP(AM63,#REF!,8,0)</f>
        <v>#REF!</v>
      </c>
      <c r="AW63" s="155">
        <v>501636</v>
      </c>
      <c r="AX63" t="str">
        <f>VLOOKUP($BA63,Jobcodemaster!$A:$J,4,0)</f>
        <v>IC3</v>
      </c>
      <c r="AY63" t="str">
        <f>VLOOKUP($BA63,Jobcodemaster!$A:$J,5,0)</f>
        <v>L6</v>
      </c>
      <c r="AZ63" t="str">
        <f t="shared" si="10"/>
        <v>6</v>
      </c>
      <c r="BA63" s="155">
        <f t="shared" si="11"/>
        <v>20610</v>
      </c>
      <c r="BB63" t="str">
        <f>VLOOKUP($BA63,Jobcodemaster!$A:$J,7,0)</f>
        <v>20610.Senior Principal Consultant - IC3</v>
      </c>
      <c r="BC63" t="str">
        <f>VLOOKUP($BA63,Jobcodemaster!$A:$J,9,0)</f>
        <v>Senior Principal Consultant</v>
      </c>
      <c r="BD63" t="str">
        <f>VLOOKUP($BA63,Jobcodemaster!$A:$J,2,0)</f>
        <v>Delivery</v>
      </c>
      <c r="BE63" t="str">
        <f>VLOOKUP($BA63,Jobcodemaster!$A:$J,3,0)</f>
        <v>B</v>
      </c>
      <c r="BF63" t="e">
        <f>VLOOKUP(AM63,#REF!,14,0)</f>
        <v>#REF!</v>
      </c>
      <c r="BG63" t="e">
        <f>VLOOKUP(AM63,#REF!,15,0)</f>
        <v>#REF!</v>
      </c>
      <c r="BH63" t="str">
        <f t="shared" si="12"/>
        <v>shinobu.fujinami@oracle.com</v>
      </c>
      <c r="BI63" s="95">
        <f t="shared" si="13"/>
        <v>36251</v>
      </c>
      <c r="BJ63" t="str">
        <f t="shared" si="14"/>
        <v>NG</v>
      </c>
      <c r="BK63" t="str">
        <f t="shared" si="15"/>
        <v>JP-Tokyo-Akasaka Office</v>
      </c>
      <c r="BL63" t="str">
        <f t="shared" si="16"/>
        <v>ACB</v>
      </c>
      <c r="BM63" t="str">
        <f t="shared" si="17"/>
        <v>ﾌｼﾞﾅﾐ ｼﾉﾌﾞ</v>
      </c>
      <c r="BN63" t="str">
        <f t="shared" si="18"/>
        <v>Shinobu Fujinami</v>
      </c>
      <c r="BO63" s="164">
        <f t="shared" si="19"/>
        <v>0</v>
      </c>
      <c r="BP63" t="str">
        <f t="shared" si="20"/>
        <v>ふじなみ しのぶ</v>
      </c>
      <c r="BQ63" t="e">
        <f>VLOOKUP(AM63,#REF!,12,0)</f>
        <v>#REF!</v>
      </c>
      <c r="BS63" s="173" t="str">
        <f t="shared" si="21"/>
        <v/>
      </c>
      <c r="BT63" s="173" t="str">
        <f t="shared" si="21"/>
        <v/>
      </c>
      <c r="BU63" s="173" t="str">
        <f t="shared" si="21"/>
        <v/>
      </c>
      <c r="BV63" s="173" t="str">
        <f t="shared" si="21"/>
        <v/>
      </c>
      <c r="BW63" s="173" t="e">
        <f t="shared" si="22"/>
        <v>#REF!</v>
      </c>
      <c r="BX63" s="173" t="str">
        <f t="shared" si="23"/>
        <v/>
      </c>
      <c r="BY63" s="174" t="str">
        <f t="shared" si="24"/>
        <v/>
      </c>
      <c r="BZ63" t="str">
        <f t="shared" si="25"/>
        <v/>
      </c>
      <c r="CA63" s="214" t="str">
        <f t="shared" si="26"/>
        <v/>
      </c>
      <c r="CB63" t="str">
        <f t="shared" si="27"/>
        <v/>
      </c>
      <c r="CC63" t="e">
        <f t="shared" si="28"/>
        <v>#REF!</v>
      </c>
      <c r="CD63" t="e">
        <f t="shared" si="4"/>
        <v>#REF!</v>
      </c>
      <c r="CE63" t="str">
        <f t="shared" si="29"/>
        <v/>
      </c>
      <c r="CF63" t="str">
        <f t="shared" si="30"/>
        <v/>
      </c>
      <c r="CG63" t="str">
        <f t="shared" si="31"/>
        <v/>
      </c>
    </row>
    <row r="64" spans="1:85">
      <c r="A64" t="s">
        <v>51</v>
      </c>
      <c r="B64">
        <v>1014428</v>
      </c>
      <c r="C64" t="s">
        <v>631</v>
      </c>
      <c r="D64" t="s">
        <v>605</v>
      </c>
      <c r="E64" t="s">
        <v>54</v>
      </c>
      <c r="F64" t="s">
        <v>397</v>
      </c>
      <c r="G64" t="s">
        <v>577</v>
      </c>
      <c r="H64" t="s">
        <v>606</v>
      </c>
      <c r="I64" t="s">
        <v>55</v>
      </c>
      <c r="J64" t="s">
        <v>398</v>
      </c>
      <c r="K64" t="s">
        <v>579</v>
      </c>
      <c r="L64" t="s">
        <v>607</v>
      </c>
      <c r="M64" s="217">
        <v>506315</v>
      </c>
      <c r="N64" t="s">
        <v>123</v>
      </c>
      <c r="O64" t="s">
        <v>158</v>
      </c>
      <c r="P64" t="str">
        <f t="shared" si="5"/>
        <v>6</v>
      </c>
      <c r="Q64">
        <v>12609</v>
      </c>
      <c r="R64" t="s">
        <v>632</v>
      </c>
      <c r="S64" t="s">
        <v>633</v>
      </c>
      <c r="T64" t="s">
        <v>619</v>
      </c>
      <c r="U64" t="s">
        <v>61</v>
      </c>
      <c r="V64">
        <v>685</v>
      </c>
      <c r="W64" t="s">
        <v>604</v>
      </c>
      <c r="X64" t="s">
        <v>634</v>
      </c>
      <c r="Y64" s="95">
        <v>43132</v>
      </c>
      <c r="Z64" t="s">
        <v>63</v>
      </c>
      <c r="AA64" t="s">
        <v>118</v>
      </c>
      <c r="AB64" t="s">
        <v>162</v>
      </c>
      <c r="AC64" t="s">
        <v>4153</v>
      </c>
      <c r="AD64" t="s">
        <v>636</v>
      </c>
      <c r="AF64" t="s">
        <v>637</v>
      </c>
      <c r="AG64" t="s">
        <v>614</v>
      </c>
      <c r="AI64" s="146" t="e">
        <v>#N/A</v>
      </c>
      <c r="AJ64" t="str">
        <f t="shared" si="6"/>
        <v>Active</v>
      </c>
      <c r="AK64">
        <f t="shared" si="7"/>
        <v>1014428</v>
      </c>
      <c r="AL64" t="str">
        <f t="shared" si="8"/>
        <v>山﨑 明男</v>
      </c>
      <c r="AM64" s="155" t="e">
        <f>+VLOOKUP($AK64,#REF!,3,0)</f>
        <v>#REF!</v>
      </c>
      <c r="AN64" t="e">
        <f t="shared" si="9"/>
        <v>#REF!</v>
      </c>
      <c r="AO64" s="154" t="s">
        <v>54</v>
      </c>
      <c r="AP64" t="e">
        <f>VLOOKUP(AM64,#REF!,2,0)</f>
        <v>#REF!</v>
      </c>
      <c r="AQ64" t="e">
        <f>VLOOKUP(AM64,#REF!,3,0)</f>
        <v>#REF!</v>
      </c>
      <c r="AR64" t="e">
        <f>VLOOKUP(AM64,#REF!,4,0)</f>
        <v>#REF!</v>
      </c>
      <c r="AS64" t="str">
        <f t="shared" si="0"/>
        <v>Oracle Consulting Services</v>
      </c>
      <c r="AT64" t="e">
        <f>VLOOKUP(AM64,#REF!,6,0)</f>
        <v>#REF!</v>
      </c>
      <c r="AU64" t="e">
        <f>VLOOKUP(AM64,#REF!,7,0)</f>
        <v>#REF!</v>
      </c>
      <c r="AV64" t="e">
        <f>VLOOKUP(AM64,#REF!,8,0)</f>
        <v>#REF!</v>
      </c>
      <c r="AW64" s="155">
        <v>506325</v>
      </c>
      <c r="AX64" t="str">
        <f>VLOOKUP($BA64,Jobcodemaster!$A:$J,4,0)</f>
        <v>IC3</v>
      </c>
      <c r="AY64" t="str">
        <f>VLOOKUP($BA64,Jobcodemaster!$A:$J,5,0)</f>
        <v>L6</v>
      </c>
      <c r="AZ64" t="str">
        <f t="shared" si="10"/>
        <v>6</v>
      </c>
      <c r="BA64" s="155">
        <f t="shared" si="11"/>
        <v>12609</v>
      </c>
      <c r="BB64" t="str">
        <f>VLOOKUP($BA64,Jobcodemaster!$A:$J,7,0)</f>
        <v>12609.Consulting Project Senior Principal - IC3</v>
      </c>
      <c r="BC64" t="str">
        <f>VLOOKUP($BA64,Jobcodemaster!$A:$J,9,0)</f>
        <v>Consulting Project Senior Principal Consultant</v>
      </c>
      <c r="BD64" t="str">
        <f>VLOOKUP($BA64,Jobcodemaster!$A:$J,2,0)</f>
        <v>Project</v>
      </c>
      <c r="BE64" t="str">
        <f>VLOOKUP($BA64,Jobcodemaster!$A:$J,3,0)</f>
        <v>B</v>
      </c>
      <c r="BF64" t="e">
        <f>VLOOKUP(AM64,#REF!,14,0)</f>
        <v>#REF!</v>
      </c>
      <c r="BG64" t="e">
        <f>VLOOKUP(AM64,#REF!,15,0)</f>
        <v>#REF!</v>
      </c>
      <c r="BH64" t="str">
        <f t="shared" si="12"/>
        <v>akio.yamazaki@oracle.com</v>
      </c>
      <c r="BI64" s="95">
        <f t="shared" si="13"/>
        <v>43132</v>
      </c>
      <c r="BJ64" t="str">
        <f t="shared" si="14"/>
        <v>C</v>
      </c>
      <c r="BK64" t="str">
        <f t="shared" si="15"/>
        <v>JP-Tokyo-Akasaka Office</v>
      </c>
      <c r="BL64" t="str">
        <f t="shared" si="16"/>
        <v>ACB</v>
      </c>
      <c r="BM64" t="str">
        <f t="shared" si="17"/>
        <v>ﾔﾏｻﾞｷ ｱｷｵ</v>
      </c>
      <c r="BN64" t="str">
        <f t="shared" si="18"/>
        <v>Akio Yamazaki</v>
      </c>
      <c r="BO64" s="164">
        <f t="shared" si="19"/>
        <v>0</v>
      </c>
      <c r="BP64" t="str">
        <f t="shared" si="20"/>
        <v>やまざき あきお</v>
      </c>
      <c r="BQ64" t="e">
        <f>VLOOKUP(AM64,#REF!,12,0)</f>
        <v>#REF!</v>
      </c>
      <c r="BS64" s="173" t="str">
        <f t="shared" si="21"/>
        <v>Y</v>
      </c>
      <c r="BT64" s="173" t="str">
        <f t="shared" si="21"/>
        <v/>
      </c>
      <c r="BU64" s="173" t="str">
        <f t="shared" si="21"/>
        <v/>
      </c>
      <c r="BV64" s="173" t="str">
        <f t="shared" si="21"/>
        <v/>
      </c>
      <c r="BW64" s="173" t="e">
        <f t="shared" si="22"/>
        <v>#REF!</v>
      </c>
      <c r="BX64" s="173" t="str">
        <f t="shared" si="23"/>
        <v>Y</v>
      </c>
      <c r="BY64" s="174">
        <f t="shared" si="24"/>
        <v>1014428</v>
      </c>
      <c r="BZ64" t="str">
        <f t="shared" si="25"/>
        <v>akio.yamazaki@oracle.com</v>
      </c>
      <c r="CA64" s="214">
        <f t="shared" si="26"/>
        <v>43574</v>
      </c>
      <c r="CB64">
        <f t="shared" si="27"/>
        <v>506325</v>
      </c>
      <c r="CC64" t="e">
        <f t="shared" si="28"/>
        <v>#REF!</v>
      </c>
      <c r="CD64" t="e">
        <f t="shared" si="4"/>
        <v>#REF!</v>
      </c>
      <c r="CE64" t="str">
        <f t="shared" si="29"/>
        <v>JPBG  - Oracle Corporation Japan</v>
      </c>
      <c r="CF64" t="str">
        <f t="shared" si="30"/>
        <v/>
      </c>
      <c r="CG64" t="str">
        <f t="shared" si="31"/>
        <v/>
      </c>
    </row>
    <row r="65" spans="1:85">
      <c r="A65" t="s">
        <v>51</v>
      </c>
      <c r="B65">
        <v>3054</v>
      </c>
      <c r="C65" t="s">
        <v>639</v>
      </c>
      <c r="D65" t="s">
        <v>605</v>
      </c>
      <c r="E65" t="s">
        <v>54</v>
      </c>
      <c r="F65" t="s">
        <v>397</v>
      </c>
      <c r="G65" t="s">
        <v>577</v>
      </c>
      <c r="H65" t="s">
        <v>606</v>
      </c>
      <c r="I65" t="s">
        <v>55</v>
      </c>
      <c r="J65" t="s">
        <v>398</v>
      </c>
      <c r="K65" t="s">
        <v>579</v>
      </c>
      <c r="L65" t="s">
        <v>607</v>
      </c>
      <c r="M65" s="217">
        <v>501636</v>
      </c>
      <c r="N65" t="s">
        <v>123</v>
      </c>
      <c r="O65" t="s">
        <v>124</v>
      </c>
      <c r="P65" t="str">
        <f t="shared" si="5"/>
        <v>5</v>
      </c>
      <c r="Q65">
        <v>20515</v>
      </c>
      <c r="R65" t="s">
        <v>432</v>
      </c>
      <c r="S65" t="s">
        <v>433</v>
      </c>
      <c r="T65" t="s">
        <v>368</v>
      </c>
      <c r="U65" t="s">
        <v>61</v>
      </c>
      <c r="V65">
        <v>685</v>
      </c>
      <c r="W65" t="s">
        <v>604</v>
      </c>
      <c r="X65" t="s">
        <v>640</v>
      </c>
      <c r="Y65" s="95">
        <v>38808</v>
      </c>
      <c r="Z65" t="s">
        <v>201</v>
      </c>
      <c r="AA65" t="s">
        <v>118</v>
      </c>
      <c r="AB65" t="s">
        <v>162</v>
      </c>
      <c r="AC65" t="s">
        <v>4154</v>
      </c>
      <c r="AD65" t="s">
        <v>642</v>
      </c>
      <c r="AF65" t="s">
        <v>643</v>
      </c>
      <c r="AG65" t="s">
        <v>614</v>
      </c>
      <c r="AI65" s="146" t="e">
        <v>#N/A</v>
      </c>
      <c r="AJ65" t="str">
        <f t="shared" si="6"/>
        <v>Active</v>
      </c>
      <c r="AK65">
        <f t="shared" si="7"/>
        <v>3054</v>
      </c>
      <c r="AL65" t="str">
        <f t="shared" si="8"/>
        <v>有泉 信隆</v>
      </c>
      <c r="AM65" s="155" t="e">
        <f>+VLOOKUP($AK65,#REF!,3,0)</f>
        <v>#REF!</v>
      </c>
      <c r="AN65" t="e">
        <f t="shared" si="9"/>
        <v>#REF!</v>
      </c>
      <c r="AO65" s="154" t="s">
        <v>54</v>
      </c>
      <c r="AP65" t="e">
        <f>VLOOKUP(AM65,#REF!,2,0)</f>
        <v>#REF!</v>
      </c>
      <c r="AQ65" t="e">
        <f>VLOOKUP(AM65,#REF!,3,0)</f>
        <v>#REF!</v>
      </c>
      <c r="AR65" t="e">
        <f>VLOOKUP(AM65,#REF!,4,0)</f>
        <v>#REF!</v>
      </c>
      <c r="AS65" t="str">
        <f t="shared" si="0"/>
        <v>Oracle Consulting Services</v>
      </c>
      <c r="AT65" t="e">
        <f>VLOOKUP(AM65,#REF!,6,0)</f>
        <v>#REF!</v>
      </c>
      <c r="AU65" t="e">
        <f>VLOOKUP(AM65,#REF!,7,0)</f>
        <v>#REF!</v>
      </c>
      <c r="AV65" t="e">
        <f>VLOOKUP(AM65,#REF!,8,0)</f>
        <v>#REF!</v>
      </c>
      <c r="AW65" s="155">
        <v>501636</v>
      </c>
      <c r="AX65" t="str">
        <f>VLOOKUP($BA65,Jobcodemaster!$A:$J,4,0)</f>
        <v>IC3</v>
      </c>
      <c r="AY65" t="str">
        <f>VLOOKUP($BA65,Jobcodemaster!$A:$J,5,0)</f>
        <v>L5</v>
      </c>
      <c r="AZ65" t="str">
        <f t="shared" si="10"/>
        <v>5</v>
      </c>
      <c r="BA65" s="155">
        <f t="shared" si="11"/>
        <v>20515</v>
      </c>
      <c r="BB65" t="str">
        <f>VLOOKUP($BA65,Jobcodemaster!$A:$J,7,0)</f>
        <v>20515.Principal Consultant - IC3</v>
      </c>
      <c r="BC65" t="str">
        <f>VLOOKUP($BA65,Jobcodemaster!$A:$J,9,0)</f>
        <v>Principal Consultant</v>
      </c>
      <c r="BD65" t="str">
        <f>VLOOKUP($BA65,Jobcodemaster!$A:$J,2,0)</f>
        <v>Delivery</v>
      </c>
      <c r="BE65" t="str">
        <f>VLOOKUP($BA65,Jobcodemaster!$A:$J,3,0)</f>
        <v>B</v>
      </c>
      <c r="BF65" t="e">
        <f>VLOOKUP(AM65,#REF!,14,0)</f>
        <v>#REF!</v>
      </c>
      <c r="BG65" t="e">
        <f>VLOOKUP(AM65,#REF!,15,0)</f>
        <v>#REF!</v>
      </c>
      <c r="BH65" t="str">
        <f t="shared" si="12"/>
        <v>nobutaka.ariizumi@oracle.com</v>
      </c>
      <c r="BI65" s="95">
        <f t="shared" si="13"/>
        <v>38808</v>
      </c>
      <c r="BJ65" t="str">
        <f t="shared" si="14"/>
        <v>NG</v>
      </c>
      <c r="BK65" t="str">
        <f t="shared" si="15"/>
        <v>JP-Tokyo-Akasaka Office</v>
      </c>
      <c r="BL65" t="str">
        <f t="shared" si="16"/>
        <v>ACB</v>
      </c>
      <c r="BM65" t="str">
        <f t="shared" si="17"/>
        <v>ｱﾘｲｽﾞﾐ ﾉﾌﾞﾀｶ</v>
      </c>
      <c r="BN65" t="str">
        <f t="shared" si="18"/>
        <v>Nobutaka Ariizumi</v>
      </c>
      <c r="BO65" s="164">
        <f t="shared" si="19"/>
        <v>0</v>
      </c>
      <c r="BP65" t="str">
        <f t="shared" si="20"/>
        <v>ありいずみ のぶたか</v>
      </c>
      <c r="BQ65" t="e">
        <f>VLOOKUP(AM65,#REF!,12,0)</f>
        <v>#REF!</v>
      </c>
      <c r="BS65" s="173" t="str">
        <f t="shared" si="21"/>
        <v/>
      </c>
      <c r="BT65" s="173" t="str">
        <f t="shared" si="21"/>
        <v/>
      </c>
      <c r="BU65" s="173" t="str">
        <f t="shared" si="21"/>
        <v/>
      </c>
      <c r="BV65" s="173" t="str">
        <f t="shared" si="21"/>
        <v/>
      </c>
      <c r="BW65" s="173" t="e">
        <f t="shared" si="22"/>
        <v>#REF!</v>
      </c>
      <c r="BX65" s="173" t="str">
        <f t="shared" si="23"/>
        <v/>
      </c>
      <c r="BY65" s="174" t="str">
        <f t="shared" si="24"/>
        <v/>
      </c>
      <c r="BZ65" t="str">
        <f t="shared" si="25"/>
        <v/>
      </c>
      <c r="CA65" s="214" t="str">
        <f t="shared" si="26"/>
        <v/>
      </c>
      <c r="CB65" t="str">
        <f t="shared" si="27"/>
        <v/>
      </c>
      <c r="CC65" t="e">
        <f t="shared" si="28"/>
        <v>#REF!</v>
      </c>
      <c r="CD65" t="e">
        <f t="shared" si="4"/>
        <v>#REF!</v>
      </c>
      <c r="CE65" t="str">
        <f t="shared" si="29"/>
        <v/>
      </c>
      <c r="CF65" t="str">
        <f t="shared" si="30"/>
        <v/>
      </c>
      <c r="CG65" t="str">
        <f t="shared" si="31"/>
        <v/>
      </c>
    </row>
    <row r="66" spans="1:85">
      <c r="A66" t="s">
        <v>51</v>
      </c>
      <c r="B66">
        <v>3331</v>
      </c>
      <c r="C66" t="s">
        <v>645</v>
      </c>
      <c r="D66" t="s">
        <v>605</v>
      </c>
      <c r="E66" t="s">
        <v>54</v>
      </c>
      <c r="F66" t="s">
        <v>397</v>
      </c>
      <c r="G66" t="s">
        <v>577</v>
      </c>
      <c r="H66" t="s">
        <v>606</v>
      </c>
      <c r="I66" t="s">
        <v>55</v>
      </c>
      <c r="J66" t="s">
        <v>398</v>
      </c>
      <c r="K66" t="s">
        <v>579</v>
      </c>
      <c r="L66" t="s">
        <v>607</v>
      </c>
      <c r="M66" s="217">
        <v>506315</v>
      </c>
      <c r="N66" t="s">
        <v>123</v>
      </c>
      <c r="O66" t="s">
        <v>124</v>
      </c>
      <c r="P66" t="str">
        <f t="shared" si="5"/>
        <v>5</v>
      </c>
      <c r="Q66">
        <v>20515</v>
      </c>
      <c r="R66" t="s">
        <v>432</v>
      </c>
      <c r="S66" t="s">
        <v>433</v>
      </c>
      <c r="T66" t="s">
        <v>368</v>
      </c>
      <c r="U66" t="s">
        <v>61</v>
      </c>
      <c r="V66">
        <v>685</v>
      </c>
      <c r="W66" t="s">
        <v>604</v>
      </c>
      <c r="X66" t="s">
        <v>646</v>
      </c>
      <c r="Y66" s="95">
        <v>39173</v>
      </c>
      <c r="Z66" t="s">
        <v>201</v>
      </c>
      <c r="AA66" t="s">
        <v>118</v>
      </c>
      <c r="AB66" t="s">
        <v>162</v>
      </c>
      <c r="AC66" t="s">
        <v>4155</v>
      </c>
      <c r="AD66" t="s">
        <v>648</v>
      </c>
      <c r="AF66" t="s">
        <v>649</v>
      </c>
      <c r="AG66" t="s">
        <v>614</v>
      </c>
      <c r="AI66" s="146" t="e">
        <v>#N/A</v>
      </c>
      <c r="AJ66" t="str">
        <f t="shared" si="6"/>
        <v>Active</v>
      </c>
      <c r="AK66">
        <f t="shared" si="7"/>
        <v>3331</v>
      </c>
      <c r="AL66" t="str">
        <f t="shared" si="8"/>
        <v>高畑 泰祐</v>
      </c>
      <c r="AM66" s="155" t="e">
        <f>+VLOOKUP($AK66,#REF!,3,0)</f>
        <v>#REF!</v>
      </c>
      <c r="AN66" t="e">
        <f t="shared" si="9"/>
        <v>#REF!</v>
      </c>
      <c r="AO66" s="154" t="s">
        <v>54</v>
      </c>
      <c r="AP66" t="e">
        <f>VLOOKUP(AM66,#REF!,2,0)</f>
        <v>#REF!</v>
      </c>
      <c r="AQ66" t="e">
        <f>VLOOKUP(AM66,#REF!,3,0)</f>
        <v>#REF!</v>
      </c>
      <c r="AR66" t="e">
        <f>VLOOKUP(AM66,#REF!,4,0)</f>
        <v>#REF!</v>
      </c>
      <c r="AS66" t="str">
        <f t="shared" si="0"/>
        <v>Oracle Consulting Services</v>
      </c>
      <c r="AT66" t="e">
        <f>VLOOKUP(AM66,#REF!,6,0)</f>
        <v>#REF!</v>
      </c>
      <c r="AU66" t="e">
        <f>VLOOKUP(AM66,#REF!,7,0)</f>
        <v>#REF!</v>
      </c>
      <c r="AV66" t="e">
        <f>VLOOKUP(AM66,#REF!,8,0)</f>
        <v>#REF!</v>
      </c>
      <c r="AW66" s="155">
        <v>506325</v>
      </c>
      <c r="AX66" t="str">
        <f>VLOOKUP($BA66,Jobcodemaster!$A:$J,4,0)</f>
        <v>IC3</v>
      </c>
      <c r="AY66" t="str">
        <f>VLOOKUP($BA66,Jobcodemaster!$A:$J,5,0)</f>
        <v>L5</v>
      </c>
      <c r="AZ66" t="str">
        <f t="shared" si="10"/>
        <v>5</v>
      </c>
      <c r="BA66" s="155">
        <f t="shared" si="11"/>
        <v>20515</v>
      </c>
      <c r="BB66" t="str">
        <f>VLOOKUP($BA66,Jobcodemaster!$A:$J,7,0)</f>
        <v>20515.Principal Consultant - IC3</v>
      </c>
      <c r="BC66" t="str">
        <f>VLOOKUP($BA66,Jobcodemaster!$A:$J,9,0)</f>
        <v>Principal Consultant</v>
      </c>
      <c r="BD66" t="str">
        <f>VLOOKUP($BA66,Jobcodemaster!$A:$J,2,0)</f>
        <v>Delivery</v>
      </c>
      <c r="BE66" t="str">
        <f>VLOOKUP($BA66,Jobcodemaster!$A:$J,3,0)</f>
        <v>B</v>
      </c>
      <c r="BF66" t="e">
        <f>VLOOKUP(AM66,#REF!,14,0)</f>
        <v>#REF!</v>
      </c>
      <c r="BG66" t="e">
        <f>VLOOKUP(AM66,#REF!,15,0)</f>
        <v>#REF!</v>
      </c>
      <c r="BH66" t="str">
        <f t="shared" si="12"/>
        <v>taisuke.kohata@oracle.com</v>
      </c>
      <c r="BI66" s="95">
        <f t="shared" si="13"/>
        <v>39173</v>
      </c>
      <c r="BJ66" t="str">
        <f t="shared" si="14"/>
        <v>NG</v>
      </c>
      <c r="BK66" t="str">
        <f t="shared" si="15"/>
        <v>JP-Tokyo-Akasaka Office</v>
      </c>
      <c r="BL66" t="str">
        <f t="shared" si="16"/>
        <v>ACB</v>
      </c>
      <c r="BM66" t="str">
        <f t="shared" si="17"/>
        <v>ｺｳﾊﾀ ﾀｲｽｹ</v>
      </c>
      <c r="BN66" t="str">
        <f t="shared" si="18"/>
        <v>Taisuke Kohata</v>
      </c>
      <c r="BO66" s="164">
        <f t="shared" si="19"/>
        <v>0</v>
      </c>
      <c r="BP66" t="str">
        <f t="shared" si="20"/>
        <v>こうはた たいすけ</v>
      </c>
      <c r="BQ66" t="e">
        <f>VLOOKUP(AM66,#REF!,12,0)</f>
        <v>#REF!</v>
      </c>
      <c r="BS66" s="173" t="str">
        <f t="shared" si="21"/>
        <v>Y</v>
      </c>
      <c r="BT66" s="173" t="str">
        <f t="shared" si="21"/>
        <v/>
      </c>
      <c r="BU66" s="173" t="str">
        <f t="shared" si="21"/>
        <v/>
      </c>
      <c r="BV66" s="173" t="str">
        <f t="shared" si="21"/>
        <v/>
      </c>
      <c r="BW66" s="173" t="e">
        <f t="shared" si="22"/>
        <v>#REF!</v>
      </c>
      <c r="BX66" s="173" t="str">
        <f t="shared" si="23"/>
        <v>Y</v>
      </c>
      <c r="BY66" s="174">
        <f t="shared" si="24"/>
        <v>3331</v>
      </c>
      <c r="BZ66" t="str">
        <f t="shared" si="25"/>
        <v>taisuke.kohata@oracle.com</v>
      </c>
      <c r="CA66" s="214">
        <f t="shared" si="26"/>
        <v>43574</v>
      </c>
      <c r="CB66">
        <f t="shared" si="27"/>
        <v>506325</v>
      </c>
      <c r="CC66" t="e">
        <f t="shared" si="28"/>
        <v>#REF!</v>
      </c>
      <c r="CD66" t="e">
        <f t="shared" si="4"/>
        <v>#REF!</v>
      </c>
      <c r="CE66" t="str">
        <f t="shared" si="29"/>
        <v>JPBG  - Oracle Corporation Japan</v>
      </c>
      <c r="CF66" t="str">
        <f t="shared" si="30"/>
        <v/>
      </c>
      <c r="CG66" t="str">
        <f t="shared" si="31"/>
        <v/>
      </c>
    </row>
    <row r="67" spans="1:85">
      <c r="A67" t="s">
        <v>51</v>
      </c>
      <c r="B67">
        <v>3355</v>
      </c>
      <c r="C67" t="s">
        <v>651</v>
      </c>
      <c r="D67" t="s">
        <v>605</v>
      </c>
      <c r="E67" t="s">
        <v>54</v>
      </c>
      <c r="F67" t="s">
        <v>397</v>
      </c>
      <c r="G67" t="s">
        <v>577</v>
      </c>
      <c r="H67" t="s">
        <v>606</v>
      </c>
      <c r="I67" t="s">
        <v>55</v>
      </c>
      <c r="J67" t="s">
        <v>398</v>
      </c>
      <c r="K67" t="s">
        <v>579</v>
      </c>
      <c r="L67" t="s">
        <v>607</v>
      </c>
      <c r="M67" s="217">
        <v>501636</v>
      </c>
      <c r="N67" t="s">
        <v>123</v>
      </c>
      <c r="O67" t="s">
        <v>124</v>
      </c>
      <c r="P67" t="str">
        <f t="shared" si="5"/>
        <v>5</v>
      </c>
      <c r="Q67" s="149">
        <v>21620</v>
      </c>
      <c r="R67" t="s">
        <v>652</v>
      </c>
      <c r="S67" t="s">
        <v>653</v>
      </c>
      <c r="T67" t="s">
        <v>529</v>
      </c>
      <c r="U67" t="s">
        <v>61</v>
      </c>
      <c r="V67">
        <v>685</v>
      </c>
      <c r="W67" t="s">
        <v>604</v>
      </c>
      <c r="X67" t="s">
        <v>654</v>
      </c>
      <c r="Y67" s="95">
        <v>39173</v>
      </c>
      <c r="Z67" t="s">
        <v>201</v>
      </c>
      <c r="AA67" t="s">
        <v>118</v>
      </c>
      <c r="AB67" t="s">
        <v>162</v>
      </c>
      <c r="AC67" t="s">
        <v>4156</v>
      </c>
      <c r="AD67" t="s">
        <v>656</v>
      </c>
      <c r="AF67" t="s">
        <v>657</v>
      </c>
      <c r="AG67" t="s">
        <v>614</v>
      </c>
      <c r="AI67" s="146" t="s">
        <v>5014</v>
      </c>
      <c r="AJ67" t="str">
        <f t="shared" si="6"/>
        <v>Active</v>
      </c>
      <c r="AK67">
        <f t="shared" si="7"/>
        <v>3355</v>
      </c>
      <c r="AL67" t="str">
        <f t="shared" si="8"/>
        <v>矢形 拓也</v>
      </c>
      <c r="AM67" s="155" t="e">
        <f>+VLOOKUP($AK67,#REF!,3,0)</f>
        <v>#REF!</v>
      </c>
      <c r="AN67" t="e">
        <f t="shared" si="9"/>
        <v>#REF!</v>
      </c>
      <c r="AO67" s="154" t="s">
        <v>54</v>
      </c>
      <c r="AP67" t="e">
        <f>VLOOKUP(AM67,#REF!,2,0)</f>
        <v>#REF!</v>
      </c>
      <c r="AQ67" t="e">
        <f>VLOOKUP(AM67,#REF!,3,0)</f>
        <v>#REF!</v>
      </c>
      <c r="AR67" t="e">
        <f>VLOOKUP(AM67,#REF!,4,0)</f>
        <v>#REF!</v>
      </c>
      <c r="AS67" t="str">
        <f t="shared" ref="AS67:AS130" si="32">I67</f>
        <v>Oracle Consulting Services</v>
      </c>
      <c r="AT67" t="e">
        <f>VLOOKUP(AM67,#REF!,6,0)</f>
        <v>#REF!</v>
      </c>
      <c r="AU67" t="e">
        <f>VLOOKUP(AM67,#REF!,7,0)</f>
        <v>#REF!</v>
      </c>
      <c r="AV67" t="e">
        <f>VLOOKUP(AM67,#REF!,8,0)</f>
        <v>#REF!</v>
      </c>
      <c r="AW67" s="155">
        <v>501636</v>
      </c>
      <c r="AX67" t="str">
        <f>VLOOKUP($BA67,Jobcodemaster!$A:$J,4,0)</f>
        <v>IC3</v>
      </c>
      <c r="AY67" t="str">
        <f>VLOOKUP($BA67,Jobcodemaster!$A:$J,5,0)</f>
        <v>L5</v>
      </c>
      <c r="AZ67" t="str">
        <f t="shared" si="10"/>
        <v>5</v>
      </c>
      <c r="BA67" s="155">
        <f t="shared" si="11"/>
        <v>21620</v>
      </c>
      <c r="BB67" t="str">
        <f>VLOOKUP($BA67,Jobcodemaster!$A:$J,7,0)</f>
        <v>21620.Consulting Solution Principal - IC3</v>
      </c>
      <c r="BC67" t="str">
        <f>VLOOKUP($BA67,Jobcodemaster!$A:$J,9,0)</f>
        <v>Consulting Solution Principal</v>
      </c>
      <c r="BD67" t="str">
        <f>VLOOKUP($BA67,Jobcodemaster!$A:$J,2,0)</f>
        <v>Solution</v>
      </c>
      <c r="BE67" t="str">
        <f>VLOOKUP($BA67,Jobcodemaster!$A:$J,3,0)</f>
        <v>B</v>
      </c>
      <c r="BF67" t="e">
        <f>VLOOKUP(AM67,#REF!,14,0)</f>
        <v>#REF!</v>
      </c>
      <c r="BG67" t="e">
        <f>VLOOKUP(AM67,#REF!,15,0)</f>
        <v>#REF!</v>
      </c>
      <c r="BH67" t="str">
        <f t="shared" si="12"/>
        <v>takuya.yagata@oracle.com</v>
      </c>
      <c r="BI67" s="95">
        <f t="shared" si="13"/>
        <v>39173</v>
      </c>
      <c r="BJ67" t="str">
        <f t="shared" si="14"/>
        <v>NG</v>
      </c>
      <c r="BK67" t="str">
        <f t="shared" si="15"/>
        <v>JP-Tokyo-Akasaka Office</v>
      </c>
      <c r="BL67" t="str">
        <f t="shared" si="16"/>
        <v>ACB</v>
      </c>
      <c r="BM67" t="str">
        <f t="shared" si="17"/>
        <v>ﾔｶﾞﾀ ﾀｸﾔ</v>
      </c>
      <c r="BN67" t="str">
        <f t="shared" si="18"/>
        <v>Takuya Yagata</v>
      </c>
      <c r="BO67" s="164">
        <f t="shared" si="19"/>
        <v>0</v>
      </c>
      <c r="BP67" t="str">
        <f t="shared" si="20"/>
        <v>やがた たくや</v>
      </c>
      <c r="BQ67" t="e">
        <f>VLOOKUP(AM67,#REF!,12,0)</f>
        <v>#REF!</v>
      </c>
      <c r="BS67" s="173" t="str">
        <f t="shared" si="21"/>
        <v/>
      </c>
      <c r="BT67" s="173" t="str">
        <f t="shared" si="21"/>
        <v/>
      </c>
      <c r="BU67" s="173" t="str">
        <f t="shared" si="21"/>
        <v/>
      </c>
      <c r="BV67" s="173" t="str">
        <f t="shared" si="21"/>
        <v/>
      </c>
      <c r="BW67" s="173" t="e">
        <f t="shared" si="22"/>
        <v>#REF!</v>
      </c>
      <c r="BX67" s="173" t="str">
        <f t="shared" si="23"/>
        <v/>
      </c>
      <c r="BY67" s="174" t="str">
        <f t="shared" si="24"/>
        <v/>
      </c>
      <c r="BZ67" t="str">
        <f t="shared" si="25"/>
        <v/>
      </c>
      <c r="CA67" s="214" t="str">
        <f t="shared" si="26"/>
        <v/>
      </c>
      <c r="CB67" t="str">
        <f t="shared" si="27"/>
        <v/>
      </c>
      <c r="CC67" t="e">
        <f t="shared" si="28"/>
        <v>#REF!</v>
      </c>
      <c r="CD67" t="e">
        <f t="shared" ref="CD67:CD130" si="33">IF($BW67="","",VLOOKUP(CC:CC,AK:BH,24,FALSE))</f>
        <v>#REF!</v>
      </c>
      <c r="CE67" t="str">
        <f t="shared" si="29"/>
        <v/>
      </c>
      <c r="CF67" t="str">
        <f t="shared" si="30"/>
        <v/>
      </c>
      <c r="CG67" t="str">
        <f t="shared" si="31"/>
        <v/>
      </c>
    </row>
    <row r="68" spans="1:85">
      <c r="A68" t="s">
        <v>51</v>
      </c>
      <c r="B68">
        <v>3578</v>
      </c>
      <c r="C68" t="s">
        <v>659</v>
      </c>
      <c r="D68" t="s">
        <v>605</v>
      </c>
      <c r="E68" t="s">
        <v>54</v>
      </c>
      <c r="F68" t="s">
        <v>397</v>
      </c>
      <c r="G68" t="s">
        <v>577</v>
      </c>
      <c r="H68" t="s">
        <v>606</v>
      </c>
      <c r="I68" t="s">
        <v>55</v>
      </c>
      <c r="J68" t="s">
        <v>398</v>
      </c>
      <c r="K68" t="s">
        <v>579</v>
      </c>
      <c r="L68" t="s">
        <v>607</v>
      </c>
      <c r="M68" s="217">
        <v>501636</v>
      </c>
      <c r="N68" t="s">
        <v>123</v>
      </c>
      <c r="O68" t="s">
        <v>124</v>
      </c>
      <c r="P68" t="str">
        <f t="shared" ref="P68:P131" si="34">MID(O68,2,LEN(O68))</f>
        <v>5</v>
      </c>
      <c r="Q68">
        <v>20515</v>
      </c>
      <c r="R68" t="s">
        <v>432</v>
      </c>
      <c r="S68" t="s">
        <v>433</v>
      </c>
      <c r="T68" t="s">
        <v>368</v>
      </c>
      <c r="U68" t="s">
        <v>61</v>
      </c>
      <c r="V68">
        <v>685</v>
      </c>
      <c r="W68" t="s">
        <v>604</v>
      </c>
      <c r="X68" t="s">
        <v>660</v>
      </c>
      <c r="Y68" s="95">
        <v>39417</v>
      </c>
      <c r="Z68" t="s">
        <v>63</v>
      </c>
      <c r="AA68" t="s">
        <v>118</v>
      </c>
      <c r="AB68" t="s">
        <v>162</v>
      </c>
      <c r="AC68" t="s">
        <v>4157</v>
      </c>
      <c r="AD68" t="s">
        <v>662</v>
      </c>
      <c r="AF68" t="s">
        <v>663</v>
      </c>
      <c r="AG68" t="s">
        <v>614</v>
      </c>
      <c r="AI68" s="146" t="e">
        <v>#N/A</v>
      </c>
      <c r="AJ68" t="str">
        <f t="shared" ref="AJ68:AJ131" si="35">A68</f>
        <v>Active</v>
      </c>
      <c r="AK68">
        <f t="shared" ref="AK68:AK131" si="36">B68</f>
        <v>3578</v>
      </c>
      <c r="AL68" t="str">
        <f t="shared" ref="AL68:AL131" si="37">C68</f>
        <v>米田 穣</v>
      </c>
      <c r="AM68" s="155" t="e">
        <f>+VLOOKUP($AK68,#REF!,3,0)</f>
        <v>#REF!</v>
      </c>
      <c r="AN68" t="e">
        <f t="shared" ref="AN68:AN131" si="38">CONCATENATE(AO68,IF(AP68="", "", " - "&amp;AP68),IF(AQ68="",""," - "&amp;AQ68),IF(AR68="",""," - "&amp;AR68))</f>
        <v>#REF!</v>
      </c>
      <c r="AO68" s="154" t="s">
        <v>54</v>
      </c>
      <c r="AP68" t="e">
        <f>VLOOKUP(AM68,#REF!,2,0)</f>
        <v>#REF!</v>
      </c>
      <c r="AQ68" t="e">
        <f>VLOOKUP(AM68,#REF!,3,0)</f>
        <v>#REF!</v>
      </c>
      <c r="AR68" t="e">
        <f>VLOOKUP(AM68,#REF!,4,0)</f>
        <v>#REF!</v>
      </c>
      <c r="AS68" t="str">
        <f t="shared" si="32"/>
        <v>Oracle Consulting Services</v>
      </c>
      <c r="AT68" t="e">
        <f>VLOOKUP(AM68,#REF!,6,0)</f>
        <v>#REF!</v>
      </c>
      <c r="AU68" t="e">
        <f>VLOOKUP(AM68,#REF!,7,0)</f>
        <v>#REF!</v>
      </c>
      <c r="AV68" t="e">
        <f>VLOOKUP(AM68,#REF!,8,0)</f>
        <v>#REF!</v>
      </c>
      <c r="AW68" s="155">
        <v>501636</v>
      </c>
      <c r="AX68" t="str">
        <f>VLOOKUP($BA68,Jobcodemaster!$A:$J,4,0)</f>
        <v>IC3</v>
      </c>
      <c r="AY68" t="str">
        <f>VLOOKUP($BA68,Jobcodemaster!$A:$J,5,0)</f>
        <v>L5</v>
      </c>
      <c r="AZ68" t="str">
        <f t="shared" ref="AZ68:AZ131" si="39">MID(AY68,2,LEN(AY68))</f>
        <v>5</v>
      </c>
      <c r="BA68" s="155">
        <f t="shared" ref="BA68:BA131" si="40">Q68</f>
        <v>20515</v>
      </c>
      <c r="BB68" t="str">
        <f>VLOOKUP($BA68,Jobcodemaster!$A:$J,7,0)</f>
        <v>20515.Principal Consultant - IC3</v>
      </c>
      <c r="BC68" t="str">
        <f>VLOOKUP($BA68,Jobcodemaster!$A:$J,9,0)</f>
        <v>Principal Consultant</v>
      </c>
      <c r="BD68" t="str">
        <f>VLOOKUP($BA68,Jobcodemaster!$A:$J,2,0)</f>
        <v>Delivery</v>
      </c>
      <c r="BE68" t="str">
        <f>VLOOKUP($BA68,Jobcodemaster!$A:$J,3,0)</f>
        <v>B</v>
      </c>
      <c r="BF68" t="e">
        <f>VLOOKUP(AM68,#REF!,14,0)</f>
        <v>#REF!</v>
      </c>
      <c r="BG68" t="e">
        <f>VLOOKUP(AM68,#REF!,15,0)</f>
        <v>#REF!</v>
      </c>
      <c r="BH68" t="str">
        <f t="shared" ref="BH68:BH131" si="41">X68</f>
        <v>yutaka.x.yoneda@oracle.com</v>
      </c>
      <c r="BI68" s="95">
        <f t="shared" ref="BI68:BI131" si="42">Y68</f>
        <v>39417</v>
      </c>
      <c r="BJ68" t="str">
        <f t="shared" ref="BJ68:BJ131" si="43">Z68</f>
        <v>C</v>
      </c>
      <c r="BK68" t="str">
        <f t="shared" ref="BK68:BK131" si="44">AA68</f>
        <v>JP-Tokyo-Akasaka Office</v>
      </c>
      <c r="BL68" t="str">
        <f t="shared" ref="BL68:BL131" si="45">AB68</f>
        <v>ACB</v>
      </c>
      <c r="BM68" t="str">
        <f t="shared" ref="BM68:BM131" si="46">AC68</f>
        <v>ﾖﾈﾀﾞ ﾕﾀｶ</v>
      </c>
      <c r="BN68" t="str">
        <f t="shared" ref="BN68:BN131" si="47">AD68</f>
        <v>Yutaka Yoneda</v>
      </c>
      <c r="BO68" s="164">
        <f t="shared" ref="BO68:BO131" si="48">AE68</f>
        <v>0</v>
      </c>
      <c r="BP68" t="str">
        <f t="shared" ref="BP68:BP131" si="49">AF68</f>
        <v>よねだ ゆたか</v>
      </c>
      <c r="BQ68" t="e">
        <f>VLOOKUP(AM68,#REF!,12,0)</f>
        <v>#REF!</v>
      </c>
      <c r="BS68" s="173" t="str">
        <f t="shared" ref="BS68:BV131" si="50">IF(M68&lt;&gt;AW68,"Y","")</f>
        <v/>
      </c>
      <c r="BT68" s="173" t="str">
        <f t="shared" si="50"/>
        <v/>
      </c>
      <c r="BU68" s="173" t="str">
        <f t="shared" si="50"/>
        <v/>
      </c>
      <c r="BV68" s="173" t="str">
        <f t="shared" si="50"/>
        <v/>
      </c>
      <c r="BW68" s="173" t="e">
        <f t="shared" ref="BW68:BW131" si="51">IF(W68&lt;&gt;BG68,"Y","")</f>
        <v>#REF!</v>
      </c>
      <c r="BX68" s="173" t="str">
        <f t="shared" ref="BX68:BX131" si="52">IF(COUNTIF(BS68:BW68,"Y")&lt;&gt;0,"Y","")</f>
        <v/>
      </c>
      <c r="BY68" s="174" t="str">
        <f t="shared" ref="BY68:BY131" si="53">IF($BX68="","",B68)</f>
        <v/>
      </c>
      <c r="BZ68" t="str">
        <f t="shared" ref="BZ68:BZ131" si="54">IF($BX68="","",X68)</f>
        <v/>
      </c>
      <c r="CA68" s="214" t="str">
        <f t="shared" ref="CA68:CA131" si="55">IF($BX68="","",DATE(2019,4,19))</f>
        <v/>
      </c>
      <c r="CB68" t="str">
        <f t="shared" ref="CB68:CB131" si="56">IF($BS68="","",AW68)</f>
        <v/>
      </c>
      <c r="CC68" t="e">
        <f t="shared" ref="CC68:CC131" si="57">IF($BW68="","",VALUE(BF68))</f>
        <v>#REF!</v>
      </c>
      <c r="CD68" t="e">
        <f t="shared" si="33"/>
        <v>#REF!</v>
      </c>
      <c r="CE68" t="str">
        <f t="shared" ref="CE68:CE131" si="58">IF($BX68="","","JPBG  - Oracle Corporation Japan")</f>
        <v/>
      </c>
      <c r="CF68" t="str">
        <f t="shared" ref="CF68:CF131" si="59">IF($BV68="","",AW68)</f>
        <v/>
      </c>
      <c r="CG68" t="str">
        <f t="shared" ref="CG68:CG131" si="60">IF($BV68="","",BB68)</f>
        <v/>
      </c>
    </row>
    <row r="69" spans="1:85">
      <c r="A69" t="s">
        <v>51</v>
      </c>
      <c r="B69">
        <v>4713</v>
      </c>
      <c r="C69" t="s">
        <v>665</v>
      </c>
      <c r="D69" t="s">
        <v>605</v>
      </c>
      <c r="E69" t="s">
        <v>54</v>
      </c>
      <c r="F69" t="s">
        <v>397</v>
      </c>
      <c r="G69" t="s">
        <v>577</v>
      </c>
      <c r="H69" t="s">
        <v>606</v>
      </c>
      <c r="I69" t="s">
        <v>55</v>
      </c>
      <c r="J69" t="s">
        <v>398</v>
      </c>
      <c r="K69" t="s">
        <v>579</v>
      </c>
      <c r="L69" t="s">
        <v>607</v>
      </c>
      <c r="M69" s="217">
        <v>501636</v>
      </c>
      <c r="N69" t="s">
        <v>123</v>
      </c>
      <c r="O69" t="s">
        <v>124</v>
      </c>
      <c r="P69" t="str">
        <f t="shared" si="34"/>
        <v>5</v>
      </c>
      <c r="Q69">
        <v>20515</v>
      </c>
      <c r="R69" t="s">
        <v>432</v>
      </c>
      <c r="S69" t="s">
        <v>433</v>
      </c>
      <c r="T69" t="s">
        <v>368</v>
      </c>
      <c r="U69" t="s">
        <v>61</v>
      </c>
      <c r="V69">
        <v>685</v>
      </c>
      <c r="W69" t="s">
        <v>604</v>
      </c>
      <c r="X69" t="s">
        <v>666</v>
      </c>
      <c r="Y69" s="95">
        <v>41379</v>
      </c>
      <c r="Z69" t="s">
        <v>63</v>
      </c>
      <c r="AA69" t="s">
        <v>118</v>
      </c>
      <c r="AB69" t="s">
        <v>162</v>
      </c>
      <c r="AC69" t="s">
        <v>4158</v>
      </c>
      <c r="AD69" t="s">
        <v>668</v>
      </c>
      <c r="AF69" t="s">
        <v>669</v>
      </c>
      <c r="AG69" t="s">
        <v>614</v>
      </c>
      <c r="AI69" s="146" t="e">
        <v>#N/A</v>
      </c>
      <c r="AJ69" t="str">
        <f t="shared" si="35"/>
        <v>Active</v>
      </c>
      <c r="AK69">
        <f t="shared" si="36"/>
        <v>4713</v>
      </c>
      <c r="AL69" t="str">
        <f t="shared" si="37"/>
        <v>小野 真樹子</v>
      </c>
      <c r="AM69" s="155" t="e">
        <f>+VLOOKUP($AK69,#REF!,3,0)</f>
        <v>#REF!</v>
      </c>
      <c r="AN69" t="e">
        <f t="shared" si="38"/>
        <v>#REF!</v>
      </c>
      <c r="AO69" s="154" t="s">
        <v>54</v>
      </c>
      <c r="AP69" t="e">
        <f>VLOOKUP(AM69,#REF!,2,0)</f>
        <v>#REF!</v>
      </c>
      <c r="AQ69" t="e">
        <f>VLOOKUP(AM69,#REF!,3,0)</f>
        <v>#REF!</v>
      </c>
      <c r="AR69" t="e">
        <f>VLOOKUP(AM69,#REF!,4,0)</f>
        <v>#REF!</v>
      </c>
      <c r="AS69" t="str">
        <f t="shared" si="32"/>
        <v>Oracle Consulting Services</v>
      </c>
      <c r="AT69" t="e">
        <f>VLOOKUP(AM69,#REF!,6,0)</f>
        <v>#REF!</v>
      </c>
      <c r="AU69" t="e">
        <f>VLOOKUP(AM69,#REF!,7,0)</f>
        <v>#REF!</v>
      </c>
      <c r="AV69" t="e">
        <f>VLOOKUP(AM69,#REF!,8,0)</f>
        <v>#REF!</v>
      </c>
      <c r="AW69" s="155">
        <v>501636</v>
      </c>
      <c r="AX69" t="str">
        <f>VLOOKUP($BA69,Jobcodemaster!$A:$J,4,0)</f>
        <v>IC3</v>
      </c>
      <c r="AY69" t="str">
        <f>VLOOKUP($BA69,Jobcodemaster!$A:$J,5,0)</f>
        <v>L5</v>
      </c>
      <c r="AZ69" t="str">
        <f t="shared" si="39"/>
        <v>5</v>
      </c>
      <c r="BA69" s="155">
        <f t="shared" si="40"/>
        <v>20515</v>
      </c>
      <c r="BB69" t="str">
        <f>VLOOKUP($BA69,Jobcodemaster!$A:$J,7,0)</f>
        <v>20515.Principal Consultant - IC3</v>
      </c>
      <c r="BC69" t="str">
        <f>VLOOKUP($BA69,Jobcodemaster!$A:$J,9,0)</f>
        <v>Principal Consultant</v>
      </c>
      <c r="BD69" t="str">
        <f>VLOOKUP($BA69,Jobcodemaster!$A:$J,2,0)</f>
        <v>Delivery</v>
      </c>
      <c r="BE69" t="str">
        <f>VLOOKUP($BA69,Jobcodemaster!$A:$J,3,0)</f>
        <v>B</v>
      </c>
      <c r="BF69" t="e">
        <f>VLOOKUP(AM69,#REF!,14,0)</f>
        <v>#REF!</v>
      </c>
      <c r="BG69" t="e">
        <f>VLOOKUP(AM69,#REF!,15,0)</f>
        <v>#REF!</v>
      </c>
      <c r="BH69" t="str">
        <f t="shared" si="41"/>
        <v>makiko.ono@oracle.com</v>
      </c>
      <c r="BI69" s="95">
        <f t="shared" si="42"/>
        <v>41379</v>
      </c>
      <c r="BJ69" t="str">
        <f t="shared" si="43"/>
        <v>C</v>
      </c>
      <c r="BK69" t="str">
        <f t="shared" si="44"/>
        <v>JP-Tokyo-Akasaka Office</v>
      </c>
      <c r="BL69" t="str">
        <f t="shared" si="45"/>
        <v>ACB</v>
      </c>
      <c r="BM69" t="str">
        <f t="shared" si="46"/>
        <v>ｵﾉ ﾏｷｺ</v>
      </c>
      <c r="BN69" t="str">
        <f t="shared" si="47"/>
        <v>Makiko Ono</v>
      </c>
      <c r="BO69" s="164">
        <f t="shared" si="48"/>
        <v>0</v>
      </c>
      <c r="BP69" t="str">
        <f t="shared" si="49"/>
        <v>おの まきこ</v>
      </c>
      <c r="BQ69" t="e">
        <f>VLOOKUP(AM69,#REF!,12,0)</f>
        <v>#REF!</v>
      </c>
      <c r="BS69" s="173" t="str">
        <f t="shared" si="50"/>
        <v/>
      </c>
      <c r="BT69" s="173" t="str">
        <f t="shared" si="50"/>
        <v/>
      </c>
      <c r="BU69" s="173" t="str">
        <f t="shared" si="50"/>
        <v/>
      </c>
      <c r="BV69" s="173" t="str">
        <f t="shared" si="50"/>
        <v/>
      </c>
      <c r="BW69" s="173" t="e">
        <f t="shared" si="51"/>
        <v>#REF!</v>
      </c>
      <c r="BX69" s="173" t="str">
        <f t="shared" si="52"/>
        <v/>
      </c>
      <c r="BY69" s="174" t="str">
        <f t="shared" si="53"/>
        <v/>
      </c>
      <c r="BZ69" t="str">
        <f t="shared" si="54"/>
        <v/>
      </c>
      <c r="CA69" s="214" t="str">
        <f t="shared" si="55"/>
        <v/>
      </c>
      <c r="CB69" t="str">
        <f t="shared" si="56"/>
        <v/>
      </c>
      <c r="CC69" t="e">
        <f t="shared" si="57"/>
        <v>#REF!</v>
      </c>
      <c r="CD69" t="e">
        <f t="shared" si="33"/>
        <v>#REF!</v>
      </c>
      <c r="CE69" t="str">
        <f t="shared" si="58"/>
        <v/>
      </c>
      <c r="CF69" t="str">
        <f t="shared" si="59"/>
        <v/>
      </c>
      <c r="CG69" t="str">
        <f t="shared" si="60"/>
        <v/>
      </c>
    </row>
    <row r="70" spans="1:85">
      <c r="A70" t="s">
        <v>51</v>
      </c>
      <c r="B70">
        <v>4884</v>
      </c>
      <c r="C70" t="s">
        <v>671</v>
      </c>
      <c r="D70" t="s">
        <v>605</v>
      </c>
      <c r="E70" t="s">
        <v>54</v>
      </c>
      <c r="F70" t="s">
        <v>397</v>
      </c>
      <c r="G70" t="s">
        <v>577</v>
      </c>
      <c r="H70" t="s">
        <v>606</v>
      </c>
      <c r="I70" t="s">
        <v>55</v>
      </c>
      <c r="J70" t="s">
        <v>398</v>
      </c>
      <c r="K70" t="s">
        <v>579</v>
      </c>
      <c r="L70" t="s">
        <v>607</v>
      </c>
      <c r="M70" s="217">
        <v>501636</v>
      </c>
      <c r="N70" t="s">
        <v>123</v>
      </c>
      <c r="O70" t="s">
        <v>124</v>
      </c>
      <c r="P70" t="str">
        <f t="shared" si="34"/>
        <v>5</v>
      </c>
      <c r="Q70">
        <v>20515</v>
      </c>
      <c r="R70" t="s">
        <v>432</v>
      </c>
      <c r="S70" t="s">
        <v>433</v>
      </c>
      <c r="T70" t="s">
        <v>368</v>
      </c>
      <c r="U70" t="s">
        <v>61</v>
      </c>
      <c r="V70">
        <v>685</v>
      </c>
      <c r="W70" t="s">
        <v>604</v>
      </c>
      <c r="X70" t="s">
        <v>672</v>
      </c>
      <c r="Y70" s="95">
        <v>41730</v>
      </c>
      <c r="Z70" t="s">
        <v>63</v>
      </c>
      <c r="AA70" t="s">
        <v>118</v>
      </c>
      <c r="AB70" t="s">
        <v>162</v>
      </c>
      <c r="AC70" t="s">
        <v>4159</v>
      </c>
      <c r="AD70" t="s">
        <v>674</v>
      </c>
      <c r="AF70" t="s">
        <v>675</v>
      </c>
      <c r="AG70" t="s">
        <v>614</v>
      </c>
      <c r="AI70" s="146" t="e">
        <v>#N/A</v>
      </c>
      <c r="AJ70" t="str">
        <f t="shared" si="35"/>
        <v>Active</v>
      </c>
      <c r="AK70">
        <f t="shared" si="36"/>
        <v>4884</v>
      </c>
      <c r="AL70" t="str">
        <f t="shared" si="37"/>
        <v>高橋 徹</v>
      </c>
      <c r="AM70" s="155" t="e">
        <f>+VLOOKUP($AK70,#REF!,3,0)</f>
        <v>#REF!</v>
      </c>
      <c r="AN70" t="e">
        <f t="shared" si="38"/>
        <v>#REF!</v>
      </c>
      <c r="AO70" s="154" t="s">
        <v>54</v>
      </c>
      <c r="AP70" t="e">
        <f>VLOOKUP(AM70,#REF!,2,0)</f>
        <v>#REF!</v>
      </c>
      <c r="AQ70" t="e">
        <f>VLOOKUP(AM70,#REF!,3,0)</f>
        <v>#REF!</v>
      </c>
      <c r="AR70" t="e">
        <f>VLOOKUP(AM70,#REF!,4,0)</f>
        <v>#REF!</v>
      </c>
      <c r="AS70" t="str">
        <f t="shared" si="32"/>
        <v>Oracle Consulting Services</v>
      </c>
      <c r="AT70" t="e">
        <f>VLOOKUP(AM70,#REF!,6,0)</f>
        <v>#REF!</v>
      </c>
      <c r="AU70" t="e">
        <f>VLOOKUP(AM70,#REF!,7,0)</f>
        <v>#REF!</v>
      </c>
      <c r="AV70" t="e">
        <f>VLOOKUP(AM70,#REF!,8,0)</f>
        <v>#REF!</v>
      </c>
      <c r="AW70" s="155">
        <v>501636</v>
      </c>
      <c r="AX70" t="str">
        <f>VLOOKUP($BA70,Jobcodemaster!$A:$J,4,0)</f>
        <v>IC3</v>
      </c>
      <c r="AY70" t="str">
        <f>VLOOKUP($BA70,Jobcodemaster!$A:$J,5,0)</f>
        <v>L5</v>
      </c>
      <c r="AZ70" t="str">
        <f t="shared" si="39"/>
        <v>5</v>
      </c>
      <c r="BA70" s="155">
        <f t="shared" si="40"/>
        <v>20515</v>
      </c>
      <c r="BB70" t="str">
        <f>VLOOKUP($BA70,Jobcodemaster!$A:$J,7,0)</f>
        <v>20515.Principal Consultant - IC3</v>
      </c>
      <c r="BC70" t="str">
        <f>VLOOKUP($BA70,Jobcodemaster!$A:$J,9,0)</f>
        <v>Principal Consultant</v>
      </c>
      <c r="BD70" t="str">
        <f>VLOOKUP($BA70,Jobcodemaster!$A:$J,2,0)</f>
        <v>Delivery</v>
      </c>
      <c r="BE70" t="str">
        <f>VLOOKUP($BA70,Jobcodemaster!$A:$J,3,0)</f>
        <v>B</v>
      </c>
      <c r="BF70" t="e">
        <f>VLOOKUP(AM70,#REF!,14,0)</f>
        <v>#REF!</v>
      </c>
      <c r="BG70" t="e">
        <f>VLOOKUP(AM70,#REF!,15,0)</f>
        <v>#REF!</v>
      </c>
      <c r="BH70" t="str">
        <f t="shared" si="41"/>
        <v>tohru.takahashi@oracle.com</v>
      </c>
      <c r="BI70" s="95">
        <f t="shared" si="42"/>
        <v>41730</v>
      </c>
      <c r="BJ70" t="str">
        <f t="shared" si="43"/>
        <v>C</v>
      </c>
      <c r="BK70" t="str">
        <f t="shared" si="44"/>
        <v>JP-Tokyo-Akasaka Office</v>
      </c>
      <c r="BL70" t="str">
        <f t="shared" si="45"/>
        <v>ACB</v>
      </c>
      <c r="BM70" t="str">
        <f t="shared" si="46"/>
        <v>ﾀｶﾊｼ ﾄｵﾙ</v>
      </c>
      <c r="BN70" t="str">
        <f t="shared" si="47"/>
        <v>Tohru Takahashi</v>
      </c>
      <c r="BO70" s="164">
        <f t="shared" si="48"/>
        <v>0</v>
      </c>
      <c r="BP70" t="str">
        <f t="shared" si="49"/>
        <v>たかはし とおる</v>
      </c>
      <c r="BQ70" t="e">
        <f>VLOOKUP(AM70,#REF!,12,0)</f>
        <v>#REF!</v>
      </c>
      <c r="BS70" s="173" t="str">
        <f t="shared" si="50"/>
        <v/>
      </c>
      <c r="BT70" s="173" t="str">
        <f t="shared" si="50"/>
        <v/>
      </c>
      <c r="BU70" s="173" t="str">
        <f t="shared" si="50"/>
        <v/>
      </c>
      <c r="BV70" s="173" t="str">
        <f t="shared" si="50"/>
        <v/>
      </c>
      <c r="BW70" s="173" t="e">
        <f t="shared" si="51"/>
        <v>#REF!</v>
      </c>
      <c r="BX70" s="173" t="str">
        <f t="shared" si="52"/>
        <v/>
      </c>
      <c r="BY70" s="174" t="str">
        <f t="shared" si="53"/>
        <v/>
      </c>
      <c r="BZ70" t="str">
        <f t="shared" si="54"/>
        <v/>
      </c>
      <c r="CA70" s="214" t="str">
        <f t="shared" si="55"/>
        <v/>
      </c>
      <c r="CB70" t="str">
        <f t="shared" si="56"/>
        <v/>
      </c>
      <c r="CC70" t="e">
        <f t="shared" si="57"/>
        <v>#REF!</v>
      </c>
      <c r="CD70" t="e">
        <f t="shared" si="33"/>
        <v>#REF!</v>
      </c>
      <c r="CE70" t="str">
        <f t="shared" si="58"/>
        <v/>
      </c>
      <c r="CF70" t="str">
        <f t="shared" si="59"/>
        <v/>
      </c>
      <c r="CG70" t="str">
        <f t="shared" si="60"/>
        <v/>
      </c>
    </row>
    <row r="71" spans="1:85">
      <c r="A71" t="s">
        <v>51</v>
      </c>
      <c r="B71">
        <v>1077755</v>
      </c>
      <c r="C71" t="s">
        <v>677</v>
      </c>
      <c r="D71" t="s">
        <v>605</v>
      </c>
      <c r="E71" t="s">
        <v>54</v>
      </c>
      <c r="F71" t="s">
        <v>397</v>
      </c>
      <c r="G71" t="s">
        <v>577</v>
      </c>
      <c r="H71" t="s">
        <v>606</v>
      </c>
      <c r="I71" t="s">
        <v>55</v>
      </c>
      <c r="J71" t="s">
        <v>398</v>
      </c>
      <c r="K71" t="s">
        <v>579</v>
      </c>
      <c r="L71" t="s">
        <v>607</v>
      </c>
      <c r="M71" s="217">
        <v>508835</v>
      </c>
      <c r="N71" t="s">
        <v>123</v>
      </c>
      <c r="O71" t="s">
        <v>124</v>
      </c>
      <c r="P71" t="str">
        <f t="shared" si="34"/>
        <v>5</v>
      </c>
      <c r="Q71">
        <v>20515</v>
      </c>
      <c r="R71" t="s">
        <v>432</v>
      </c>
      <c r="S71" t="s">
        <v>433</v>
      </c>
      <c r="T71" t="s">
        <v>368</v>
      </c>
      <c r="U71" t="s">
        <v>61</v>
      </c>
      <c r="V71">
        <v>685</v>
      </c>
      <c r="W71" t="s">
        <v>604</v>
      </c>
      <c r="X71" t="s">
        <v>678</v>
      </c>
      <c r="Y71" s="95">
        <v>43466</v>
      </c>
      <c r="Z71" t="s">
        <v>63</v>
      </c>
      <c r="AA71" t="s">
        <v>118</v>
      </c>
      <c r="AB71" t="s">
        <v>162</v>
      </c>
      <c r="AC71" t="s">
        <v>4160</v>
      </c>
      <c r="AD71" t="s">
        <v>681</v>
      </c>
      <c r="AF71" t="s">
        <v>4161</v>
      </c>
      <c r="AG71" t="s">
        <v>614</v>
      </c>
      <c r="AI71" s="146" t="e">
        <v>#N/A</v>
      </c>
      <c r="AJ71" t="str">
        <f t="shared" si="35"/>
        <v>Active</v>
      </c>
      <c r="AK71">
        <f t="shared" si="36"/>
        <v>1077755</v>
      </c>
      <c r="AL71" t="str">
        <f t="shared" si="37"/>
        <v>関口 貴博</v>
      </c>
      <c r="AM71" s="155" t="e">
        <f>+VLOOKUP($AK71,#REF!,3,0)</f>
        <v>#REF!</v>
      </c>
      <c r="AN71" t="e">
        <f t="shared" si="38"/>
        <v>#REF!</v>
      </c>
      <c r="AO71" s="154" t="s">
        <v>54</v>
      </c>
      <c r="AP71" t="e">
        <f>VLOOKUP(AM71,#REF!,2,0)</f>
        <v>#REF!</v>
      </c>
      <c r="AQ71" t="e">
        <f>VLOOKUP(AM71,#REF!,3,0)</f>
        <v>#REF!</v>
      </c>
      <c r="AR71" t="e">
        <f>VLOOKUP(AM71,#REF!,4,0)</f>
        <v>#REF!</v>
      </c>
      <c r="AS71" t="str">
        <f t="shared" si="32"/>
        <v>Oracle Consulting Services</v>
      </c>
      <c r="AT71" t="e">
        <f>VLOOKUP(AM71,#REF!,6,0)</f>
        <v>#REF!</v>
      </c>
      <c r="AU71" t="e">
        <f>VLOOKUP(AM71,#REF!,7,0)</f>
        <v>#REF!</v>
      </c>
      <c r="AV71" t="e">
        <f>VLOOKUP(AM71,#REF!,8,0)</f>
        <v>#REF!</v>
      </c>
      <c r="AW71" s="155">
        <v>508835</v>
      </c>
      <c r="AX71" t="str">
        <f>VLOOKUP($BA71,Jobcodemaster!$A:$J,4,0)</f>
        <v>IC3</v>
      </c>
      <c r="AY71" t="str">
        <f>VLOOKUP($BA71,Jobcodemaster!$A:$J,5,0)</f>
        <v>L5</v>
      </c>
      <c r="AZ71" t="str">
        <f t="shared" si="39"/>
        <v>5</v>
      </c>
      <c r="BA71" s="155">
        <f t="shared" si="40"/>
        <v>20515</v>
      </c>
      <c r="BB71" t="str">
        <f>VLOOKUP($BA71,Jobcodemaster!$A:$J,7,0)</f>
        <v>20515.Principal Consultant - IC3</v>
      </c>
      <c r="BC71" t="str">
        <f>VLOOKUP($BA71,Jobcodemaster!$A:$J,9,0)</f>
        <v>Principal Consultant</v>
      </c>
      <c r="BD71" t="str">
        <f>VLOOKUP($BA71,Jobcodemaster!$A:$J,2,0)</f>
        <v>Delivery</v>
      </c>
      <c r="BE71" t="str">
        <f>VLOOKUP($BA71,Jobcodemaster!$A:$J,3,0)</f>
        <v>B</v>
      </c>
      <c r="BF71" t="e">
        <f>VLOOKUP(AM71,#REF!,14,0)</f>
        <v>#REF!</v>
      </c>
      <c r="BG71" t="e">
        <f>VLOOKUP(AM71,#REF!,15,0)</f>
        <v>#REF!</v>
      </c>
      <c r="BH71" t="str">
        <f t="shared" si="41"/>
        <v>takahiro.s.sekiguchi@oracle.com</v>
      </c>
      <c r="BI71" s="95">
        <f t="shared" si="42"/>
        <v>43466</v>
      </c>
      <c r="BJ71" t="str">
        <f t="shared" si="43"/>
        <v>C</v>
      </c>
      <c r="BK71" t="str">
        <f t="shared" si="44"/>
        <v>JP-Tokyo-Akasaka Office</v>
      </c>
      <c r="BL71" t="str">
        <f t="shared" si="45"/>
        <v>ACB</v>
      </c>
      <c r="BM71" t="str">
        <f t="shared" si="46"/>
        <v>ｾｷｸﾞﾁ ﾀｶﾋﾛ</v>
      </c>
      <c r="BN71" t="str">
        <f t="shared" si="47"/>
        <v>Takahiro Sekiguchi</v>
      </c>
      <c r="BO71" s="164">
        <f t="shared" si="48"/>
        <v>0</v>
      </c>
      <c r="BP71" t="str">
        <f t="shared" si="49"/>
        <v>せきぐち たかひろ</v>
      </c>
      <c r="BQ71" t="e">
        <f>VLOOKUP(AM71,#REF!,12,0)</f>
        <v>#REF!</v>
      </c>
      <c r="BS71" s="173" t="str">
        <f t="shared" si="50"/>
        <v/>
      </c>
      <c r="BT71" s="173" t="str">
        <f t="shared" si="50"/>
        <v/>
      </c>
      <c r="BU71" s="173" t="str">
        <f t="shared" si="50"/>
        <v/>
      </c>
      <c r="BV71" s="173" t="str">
        <f t="shared" si="50"/>
        <v/>
      </c>
      <c r="BW71" s="173" t="e">
        <f t="shared" si="51"/>
        <v>#REF!</v>
      </c>
      <c r="BX71" s="173" t="str">
        <f t="shared" si="52"/>
        <v/>
      </c>
      <c r="BY71" s="174" t="str">
        <f t="shared" si="53"/>
        <v/>
      </c>
      <c r="BZ71" t="str">
        <f t="shared" si="54"/>
        <v/>
      </c>
      <c r="CA71" s="214" t="str">
        <f t="shared" si="55"/>
        <v/>
      </c>
      <c r="CB71" t="str">
        <f t="shared" si="56"/>
        <v/>
      </c>
      <c r="CC71" t="e">
        <f t="shared" si="57"/>
        <v>#REF!</v>
      </c>
      <c r="CD71" t="e">
        <f t="shared" si="33"/>
        <v>#REF!</v>
      </c>
      <c r="CE71" t="str">
        <f t="shared" si="58"/>
        <v/>
      </c>
      <c r="CF71" t="str">
        <f t="shared" si="59"/>
        <v/>
      </c>
      <c r="CG71" t="str">
        <f t="shared" si="60"/>
        <v/>
      </c>
    </row>
    <row r="72" spans="1:85">
      <c r="A72" t="s">
        <v>51</v>
      </c>
      <c r="B72">
        <v>1005533</v>
      </c>
      <c r="C72" t="s">
        <v>684</v>
      </c>
      <c r="D72" t="s">
        <v>605</v>
      </c>
      <c r="E72" t="s">
        <v>54</v>
      </c>
      <c r="F72" t="s">
        <v>397</v>
      </c>
      <c r="G72" t="s">
        <v>577</v>
      </c>
      <c r="H72" t="s">
        <v>606</v>
      </c>
      <c r="I72" t="s">
        <v>55</v>
      </c>
      <c r="J72" t="s">
        <v>398</v>
      </c>
      <c r="K72" t="s">
        <v>579</v>
      </c>
      <c r="L72" t="s">
        <v>607</v>
      </c>
      <c r="M72" s="217">
        <v>501636</v>
      </c>
      <c r="N72" t="s">
        <v>273</v>
      </c>
      <c r="O72" t="s">
        <v>274</v>
      </c>
      <c r="P72" t="str">
        <f t="shared" si="34"/>
        <v>4</v>
      </c>
      <c r="Q72">
        <v>20410</v>
      </c>
      <c r="R72" t="s">
        <v>542</v>
      </c>
      <c r="S72" t="s">
        <v>543</v>
      </c>
      <c r="T72" t="s">
        <v>368</v>
      </c>
      <c r="U72" t="s">
        <v>61</v>
      </c>
      <c r="V72">
        <v>685</v>
      </c>
      <c r="W72" t="s">
        <v>604</v>
      </c>
      <c r="X72" t="s">
        <v>685</v>
      </c>
      <c r="Y72" s="95">
        <v>43101</v>
      </c>
      <c r="Z72" t="s">
        <v>63</v>
      </c>
      <c r="AA72" t="s">
        <v>118</v>
      </c>
      <c r="AB72" t="s">
        <v>162</v>
      </c>
      <c r="AC72" t="s">
        <v>4162</v>
      </c>
      <c r="AD72" t="s">
        <v>687</v>
      </c>
      <c r="AF72" t="s">
        <v>688</v>
      </c>
      <c r="AG72" t="s">
        <v>614</v>
      </c>
      <c r="AI72" s="146" t="e">
        <v>#N/A</v>
      </c>
      <c r="AJ72" t="str">
        <f t="shared" si="35"/>
        <v>Active</v>
      </c>
      <c r="AK72">
        <f t="shared" si="36"/>
        <v>1005533</v>
      </c>
      <c r="AL72" t="str">
        <f t="shared" si="37"/>
        <v>鳥嶋 一孝</v>
      </c>
      <c r="AM72" s="155" t="e">
        <f>+VLOOKUP($AK72,#REF!,3,0)</f>
        <v>#REF!</v>
      </c>
      <c r="AN72" t="e">
        <f t="shared" si="38"/>
        <v>#REF!</v>
      </c>
      <c r="AO72" s="154" t="s">
        <v>54</v>
      </c>
      <c r="AP72" t="e">
        <f>VLOOKUP(AM72,#REF!,2,0)</f>
        <v>#REF!</v>
      </c>
      <c r="AQ72" t="e">
        <f>VLOOKUP(AM72,#REF!,3,0)</f>
        <v>#REF!</v>
      </c>
      <c r="AR72" t="e">
        <f>VLOOKUP(AM72,#REF!,4,0)</f>
        <v>#REF!</v>
      </c>
      <c r="AS72" t="str">
        <f t="shared" si="32"/>
        <v>Oracle Consulting Services</v>
      </c>
      <c r="AT72" t="e">
        <f>VLOOKUP(AM72,#REF!,6,0)</f>
        <v>#REF!</v>
      </c>
      <c r="AU72" t="e">
        <f>VLOOKUP(AM72,#REF!,7,0)</f>
        <v>#REF!</v>
      </c>
      <c r="AV72" t="e">
        <f>VLOOKUP(AM72,#REF!,8,0)</f>
        <v>#REF!</v>
      </c>
      <c r="AW72" s="155">
        <v>501636</v>
      </c>
      <c r="AX72" t="str">
        <f>VLOOKUP($BA72,Jobcodemaster!$A:$J,4,0)</f>
        <v>IC2</v>
      </c>
      <c r="AY72" t="str">
        <f>VLOOKUP($BA72,Jobcodemaster!$A:$J,5,0)</f>
        <v>L4</v>
      </c>
      <c r="AZ72" t="str">
        <f t="shared" si="39"/>
        <v>4</v>
      </c>
      <c r="BA72" s="155">
        <f t="shared" si="40"/>
        <v>20410</v>
      </c>
      <c r="BB72" t="str">
        <f>VLOOKUP($BA72,Jobcodemaster!$A:$J,7,0)</f>
        <v>20410.Senior Consultant - IC2</v>
      </c>
      <c r="BC72" t="str">
        <f>VLOOKUP($BA72,Jobcodemaster!$A:$J,9,0)</f>
        <v>Senior Consultant</v>
      </c>
      <c r="BD72" t="str">
        <f>VLOOKUP($BA72,Jobcodemaster!$A:$J,2,0)</f>
        <v>Delivery</v>
      </c>
      <c r="BE72" t="str">
        <f>VLOOKUP($BA72,Jobcodemaster!$A:$J,3,0)</f>
        <v>B</v>
      </c>
      <c r="BF72" t="e">
        <f>VLOOKUP(AM72,#REF!,14,0)</f>
        <v>#REF!</v>
      </c>
      <c r="BG72" t="e">
        <f>VLOOKUP(AM72,#REF!,15,0)</f>
        <v>#REF!</v>
      </c>
      <c r="BH72" t="str">
        <f t="shared" si="41"/>
        <v>kazutaka.t.torishima@oracle.com</v>
      </c>
      <c r="BI72" s="95">
        <f t="shared" si="42"/>
        <v>43101</v>
      </c>
      <c r="BJ72" t="str">
        <f t="shared" si="43"/>
        <v>C</v>
      </c>
      <c r="BK72" t="str">
        <f t="shared" si="44"/>
        <v>JP-Tokyo-Akasaka Office</v>
      </c>
      <c r="BL72" t="str">
        <f t="shared" si="45"/>
        <v>ACB</v>
      </c>
      <c r="BM72" t="str">
        <f t="shared" si="46"/>
        <v>ﾄﾘｼﾏ ｶｽﾞﾀｶ</v>
      </c>
      <c r="BN72" t="str">
        <f t="shared" si="47"/>
        <v>Kazutaka Torishima</v>
      </c>
      <c r="BO72" s="164">
        <f t="shared" si="48"/>
        <v>0</v>
      </c>
      <c r="BP72" t="str">
        <f t="shared" si="49"/>
        <v>とりしま かずたか</v>
      </c>
      <c r="BQ72" t="e">
        <f>VLOOKUP(AM72,#REF!,12,0)</f>
        <v>#REF!</v>
      </c>
      <c r="BS72" s="173" t="str">
        <f t="shared" si="50"/>
        <v/>
      </c>
      <c r="BT72" s="173" t="str">
        <f t="shared" si="50"/>
        <v/>
      </c>
      <c r="BU72" s="173" t="str">
        <f t="shared" si="50"/>
        <v/>
      </c>
      <c r="BV72" s="173" t="str">
        <f t="shared" si="50"/>
        <v/>
      </c>
      <c r="BW72" s="173" t="e">
        <f t="shared" si="51"/>
        <v>#REF!</v>
      </c>
      <c r="BX72" s="173" t="str">
        <f t="shared" si="52"/>
        <v/>
      </c>
      <c r="BY72" s="174" t="str">
        <f t="shared" si="53"/>
        <v/>
      </c>
      <c r="BZ72" t="str">
        <f t="shared" si="54"/>
        <v/>
      </c>
      <c r="CA72" s="214" t="str">
        <f t="shared" si="55"/>
        <v/>
      </c>
      <c r="CB72" t="str">
        <f t="shared" si="56"/>
        <v/>
      </c>
      <c r="CC72" t="e">
        <f t="shared" si="57"/>
        <v>#REF!</v>
      </c>
      <c r="CD72" t="e">
        <f t="shared" si="33"/>
        <v>#REF!</v>
      </c>
      <c r="CE72" t="str">
        <f t="shared" si="58"/>
        <v/>
      </c>
      <c r="CF72" t="str">
        <f t="shared" si="59"/>
        <v/>
      </c>
      <c r="CG72" t="str">
        <f t="shared" si="60"/>
        <v/>
      </c>
    </row>
    <row r="73" spans="1:85">
      <c r="A73" t="s">
        <v>51</v>
      </c>
      <c r="B73">
        <v>1008700</v>
      </c>
      <c r="C73" t="s">
        <v>690</v>
      </c>
      <c r="D73" t="s">
        <v>605</v>
      </c>
      <c r="E73" t="s">
        <v>54</v>
      </c>
      <c r="F73" t="s">
        <v>397</v>
      </c>
      <c r="G73" t="s">
        <v>577</v>
      </c>
      <c r="H73" t="s">
        <v>606</v>
      </c>
      <c r="I73" t="s">
        <v>55</v>
      </c>
      <c r="J73" t="s">
        <v>398</v>
      </c>
      <c r="K73" t="s">
        <v>579</v>
      </c>
      <c r="L73" t="s">
        <v>607</v>
      </c>
      <c r="M73" s="217">
        <v>506315</v>
      </c>
      <c r="N73" t="s">
        <v>273</v>
      </c>
      <c r="O73" t="s">
        <v>274</v>
      </c>
      <c r="P73" t="str">
        <f t="shared" si="34"/>
        <v>4</v>
      </c>
      <c r="Q73">
        <v>20410</v>
      </c>
      <c r="R73" t="s">
        <v>542</v>
      </c>
      <c r="S73" t="s">
        <v>543</v>
      </c>
      <c r="T73" t="s">
        <v>368</v>
      </c>
      <c r="U73" t="s">
        <v>61</v>
      </c>
      <c r="V73">
        <v>685</v>
      </c>
      <c r="W73" t="s">
        <v>604</v>
      </c>
      <c r="X73" t="s">
        <v>691</v>
      </c>
      <c r="Y73" s="95">
        <v>43101</v>
      </c>
      <c r="Z73" t="s">
        <v>63</v>
      </c>
      <c r="AA73" t="s">
        <v>118</v>
      </c>
      <c r="AB73" t="s">
        <v>162</v>
      </c>
      <c r="AC73" t="s">
        <v>4163</v>
      </c>
      <c r="AD73" t="s">
        <v>693</v>
      </c>
      <c r="AF73" t="s">
        <v>694</v>
      </c>
      <c r="AG73" t="s">
        <v>614</v>
      </c>
      <c r="AI73" s="146" t="e">
        <v>#N/A</v>
      </c>
      <c r="AJ73" t="str">
        <f t="shared" si="35"/>
        <v>Active</v>
      </c>
      <c r="AK73">
        <f t="shared" si="36"/>
        <v>1008700</v>
      </c>
      <c r="AL73" t="str">
        <f t="shared" si="37"/>
        <v>西田 光志</v>
      </c>
      <c r="AM73" s="155" t="e">
        <f>+VLOOKUP($AK73,#REF!,3,0)</f>
        <v>#REF!</v>
      </c>
      <c r="AN73" t="e">
        <f t="shared" si="38"/>
        <v>#REF!</v>
      </c>
      <c r="AO73" s="154" t="s">
        <v>54</v>
      </c>
      <c r="AP73" t="e">
        <f>VLOOKUP(AM73,#REF!,2,0)</f>
        <v>#REF!</v>
      </c>
      <c r="AQ73" t="e">
        <f>VLOOKUP(AM73,#REF!,3,0)</f>
        <v>#REF!</v>
      </c>
      <c r="AR73" t="e">
        <f>VLOOKUP(AM73,#REF!,4,0)</f>
        <v>#REF!</v>
      </c>
      <c r="AS73" t="str">
        <f t="shared" si="32"/>
        <v>Oracle Consulting Services</v>
      </c>
      <c r="AT73" t="e">
        <f>VLOOKUP(AM73,#REF!,6,0)</f>
        <v>#REF!</v>
      </c>
      <c r="AU73" t="e">
        <f>VLOOKUP(AM73,#REF!,7,0)</f>
        <v>#REF!</v>
      </c>
      <c r="AV73" t="e">
        <f>VLOOKUP(AM73,#REF!,8,0)</f>
        <v>#REF!</v>
      </c>
      <c r="AW73" s="155">
        <v>506325</v>
      </c>
      <c r="AX73" t="str">
        <f>VLOOKUP($BA73,Jobcodemaster!$A:$J,4,0)</f>
        <v>IC2</v>
      </c>
      <c r="AY73" t="str">
        <f>VLOOKUP($BA73,Jobcodemaster!$A:$J,5,0)</f>
        <v>L4</v>
      </c>
      <c r="AZ73" t="str">
        <f t="shared" si="39"/>
        <v>4</v>
      </c>
      <c r="BA73" s="155">
        <f t="shared" si="40"/>
        <v>20410</v>
      </c>
      <c r="BB73" t="str">
        <f>VLOOKUP($BA73,Jobcodemaster!$A:$J,7,0)</f>
        <v>20410.Senior Consultant - IC2</v>
      </c>
      <c r="BC73" t="str">
        <f>VLOOKUP($BA73,Jobcodemaster!$A:$J,9,0)</f>
        <v>Senior Consultant</v>
      </c>
      <c r="BD73" t="str">
        <f>VLOOKUP($BA73,Jobcodemaster!$A:$J,2,0)</f>
        <v>Delivery</v>
      </c>
      <c r="BE73" t="str">
        <f>VLOOKUP($BA73,Jobcodemaster!$A:$J,3,0)</f>
        <v>B</v>
      </c>
      <c r="BF73" t="e">
        <f>VLOOKUP(AM73,#REF!,14,0)</f>
        <v>#REF!</v>
      </c>
      <c r="BG73" t="e">
        <f>VLOOKUP(AM73,#REF!,15,0)</f>
        <v>#REF!</v>
      </c>
      <c r="BH73" t="str">
        <f t="shared" si="41"/>
        <v>mitsuyuki.nishida@oracle.com</v>
      </c>
      <c r="BI73" s="95">
        <f t="shared" si="42"/>
        <v>43101</v>
      </c>
      <c r="BJ73" t="str">
        <f t="shared" si="43"/>
        <v>C</v>
      </c>
      <c r="BK73" t="str">
        <f t="shared" si="44"/>
        <v>JP-Tokyo-Akasaka Office</v>
      </c>
      <c r="BL73" t="str">
        <f t="shared" si="45"/>
        <v>ACB</v>
      </c>
      <c r="BM73" t="str">
        <f t="shared" si="46"/>
        <v>ﾆｼﾀﾞ ﾐﾂﾕｷ</v>
      </c>
      <c r="BN73" t="str">
        <f t="shared" si="47"/>
        <v>Mitsuyuki Nishida</v>
      </c>
      <c r="BO73" s="164">
        <f t="shared" si="48"/>
        <v>0</v>
      </c>
      <c r="BP73" t="str">
        <f t="shared" si="49"/>
        <v>にしだ みつゆき</v>
      </c>
      <c r="BQ73" t="e">
        <f>VLOOKUP(AM73,#REF!,12,0)</f>
        <v>#REF!</v>
      </c>
      <c r="BS73" s="173" t="str">
        <f t="shared" si="50"/>
        <v>Y</v>
      </c>
      <c r="BT73" s="173" t="str">
        <f t="shared" si="50"/>
        <v/>
      </c>
      <c r="BU73" s="173" t="str">
        <f t="shared" si="50"/>
        <v/>
      </c>
      <c r="BV73" s="173" t="str">
        <f t="shared" si="50"/>
        <v/>
      </c>
      <c r="BW73" s="173" t="e">
        <f t="shared" si="51"/>
        <v>#REF!</v>
      </c>
      <c r="BX73" s="173" t="str">
        <f t="shared" si="52"/>
        <v>Y</v>
      </c>
      <c r="BY73" s="174">
        <f t="shared" si="53"/>
        <v>1008700</v>
      </c>
      <c r="BZ73" t="str">
        <f t="shared" si="54"/>
        <v>mitsuyuki.nishida@oracle.com</v>
      </c>
      <c r="CA73" s="214">
        <f t="shared" si="55"/>
        <v>43574</v>
      </c>
      <c r="CB73">
        <f t="shared" si="56"/>
        <v>506325</v>
      </c>
      <c r="CC73" t="e">
        <f t="shared" si="57"/>
        <v>#REF!</v>
      </c>
      <c r="CD73" t="e">
        <f t="shared" si="33"/>
        <v>#REF!</v>
      </c>
      <c r="CE73" t="str">
        <f t="shared" si="58"/>
        <v>JPBG  - Oracle Corporation Japan</v>
      </c>
      <c r="CF73" t="str">
        <f t="shared" si="59"/>
        <v/>
      </c>
      <c r="CG73" t="str">
        <f t="shared" si="60"/>
        <v/>
      </c>
    </row>
    <row r="74" spans="1:85">
      <c r="A74" t="s">
        <v>51</v>
      </c>
      <c r="B74">
        <v>1055825</v>
      </c>
      <c r="C74" t="s">
        <v>696</v>
      </c>
      <c r="D74" t="s">
        <v>605</v>
      </c>
      <c r="E74" t="s">
        <v>54</v>
      </c>
      <c r="F74" t="s">
        <v>397</v>
      </c>
      <c r="G74" t="s">
        <v>577</v>
      </c>
      <c r="H74" t="s">
        <v>606</v>
      </c>
      <c r="I74" t="s">
        <v>55</v>
      </c>
      <c r="J74" t="s">
        <v>398</v>
      </c>
      <c r="K74" t="s">
        <v>579</v>
      </c>
      <c r="L74" t="s">
        <v>607</v>
      </c>
      <c r="M74" s="217">
        <v>506315</v>
      </c>
      <c r="N74" t="s">
        <v>273</v>
      </c>
      <c r="O74" t="s">
        <v>274</v>
      </c>
      <c r="P74" t="str">
        <f t="shared" si="34"/>
        <v>4</v>
      </c>
      <c r="Q74">
        <v>20410</v>
      </c>
      <c r="R74" t="s">
        <v>542</v>
      </c>
      <c r="S74" t="s">
        <v>543</v>
      </c>
      <c r="T74" t="s">
        <v>368</v>
      </c>
      <c r="U74" t="s">
        <v>61</v>
      </c>
      <c r="V74">
        <v>685</v>
      </c>
      <c r="W74" t="s">
        <v>604</v>
      </c>
      <c r="X74" t="s">
        <v>697</v>
      </c>
      <c r="Y74" s="95">
        <v>43344</v>
      </c>
      <c r="Z74" t="s">
        <v>63</v>
      </c>
      <c r="AA74" t="s">
        <v>118</v>
      </c>
      <c r="AB74" t="s">
        <v>162</v>
      </c>
      <c r="AC74" t="s">
        <v>4164</v>
      </c>
      <c r="AD74" t="s">
        <v>699</v>
      </c>
      <c r="AF74" t="s">
        <v>4165</v>
      </c>
      <c r="AG74" t="s">
        <v>614</v>
      </c>
      <c r="AI74" s="146" t="e">
        <v>#N/A</v>
      </c>
      <c r="AJ74" t="str">
        <f t="shared" si="35"/>
        <v>Active</v>
      </c>
      <c r="AK74">
        <f t="shared" si="36"/>
        <v>1055825</v>
      </c>
      <c r="AL74" t="str">
        <f t="shared" si="37"/>
        <v>奥野 勝大</v>
      </c>
      <c r="AM74" s="155" t="e">
        <f>+VLOOKUP($AK74,#REF!,3,0)</f>
        <v>#REF!</v>
      </c>
      <c r="AN74" t="e">
        <f t="shared" si="38"/>
        <v>#REF!</v>
      </c>
      <c r="AO74" s="154" t="s">
        <v>54</v>
      </c>
      <c r="AP74" t="e">
        <f>VLOOKUP(AM74,#REF!,2,0)</f>
        <v>#REF!</v>
      </c>
      <c r="AQ74" t="e">
        <f>VLOOKUP(AM74,#REF!,3,0)</f>
        <v>#REF!</v>
      </c>
      <c r="AR74" t="e">
        <f>VLOOKUP(AM74,#REF!,4,0)</f>
        <v>#REF!</v>
      </c>
      <c r="AS74" t="str">
        <f t="shared" si="32"/>
        <v>Oracle Consulting Services</v>
      </c>
      <c r="AT74" t="e">
        <f>VLOOKUP(AM74,#REF!,6,0)</f>
        <v>#REF!</v>
      </c>
      <c r="AU74" t="e">
        <f>VLOOKUP(AM74,#REF!,7,0)</f>
        <v>#REF!</v>
      </c>
      <c r="AV74" t="e">
        <f>VLOOKUP(AM74,#REF!,8,0)</f>
        <v>#REF!</v>
      </c>
      <c r="AW74" s="155">
        <v>506325</v>
      </c>
      <c r="AX74" t="str">
        <f>VLOOKUP($BA74,Jobcodemaster!$A:$J,4,0)</f>
        <v>IC2</v>
      </c>
      <c r="AY74" t="str">
        <f>VLOOKUP($BA74,Jobcodemaster!$A:$J,5,0)</f>
        <v>L4</v>
      </c>
      <c r="AZ74" t="str">
        <f t="shared" si="39"/>
        <v>4</v>
      </c>
      <c r="BA74" s="155">
        <f t="shared" si="40"/>
        <v>20410</v>
      </c>
      <c r="BB74" t="str">
        <f>VLOOKUP($BA74,Jobcodemaster!$A:$J,7,0)</f>
        <v>20410.Senior Consultant - IC2</v>
      </c>
      <c r="BC74" t="str">
        <f>VLOOKUP($BA74,Jobcodemaster!$A:$J,9,0)</f>
        <v>Senior Consultant</v>
      </c>
      <c r="BD74" t="str">
        <f>VLOOKUP($BA74,Jobcodemaster!$A:$J,2,0)</f>
        <v>Delivery</v>
      </c>
      <c r="BE74" t="str">
        <f>VLOOKUP($BA74,Jobcodemaster!$A:$J,3,0)</f>
        <v>B</v>
      </c>
      <c r="BF74" t="e">
        <f>VLOOKUP(AM74,#REF!,14,0)</f>
        <v>#REF!</v>
      </c>
      <c r="BG74" t="e">
        <f>VLOOKUP(AM74,#REF!,15,0)</f>
        <v>#REF!</v>
      </c>
      <c r="BH74" t="str">
        <f t="shared" si="41"/>
        <v>katsuhiro.o.okuno@oracle.com</v>
      </c>
      <c r="BI74" s="95">
        <f t="shared" si="42"/>
        <v>43344</v>
      </c>
      <c r="BJ74" t="str">
        <f t="shared" si="43"/>
        <v>C</v>
      </c>
      <c r="BK74" t="str">
        <f t="shared" si="44"/>
        <v>JP-Tokyo-Akasaka Office</v>
      </c>
      <c r="BL74" t="str">
        <f t="shared" si="45"/>
        <v>ACB</v>
      </c>
      <c r="BM74" t="str">
        <f t="shared" si="46"/>
        <v>ｵｸﾉ ｶﾂﾋﾛ</v>
      </c>
      <c r="BN74" t="str">
        <f t="shared" si="47"/>
        <v>Katsuhiro Okuno</v>
      </c>
      <c r="BO74" s="164">
        <f t="shared" si="48"/>
        <v>0</v>
      </c>
      <c r="BP74" t="str">
        <f t="shared" si="49"/>
        <v>おくの かつひろ</v>
      </c>
      <c r="BQ74" t="e">
        <f>VLOOKUP(AM74,#REF!,12,0)</f>
        <v>#REF!</v>
      </c>
      <c r="BS74" s="173" t="str">
        <f t="shared" si="50"/>
        <v>Y</v>
      </c>
      <c r="BT74" s="173" t="str">
        <f t="shared" si="50"/>
        <v/>
      </c>
      <c r="BU74" s="173" t="str">
        <f t="shared" si="50"/>
        <v/>
      </c>
      <c r="BV74" s="173" t="str">
        <f t="shared" si="50"/>
        <v/>
      </c>
      <c r="BW74" s="173" t="e">
        <f t="shared" si="51"/>
        <v>#REF!</v>
      </c>
      <c r="BX74" s="173" t="str">
        <f t="shared" si="52"/>
        <v>Y</v>
      </c>
      <c r="BY74" s="174">
        <f t="shared" si="53"/>
        <v>1055825</v>
      </c>
      <c r="BZ74" t="str">
        <f t="shared" si="54"/>
        <v>katsuhiro.o.okuno@oracle.com</v>
      </c>
      <c r="CA74" s="214">
        <f t="shared" si="55"/>
        <v>43574</v>
      </c>
      <c r="CB74">
        <f t="shared" si="56"/>
        <v>506325</v>
      </c>
      <c r="CC74" t="e">
        <f t="shared" si="57"/>
        <v>#REF!</v>
      </c>
      <c r="CD74" t="e">
        <f t="shared" si="33"/>
        <v>#REF!</v>
      </c>
      <c r="CE74" t="str">
        <f t="shared" si="58"/>
        <v>JPBG  - Oracle Corporation Japan</v>
      </c>
      <c r="CF74" t="str">
        <f t="shared" si="59"/>
        <v/>
      </c>
      <c r="CG74" t="str">
        <f t="shared" si="60"/>
        <v/>
      </c>
    </row>
    <row r="75" spans="1:85">
      <c r="A75" t="s">
        <v>51</v>
      </c>
      <c r="B75">
        <v>1062442</v>
      </c>
      <c r="C75" t="s">
        <v>702</v>
      </c>
      <c r="D75" t="s">
        <v>605</v>
      </c>
      <c r="E75" t="s">
        <v>54</v>
      </c>
      <c r="F75" t="s">
        <v>397</v>
      </c>
      <c r="G75" t="s">
        <v>577</v>
      </c>
      <c r="H75" t="s">
        <v>606</v>
      </c>
      <c r="I75" t="s">
        <v>55</v>
      </c>
      <c r="J75" t="s">
        <v>398</v>
      </c>
      <c r="K75" t="s">
        <v>579</v>
      </c>
      <c r="L75" t="s">
        <v>607</v>
      </c>
      <c r="M75" s="217">
        <v>508835</v>
      </c>
      <c r="N75" t="s">
        <v>273</v>
      </c>
      <c r="O75" t="s">
        <v>274</v>
      </c>
      <c r="P75" t="str">
        <f t="shared" si="34"/>
        <v>4</v>
      </c>
      <c r="Q75">
        <v>20410</v>
      </c>
      <c r="R75" t="s">
        <v>542</v>
      </c>
      <c r="S75" t="s">
        <v>543</v>
      </c>
      <c r="T75" t="s">
        <v>368</v>
      </c>
      <c r="U75" t="s">
        <v>61</v>
      </c>
      <c r="V75">
        <v>685</v>
      </c>
      <c r="W75" t="s">
        <v>604</v>
      </c>
      <c r="X75" t="s">
        <v>703</v>
      </c>
      <c r="Y75" s="95">
        <v>43374</v>
      </c>
      <c r="Z75" t="s">
        <v>63</v>
      </c>
      <c r="AA75" t="s">
        <v>118</v>
      </c>
      <c r="AB75" t="s">
        <v>162</v>
      </c>
      <c r="AC75" t="s">
        <v>4166</v>
      </c>
      <c r="AD75" t="s">
        <v>705</v>
      </c>
      <c r="AF75" t="s">
        <v>4167</v>
      </c>
      <c r="AG75" t="s">
        <v>614</v>
      </c>
      <c r="AI75" s="146" t="e">
        <v>#N/A</v>
      </c>
      <c r="AJ75" t="str">
        <f t="shared" si="35"/>
        <v>Active</v>
      </c>
      <c r="AK75">
        <f t="shared" si="36"/>
        <v>1062442</v>
      </c>
      <c r="AL75" t="str">
        <f t="shared" si="37"/>
        <v>杉山 清明</v>
      </c>
      <c r="AM75" s="155" t="e">
        <f>+VLOOKUP($AK75,#REF!,3,0)</f>
        <v>#REF!</v>
      </c>
      <c r="AN75" t="e">
        <f t="shared" si="38"/>
        <v>#REF!</v>
      </c>
      <c r="AO75" s="154" t="s">
        <v>54</v>
      </c>
      <c r="AP75" t="e">
        <f>VLOOKUP(AM75,#REF!,2,0)</f>
        <v>#REF!</v>
      </c>
      <c r="AQ75" t="e">
        <f>VLOOKUP(AM75,#REF!,3,0)</f>
        <v>#REF!</v>
      </c>
      <c r="AR75" t="e">
        <f>VLOOKUP(AM75,#REF!,4,0)</f>
        <v>#REF!</v>
      </c>
      <c r="AS75" t="str">
        <f t="shared" si="32"/>
        <v>Oracle Consulting Services</v>
      </c>
      <c r="AT75" t="e">
        <f>VLOOKUP(AM75,#REF!,6,0)</f>
        <v>#REF!</v>
      </c>
      <c r="AU75" t="e">
        <f>VLOOKUP(AM75,#REF!,7,0)</f>
        <v>#REF!</v>
      </c>
      <c r="AV75" t="e">
        <f>VLOOKUP(AM75,#REF!,8,0)</f>
        <v>#REF!</v>
      </c>
      <c r="AW75" s="155">
        <v>508835</v>
      </c>
      <c r="AX75" t="str">
        <f>VLOOKUP($BA75,Jobcodemaster!$A:$J,4,0)</f>
        <v>IC2</v>
      </c>
      <c r="AY75" t="str">
        <f>VLOOKUP($BA75,Jobcodemaster!$A:$J,5,0)</f>
        <v>L4</v>
      </c>
      <c r="AZ75" t="str">
        <f t="shared" si="39"/>
        <v>4</v>
      </c>
      <c r="BA75" s="155">
        <f t="shared" si="40"/>
        <v>20410</v>
      </c>
      <c r="BB75" t="str">
        <f>VLOOKUP($BA75,Jobcodemaster!$A:$J,7,0)</f>
        <v>20410.Senior Consultant - IC2</v>
      </c>
      <c r="BC75" t="str">
        <f>VLOOKUP($BA75,Jobcodemaster!$A:$J,9,0)</f>
        <v>Senior Consultant</v>
      </c>
      <c r="BD75" t="str">
        <f>VLOOKUP($BA75,Jobcodemaster!$A:$J,2,0)</f>
        <v>Delivery</v>
      </c>
      <c r="BE75" t="str">
        <f>VLOOKUP($BA75,Jobcodemaster!$A:$J,3,0)</f>
        <v>B</v>
      </c>
      <c r="BF75" t="e">
        <f>VLOOKUP(AM75,#REF!,14,0)</f>
        <v>#REF!</v>
      </c>
      <c r="BG75" t="e">
        <f>VLOOKUP(AM75,#REF!,15,0)</f>
        <v>#REF!</v>
      </c>
      <c r="BH75" t="str">
        <f t="shared" si="41"/>
        <v>kiyoaki.sugiyama@oracle.com</v>
      </c>
      <c r="BI75" s="95">
        <f t="shared" si="42"/>
        <v>43374</v>
      </c>
      <c r="BJ75" t="str">
        <f t="shared" si="43"/>
        <v>C</v>
      </c>
      <c r="BK75" t="str">
        <f t="shared" si="44"/>
        <v>JP-Tokyo-Akasaka Office</v>
      </c>
      <c r="BL75" t="str">
        <f t="shared" si="45"/>
        <v>ACB</v>
      </c>
      <c r="BM75" t="str">
        <f t="shared" si="46"/>
        <v>ｽｷﾞﾔﾏ ｷﾖｱｷ</v>
      </c>
      <c r="BN75" t="str">
        <f t="shared" si="47"/>
        <v>Kiyoaki Sugiyama</v>
      </c>
      <c r="BO75" s="164">
        <f t="shared" si="48"/>
        <v>0</v>
      </c>
      <c r="BP75" t="str">
        <f t="shared" si="49"/>
        <v>すぎやま きよあき</v>
      </c>
      <c r="BQ75" t="e">
        <f>VLOOKUP(AM75,#REF!,12,0)</f>
        <v>#REF!</v>
      </c>
      <c r="BS75" s="173" t="str">
        <f t="shared" si="50"/>
        <v/>
      </c>
      <c r="BT75" s="173" t="str">
        <f t="shared" si="50"/>
        <v/>
      </c>
      <c r="BU75" s="173" t="str">
        <f t="shared" si="50"/>
        <v/>
      </c>
      <c r="BV75" s="173" t="str">
        <f t="shared" si="50"/>
        <v/>
      </c>
      <c r="BW75" s="173" t="e">
        <f t="shared" si="51"/>
        <v>#REF!</v>
      </c>
      <c r="BX75" s="173" t="str">
        <f t="shared" si="52"/>
        <v/>
      </c>
      <c r="BY75" s="174" t="str">
        <f t="shared" si="53"/>
        <v/>
      </c>
      <c r="BZ75" t="str">
        <f t="shared" si="54"/>
        <v/>
      </c>
      <c r="CA75" s="214" t="str">
        <f t="shared" si="55"/>
        <v/>
      </c>
      <c r="CB75" t="str">
        <f t="shared" si="56"/>
        <v/>
      </c>
      <c r="CC75" t="e">
        <f t="shared" si="57"/>
        <v>#REF!</v>
      </c>
      <c r="CD75" t="e">
        <f t="shared" si="33"/>
        <v>#REF!</v>
      </c>
      <c r="CE75" t="str">
        <f t="shared" si="58"/>
        <v/>
      </c>
      <c r="CF75" t="str">
        <f t="shared" si="59"/>
        <v/>
      </c>
      <c r="CG75" t="str">
        <f t="shared" si="60"/>
        <v/>
      </c>
    </row>
    <row r="76" spans="1:85">
      <c r="A76" t="s">
        <v>51</v>
      </c>
      <c r="B76">
        <v>1068192</v>
      </c>
      <c r="C76" t="s">
        <v>708</v>
      </c>
      <c r="D76" t="s">
        <v>605</v>
      </c>
      <c r="E76" t="s">
        <v>54</v>
      </c>
      <c r="F76" t="s">
        <v>397</v>
      </c>
      <c r="G76" t="s">
        <v>577</v>
      </c>
      <c r="H76" t="s">
        <v>606</v>
      </c>
      <c r="I76" t="s">
        <v>55</v>
      </c>
      <c r="J76" t="s">
        <v>398</v>
      </c>
      <c r="K76" t="s">
        <v>579</v>
      </c>
      <c r="L76" t="s">
        <v>607</v>
      </c>
      <c r="M76" s="217">
        <v>506315</v>
      </c>
      <c r="N76" t="s">
        <v>273</v>
      </c>
      <c r="O76" t="s">
        <v>274</v>
      </c>
      <c r="P76" t="str">
        <f t="shared" si="34"/>
        <v>4</v>
      </c>
      <c r="Q76">
        <v>20410</v>
      </c>
      <c r="R76" t="s">
        <v>542</v>
      </c>
      <c r="S76" t="s">
        <v>543</v>
      </c>
      <c r="T76" t="s">
        <v>368</v>
      </c>
      <c r="U76" t="s">
        <v>61</v>
      </c>
      <c r="V76">
        <v>685</v>
      </c>
      <c r="W76" t="s">
        <v>604</v>
      </c>
      <c r="X76" t="s">
        <v>709</v>
      </c>
      <c r="Y76" s="95">
        <v>43405</v>
      </c>
      <c r="Z76" t="s">
        <v>63</v>
      </c>
      <c r="AA76" t="s">
        <v>118</v>
      </c>
      <c r="AB76" t="s">
        <v>162</v>
      </c>
      <c r="AC76" t="s">
        <v>4168</v>
      </c>
      <c r="AD76" t="s">
        <v>712</v>
      </c>
      <c r="AF76" t="s">
        <v>4169</v>
      </c>
      <c r="AG76" t="s">
        <v>614</v>
      </c>
      <c r="AI76" s="146" t="e">
        <v>#N/A</v>
      </c>
      <c r="AJ76" t="str">
        <f t="shared" si="35"/>
        <v>Active</v>
      </c>
      <c r="AK76">
        <f t="shared" si="36"/>
        <v>1068192</v>
      </c>
      <c r="AL76" t="str">
        <f t="shared" si="37"/>
        <v>大沼 勝昌</v>
      </c>
      <c r="AM76" s="155" t="e">
        <f>+VLOOKUP($AK76,#REF!,3,0)</f>
        <v>#REF!</v>
      </c>
      <c r="AN76" t="e">
        <f t="shared" si="38"/>
        <v>#REF!</v>
      </c>
      <c r="AO76" s="154" t="s">
        <v>54</v>
      </c>
      <c r="AP76" t="e">
        <f>VLOOKUP(AM76,#REF!,2,0)</f>
        <v>#REF!</v>
      </c>
      <c r="AQ76" t="e">
        <f>VLOOKUP(AM76,#REF!,3,0)</f>
        <v>#REF!</v>
      </c>
      <c r="AR76" t="e">
        <f>VLOOKUP(AM76,#REF!,4,0)</f>
        <v>#REF!</v>
      </c>
      <c r="AS76" t="str">
        <f t="shared" si="32"/>
        <v>Oracle Consulting Services</v>
      </c>
      <c r="AT76" t="e">
        <f>VLOOKUP(AM76,#REF!,6,0)</f>
        <v>#REF!</v>
      </c>
      <c r="AU76" t="e">
        <f>VLOOKUP(AM76,#REF!,7,0)</f>
        <v>#REF!</v>
      </c>
      <c r="AV76" t="e">
        <f>VLOOKUP(AM76,#REF!,8,0)</f>
        <v>#REF!</v>
      </c>
      <c r="AW76" s="155">
        <v>506325</v>
      </c>
      <c r="AX76" t="str">
        <f>VLOOKUP($BA76,Jobcodemaster!$A:$J,4,0)</f>
        <v>IC2</v>
      </c>
      <c r="AY76" t="str">
        <f>VLOOKUP($BA76,Jobcodemaster!$A:$J,5,0)</f>
        <v>L4</v>
      </c>
      <c r="AZ76" t="str">
        <f t="shared" si="39"/>
        <v>4</v>
      </c>
      <c r="BA76" s="155">
        <f t="shared" si="40"/>
        <v>20410</v>
      </c>
      <c r="BB76" t="str">
        <f>VLOOKUP($BA76,Jobcodemaster!$A:$J,7,0)</f>
        <v>20410.Senior Consultant - IC2</v>
      </c>
      <c r="BC76" t="str">
        <f>VLOOKUP($BA76,Jobcodemaster!$A:$J,9,0)</f>
        <v>Senior Consultant</v>
      </c>
      <c r="BD76" t="str">
        <f>VLOOKUP($BA76,Jobcodemaster!$A:$J,2,0)</f>
        <v>Delivery</v>
      </c>
      <c r="BE76" t="str">
        <f>VLOOKUP($BA76,Jobcodemaster!$A:$J,3,0)</f>
        <v>B</v>
      </c>
      <c r="BF76" t="e">
        <f>VLOOKUP(AM76,#REF!,14,0)</f>
        <v>#REF!</v>
      </c>
      <c r="BG76" t="e">
        <f>VLOOKUP(AM76,#REF!,15,0)</f>
        <v>#REF!</v>
      </c>
      <c r="BH76" t="str">
        <f t="shared" si="41"/>
        <v>katsumasa.o.onuma@oracle.com</v>
      </c>
      <c r="BI76" s="95">
        <f t="shared" si="42"/>
        <v>43405</v>
      </c>
      <c r="BJ76" t="str">
        <f t="shared" si="43"/>
        <v>C</v>
      </c>
      <c r="BK76" t="str">
        <f t="shared" si="44"/>
        <v>JP-Tokyo-Akasaka Office</v>
      </c>
      <c r="BL76" t="str">
        <f t="shared" si="45"/>
        <v>ACB</v>
      </c>
      <c r="BM76" t="str">
        <f t="shared" si="46"/>
        <v>ｵｵﾇﾏ ｶﾂﾏｻ</v>
      </c>
      <c r="BN76" t="str">
        <f t="shared" si="47"/>
        <v>Katsumasa Onuma</v>
      </c>
      <c r="BO76" s="164">
        <f t="shared" si="48"/>
        <v>0</v>
      </c>
      <c r="BP76" t="str">
        <f t="shared" si="49"/>
        <v>おおぬま かつまさ</v>
      </c>
      <c r="BQ76" t="e">
        <f>VLOOKUP(AM76,#REF!,12,0)</f>
        <v>#REF!</v>
      </c>
      <c r="BS76" s="173" t="str">
        <f t="shared" si="50"/>
        <v>Y</v>
      </c>
      <c r="BT76" s="173" t="str">
        <f t="shared" si="50"/>
        <v/>
      </c>
      <c r="BU76" s="173" t="str">
        <f t="shared" si="50"/>
        <v/>
      </c>
      <c r="BV76" s="173" t="str">
        <f t="shared" si="50"/>
        <v/>
      </c>
      <c r="BW76" s="173" t="e">
        <f t="shared" si="51"/>
        <v>#REF!</v>
      </c>
      <c r="BX76" s="173" t="str">
        <f t="shared" si="52"/>
        <v>Y</v>
      </c>
      <c r="BY76" s="174">
        <f t="shared" si="53"/>
        <v>1068192</v>
      </c>
      <c r="BZ76" t="str">
        <f t="shared" si="54"/>
        <v>katsumasa.o.onuma@oracle.com</v>
      </c>
      <c r="CA76" s="214">
        <f t="shared" si="55"/>
        <v>43574</v>
      </c>
      <c r="CB76">
        <f t="shared" si="56"/>
        <v>506325</v>
      </c>
      <c r="CC76" t="e">
        <f t="shared" si="57"/>
        <v>#REF!</v>
      </c>
      <c r="CD76" t="e">
        <f t="shared" si="33"/>
        <v>#REF!</v>
      </c>
      <c r="CE76" t="str">
        <f t="shared" si="58"/>
        <v>JPBG  - Oracle Corporation Japan</v>
      </c>
      <c r="CF76" t="str">
        <f t="shared" si="59"/>
        <v/>
      </c>
      <c r="CG76" t="str">
        <f t="shared" si="60"/>
        <v/>
      </c>
    </row>
    <row r="77" spans="1:85">
      <c r="A77" t="s">
        <v>51</v>
      </c>
      <c r="B77">
        <v>8172</v>
      </c>
      <c r="C77" t="s">
        <v>715</v>
      </c>
      <c r="D77" t="s">
        <v>605</v>
      </c>
      <c r="E77" t="s">
        <v>54</v>
      </c>
      <c r="F77" t="s">
        <v>397</v>
      </c>
      <c r="G77" t="s">
        <v>577</v>
      </c>
      <c r="H77" t="s">
        <v>606</v>
      </c>
      <c r="I77" t="s">
        <v>55</v>
      </c>
      <c r="J77" t="s">
        <v>398</v>
      </c>
      <c r="K77" t="s">
        <v>579</v>
      </c>
      <c r="L77" t="s">
        <v>607</v>
      </c>
      <c r="M77" s="217">
        <v>501636</v>
      </c>
      <c r="N77" t="s">
        <v>219</v>
      </c>
      <c r="O77" t="s">
        <v>220</v>
      </c>
      <c r="P77" t="str">
        <f t="shared" si="34"/>
        <v>3</v>
      </c>
      <c r="Q77">
        <v>20310</v>
      </c>
      <c r="R77" t="s">
        <v>447</v>
      </c>
      <c r="S77" t="s">
        <v>448</v>
      </c>
      <c r="T77" t="s">
        <v>368</v>
      </c>
      <c r="U77" t="s">
        <v>61</v>
      </c>
      <c r="V77">
        <v>685</v>
      </c>
      <c r="W77" t="s">
        <v>604</v>
      </c>
      <c r="X77" t="s">
        <v>716</v>
      </c>
      <c r="Y77" s="95">
        <v>42095</v>
      </c>
      <c r="Z77" t="s">
        <v>63</v>
      </c>
      <c r="AA77" t="s">
        <v>118</v>
      </c>
      <c r="AB77" t="s">
        <v>162</v>
      </c>
      <c r="AC77" t="s">
        <v>4170</v>
      </c>
      <c r="AD77" t="s">
        <v>718</v>
      </c>
      <c r="AF77" t="s">
        <v>719</v>
      </c>
      <c r="AG77" t="s">
        <v>614</v>
      </c>
      <c r="AI77" s="146" t="e">
        <v>#N/A</v>
      </c>
      <c r="AJ77" t="str">
        <f t="shared" si="35"/>
        <v>Active</v>
      </c>
      <c r="AK77">
        <f t="shared" si="36"/>
        <v>8172</v>
      </c>
      <c r="AL77" t="str">
        <f t="shared" si="37"/>
        <v>荻野 耕太朗</v>
      </c>
      <c r="AM77" s="155" t="e">
        <f>+VLOOKUP($AK77,#REF!,3,0)</f>
        <v>#REF!</v>
      </c>
      <c r="AN77" t="e">
        <f t="shared" si="38"/>
        <v>#REF!</v>
      </c>
      <c r="AO77" s="154" t="s">
        <v>54</v>
      </c>
      <c r="AP77" t="e">
        <f>VLOOKUP(AM77,#REF!,2,0)</f>
        <v>#REF!</v>
      </c>
      <c r="AQ77" t="e">
        <f>VLOOKUP(AM77,#REF!,3,0)</f>
        <v>#REF!</v>
      </c>
      <c r="AR77" t="e">
        <f>VLOOKUP(AM77,#REF!,4,0)</f>
        <v>#REF!</v>
      </c>
      <c r="AS77" t="str">
        <f t="shared" si="32"/>
        <v>Oracle Consulting Services</v>
      </c>
      <c r="AT77" t="e">
        <f>VLOOKUP(AM77,#REF!,6,0)</f>
        <v>#REF!</v>
      </c>
      <c r="AU77" t="e">
        <f>VLOOKUP(AM77,#REF!,7,0)</f>
        <v>#REF!</v>
      </c>
      <c r="AV77" t="e">
        <f>VLOOKUP(AM77,#REF!,8,0)</f>
        <v>#REF!</v>
      </c>
      <c r="AW77" s="155">
        <v>501636</v>
      </c>
      <c r="AX77" t="str">
        <f>VLOOKUP($BA77,Jobcodemaster!$A:$J,4,0)</f>
        <v>IC1</v>
      </c>
      <c r="AY77" t="str">
        <f>VLOOKUP($BA77,Jobcodemaster!$A:$J,5,0)</f>
        <v>L3</v>
      </c>
      <c r="AZ77" t="str">
        <f t="shared" si="39"/>
        <v>3</v>
      </c>
      <c r="BA77" s="155">
        <f t="shared" si="40"/>
        <v>20310</v>
      </c>
      <c r="BB77" t="str">
        <f>VLOOKUP($BA77,Jobcodemaster!$A:$J,7,0)</f>
        <v>20310.Staff Consultant - IC1</v>
      </c>
      <c r="BC77" t="str">
        <f>VLOOKUP($BA77,Jobcodemaster!$A:$J,9,0)</f>
        <v>Staff Consultant</v>
      </c>
      <c r="BD77" t="str">
        <f>VLOOKUP($BA77,Jobcodemaster!$A:$J,2,0)</f>
        <v>Delivery</v>
      </c>
      <c r="BE77" t="str">
        <f>VLOOKUP($BA77,Jobcodemaster!$A:$J,3,0)</f>
        <v>B</v>
      </c>
      <c r="BF77" t="e">
        <f>VLOOKUP(AM77,#REF!,14,0)</f>
        <v>#REF!</v>
      </c>
      <c r="BG77" t="e">
        <f>VLOOKUP(AM77,#REF!,15,0)</f>
        <v>#REF!</v>
      </c>
      <c r="BH77" t="str">
        <f t="shared" si="41"/>
        <v>kotaro.ogino@oracle.com</v>
      </c>
      <c r="BI77" s="95">
        <f t="shared" si="42"/>
        <v>42095</v>
      </c>
      <c r="BJ77" t="str">
        <f t="shared" si="43"/>
        <v>C</v>
      </c>
      <c r="BK77" t="str">
        <f t="shared" si="44"/>
        <v>JP-Tokyo-Akasaka Office</v>
      </c>
      <c r="BL77" t="str">
        <f t="shared" si="45"/>
        <v>ACB</v>
      </c>
      <c r="BM77" t="str">
        <f t="shared" si="46"/>
        <v>ｵｷﾞﾉ ｺｳﾀﾛｳ</v>
      </c>
      <c r="BN77" t="str">
        <f t="shared" si="47"/>
        <v>Kotaro Ogino</v>
      </c>
      <c r="BO77" s="164">
        <f t="shared" si="48"/>
        <v>0</v>
      </c>
      <c r="BP77" t="str">
        <f t="shared" si="49"/>
        <v>おぎの こうたろう</v>
      </c>
      <c r="BQ77" t="e">
        <f>VLOOKUP(AM77,#REF!,12,0)</f>
        <v>#REF!</v>
      </c>
      <c r="BS77" s="173" t="str">
        <f t="shared" si="50"/>
        <v/>
      </c>
      <c r="BT77" s="173" t="str">
        <f t="shared" si="50"/>
        <v/>
      </c>
      <c r="BU77" s="173" t="str">
        <f t="shared" si="50"/>
        <v/>
      </c>
      <c r="BV77" s="173" t="str">
        <f t="shared" si="50"/>
        <v/>
      </c>
      <c r="BW77" s="173" t="e">
        <f t="shared" si="51"/>
        <v>#REF!</v>
      </c>
      <c r="BX77" s="173" t="str">
        <f t="shared" si="52"/>
        <v/>
      </c>
      <c r="BY77" s="174" t="str">
        <f t="shared" si="53"/>
        <v/>
      </c>
      <c r="BZ77" t="str">
        <f t="shared" si="54"/>
        <v/>
      </c>
      <c r="CA77" s="214" t="str">
        <f t="shared" si="55"/>
        <v/>
      </c>
      <c r="CB77" t="str">
        <f t="shared" si="56"/>
        <v/>
      </c>
      <c r="CC77" t="e">
        <f t="shared" si="57"/>
        <v>#REF!</v>
      </c>
      <c r="CD77" t="e">
        <f t="shared" si="33"/>
        <v>#REF!</v>
      </c>
      <c r="CE77" t="str">
        <f t="shared" si="58"/>
        <v/>
      </c>
      <c r="CF77" t="str">
        <f t="shared" si="59"/>
        <v/>
      </c>
      <c r="CG77" t="str">
        <f t="shared" si="60"/>
        <v/>
      </c>
    </row>
    <row r="78" spans="1:85">
      <c r="A78" t="s">
        <v>51</v>
      </c>
      <c r="B78">
        <v>1055834</v>
      </c>
      <c r="C78" t="s">
        <v>721</v>
      </c>
      <c r="D78" t="s">
        <v>605</v>
      </c>
      <c r="E78" t="s">
        <v>54</v>
      </c>
      <c r="F78" t="s">
        <v>397</v>
      </c>
      <c r="G78" t="s">
        <v>577</v>
      </c>
      <c r="H78" t="s">
        <v>606</v>
      </c>
      <c r="I78" t="s">
        <v>55</v>
      </c>
      <c r="J78" t="s">
        <v>398</v>
      </c>
      <c r="K78" t="s">
        <v>579</v>
      </c>
      <c r="L78" t="s">
        <v>607</v>
      </c>
      <c r="M78" s="217">
        <v>506315</v>
      </c>
      <c r="N78" t="s">
        <v>219</v>
      </c>
      <c r="O78" t="s">
        <v>220</v>
      </c>
      <c r="P78" t="str">
        <f t="shared" si="34"/>
        <v>3</v>
      </c>
      <c r="Q78">
        <v>20310</v>
      </c>
      <c r="R78" t="s">
        <v>447</v>
      </c>
      <c r="S78" t="s">
        <v>448</v>
      </c>
      <c r="T78" t="s">
        <v>368</v>
      </c>
      <c r="U78" t="s">
        <v>61</v>
      </c>
      <c r="V78">
        <v>685</v>
      </c>
      <c r="W78" t="s">
        <v>604</v>
      </c>
      <c r="X78" t="s">
        <v>4171</v>
      </c>
      <c r="Y78" s="95">
        <v>43374</v>
      </c>
      <c r="Z78" t="s">
        <v>63</v>
      </c>
      <c r="AA78" t="s">
        <v>118</v>
      </c>
      <c r="AB78" t="s">
        <v>150</v>
      </c>
      <c r="AC78" t="s">
        <v>4172</v>
      </c>
      <c r="AD78" t="s">
        <v>724</v>
      </c>
      <c r="AF78" t="s">
        <v>4173</v>
      </c>
      <c r="AG78" t="s">
        <v>614</v>
      </c>
      <c r="AI78" s="146" t="e">
        <v>#N/A</v>
      </c>
      <c r="AJ78" t="str">
        <f t="shared" si="35"/>
        <v>Active</v>
      </c>
      <c r="AK78">
        <f t="shared" si="36"/>
        <v>1055834</v>
      </c>
      <c r="AL78" t="str">
        <f t="shared" si="37"/>
        <v>青木 隆太朗</v>
      </c>
      <c r="AM78" s="155" t="e">
        <f>+VLOOKUP($AK78,#REF!,3,0)</f>
        <v>#REF!</v>
      </c>
      <c r="AN78" t="e">
        <f t="shared" si="38"/>
        <v>#REF!</v>
      </c>
      <c r="AO78" s="154" t="s">
        <v>54</v>
      </c>
      <c r="AP78" t="e">
        <f>VLOOKUP(AM78,#REF!,2,0)</f>
        <v>#REF!</v>
      </c>
      <c r="AQ78" t="e">
        <f>VLOOKUP(AM78,#REF!,3,0)</f>
        <v>#REF!</v>
      </c>
      <c r="AR78" t="e">
        <f>VLOOKUP(AM78,#REF!,4,0)</f>
        <v>#REF!</v>
      </c>
      <c r="AS78" t="str">
        <f t="shared" si="32"/>
        <v>Oracle Consulting Services</v>
      </c>
      <c r="AT78" t="e">
        <f>VLOOKUP(AM78,#REF!,6,0)</f>
        <v>#REF!</v>
      </c>
      <c r="AU78" t="e">
        <f>VLOOKUP(AM78,#REF!,7,0)</f>
        <v>#REF!</v>
      </c>
      <c r="AV78" t="e">
        <f>VLOOKUP(AM78,#REF!,8,0)</f>
        <v>#REF!</v>
      </c>
      <c r="AW78" s="155">
        <v>506325</v>
      </c>
      <c r="AX78" t="str">
        <f>VLOOKUP($BA78,Jobcodemaster!$A:$J,4,0)</f>
        <v>IC1</v>
      </c>
      <c r="AY78" t="str">
        <f>VLOOKUP($BA78,Jobcodemaster!$A:$J,5,0)</f>
        <v>L3</v>
      </c>
      <c r="AZ78" t="str">
        <f t="shared" si="39"/>
        <v>3</v>
      </c>
      <c r="BA78" s="155">
        <f t="shared" si="40"/>
        <v>20310</v>
      </c>
      <c r="BB78" t="str">
        <f>VLOOKUP($BA78,Jobcodemaster!$A:$J,7,0)</f>
        <v>20310.Staff Consultant - IC1</v>
      </c>
      <c r="BC78" t="str">
        <f>VLOOKUP($BA78,Jobcodemaster!$A:$J,9,0)</f>
        <v>Staff Consultant</v>
      </c>
      <c r="BD78" t="str">
        <f>VLOOKUP($BA78,Jobcodemaster!$A:$J,2,0)</f>
        <v>Delivery</v>
      </c>
      <c r="BE78" t="str">
        <f>VLOOKUP($BA78,Jobcodemaster!$A:$J,3,0)</f>
        <v>B</v>
      </c>
      <c r="BF78" t="e">
        <f>VLOOKUP(AM78,#REF!,14,0)</f>
        <v>#REF!</v>
      </c>
      <c r="BG78" t="e">
        <f>VLOOKUP(AM78,#REF!,15,0)</f>
        <v>#REF!</v>
      </c>
      <c r="BH78" t="str">
        <f t="shared" si="41"/>
        <v>ryutaro.aoki@oracle.com</v>
      </c>
      <c r="BI78" s="95">
        <f t="shared" si="42"/>
        <v>43374</v>
      </c>
      <c r="BJ78" t="str">
        <f t="shared" si="43"/>
        <v>C</v>
      </c>
      <c r="BK78" t="str">
        <f t="shared" si="44"/>
        <v>JP-Tokyo-Akasaka Office</v>
      </c>
      <c r="BL78" t="str">
        <f t="shared" si="45"/>
        <v>-</v>
      </c>
      <c r="BM78" t="str">
        <f t="shared" si="46"/>
        <v>ｱｵｷ ﾘｭｳﾀﾛｳ</v>
      </c>
      <c r="BN78" t="str">
        <f t="shared" si="47"/>
        <v>Ryutaro Aoki</v>
      </c>
      <c r="BO78" s="164">
        <f t="shared" si="48"/>
        <v>0</v>
      </c>
      <c r="BP78" t="str">
        <f t="shared" si="49"/>
        <v>あおき りゅうたろう</v>
      </c>
      <c r="BQ78" t="e">
        <f>VLOOKUP(AM78,#REF!,12,0)</f>
        <v>#REF!</v>
      </c>
      <c r="BS78" s="173" t="str">
        <f t="shared" si="50"/>
        <v>Y</v>
      </c>
      <c r="BT78" s="173" t="str">
        <f t="shared" si="50"/>
        <v/>
      </c>
      <c r="BU78" s="173" t="str">
        <f t="shared" si="50"/>
        <v/>
      </c>
      <c r="BV78" s="173" t="str">
        <f t="shared" si="50"/>
        <v/>
      </c>
      <c r="BW78" s="173" t="e">
        <f t="shared" si="51"/>
        <v>#REF!</v>
      </c>
      <c r="BX78" s="173" t="str">
        <f t="shared" si="52"/>
        <v>Y</v>
      </c>
      <c r="BY78" s="174">
        <f t="shared" si="53"/>
        <v>1055834</v>
      </c>
      <c r="BZ78" t="str">
        <f t="shared" si="54"/>
        <v>ryutaro.aoki@oracle.com</v>
      </c>
      <c r="CA78" s="214">
        <f t="shared" si="55"/>
        <v>43574</v>
      </c>
      <c r="CB78">
        <f t="shared" si="56"/>
        <v>506325</v>
      </c>
      <c r="CC78" t="e">
        <f t="shared" si="57"/>
        <v>#REF!</v>
      </c>
      <c r="CD78" t="e">
        <f t="shared" si="33"/>
        <v>#REF!</v>
      </c>
      <c r="CE78" t="str">
        <f t="shared" si="58"/>
        <v>JPBG  - Oracle Corporation Japan</v>
      </c>
      <c r="CF78" t="str">
        <f t="shared" si="59"/>
        <v/>
      </c>
      <c r="CG78" t="str">
        <f t="shared" si="60"/>
        <v/>
      </c>
    </row>
    <row r="79" spans="1:85">
      <c r="A79" t="s">
        <v>51</v>
      </c>
      <c r="B79">
        <v>8478</v>
      </c>
      <c r="C79" t="s">
        <v>727</v>
      </c>
      <c r="D79" t="s">
        <v>605</v>
      </c>
      <c r="E79" t="s">
        <v>54</v>
      </c>
      <c r="F79" t="s">
        <v>397</v>
      </c>
      <c r="G79" t="s">
        <v>577</v>
      </c>
      <c r="H79" t="s">
        <v>606</v>
      </c>
      <c r="I79" t="s">
        <v>55</v>
      </c>
      <c r="J79" t="s">
        <v>398</v>
      </c>
      <c r="K79" t="s">
        <v>579</v>
      </c>
      <c r="L79" t="s">
        <v>607</v>
      </c>
      <c r="M79" s="217">
        <v>506315</v>
      </c>
      <c r="N79" t="s">
        <v>219</v>
      </c>
      <c r="O79" t="s">
        <v>355</v>
      </c>
      <c r="P79" t="str">
        <f t="shared" si="34"/>
        <v>2</v>
      </c>
      <c r="Q79">
        <v>20110</v>
      </c>
      <c r="R79" t="s">
        <v>568</v>
      </c>
      <c r="S79" t="s">
        <v>569</v>
      </c>
      <c r="T79" t="s">
        <v>368</v>
      </c>
      <c r="U79" t="s">
        <v>61</v>
      </c>
      <c r="V79">
        <v>685</v>
      </c>
      <c r="W79" t="s">
        <v>604</v>
      </c>
      <c r="X79" t="s">
        <v>728</v>
      </c>
      <c r="Y79" s="95">
        <v>42461</v>
      </c>
      <c r="Z79" t="s">
        <v>201</v>
      </c>
      <c r="AA79" t="s">
        <v>118</v>
      </c>
      <c r="AB79" t="s">
        <v>162</v>
      </c>
      <c r="AC79" t="s">
        <v>4174</v>
      </c>
      <c r="AD79" t="s">
        <v>730</v>
      </c>
      <c r="AF79" t="s">
        <v>731</v>
      </c>
      <c r="AG79" t="s">
        <v>614</v>
      </c>
      <c r="AI79" s="146" t="e">
        <v>#N/A</v>
      </c>
      <c r="AJ79" t="str">
        <f t="shared" si="35"/>
        <v>Active</v>
      </c>
      <c r="AK79">
        <f t="shared" si="36"/>
        <v>8478</v>
      </c>
      <c r="AL79" t="str">
        <f t="shared" si="37"/>
        <v>田村 琴美</v>
      </c>
      <c r="AM79" s="155" t="e">
        <f>+VLOOKUP($AK79,#REF!,3,0)</f>
        <v>#REF!</v>
      </c>
      <c r="AN79" t="e">
        <f t="shared" si="38"/>
        <v>#REF!</v>
      </c>
      <c r="AO79" s="154" t="s">
        <v>54</v>
      </c>
      <c r="AP79" t="e">
        <f>VLOOKUP(AM79,#REF!,2,0)</f>
        <v>#REF!</v>
      </c>
      <c r="AQ79" t="e">
        <f>VLOOKUP(AM79,#REF!,3,0)</f>
        <v>#REF!</v>
      </c>
      <c r="AR79" t="e">
        <f>VLOOKUP(AM79,#REF!,4,0)</f>
        <v>#REF!</v>
      </c>
      <c r="AS79" t="str">
        <f t="shared" si="32"/>
        <v>Oracle Consulting Services</v>
      </c>
      <c r="AT79" t="e">
        <f>VLOOKUP(AM79,#REF!,6,0)</f>
        <v>#REF!</v>
      </c>
      <c r="AU79" t="e">
        <f>VLOOKUP(AM79,#REF!,7,0)</f>
        <v>#REF!</v>
      </c>
      <c r="AV79" t="e">
        <f>VLOOKUP(AM79,#REF!,8,0)</f>
        <v>#REF!</v>
      </c>
      <c r="AW79" s="155">
        <v>506325</v>
      </c>
      <c r="AX79" t="str">
        <f>VLOOKUP($BA79,Jobcodemaster!$A:$J,4,0)</f>
        <v>IC1</v>
      </c>
      <c r="AY79" t="str">
        <f>VLOOKUP($BA79,Jobcodemaster!$A:$J,5,0)</f>
        <v>L2</v>
      </c>
      <c r="AZ79" t="str">
        <f t="shared" si="39"/>
        <v>2</v>
      </c>
      <c r="BA79" s="155">
        <f t="shared" si="40"/>
        <v>20110</v>
      </c>
      <c r="BB79" t="str">
        <f>VLOOKUP($BA79,Jobcodemaster!$A:$J,7,0)</f>
        <v>20110.Associate Consultant - IC1</v>
      </c>
      <c r="BC79" t="str">
        <f>VLOOKUP($BA79,Jobcodemaster!$A:$J,9,0)</f>
        <v>Associate Consultant</v>
      </c>
      <c r="BD79" t="str">
        <f>VLOOKUP($BA79,Jobcodemaster!$A:$J,2,0)</f>
        <v>Delivery</v>
      </c>
      <c r="BE79" t="str">
        <f>VLOOKUP($BA79,Jobcodemaster!$A:$J,3,0)</f>
        <v>B</v>
      </c>
      <c r="BF79" t="e">
        <f>VLOOKUP(AM79,#REF!,14,0)</f>
        <v>#REF!</v>
      </c>
      <c r="BG79" t="e">
        <f>VLOOKUP(AM79,#REF!,15,0)</f>
        <v>#REF!</v>
      </c>
      <c r="BH79" t="str">
        <f t="shared" si="41"/>
        <v>kotomi.tamura@oracle.com</v>
      </c>
      <c r="BI79" s="95">
        <f t="shared" si="42"/>
        <v>42461</v>
      </c>
      <c r="BJ79" t="str">
        <f t="shared" si="43"/>
        <v>NG</v>
      </c>
      <c r="BK79" t="str">
        <f t="shared" si="44"/>
        <v>JP-Tokyo-Akasaka Office</v>
      </c>
      <c r="BL79" t="str">
        <f t="shared" si="45"/>
        <v>ACB</v>
      </c>
      <c r="BM79" t="str">
        <f t="shared" si="46"/>
        <v>ﾀﾑﾗ ｺﾄﾐ</v>
      </c>
      <c r="BN79" t="str">
        <f t="shared" si="47"/>
        <v>Kotomi Tamura</v>
      </c>
      <c r="BO79" s="164">
        <f t="shared" si="48"/>
        <v>0</v>
      </c>
      <c r="BP79" t="str">
        <f t="shared" si="49"/>
        <v>たむら ことみ</v>
      </c>
      <c r="BQ79" t="e">
        <f>VLOOKUP(AM79,#REF!,12,0)</f>
        <v>#REF!</v>
      </c>
      <c r="BS79" s="173" t="str">
        <f t="shared" si="50"/>
        <v>Y</v>
      </c>
      <c r="BT79" s="173" t="str">
        <f t="shared" si="50"/>
        <v/>
      </c>
      <c r="BU79" s="173" t="str">
        <f t="shared" si="50"/>
        <v/>
      </c>
      <c r="BV79" s="173" t="str">
        <f t="shared" si="50"/>
        <v/>
      </c>
      <c r="BW79" s="173" t="e">
        <f t="shared" si="51"/>
        <v>#REF!</v>
      </c>
      <c r="BX79" s="173" t="str">
        <f t="shared" si="52"/>
        <v>Y</v>
      </c>
      <c r="BY79" s="174">
        <f t="shared" si="53"/>
        <v>8478</v>
      </c>
      <c r="BZ79" t="str">
        <f t="shared" si="54"/>
        <v>kotomi.tamura@oracle.com</v>
      </c>
      <c r="CA79" s="214">
        <f t="shared" si="55"/>
        <v>43574</v>
      </c>
      <c r="CB79">
        <f t="shared" si="56"/>
        <v>506325</v>
      </c>
      <c r="CC79" t="e">
        <f t="shared" si="57"/>
        <v>#REF!</v>
      </c>
      <c r="CD79" t="e">
        <f t="shared" si="33"/>
        <v>#REF!</v>
      </c>
      <c r="CE79" t="str">
        <f t="shared" si="58"/>
        <v>JPBG  - Oracle Corporation Japan</v>
      </c>
      <c r="CF79" t="str">
        <f t="shared" si="59"/>
        <v/>
      </c>
      <c r="CG79" t="str">
        <f t="shared" si="60"/>
        <v/>
      </c>
    </row>
    <row r="80" spans="1:85">
      <c r="A80" t="s">
        <v>51</v>
      </c>
      <c r="B80">
        <v>8482</v>
      </c>
      <c r="C80" t="s">
        <v>733</v>
      </c>
      <c r="D80" t="s">
        <v>605</v>
      </c>
      <c r="E80" t="s">
        <v>54</v>
      </c>
      <c r="F80" t="s">
        <v>397</v>
      </c>
      <c r="G80" t="s">
        <v>577</v>
      </c>
      <c r="H80" t="s">
        <v>606</v>
      </c>
      <c r="I80" t="s">
        <v>55</v>
      </c>
      <c r="J80" t="s">
        <v>398</v>
      </c>
      <c r="K80" t="s">
        <v>579</v>
      </c>
      <c r="L80" t="s">
        <v>607</v>
      </c>
      <c r="M80" s="217">
        <v>506315</v>
      </c>
      <c r="N80" t="s">
        <v>219</v>
      </c>
      <c r="O80" t="s">
        <v>355</v>
      </c>
      <c r="P80" t="str">
        <f t="shared" si="34"/>
        <v>2</v>
      </c>
      <c r="Q80">
        <v>20110</v>
      </c>
      <c r="R80" t="s">
        <v>568</v>
      </c>
      <c r="S80" t="s">
        <v>569</v>
      </c>
      <c r="T80" t="s">
        <v>368</v>
      </c>
      <c r="U80" t="s">
        <v>61</v>
      </c>
      <c r="V80">
        <v>685</v>
      </c>
      <c r="W80" t="s">
        <v>604</v>
      </c>
      <c r="X80" t="s">
        <v>734</v>
      </c>
      <c r="Y80" s="95">
        <v>42461</v>
      </c>
      <c r="Z80" t="s">
        <v>201</v>
      </c>
      <c r="AA80" t="s">
        <v>118</v>
      </c>
      <c r="AB80" t="s">
        <v>162</v>
      </c>
      <c r="AC80" t="s">
        <v>4175</v>
      </c>
      <c r="AD80" t="s">
        <v>736</v>
      </c>
      <c r="AF80" t="s">
        <v>737</v>
      </c>
      <c r="AG80" t="s">
        <v>614</v>
      </c>
      <c r="AI80" s="146" t="e">
        <v>#N/A</v>
      </c>
      <c r="AJ80" t="str">
        <f t="shared" si="35"/>
        <v>Active</v>
      </c>
      <c r="AK80">
        <f t="shared" si="36"/>
        <v>8482</v>
      </c>
      <c r="AL80" t="str">
        <f t="shared" si="37"/>
        <v>鈴木 悠太</v>
      </c>
      <c r="AM80" s="155" t="e">
        <f>+VLOOKUP($AK80,#REF!,3,0)</f>
        <v>#REF!</v>
      </c>
      <c r="AN80" t="e">
        <f t="shared" si="38"/>
        <v>#REF!</v>
      </c>
      <c r="AO80" s="154" t="s">
        <v>54</v>
      </c>
      <c r="AP80" t="e">
        <f>VLOOKUP(AM80,#REF!,2,0)</f>
        <v>#REF!</v>
      </c>
      <c r="AQ80" t="e">
        <f>VLOOKUP(AM80,#REF!,3,0)</f>
        <v>#REF!</v>
      </c>
      <c r="AR80" t="e">
        <f>VLOOKUP(AM80,#REF!,4,0)</f>
        <v>#REF!</v>
      </c>
      <c r="AS80" t="str">
        <f t="shared" si="32"/>
        <v>Oracle Consulting Services</v>
      </c>
      <c r="AT80" t="e">
        <f>VLOOKUP(AM80,#REF!,6,0)</f>
        <v>#REF!</v>
      </c>
      <c r="AU80" t="e">
        <f>VLOOKUP(AM80,#REF!,7,0)</f>
        <v>#REF!</v>
      </c>
      <c r="AV80" t="e">
        <f>VLOOKUP(AM80,#REF!,8,0)</f>
        <v>#REF!</v>
      </c>
      <c r="AW80" s="155">
        <v>506325</v>
      </c>
      <c r="AX80" t="str">
        <f>VLOOKUP($BA80,Jobcodemaster!$A:$J,4,0)</f>
        <v>IC1</v>
      </c>
      <c r="AY80" t="str">
        <f>VLOOKUP($BA80,Jobcodemaster!$A:$J,5,0)</f>
        <v>L2</v>
      </c>
      <c r="AZ80" t="str">
        <f t="shared" si="39"/>
        <v>2</v>
      </c>
      <c r="BA80" s="155">
        <f t="shared" si="40"/>
        <v>20110</v>
      </c>
      <c r="BB80" t="str">
        <f>VLOOKUP($BA80,Jobcodemaster!$A:$J,7,0)</f>
        <v>20110.Associate Consultant - IC1</v>
      </c>
      <c r="BC80" t="str">
        <f>VLOOKUP($BA80,Jobcodemaster!$A:$J,9,0)</f>
        <v>Associate Consultant</v>
      </c>
      <c r="BD80" t="str">
        <f>VLOOKUP($BA80,Jobcodemaster!$A:$J,2,0)</f>
        <v>Delivery</v>
      </c>
      <c r="BE80" t="str">
        <f>VLOOKUP($BA80,Jobcodemaster!$A:$J,3,0)</f>
        <v>B</v>
      </c>
      <c r="BF80" t="e">
        <f>VLOOKUP(AM80,#REF!,14,0)</f>
        <v>#REF!</v>
      </c>
      <c r="BG80" t="e">
        <f>VLOOKUP(AM80,#REF!,15,0)</f>
        <v>#REF!</v>
      </c>
      <c r="BH80" t="str">
        <f t="shared" si="41"/>
        <v>yuta.s.suzuki@oracle.com</v>
      </c>
      <c r="BI80" s="95">
        <f t="shared" si="42"/>
        <v>42461</v>
      </c>
      <c r="BJ80" t="str">
        <f t="shared" si="43"/>
        <v>NG</v>
      </c>
      <c r="BK80" t="str">
        <f t="shared" si="44"/>
        <v>JP-Tokyo-Akasaka Office</v>
      </c>
      <c r="BL80" t="str">
        <f t="shared" si="45"/>
        <v>ACB</v>
      </c>
      <c r="BM80" t="str">
        <f t="shared" si="46"/>
        <v>ｽｽﾞｷ ﾕｳﾀ</v>
      </c>
      <c r="BN80" t="str">
        <f t="shared" si="47"/>
        <v>Yuta Suzuki</v>
      </c>
      <c r="BO80" s="164">
        <f t="shared" si="48"/>
        <v>0</v>
      </c>
      <c r="BP80" t="str">
        <f t="shared" si="49"/>
        <v>すずき ゆうた</v>
      </c>
      <c r="BQ80" t="e">
        <f>VLOOKUP(AM80,#REF!,12,0)</f>
        <v>#REF!</v>
      </c>
      <c r="BS80" s="173" t="str">
        <f t="shared" si="50"/>
        <v>Y</v>
      </c>
      <c r="BT80" s="173" t="str">
        <f t="shared" si="50"/>
        <v/>
      </c>
      <c r="BU80" s="173" t="str">
        <f t="shared" si="50"/>
        <v/>
      </c>
      <c r="BV80" s="173" t="str">
        <f t="shared" si="50"/>
        <v/>
      </c>
      <c r="BW80" s="173" t="e">
        <f t="shared" si="51"/>
        <v>#REF!</v>
      </c>
      <c r="BX80" s="173" t="str">
        <f t="shared" si="52"/>
        <v>Y</v>
      </c>
      <c r="BY80" s="174">
        <f t="shared" si="53"/>
        <v>8482</v>
      </c>
      <c r="BZ80" t="str">
        <f t="shared" si="54"/>
        <v>yuta.s.suzuki@oracle.com</v>
      </c>
      <c r="CA80" s="214">
        <f t="shared" si="55"/>
        <v>43574</v>
      </c>
      <c r="CB80">
        <f t="shared" si="56"/>
        <v>506325</v>
      </c>
      <c r="CC80" t="e">
        <f t="shared" si="57"/>
        <v>#REF!</v>
      </c>
      <c r="CD80" t="e">
        <f t="shared" si="33"/>
        <v>#REF!</v>
      </c>
      <c r="CE80" t="str">
        <f t="shared" si="58"/>
        <v>JPBG  - Oracle Corporation Japan</v>
      </c>
      <c r="CF80" t="str">
        <f t="shared" si="59"/>
        <v/>
      </c>
      <c r="CG80" t="str">
        <f t="shared" si="60"/>
        <v/>
      </c>
    </row>
    <row r="81" spans="1:85">
      <c r="A81" t="s">
        <v>51</v>
      </c>
      <c r="B81">
        <v>950380</v>
      </c>
      <c r="C81" t="s">
        <v>739</v>
      </c>
      <c r="D81" t="s">
        <v>605</v>
      </c>
      <c r="E81" t="s">
        <v>54</v>
      </c>
      <c r="F81" t="s">
        <v>397</v>
      </c>
      <c r="G81" t="s">
        <v>577</v>
      </c>
      <c r="H81" t="s">
        <v>606</v>
      </c>
      <c r="I81" t="s">
        <v>55</v>
      </c>
      <c r="J81" t="s">
        <v>398</v>
      </c>
      <c r="K81" t="s">
        <v>579</v>
      </c>
      <c r="L81" t="s">
        <v>607</v>
      </c>
      <c r="M81" s="217">
        <v>506315</v>
      </c>
      <c r="N81" t="s">
        <v>219</v>
      </c>
      <c r="O81" t="s">
        <v>355</v>
      </c>
      <c r="P81" t="str">
        <f t="shared" si="34"/>
        <v>2</v>
      </c>
      <c r="Q81">
        <v>20110</v>
      </c>
      <c r="R81" t="s">
        <v>568</v>
      </c>
      <c r="S81" t="s">
        <v>569</v>
      </c>
      <c r="T81" t="s">
        <v>368</v>
      </c>
      <c r="U81" t="s">
        <v>61</v>
      </c>
      <c r="V81">
        <v>685</v>
      </c>
      <c r="W81" t="s">
        <v>604</v>
      </c>
      <c r="X81" t="s">
        <v>740</v>
      </c>
      <c r="Y81" s="95">
        <v>42795</v>
      </c>
      <c r="Z81" t="s">
        <v>63</v>
      </c>
      <c r="AA81" t="s">
        <v>118</v>
      </c>
      <c r="AB81" t="s">
        <v>162</v>
      </c>
      <c r="AC81" t="s">
        <v>4176</v>
      </c>
      <c r="AD81" t="s">
        <v>742</v>
      </c>
      <c r="AF81" t="s">
        <v>743</v>
      </c>
      <c r="AG81" t="s">
        <v>614</v>
      </c>
      <c r="AI81" s="146" t="e">
        <v>#N/A</v>
      </c>
      <c r="AJ81" t="str">
        <f t="shared" si="35"/>
        <v>Active</v>
      </c>
      <c r="AK81">
        <f t="shared" si="36"/>
        <v>950380</v>
      </c>
      <c r="AL81" t="str">
        <f t="shared" si="37"/>
        <v>平田 総一朗</v>
      </c>
      <c r="AM81" s="155" t="e">
        <f>+VLOOKUP($AK81,#REF!,3,0)</f>
        <v>#REF!</v>
      </c>
      <c r="AN81" t="e">
        <f t="shared" si="38"/>
        <v>#REF!</v>
      </c>
      <c r="AO81" s="154" t="s">
        <v>54</v>
      </c>
      <c r="AP81" t="e">
        <f>VLOOKUP(AM81,#REF!,2,0)</f>
        <v>#REF!</v>
      </c>
      <c r="AQ81" t="e">
        <f>VLOOKUP(AM81,#REF!,3,0)</f>
        <v>#REF!</v>
      </c>
      <c r="AR81" t="e">
        <f>VLOOKUP(AM81,#REF!,4,0)</f>
        <v>#REF!</v>
      </c>
      <c r="AS81" t="str">
        <f t="shared" si="32"/>
        <v>Oracle Consulting Services</v>
      </c>
      <c r="AT81" t="e">
        <f>VLOOKUP(AM81,#REF!,6,0)</f>
        <v>#REF!</v>
      </c>
      <c r="AU81" t="e">
        <f>VLOOKUP(AM81,#REF!,7,0)</f>
        <v>#REF!</v>
      </c>
      <c r="AV81" t="e">
        <f>VLOOKUP(AM81,#REF!,8,0)</f>
        <v>#REF!</v>
      </c>
      <c r="AW81" s="155">
        <v>506325</v>
      </c>
      <c r="AX81" t="str">
        <f>VLOOKUP($BA81,Jobcodemaster!$A:$J,4,0)</f>
        <v>IC1</v>
      </c>
      <c r="AY81" t="str">
        <f>VLOOKUP($BA81,Jobcodemaster!$A:$J,5,0)</f>
        <v>L2</v>
      </c>
      <c r="AZ81" t="str">
        <f t="shared" si="39"/>
        <v>2</v>
      </c>
      <c r="BA81" s="155">
        <f t="shared" si="40"/>
        <v>20110</v>
      </c>
      <c r="BB81" t="str">
        <f>VLOOKUP($BA81,Jobcodemaster!$A:$J,7,0)</f>
        <v>20110.Associate Consultant - IC1</v>
      </c>
      <c r="BC81" t="str">
        <f>VLOOKUP($BA81,Jobcodemaster!$A:$J,9,0)</f>
        <v>Associate Consultant</v>
      </c>
      <c r="BD81" t="str">
        <f>VLOOKUP($BA81,Jobcodemaster!$A:$J,2,0)</f>
        <v>Delivery</v>
      </c>
      <c r="BE81" t="str">
        <f>VLOOKUP($BA81,Jobcodemaster!$A:$J,3,0)</f>
        <v>B</v>
      </c>
      <c r="BF81" t="e">
        <f>VLOOKUP(AM81,#REF!,14,0)</f>
        <v>#REF!</v>
      </c>
      <c r="BG81" t="e">
        <f>VLOOKUP(AM81,#REF!,15,0)</f>
        <v>#REF!</v>
      </c>
      <c r="BH81" t="str">
        <f t="shared" si="41"/>
        <v>soichiro.hirata@oracle.com</v>
      </c>
      <c r="BI81" s="95">
        <f t="shared" si="42"/>
        <v>42795</v>
      </c>
      <c r="BJ81" t="str">
        <f t="shared" si="43"/>
        <v>C</v>
      </c>
      <c r="BK81" t="str">
        <f t="shared" si="44"/>
        <v>JP-Tokyo-Akasaka Office</v>
      </c>
      <c r="BL81" t="str">
        <f t="shared" si="45"/>
        <v>ACB</v>
      </c>
      <c r="BM81" t="str">
        <f t="shared" si="46"/>
        <v>ﾋﾗﾀ ｿｳｲﾁﾛｳ</v>
      </c>
      <c r="BN81" t="str">
        <f t="shared" si="47"/>
        <v>Soichiro Hirata</v>
      </c>
      <c r="BO81" s="164">
        <f t="shared" si="48"/>
        <v>0</v>
      </c>
      <c r="BP81" t="str">
        <f t="shared" si="49"/>
        <v>ひらた そういちろう</v>
      </c>
      <c r="BQ81" t="e">
        <f>VLOOKUP(AM81,#REF!,12,0)</f>
        <v>#REF!</v>
      </c>
      <c r="BS81" s="173" t="str">
        <f t="shared" si="50"/>
        <v>Y</v>
      </c>
      <c r="BT81" s="173" t="str">
        <f t="shared" si="50"/>
        <v/>
      </c>
      <c r="BU81" s="173" t="str">
        <f t="shared" si="50"/>
        <v/>
      </c>
      <c r="BV81" s="173" t="str">
        <f t="shared" si="50"/>
        <v/>
      </c>
      <c r="BW81" s="173" t="e">
        <f t="shared" si="51"/>
        <v>#REF!</v>
      </c>
      <c r="BX81" s="173" t="str">
        <f t="shared" si="52"/>
        <v>Y</v>
      </c>
      <c r="BY81" s="174">
        <f t="shared" si="53"/>
        <v>950380</v>
      </c>
      <c r="BZ81" t="str">
        <f t="shared" si="54"/>
        <v>soichiro.hirata@oracle.com</v>
      </c>
      <c r="CA81" s="214">
        <f t="shared" si="55"/>
        <v>43574</v>
      </c>
      <c r="CB81">
        <f t="shared" si="56"/>
        <v>506325</v>
      </c>
      <c r="CC81" t="e">
        <f t="shared" si="57"/>
        <v>#REF!</v>
      </c>
      <c r="CD81" t="e">
        <f t="shared" si="33"/>
        <v>#REF!</v>
      </c>
      <c r="CE81" t="str">
        <f t="shared" si="58"/>
        <v>JPBG  - Oracle Corporation Japan</v>
      </c>
      <c r="CF81" t="str">
        <f t="shared" si="59"/>
        <v/>
      </c>
      <c r="CG81" t="str">
        <f t="shared" si="60"/>
        <v/>
      </c>
    </row>
    <row r="82" spans="1:85">
      <c r="A82" t="s">
        <v>51</v>
      </c>
      <c r="B82">
        <v>1021322</v>
      </c>
      <c r="C82" t="s">
        <v>745</v>
      </c>
      <c r="D82" t="s">
        <v>605</v>
      </c>
      <c r="E82" s="146" t="s">
        <v>54</v>
      </c>
      <c r="F82" s="146" t="s">
        <v>397</v>
      </c>
      <c r="G82" s="146" t="s">
        <v>577</v>
      </c>
      <c r="H82" s="146" t="s">
        <v>606</v>
      </c>
      <c r="I82" s="146" t="s">
        <v>55</v>
      </c>
      <c r="J82" s="146" t="s">
        <v>398</v>
      </c>
      <c r="K82" s="146" t="s">
        <v>579</v>
      </c>
      <c r="L82" s="146" t="s">
        <v>607</v>
      </c>
      <c r="M82" s="217">
        <v>506315</v>
      </c>
      <c r="N82" t="s">
        <v>219</v>
      </c>
      <c r="O82" t="s">
        <v>355</v>
      </c>
      <c r="P82" t="str">
        <f t="shared" si="34"/>
        <v>2</v>
      </c>
      <c r="Q82" s="153">
        <v>22022</v>
      </c>
      <c r="R82" s="145" t="s">
        <v>356</v>
      </c>
      <c r="S82" t="s">
        <v>357</v>
      </c>
      <c r="T82" t="s">
        <v>127</v>
      </c>
      <c r="U82" t="s">
        <v>128</v>
      </c>
      <c r="V82">
        <v>685</v>
      </c>
      <c r="W82" t="s">
        <v>604</v>
      </c>
      <c r="X82" t="s">
        <v>746</v>
      </c>
      <c r="Y82" s="95">
        <v>43191</v>
      </c>
      <c r="Z82" t="s">
        <v>201</v>
      </c>
      <c r="AA82" t="s">
        <v>64</v>
      </c>
      <c r="AB82" t="s">
        <v>162</v>
      </c>
      <c r="AC82" t="s">
        <v>4177</v>
      </c>
      <c r="AD82" t="s">
        <v>748</v>
      </c>
      <c r="AF82" t="s">
        <v>749</v>
      </c>
      <c r="AG82" t="s">
        <v>614</v>
      </c>
      <c r="AI82" s="146" t="s">
        <v>5024</v>
      </c>
      <c r="AJ82" t="str">
        <f t="shared" si="35"/>
        <v>Active</v>
      </c>
      <c r="AK82">
        <f t="shared" si="36"/>
        <v>1021322</v>
      </c>
      <c r="AL82" t="str">
        <f t="shared" si="37"/>
        <v>中川 健太郎</v>
      </c>
      <c r="AM82" s="155" t="e">
        <f>+VLOOKUP($AK82,#REF!,3,0)</f>
        <v>#REF!</v>
      </c>
      <c r="AN82" t="e">
        <f t="shared" si="38"/>
        <v>#REF!</v>
      </c>
      <c r="AO82" s="154" t="s">
        <v>54</v>
      </c>
      <c r="AP82" t="e">
        <f>VLOOKUP(AM82,#REF!,2,0)</f>
        <v>#REF!</v>
      </c>
      <c r="AQ82" t="e">
        <f>VLOOKUP(AM82,#REF!,3,0)</f>
        <v>#REF!</v>
      </c>
      <c r="AR82" t="e">
        <f>VLOOKUP(AM82,#REF!,4,0)</f>
        <v>#REF!</v>
      </c>
      <c r="AS82" t="str">
        <f t="shared" si="32"/>
        <v>Oracle Consulting Services</v>
      </c>
      <c r="AT82" t="e">
        <f>VLOOKUP(AM82,#REF!,6,0)</f>
        <v>#REF!</v>
      </c>
      <c r="AU82" t="e">
        <f>VLOOKUP(AM82,#REF!,7,0)</f>
        <v>#REF!</v>
      </c>
      <c r="AV82" t="e">
        <f>VLOOKUP(AM82,#REF!,8,0)</f>
        <v>#REF!</v>
      </c>
      <c r="AW82" s="155">
        <v>506325</v>
      </c>
      <c r="AX82" t="str">
        <f>VLOOKUP($BA82,Jobcodemaster!$A:$J,4,0)</f>
        <v>IC1</v>
      </c>
      <c r="AY82" t="str">
        <f>VLOOKUP($BA82,Jobcodemaster!$A:$J,5,0)</f>
        <v>L2</v>
      </c>
      <c r="AZ82" t="str">
        <f t="shared" si="39"/>
        <v>2</v>
      </c>
      <c r="BA82" s="155">
        <f t="shared" si="40"/>
        <v>22022</v>
      </c>
      <c r="BB82" t="str">
        <f>VLOOKUP($BA82,Jobcodemaster!$A:$J,7,0)</f>
        <v>22022.Consulting Staff Associate - IC1</v>
      </c>
      <c r="BC82" t="str">
        <f>VLOOKUP($BA82,Jobcodemaster!$A:$J,9,0)</f>
        <v>Consulting Staff Associate</v>
      </c>
      <c r="BD82" t="str">
        <f>VLOOKUP($BA82,Jobcodemaster!$A:$J,2,0)</f>
        <v>General/Operations</v>
      </c>
      <c r="BE82" t="str">
        <f>VLOOKUP($BA82,Jobcodemaster!$A:$J,3,0)</f>
        <v>NB</v>
      </c>
      <c r="BF82" t="e">
        <f>VLOOKUP(AM82,#REF!,14,0)</f>
        <v>#REF!</v>
      </c>
      <c r="BG82" t="e">
        <f>VLOOKUP(AM82,#REF!,15,0)</f>
        <v>#REF!</v>
      </c>
      <c r="BH82" t="str">
        <f t="shared" si="41"/>
        <v>kentaro.nakagawa@oracle.com</v>
      </c>
      <c r="BI82" s="95">
        <f t="shared" si="42"/>
        <v>43191</v>
      </c>
      <c r="BJ82" t="str">
        <f t="shared" si="43"/>
        <v>NG</v>
      </c>
      <c r="BK82" t="str">
        <f t="shared" si="44"/>
        <v>JP-Tokyo-OAC</v>
      </c>
      <c r="BL82" t="str">
        <f t="shared" si="45"/>
        <v>ACB</v>
      </c>
      <c r="BM82" t="str">
        <f t="shared" si="46"/>
        <v>ﾅｶｶﾞﾜ ｹﾝﾀﾛｳ</v>
      </c>
      <c r="BN82" t="str">
        <f t="shared" si="47"/>
        <v>Kentaro Nakagawa</v>
      </c>
      <c r="BO82" s="164">
        <f t="shared" si="48"/>
        <v>0</v>
      </c>
      <c r="BP82" t="str">
        <f t="shared" si="49"/>
        <v>なかがわ けんたろう</v>
      </c>
      <c r="BQ82" t="e">
        <f>VLOOKUP(AM82,#REF!,12,0)</f>
        <v>#REF!</v>
      </c>
      <c r="BS82" s="173" t="str">
        <f t="shared" si="50"/>
        <v>Y</v>
      </c>
      <c r="BT82" s="173" t="str">
        <f t="shared" si="50"/>
        <v/>
      </c>
      <c r="BU82" s="173" t="str">
        <f t="shared" si="50"/>
        <v/>
      </c>
      <c r="BV82" s="173" t="str">
        <f t="shared" si="50"/>
        <v/>
      </c>
      <c r="BW82" s="173" t="e">
        <f t="shared" si="51"/>
        <v>#REF!</v>
      </c>
      <c r="BX82" s="173" t="str">
        <f t="shared" si="52"/>
        <v>Y</v>
      </c>
      <c r="BY82" s="174">
        <f t="shared" si="53"/>
        <v>1021322</v>
      </c>
      <c r="BZ82" t="str">
        <f t="shared" si="54"/>
        <v>kentaro.nakagawa@oracle.com</v>
      </c>
      <c r="CA82" s="214">
        <f t="shared" si="55"/>
        <v>43574</v>
      </c>
      <c r="CB82">
        <f t="shared" si="56"/>
        <v>506325</v>
      </c>
      <c r="CC82" t="e">
        <f t="shared" si="57"/>
        <v>#REF!</v>
      </c>
      <c r="CD82" t="e">
        <f t="shared" si="33"/>
        <v>#REF!</v>
      </c>
      <c r="CE82" t="str">
        <f t="shared" si="58"/>
        <v>JPBG  - Oracle Corporation Japan</v>
      </c>
      <c r="CF82" t="str">
        <f t="shared" si="59"/>
        <v/>
      </c>
      <c r="CG82" t="str">
        <f t="shared" si="60"/>
        <v/>
      </c>
    </row>
    <row r="83" spans="1:85">
      <c r="A83" t="s">
        <v>51</v>
      </c>
      <c r="B83">
        <v>3060</v>
      </c>
      <c r="C83" t="s">
        <v>751</v>
      </c>
      <c r="D83" t="s">
        <v>752</v>
      </c>
      <c r="E83" t="s">
        <v>54</v>
      </c>
      <c r="F83" t="s">
        <v>397</v>
      </c>
      <c r="G83" t="s">
        <v>577</v>
      </c>
      <c r="H83" t="s">
        <v>753</v>
      </c>
      <c r="I83" t="s">
        <v>55</v>
      </c>
      <c r="J83" t="s">
        <v>398</v>
      </c>
      <c r="K83" t="s">
        <v>579</v>
      </c>
      <c r="L83" t="s">
        <v>754</v>
      </c>
      <c r="M83" s="217">
        <v>506315</v>
      </c>
      <c r="N83" t="s">
        <v>157</v>
      </c>
      <c r="O83" t="s">
        <v>158</v>
      </c>
      <c r="P83" t="str">
        <f t="shared" si="34"/>
        <v>6</v>
      </c>
      <c r="Q83">
        <v>20710</v>
      </c>
      <c r="R83" t="s">
        <v>755</v>
      </c>
      <c r="S83" t="s">
        <v>756</v>
      </c>
      <c r="T83" t="s">
        <v>368</v>
      </c>
      <c r="U83" t="s">
        <v>61</v>
      </c>
      <c r="V83">
        <v>729</v>
      </c>
      <c r="W83" t="s">
        <v>575</v>
      </c>
      <c r="X83" t="s">
        <v>757</v>
      </c>
      <c r="Y83" s="95">
        <v>38808</v>
      </c>
      <c r="Z83" t="s">
        <v>201</v>
      </c>
      <c r="AA83" t="s">
        <v>118</v>
      </c>
      <c r="AB83" t="s">
        <v>162</v>
      </c>
      <c r="AC83" t="s">
        <v>4178</v>
      </c>
      <c r="AD83" t="s">
        <v>759</v>
      </c>
      <c r="AE83" t="s">
        <v>67</v>
      </c>
      <c r="AF83" t="s">
        <v>760</v>
      </c>
      <c r="AG83" t="s">
        <v>761</v>
      </c>
      <c r="AI83" s="146" t="e">
        <v>#N/A</v>
      </c>
      <c r="AJ83" t="str">
        <f t="shared" si="35"/>
        <v>Active</v>
      </c>
      <c r="AK83">
        <f t="shared" si="36"/>
        <v>3060</v>
      </c>
      <c r="AL83" t="str">
        <f t="shared" si="37"/>
        <v>小西 亮輔</v>
      </c>
      <c r="AM83" s="155" t="e">
        <f>+VLOOKUP($AK83,#REF!,3,0)</f>
        <v>#REF!</v>
      </c>
      <c r="AN83" t="e">
        <f t="shared" si="38"/>
        <v>#REF!</v>
      </c>
      <c r="AO83" s="154" t="s">
        <v>54</v>
      </c>
      <c r="AP83" t="e">
        <f>VLOOKUP(AM83,#REF!,2,0)</f>
        <v>#REF!</v>
      </c>
      <c r="AQ83" t="e">
        <f>VLOOKUP(AM83,#REF!,3,0)</f>
        <v>#REF!</v>
      </c>
      <c r="AR83" t="e">
        <f>VLOOKUP(AM83,#REF!,4,0)</f>
        <v>#REF!</v>
      </c>
      <c r="AS83" t="str">
        <f t="shared" si="32"/>
        <v>Oracle Consulting Services</v>
      </c>
      <c r="AT83" t="e">
        <f>VLOOKUP(AM83,#REF!,6,0)</f>
        <v>#REF!</v>
      </c>
      <c r="AU83" t="e">
        <f>VLOOKUP(AM83,#REF!,7,0)</f>
        <v>#REF!</v>
      </c>
      <c r="AV83" t="e">
        <f>VLOOKUP(AM83,#REF!,8,0)</f>
        <v>#REF!</v>
      </c>
      <c r="AW83" s="155">
        <v>506325</v>
      </c>
      <c r="AX83" t="str">
        <f>VLOOKUP($BA83,Jobcodemaster!$A:$J,4,0)</f>
        <v>M2</v>
      </c>
      <c r="AY83" t="str">
        <f>VLOOKUP($BA83,Jobcodemaster!$A:$J,5,0)</f>
        <v>L6</v>
      </c>
      <c r="AZ83" t="str">
        <f t="shared" si="39"/>
        <v>6</v>
      </c>
      <c r="BA83" s="155">
        <f t="shared" si="40"/>
        <v>20710</v>
      </c>
      <c r="BB83" t="str">
        <f>VLOOKUP($BA83,Jobcodemaster!$A:$J,7,0)</f>
        <v>20710.Managing Principal Consultant - M2</v>
      </c>
      <c r="BC83" t="str">
        <f>VLOOKUP($BA83,Jobcodemaster!$A:$J,9,0)</f>
        <v>Managing Principal Consultant</v>
      </c>
      <c r="BD83" t="str">
        <f>VLOOKUP($BA83,Jobcodemaster!$A:$J,2,0)</f>
        <v>Delivery</v>
      </c>
      <c r="BE83" t="str">
        <f>VLOOKUP($BA83,Jobcodemaster!$A:$J,3,0)</f>
        <v>B</v>
      </c>
      <c r="BF83" t="e">
        <f>VLOOKUP(AM83,#REF!,14,0)</f>
        <v>#REF!</v>
      </c>
      <c r="BG83" t="e">
        <f>VLOOKUP(AM83,#REF!,15,0)</f>
        <v>#REF!</v>
      </c>
      <c r="BH83" t="str">
        <f t="shared" si="41"/>
        <v>ryosuke.konishi@oracle.com</v>
      </c>
      <c r="BI83" s="95">
        <f t="shared" si="42"/>
        <v>38808</v>
      </c>
      <c r="BJ83" t="str">
        <f t="shared" si="43"/>
        <v>NG</v>
      </c>
      <c r="BK83" t="str">
        <f t="shared" si="44"/>
        <v>JP-Tokyo-Akasaka Office</v>
      </c>
      <c r="BL83" t="str">
        <f t="shared" si="45"/>
        <v>ACB</v>
      </c>
      <c r="BM83" t="str">
        <f t="shared" si="46"/>
        <v>ｺﾆｼ ﾘｮｳｽｹ</v>
      </c>
      <c r="BN83" t="str">
        <f t="shared" si="47"/>
        <v>Ryosuke Konishi</v>
      </c>
      <c r="BO83" s="164" t="str">
        <f t="shared" si="48"/>
        <v>Y</v>
      </c>
      <c r="BP83" t="str">
        <f t="shared" si="49"/>
        <v>こにし りょうすけ</v>
      </c>
      <c r="BQ83" t="e">
        <f>VLOOKUP(AM83,#REF!,12,0)</f>
        <v>#REF!</v>
      </c>
      <c r="BS83" s="173" t="str">
        <f t="shared" si="50"/>
        <v>Y</v>
      </c>
      <c r="BT83" s="173" t="str">
        <f t="shared" si="50"/>
        <v/>
      </c>
      <c r="BU83" s="173" t="str">
        <f t="shared" si="50"/>
        <v/>
      </c>
      <c r="BV83" s="173" t="str">
        <f t="shared" si="50"/>
        <v/>
      </c>
      <c r="BW83" s="173" t="e">
        <f t="shared" si="51"/>
        <v>#REF!</v>
      </c>
      <c r="BX83" s="173" t="str">
        <f t="shared" si="52"/>
        <v>Y</v>
      </c>
      <c r="BY83" s="174">
        <f t="shared" si="53"/>
        <v>3060</v>
      </c>
      <c r="BZ83" t="str">
        <f t="shared" si="54"/>
        <v>ryosuke.konishi@oracle.com</v>
      </c>
      <c r="CA83" s="214">
        <f t="shared" si="55"/>
        <v>43574</v>
      </c>
      <c r="CB83">
        <f t="shared" si="56"/>
        <v>506325</v>
      </c>
      <c r="CC83" t="e">
        <f t="shared" si="57"/>
        <v>#REF!</v>
      </c>
      <c r="CD83" t="e">
        <f t="shared" si="33"/>
        <v>#REF!</v>
      </c>
      <c r="CE83" t="str">
        <f t="shared" si="58"/>
        <v>JPBG  - Oracle Corporation Japan</v>
      </c>
      <c r="CF83" t="str">
        <f t="shared" si="59"/>
        <v/>
      </c>
      <c r="CG83" t="str">
        <f t="shared" si="60"/>
        <v/>
      </c>
    </row>
    <row r="84" spans="1:85" s="146" customFormat="1">
      <c r="A84" s="146" t="s">
        <v>51</v>
      </c>
      <c r="B84" s="146">
        <v>1614</v>
      </c>
      <c r="C84" s="146" t="s">
        <v>763</v>
      </c>
      <c r="D84" s="146" t="s">
        <v>752</v>
      </c>
      <c r="E84" s="146" t="s">
        <v>54</v>
      </c>
      <c r="F84" s="146" t="s">
        <v>397</v>
      </c>
      <c r="G84" s="146" t="s">
        <v>577</v>
      </c>
      <c r="H84" s="146" t="s">
        <v>753</v>
      </c>
      <c r="I84" s="146" t="s">
        <v>55</v>
      </c>
      <c r="J84" s="146" t="s">
        <v>398</v>
      </c>
      <c r="K84" s="146" t="s">
        <v>579</v>
      </c>
      <c r="L84" s="146" t="s">
        <v>754</v>
      </c>
      <c r="M84" s="217">
        <v>506315</v>
      </c>
      <c r="N84" s="146" t="s">
        <v>123</v>
      </c>
      <c r="O84" s="146" t="s">
        <v>158</v>
      </c>
      <c r="P84" s="146" t="str">
        <f t="shared" si="34"/>
        <v>6</v>
      </c>
      <c r="Q84" s="146">
        <v>20610</v>
      </c>
      <c r="R84" s="146" t="s">
        <v>590</v>
      </c>
      <c r="S84" s="146" t="s">
        <v>591</v>
      </c>
      <c r="T84" s="146" t="s">
        <v>368</v>
      </c>
      <c r="U84" s="146" t="s">
        <v>61</v>
      </c>
      <c r="V84" s="146">
        <v>3060</v>
      </c>
      <c r="W84" s="146" t="s">
        <v>751</v>
      </c>
      <c r="X84" s="146" t="s">
        <v>764</v>
      </c>
      <c r="Y84" s="200">
        <v>36100</v>
      </c>
      <c r="Z84" s="146" t="s">
        <v>63</v>
      </c>
      <c r="AA84" s="146" t="s">
        <v>118</v>
      </c>
      <c r="AB84" s="146" t="s">
        <v>162</v>
      </c>
      <c r="AC84" s="146" t="s">
        <v>4179</v>
      </c>
      <c r="AD84" s="146" t="s">
        <v>766</v>
      </c>
      <c r="AF84" s="146" t="s">
        <v>767</v>
      </c>
      <c r="AG84" s="146" t="s">
        <v>761</v>
      </c>
      <c r="AI84" s="146" t="e">
        <v>#N/A</v>
      </c>
      <c r="AJ84" s="146" t="str">
        <f t="shared" si="35"/>
        <v>Active</v>
      </c>
      <c r="AK84" s="146">
        <f t="shared" si="36"/>
        <v>1614</v>
      </c>
      <c r="AL84" s="146" t="str">
        <f t="shared" si="37"/>
        <v>小原 賢介</v>
      </c>
      <c r="AM84" s="155" t="e">
        <f>+VLOOKUP($AK84,#REF!,3,0)</f>
        <v>#REF!</v>
      </c>
      <c r="AN84" s="146" t="e">
        <f t="shared" si="38"/>
        <v>#REF!</v>
      </c>
      <c r="AO84" s="201" t="s">
        <v>54</v>
      </c>
      <c r="AP84" s="146" t="e">
        <f>VLOOKUP(AM84,#REF!,2,0)</f>
        <v>#REF!</v>
      </c>
      <c r="AQ84" s="146" t="e">
        <f>VLOOKUP(AM84,#REF!,3,0)</f>
        <v>#REF!</v>
      </c>
      <c r="AR84" s="146" t="e">
        <f>VLOOKUP(AM84,#REF!,4,0)</f>
        <v>#REF!</v>
      </c>
      <c r="AS84" s="146" t="str">
        <f t="shared" si="32"/>
        <v>Oracle Consulting Services</v>
      </c>
      <c r="AT84" s="146" t="e">
        <f>VLOOKUP(AM84,#REF!,6,0)</f>
        <v>#REF!</v>
      </c>
      <c r="AU84" s="146" t="e">
        <f>VLOOKUP(AM84,#REF!,7,0)</f>
        <v>#REF!</v>
      </c>
      <c r="AV84" s="146" t="e">
        <f>VLOOKUP(AM84,#REF!,8,0)</f>
        <v>#REF!</v>
      </c>
      <c r="AW84" s="146">
        <v>506325</v>
      </c>
      <c r="AX84" t="str">
        <f>VLOOKUP($BA84,Jobcodemaster!$A:$J,4,0)</f>
        <v>IC3</v>
      </c>
      <c r="AY84" t="str">
        <f>VLOOKUP($BA84,Jobcodemaster!$A:$J,5,0)</f>
        <v>L6</v>
      </c>
      <c r="AZ84" t="str">
        <f t="shared" si="39"/>
        <v>6</v>
      </c>
      <c r="BA84" s="155">
        <f t="shared" si="40"/>
        <v>20610</v>
      </c>
      <c r="BB84" t="str">
        <f>VLOOKUP($BA84,Jobcodemaster!$A:$J,7,0)</f>
        <v>20610.Senior Principal Consultant - IC3</v>
      </c>
      <c r="BC84" t="str">
        <f>VLOOKUP($BA84,Jobcodemaster!$A:$J,9,0)</f>
        <v>Senior Principal Consultant</v>
      </c>
      <c r="BD84" t="str">
        <f>VLOOKUP($BA84,Jobcodemaster!$A:$J,2,0)</f>
        <v>Delivery</v>
      </c>
      <c r="BE84" t="str">
        <f>VLOOKUP($BA84,Jobcodemaster!$A:$J,3,0)</f>
        <v>B</v>
      </c>
      <c r="BF84" s="146" t="e">
        <f>VLOOKUP(AM84,#REF!,14,0)</f>
        <v>#REF!</v>
      </c>
      <c r="BG84" s="146" t="e">
        <f>VLOOKUP(AM84,#REF!,15,0)</f>
        <v>#REF!</v>
      </c>
      <c r="BH84" s="146" t="str">
        <f t="shared" si="41"/>
        <v>kensuke.obara@oracle.com</v>
      </c>
      <c r="BI84" s="200">
        <f t="shared" si="42"/>
        <v>36100</v>
      </c>
      <c r="BJ84" s="146" t="str">
        <f t="shared" si="43"/>
        <v>C</v>
      </c>
      <c r="BK84" s="146" t="str">
        <f t="shared" si="44"/>
        <v>JP-Tokyo-Akasaka Office</v>
      </c>
      <c r="BL84" s="146" t="str">
        <f t="shared" si="45"/>
        <v>ACB</v>
      </c>
      <c r="BM84" s="146" t="str">
        <f t="shared" si="46"/>
        <v>ｵﾊﾞﾗ ｹﾝｽｹ</v>
      </c>
      <c r="BN84" s="146" t="str">
        <f t="shared" si="47"/>
        <v>Kensuke Obara</v>
      </c>
      <c r="BO84" s="202">
        <f t="shared" si="48"/>
        <v>0</v>
      </c>
      <c r="BP84" s="146" t="str">
        <f t="shared" si="49"/>
        <v>おばら けんすけ</v>
      </c>
      <c r="BQ84" s="146" t="e">
        <f>VLOOKUP(AM84,#REF!,12,0)</f>
        <v>#REF!</v>
      </c>
      <c r="BS84" s="203" t="str">
        <f t="shared" si="50"/>
        <v>Y</v>
      </c>
      <c r="BT84" s="203" t="str">
        <f t="shared" si="50"/>
        <v/>
      </c>
      <c r="BU84" s="203" t="str">
        <f t="shared" si="50"/>
        <v/>
      </c>
      <c r="BV84" s="203" t="str">
        <f t="shared" si="50"/>
        <v/>
      </c>
      <c r="BW84" s="173" t="e">
        <f t="shared" si="51"/>
        <v>#REF!</v>
      </c>
      <c r="BX84" s="203" t="str">
        <f t="shared" si="52"/>
        <v>Y</v>
      </c>
      <c r="BY84" s="146">
        <f t="shared" si="53"/>
        <v>1614</v>
      </c>
      <c r="BZ84" s="146" t="str">
        <f t="shared" si="54"/>
        <v>kensuke.obara@oracle.com</v>
      </c>
      <c r="CA84" s="216">
        <f t="shared" si="55"/>
        <v>43574</v>
      </c>
      <c r="CB84" s="146">
        <f t="shared" si="56"/>
        <v>506325</v>
      </c>
      <c r="CC84" s="146" t="e">
        <f t="shared" si="57"/>
        <v>#REF!</v>
      </c>
      <c r="CD84" s="146" t="e">
        <f t="shared" si="33"/>
        <v>#REF!</v>
      </c>
      <c r="CE84" s="146" t="str">
        <f t="shared" si="58"/>
        <v>JPBG  - Oracle Corporation Japan</v>
      </c>
      <c r="CF84" s="146" t="str">
        <f t="shared" si="59"/>
        <v/>
      </c>
      <c r="CG84" s="146" t="str">
        <f t="shared" si="60"/>
        <v/>
      </c>
    </row>
    <row r="85" spans="1:85">
      <c r="A85" t="s">
        <v>51</v>
      </c>
      <c r="B85">
        <v>3525</v>
      </c>
      <c r="C85" t="s">
        <v>769</v>
      </c>
      <c r="D85" t="s">
        <v>752</v>
      </c>
      <c r="E85" t="s">
        <v>54</v>
      </c>
      <c r="F85" t="s">
        <v>397</v>
      </c>
      <c r="G85" t="s">
        <v>577</v>
      </c>
      <c r="H85" t="s">
        <v>753</v>
      </c>
      <c r="I85" t="s">
        <v>55</v>
      </c>
      <c r="J85" t="s">
        <v>398</v>
      </c>
      <c r="K85" t="s">
        <v>579</v>
      </c>
      <c r="L85" t="s">
        <v>754</v>
      </c>
      <c r="M85" s="217">
        <v>508835</v>
      </c>
      <c r="N85" t="s">
        <v>123</v>
      </c>
      <c r="O85" t="s">
        <v>158</v>
      </c>
      <c r="P85" t="str">
        <f t="shared" si="34"/>
        <v>6</v>
      </c>
      <c r="Q85">
        <v>20610</v>
      </c>
      <c r="R85" t="s">
        <v>590</v>
      </c>
      <c r="S85" t="s">
        <v>591</v>
      </c>
      <c r="T85" t="s">
        <v>368</v>
      </c>
      <c r="U85" t="s">
        <v>61</v>
      </c>
      <c r="V85">
        <v>3060</v>
      </c>
      <c r="W85" t="s">
        <v>751</v>
      </c>
      <c r="X85" t="s">
        <v>770</v>
      </c>
      <c r="Y85" s="95">
        <v>39356</v>
      </c>
      <c r="Z85" t="s">
        <v>63</v>
      </c>
      <c r="AA85" t="s">
        <v>118</v>
      </c>
      <c r="AB85" t="s">
        <v>162</v>
      </c>
      <c r="AC85" t="s">
        <v>4180</v>
      </c>
      <c r="AD85" t="s">
        <v>772</v>
      </c>
      <c r="AF85" t="s">
        <v>773</v>
      </c>
      <c r="AG85" t="s">
        <v>761</v>
      </c>
      <c r="AI85" s="146" t="e">
        <v>#N/A</v>
      </c>
      <c r="AJ85" t="str">
        <f t="shared" si="35"/>
        <v>Active</v>
      </c>
      <c r="AK85">
        <f t="shared" si="36"/>
        <v>3525</v>
      </c>
      <c r="AL85" t="str">
        <f t="shared" si="37"/>
        <v>岩本 友香</v>
      </c>
      <c r="AM85" s="155" t="e">
        <f>+VLOOKUP($AK85,#REF!,3,0)</f>
        <v>#REF!</v>
      </c>
      <c r="AN85" t="e">
        <f t="shared" si="38"/>
        <v>#REF!</v>
      </c>
      <c r="AO85" s="154" t="s">
        <v>54</v>
      </c>
      <c r="AP85" t="e">
        <f>VLOOKUP(AM85,#REF!,2,0)</f>
        <v>#REF!</v>
      </c>
      <c r="AQ85" t="e">
        <f>VLOOKUP(AM85,#REF!,3,0)</f>
        <v>#REF!</v>
      </c>
      <c r="AR85" t="e">
        <f>VLOOKUP(AM85,#REF!,4,0)</f>
        <v>#REF!</v>
      </c>
      <c r="AS85" t="str">
        <f t="shared" si="32"/>
        <v>Oracle Consulting Services</v>
      </c>
      <c r="AT85" t="e">
        <f>VLOOKUP(AM85,#REF!,6,0)</f>
        <v>#REF!</v>
      </c>
      <c r="AU85" t="e">
        <f>VLOOKUP(AM85,#REF!,7,0)</f>
        <v>#REF!</v>
      </c>
      <c r="AV85" t="e">
        <f>VLOOKUP(AM85,#REF!,8,0)</f>
        <v>#REF!</v>
      </c>
      <c r="AW85" s="155">
        <v>508835</v>
      </c>
      <c r="AX85" t="str">
        <f>VLOOKUP($BA85,Jobcodemaster!$A:$J,4,0)</f>
        <v>IC3</v>
      </c>
      <c r="AY85" t="str">
        <f>VLOOKUP($BA85,Jobcodemaster!$A:$J,5,0)</f>
        <v>L6</v>
      </c>
      <c r="AZ85" t="str">
        <f t="shared" si="39"/>
        <v>6</v>
      </c>
      <c r="BA85" s="155">
        <f t="shared" si="40"/>
        <v>20610</v>
      </c>
      <c r="BB85" t="str">
        <f>VLOOKUP($BA85,Jobcodemaster!$A:$J,7,0)</f>
        <v>20610.Senior Principal Consultant - IC3</v>
      </c>
      <c r="BC85" t="str">
        <f>VLOOKUP($BA85,Jobcodemaster!$A:$J,9,0)</f>
        <v>Senior Principal Consultant</v>
      </c>
      <c r="BD85" t="str">
        <f>VLOOKUP($BA85,Jobcodemaster!$A:$J,2,0)</f>
        <v>Delivery</v>
      </c>
      <c r="BE85" t="str">
        <f>VLOOKUP($BA85,Jobcodemaster!$A:$J,3,0)</f>
        <v>B</v>
      </c>
      <c r="BF85" t="e">
        <f>VLOOKUP(AM85,#REF!,14,0)</f>
        <v>#REF!</v>
      </c>
      <c r="BG85" t="e">
        <f>VLOOKUP(AM85,#REF!,15,0)</f>
        <v>#REF!</v>
      </c>
      <c r="BH85" t="str">
        <f t="shared" si="41"/>
        <v>tomoka.iwamoto@oracle.com</v>
      </c>
      <c r="BI85" s="95">
        <f t="shared" si="42"/>
        <v>39356</v>
      </c>
      <c r="BJ85" t="str">
        <f t="shared" si="43"/>
        <v>C</v>
      </c>
      <c r="BK85" t="str">
        <f t="shared" si="44"/>
        <v>JP-Tokyo-Akasaka Office</v>
      </c>
      <c r="BL85" t="str">
        <f t="shared" si="45"/>
        <v>ACB</v>
      </c>
      <c r="BM85" t="str">
        <f t="shared" si="46"/>
        <v>ｲﾜﾓﾄ ﾄﾓｶ</v>
      </c>
      <c r="BN85" t="str">
        <f t="shared" si="47"/>
        <v>Tomoka Iwamoto</v>
      </c>
      <c r="BO85" s="164">
        <f t="shared" si="48"/>
        <v>0</v>
      </c>
      <c r="BP85" t="str">
        <f t="shared" si="49"/>
        <v>いわもと ともか</v>
      </c>
      <c r="BQ85" t="e">
        <f>VLOOKUP(AM85,#REF!,12,0)</f>
        <v>#REF!</v>
      </c>
      <c r="BS85" s="173" t="str">
        <f t="shared" si="50"/>
        <v/>
      </c>
      <c r="BT85" s="173" t="str">
        <f t="shared" si="50"/>
        <v/>
      </c>
      <c r="BU85" s="173" t="str">
        <f t="shared" si="50"/>
        <v/>
      </c>
      <c r="BV85" s="173" t="str">
        <f t="shared" si="50"/>
        <v/>
      </c>
      <c r="BW85" s="173" t="e">
        <f t="shared" si="51"/>
        <v>#REF!</v>
      </c>
      <c r="BX85" s="173" t="str">
        <f t="shared" si="52"/>
        <v/>
      </c>
      <c r="BY85" s="174" t="str">
        <f t="shared" si="53"/>
        <v/>
      </c>
      <c r="BZ85" t="str">
        <f t="shared" si="54"/>
        <v/>
      </c>
      <c r="CA85" s="214" t="str">
        <f t="shared" si="55"/>
        <v/>
      </c>
      <c r="CB85" t="str">
        <f t="shared" si="56"/>
        <v/>
      </c>
      <c r="CC85" t="e">
        <f t="shared" si="57"/>
        <v>#REF!</v>
      </c>
      <c r="CD85" t="e">
        <f t="shared" si="33"/>
        <v>#REF!</v>
      </c>
      <c r="CE85" t="str">
        <f t="shared" si="58"/>
        <v/>
      </c>
      <c r="CF85" t="str">
        <f t="shared" si="59"/>
        <v/>
      </c>
      <c r="CG85" t="str">
        <f t="shared" si="60"/>
        <v/>
      </c>
    </row>
    <row r="86" spans="1:85">
      <c r="A86" t="s">
        <v>51</v>
      </c>
      <c r="B86">
        <v>3575</v>
      </c>
      <c r="C86" t="s">
        <v>775</v>
      </c>
      <c r="D86" t="s">
        <v>752</v>
      </c>
      <c r="E86" t="s">
        <v>54</v>
      </c>
      <c r="F86" t="s">
        <v>397</v>
      </c>
      <c r="G86" t="s">
        <v>577</v>
      </c>
      <c r="H86" t="s">
        <v>753</v>
      </c>
      <c r="I86" t="s">
        <v>55</v>
      </c>
      <c r="J86" t="s">
        <v>398</v>
      </c>
      <c r="K86" t="s">
        <v>579</v>
      </c>
      <c r="L86" t="s">
        <v>754</v>
      </c>
      <c r="M86" s="217">
        <v>506315</v>
      </c>
      <c r="N86" t="s">
        <v>123</v>
      </c>
      <c r="O86" t="s">
        <v>158</v>
      </c>
      <c r="P86" t="str">
        <f t="shared" si="34"/>
        <v>6</v>
      </c>
      <c r="Q86">
        <v>21630</v>
      </c>
      <c r="R86" t="s">
        <v>527</v>
      </c>
      <c r="S86" t="s">
        <v>528</v>
      </c>
      <c r="T86" t="s">
        <v>529</v>
      </c>
      <c r="U86" t="s">
        <v>61</v>
      </c>
      <c r="V86">
        <v>3060</v>
      </c>
      <c r="W86" t="s">
        <v>751</v>
      </c>
      <c r="X86" t="s">
        <v>776</v>
      </c>
      <c r="Y86" s="95">
        <v>39417</v>
      </c>
      <c r="Z86" t="s">
        <v>63</v>
      </c>
      <c r="AA86" t="s">
        <v>118</v>
      </c>
      <c r="AB86" t="s">
        <v>162</v>
      </c>
      <c r="AC86" t="s">
        <v>4181</v>
      </c>
      <c r="AD86" t="s">
        <v>778</v>
      </c>
      <c r="AF86" t="s">
        <v>779</v>
      </c>
      <c r="AG86" t="s">
        <v>761</v>
      </c>
      <c r="AI86" s="146" t="e">
        <v>#N/A</v>
      </c>
      <c r="AJ86" t="str">
        <f t="shared" si="35"/>
        <v>Active</v>
      </c>
      <c r="AK86">
        <f t="shared" si="36"/>
        <v>3575</v>
      </c>
      <c r="AL86" t="str">
        <f t="shared" si="37"/>
        <v>浅井 純</v>
      </c>
      <c r="AM86" s="155" t="e">
        <f>+VLOOKUP($AK86,#REF!,3,0)</f>
        <v>#REF!</v>
      </c>
      <c r="AN86" t="e">
        <f t="shared" si="38"/>
        <v>#REF!</v>
      </c>
      <c r="AO86" s="154" t="s">
        <v>54</v>
      </c>
      <c r="AP86" t="e">
        <f>VLOOKUP(AM86,#REF!,2,0)</f>
        <v>#REF!</v>
      </c>
      <c r="AQ86" t="e">
        <f>VLOOKUP(AM86,#REF!,3,0)</f>
        <v>#REF!</v>
      </c>
      <c r="AR86" t="e">
        <f>VLOOKUP(AM86,#REF!,4,0)</f>
        <v>#REF!</v>
      </c>
      <c r="AS86" t="str">
        <f t="shared" si="32"/>
        <v>Oracle Consulting Services</v>
      </c>
      <c r="AT86" t="e">
        <f>VLOOKUP(AM86,#REF!,6,0)</f>
        <v>#REF!</v>
      </c>
      <c r="AU86" t="e">
        <f>VLOOKUP(AM86,#REF!,7,0)</f>
        <v>#REF!</v>
      </c>
      <c r="AV86" t="e">
        <f>VLOOKUP(AM86,#REF!,8,0)</f>
        <v>#REF!</v>
      </c>
      <c r="AW86" s="155">
        <v>506325</v>
      </c>
      <c r="AX86" t="str">
        <f>VLOOKUP($BA86,Jobcodemaster!$A:$J,4,0)</f>
        <v>IC3</v>
      </c>
      <c r="AY86" t="str">
        <f>VLOOKUP($BA86,Jobcodemaster!$A:$J,5,0)</f>
        <v>L6</v>
      </c>
      <c r="AZ86" t="str">
        <f t="shared" si="39"/>
        <v>6</v>
      </c>
      <c r="BA86" s="155">
        <f t="shared" si="40"/>
        <v>21630</v>
      </c>
      <c r="BB86" t="str">
        <f>VLOOKUP($BA86,Jobcodemaster!$A:$J,7,0)</f>
        <v>21630.Consulting Solution Lead - IC3</v>
      </c>
      <c r="BC86" t="str">
        <f>VLOOKUP($BA86,Jobcodemaster!$A:$J,9,0)</f>
        <v>Consulting Solution Lead</v>
      </c>
      <c r="BD86" t="str">
        <f>VLOOKUP($BA86,Jobcodemaster!$A:$J,2,0)</f>
        <v>Solution</v>
      </c>
      <c r="BE86" t="str">
        <f>VLOOKUP($BA86,Jobcodemaster!$A:$J,3,0)</f>
        <v>B</v>
      </c>
      <c r="BF86" t="e">
        <f>VLOOKUP(AM86,#REF!,14,0)</f>
        <v>#REF!</v>
      </c>
      <c r="BG86" t="e">
        <f>VLOOKUP(AM86,#REF!,15,0)</f>
        <v>#REF!</v>
      </c>
      <c r="BH86" t="str">
        <f t="shared" si="41"/>
        <v>jun.asai@oracle.com</v>
      </c>
      <c r="BI86" s="95">
        <f t="shared" si="42"/>
        <v>39417</v>
      </c>
      <c r="BJ86" t="str">
        <f t="shared" si="43"/>
        <v>C</v>
      </c>
      <c r="BK86" t="str">
        <f t="shared" si="44"/>
        <v>JP-Tokyo-Akasaka Office</v>
      </c>
      <c r="BL86" t="str">
        <f t="shared" si="45"/>
        <v>ACB</v>
      </c>
      <c r="BM86" t="str">
        <f t="shared" si="46"/>
        <v>ｱｻｲ ｼﾞｭﾝ</v>
      </c>
      <c r="BN86" t="str">
        <f t="shared" si="47"/>
        <v>Jun Asai</v>
      </c>
      <c r="BO86" s="164">
        <f t="shared" si="48"/>
        <v>0</v>
      </c>
      <c r="BP86" t="str">
        <f t="shared" si="49"/>
        <v>あさい じゅん</v>
      </c>
      <c r="BQ86" t="e">
        <f>VLOOKUP(AM86,#REF!,12,0)</f>
        <v>#REF!</v>
      </c>
      <c r="BS86" s="173" t="str">
        <f t="shared" si="50"/>
        <v>Y</v>
      </c>
      <c r="BT86" s="173" t="str">
        <f t="shared" si="50"/>
        <v/>
      </c>
      <c r="BU86" s="173" t="str">
        <f t="shared" si="50"/>
        <v/>
      </c>
      <c r="BV86" s="173" t="str">
        <f t="shared" si="50"/>
        <v/>
      </c>
      <c r="BW86" s="173" t="e">
        <f t="shared" si="51"/>
        <v>#REF!</v>
      </c>
      <c r="BX86" s="173" t="str">
        <f t="shared" si="52"/>
        <v>Y</v>
      </c>
      <c r="BY86" s="174">
        <f t="shared" si="53"/>
        <v>3575</v>
      </c>
      <c r="BZ86" t="str">
        <f t="shared" si="54"/>
        <v>jun.asai@oracle.com</v>
      </c>
      <c r="CA86" s="214">
        <f t="shared" si="55"/>
        <v>43574</v>
      </c>
      <c r="CB86">
        <f t="shared" si="56"/>
        <v>506325</v>
      </c>
      <c r="CC86" t="e">
        <f t="shared" si="57"/>
        <v>#REF!</v>
      </c>
      <c r="CD86" t="e">
        <f t="shared" si="33"/>
        <v>#REF!</v>
      </c>
      <c r="CE86" t="str">
        <f t="shared" si="58"/>
        <v>JPBG  - Oracle Corporation Japan</v>
      </c>
      <c r="CF86" t="str">
        <f t="shared" si="59"/>
        <v/>
      </c>
      <c r="CG86" t="str">
        <f t="shared" si="60"/>
        <v/>
      </c>
    </row>
    <row r="87" spans="1:85">
      <c r="A87" t="s">
        <v>51</v>
      </c>
      <c r="B87">
        <v>4378</v>
      </c>
      <c r="C87" t="s">
        <v>781</v>
      </c>
      <c r="D87" t="s">
        <v>752</v>
      </c>
      <c r="E87" t="s">
        <v>54</v>
      </c>
      <c r="F87" t="s">
        <v>397</v>
      </c>
      <c r="G87" t="s">
        <v>577</v>
      </c>
      <c r="H87" t="s">
        <v>753</v>
      </c>
      <c r="I87" t="s">
        <v>55</v>
      </c>
      <c r="J87" t="s">
        <v>398</v>
      </c>
      <c r="K87" t="s">
        <v>579</v>
      </c>
      <c r="L87" t="s">
        <v>754</v>
      </c>
      <c r="M87" s="217">
        <v>506315</v>
      </c>
      <c r="N87" t="s">
        <v>123</v>
      </c>
      <c r="O87" t="s">
        <v>158</v>
      </c>
      <c r="P87" t="str">
        <f t="shared" si="34"/>
        <v>6</v>
      </c>
      <c r="Q87">
        <v>20610</v>
      </c>
      <c r="R87" t="s">
        <v>590</v>
      </c>
      <c r="S87" t="s">
        <v>591</v>
      </c>
      <c r="T87" t="s">
        <v>368</v>
      </c>
      <c r="U87" t="s">
        <v>61</v>
      </c>
      <c r="V87">
        <v>3060</v>
      </c>
      <c r="W87" t="s">
        <v>751</v>
      </c>
      <c r="X87" t="s">
        <v>782</v>
      </c>
      <c r="Y87" s="95">
        <v>40817</v>
      </c>
      <c r="Z87" t="s">
        <v>63</v>
      </c>
      <c r="AA87" t="s">
        <v>118</v>
      </c>
      <c r="AB87" t="s">
        <v>162</v>
      </c>
      <c r="AC87" t="s">
        <v>4182</v>
      </c>
      <c r="AD87" t="s">
        <v>784</v>
      </c>
      <c r="AF87" t="s">
        <v>785</v>
      </c>
      <c r="AG87" t="s">
        <v>761</v>
      </c>
      <c r="AI87" s="146" t="e">
        <v>#N/A</v>
      </c>
      <c r="AJ87" t="str">
        <f t="shared" si="35"/>
        <v>Active</v>
      </c>
      <c r="AK87">
        <f t="shared" si="36"/>
        <v>4378</v>
      </c>
      <c r="AL87" t="str">
        <f t="shared" si="37"/>
        <v>大森 慎司</v>
      </c>
      <c r="AM87" s="155" t="e">
        <f>+VLOOKUP($AK87,#REF!,3,0)</f>
        <v>#REF!</v>
      </c>
      <c r="AN87" t="e">
        <f t="shared" si="38"/>
        <v>#REF!</v>
      </c>
      <c r="AO87" s="154" t="s">
        <v>54</v>
      </c>
      <c r="AP87" t="e">
        <f>VLOOKUP(AM87,#REF!,2,0)</f>
        <v>#REF!</v>
      </c>
      <c r="AQ87" t="e">
        <f>VLOOKUP(AM87,#REF!,3,0)</f>
        <v>#REF!</v>
      </c>
      <c r="AR87" t="e">
        <f>VLOOKUP(AM87,#REF!,4,0)</f>
        <v>#REF!</v>
      </c>
      <c r="AS87" t="str">
        <f t="shared" si="32"/>
        <v>Oracle Consulting Services</v>
      </c>
      <c r="AT87" t="e">
        <f>VLOOKUP(AM87,#REF!,6,0)</f>
        <v>#REF!</v>
      </c>
      <c r="AU87" t="e">
        <f>VLOOKUP(AM87,#REF!,7,0)</f>
        <v>#REF!</v>
      </c>
      <c r="AV87" t="e">
        <f>VLOOKUP(AM87,#REF!,8,0)</f>
        <v>#REF!</v>
      </c>
      <c r="AW87" s="155">
        <v>506325</v>
      </c>
      <c r="AX87" t="str">
        <f>VLOOKUP($BA87,Jobcodemaster!$A:$J,4,0)</f>
        <v>IC3</v>
      </c>
      <c r="AY87" t="str">
        <f>VLOOKUP($BA87,Jobcodemaster!$A:$J,5,0)</f>
        <v>L6</v>
      </c>
      <c r="AZ87" t="str">
        <f t="shared" si="39"/>
        <v>6</v>
      </c>
      <c r="BA87" s="155">
        <f t="shared" si="40"/>
        <v>20610</v>
      </c>
      <c r="BB87" t="str">
        <f>VLOOKUP($BA87,Jobcodemaster!$A:$J,7,0)</f>
        <v>20610.Senior Principal Consultant - IC3</v>
      </c>
      <c r="BC87" t="str">
        <f>VLOOKUP($BA87,Jobcodemaster!$A:$J,9,0)</f>
        <v>Senior Principal Consultant</v>
      </c>
      <c r="BD87" t="str">
        <f>VLOOKUP($BA87,Jobcodemaster!$A:$J,2,0)</f>
        <v>Delivery</v>
      </c>
      <c r="BE87" t="str">
        <f>VLOOKUP($BA87,Jobcodemaster!$A:$J,3,0)</f>
        <v>B</v>
      </c>
      <c r="BF87" t="e">
        <f>VLOOKUP(AM87,#REF!,14,0)</f>
        <v>#REF!</v>
      </c>
      <c r="BG87" t="e">
        <f>VLOOKUP(AM87,#REF!,15,0)</f>
        <v>#REF!</v>
      </c>
      <c r="BH87" t="str">
        <f t="shared" si="41"/>
        <v>shinji.omori@oracle.com</v>
      </c>
      <c r="BI87" s="95">
        <f t="shared" si="42"/>
        <v>40817</v>
      </c>
      <c r="BJ87" t="str">
        <f t="shared" si="43"/>
        <v>C</v>
      </c>
      <c r="BK87" t="str">
        <f t="shared" si="44"/>
        <v>JP-Tokyo-Akasaka Office</v>
      </c>
      <c r="BL87" t="str">
        <f t="shared" si="45"/>
        <v>ACB</v>
      </c>
      <c r="BM87" t="str">
        <f t="shared" si="46"/>
        <v>ｵｵﾓﾘ ｼﾝｼﾞ</v>
      </c>
      <c r="BN87" t="str">
        <f t="shared" si="47"/>
        <v>Shinji Omori</v>
      </c>
      <c r="BO87" s="164">
        <f t="shared" si="48"/>
        <v>0</v>
      </c>
      <c r="BP87" t="str">
        <f t="shared" si="49"/>
        <v>おおもり しんじ</v>
      </c>
      <c r="BQ87" t="e">
        <f>VLOOKUP(AM87,#REF!,12,0)</f>
        <v>#REF!</v>
      </c>
      <c r="BS87" s="173" t="str">
        <f t="shared" si="50"/>
        <v>Y</v>
      </c>
      <c r="BT87" s="173" t="str">
        <f t="shared" si="50"/>
        <v/>
      </c>
      <c r="BU87" s="173" t="str">
        <f t="shared" si="50"/>
        <v/>
      </c>
      <c r="BV87" s="173" t="str">
        <f t="shared" si="50"/>
        <v/>
      </c>
      <c r="BW87" s="173" t="e">
        <f t="shared" si="51"/>
        <v>#REF!</v>
      </c>
      <c r="BX87" s="173" t="str">
        <f t="shared" si="52"/>
        <v>Y</v>
      </c>
      <c r="BY87" s="174">
        <f t="shared" si="53"/>
        <v>4378</v>
      </c>
      <c r="BZ87" t="str">
        <f t="shared" si="54"/>
        <v>shinji.omori@oracle.com</v>
      </c>
      <c r="CA87" s="214">
        <f t="shared" si="55"/>
        <v>43574</v>
      </c>
      <c r="CB87">
        <f t="shared" si="56"/>
        <v>506325</v>
      </c>
      <c r="CC87" t="e">
        <f t="shared" si="57"/>
        <v>#REF!</v>
      </c>
      <c r="CD87" t="e">
        <f t="shared" si="33"/>
        <v>#REF!</v>
      </c>
      <c r="CE87" t="str">
        <f t="shared" si="58"/>
        <v>JPBG  - Oracle Corporation Japan</v>
      </c>
      <c r="CF87" t="str">
        <f t="shared" si="59"/>
        <v/>
      </c>
      <c r="CG87" t="str">
        <f t="shared" si="60"/>
        <v/>
      </c>
    </row>
    <row r="88" spans="1:85">
      <c r="A88" t="s">
        <v>51</v>
      </c>
      <c r="B88">
        <v>1083113</v>
      </c>
      <c r="C88" t="s">
        <v>787</v>
      </c>
      <c r="D88" t="s">
        <v>752</v>
      </c>
      <c r="E88" t="s">
        <v>54</v>
      </c>
      <c r="F88" t="s">
        <v>397</v>
      </c>
      <c r="G88" t="s">
        <v>577</v>
      </c>
      <c r="H88" t="s">
        <v>753</v>
      </c>
      <c r="I88" t="s">
        <v>55</v>
      </c>
      <c r="J88" t="s">
        <v>398</v>
      </c>
      <c r="K88" t="s">
        <v>579</v>
      </c>
      <c r="L88" t="s">
        <v>754</v>
      </c>
      <c r="M88" s="217">
        <v>506315</v>
      </c>
      <c r="N88" t="s">
        <v>123</v>
      </c>
      <c r="O88" t="s">
        <v>124</v>
      </c>
      <c r="P88" t="str">
        <f t="shared" si="34"/>
        <v>5</v>
      </c>
      <c r="Q88">
        <v>20515</v>
      </c>
      <c r="R88" t="s">
        <v>432</v>
      </c>
      <c r="S88" t="s">
        <v>433</v>
      </c>
      <c r="T88" t="s">
        <v>368</v>
      </c>
      <c r="U88" t="s">
        <v>61</v>
      </c>
      <c r="V88">
        <v>3060</v>
      </c>
      <c r="W88" t="s">
        <v>751</v>
      </c>
      <c r="X88" t="s">
        <v>788</v>
      </c>
      <c r="Y88" s="95">
        <v>43497</v>
      </c>
      <c r="Z88" t="s">
        <v>63</v>
      </c>
      <c r="AA88" t="s">
        <v>118</v>
      </c>
      <c r="AB88" t="s">
        <v>162</v>
      </c>
      <c r="AC88" t="s">
        <v>4183</v>
      </c>
      <c r="AD88" t="s">
        <v>790</v>
      </c>
      <c r="AF88" t="s">
        <v>4184</v>
      </c>
      <c r="AG88" t="s">
        <v>761</v>
      </c>
      <c r="AI88" s="146" t="e">
        <v>#N/A</v>
      </c>
      <c r="AJ88" t="str">
        <f t="shared" si="35"/>
        <v>Active</v>
      </c>
      <c r="AK88">
        <f t="shared" si="36"/>
        <v>1083113</v>
      </c>
      <c r="AL88" t="str">
        <f t="shared" si="37"/>
        <v>木村 晃一</v>
      </c>
      <c r="AM88" s="155" t="e">
        <f>+VLOOKUP($AK88,#REF!,3,0)</f>
        <v>#REF!</v>
      </c>
      <c r="AN88" t="e">
        <f t="shared" si="38"/>
        <v>#REF!</v>
      </c>
      <c r="AO88" s="154" t="s">
        <v>54</v>
      </c>
      <c r="AP88" t="e">
        <f>VLOOKUP(AM88,#REF!,2,0)</f>
        <v>#REF!</v>
      </c>
      <c r="AQ88" t="e">
        <f>VLOOKUP(AM88,#REF!,3,0)</f>
        <v>#REF!</v>
      </c>
      <c r="AR88" t="e">
        <f>VLOOKUP(AM88,#REF!,4,0)</f>
        <v>#REF!</v>
      </c>
      <c r="AS88" t="str">
        <f t="shared" si="32"/>
        <v>Oracle Consulting Services</v>
      </c>
      <c r="AT88" t="e">
        <f>VLOOKUP(AM88,#REF!,6,0)</f>
        <v>#REF!</v>
      </c>
      <c r="AU88" t="e">
        <f>VLOOKUP(AM88,#REF!,7,0)</f>
        <v>#REF!</v>
      </c>
      <c r="AV88" t="e">
        <f>VLOOKUP(AM88,#REF!,8,0)</f>
        <v>#REF!</v>
      </c>
      <c r="AW88" s="155">
        <v>506325</v>
      </c>
      <c r="AX88" t="str">
        <f>VLOOKUP($BA88,Jobcodemaster!$A:$J,4,0)</f>
        <v>IC3</v>
      </c>
      <c r="AY88" t="str">
        <f>VLOOKUP($BA88,Jobcodemaster!$A:$J,5,0)</f>
        <v>L5</v>
      </c>
      <c r="AZ88" t="str">
        <f t="shared" si="39"/>
        <v>5</v>
      </c>
      <c r="BA88" s="155">
        <f t="shared" si="40"/>
        <v>20515</v>
      </c>
      <c r="BB88" t="str">
        <f>VLOOKUP($BA88,Jobcodemaster!$A:$J,7,0)</f>
        <v>20515.Principal Consultant - IC3</v>
      </c>
      <c r="BC88" t="str">
        <f>VLOOKUP($BA88,Jobcodemaster!$A:$J,9,0)</f>
        <v>Principal Consultant</v>
      </c>
      <c r="BD88" t="str">
        <f>VLOOKUP($BA88,Jobcodemaster!$A:$J,2,0)</f>
        <v>Delivery</v>
      </c>
      <c r="BE88" t="str">
        <f>VLOOKUP($BA88,Jobcodemaster!$A:$J,3,0)</f>
        <v>B</v>
      </c>
      <c r="BF88" t="e">
        <f>VLOOKUP(AM88,#REF!,14,0)</f>
        <v>#REF!</v>
      </c>
      <c r="BG88" t="e">
        <f>VLOOKUP(AM88,#REF!,15,0)</f>
        <v>#REF!</v>
      </c>
      <c r="BH88" t="str">
        <f t="shared" si="41"/>
        <v>koichi.kimura@oracle.com</v>
      </c>
      <c r="BI88" s="95">
        <f t="shared" si="42"/>
        <v>43497</v>
      </c>
      <c r="BJ88" t="str">
        <f t="shared" si="43"/>
        <v>C</v>
      </c>
      <c r="BK88" t="str">
        <f t="shared" si="44"/>
        <v>JP-Tokyo-Akasaka Office</v>
      </c>
      <c r="BL88" t="str">
        <f t="shared" si="45"/>
        <v>ACB</v>
      </c>
      <c r="BM88" t="str">
        <f t="shared" si="46"/>
        <v>ｷﾑﾗ ｺｳｲﾁ</v>
      </c>
      <c r="BN88" t="str">
        <f t="shared" si="47"/>
        <v>Koichi Kimura</v>
      </c>
      <c r="BO88" s="164">
        <f t="shared" si="48"/>
        <v>0</v>
      </c>
      <c r="BP88" t="str">
        <f t="shared" si="49"/>
        <v>きむら こういち</v>
      </c>
      <c r="BQ88" t="e">
        <f>VLOOKUP(AM88,#REF!,12,0)</f>
        <v>#REF!</v>
      </c>
      <c r="BS88" s="173" t="str">
        <f t="shared" si="50"/>
        <v>Y</v>
      </c>
      <c r="BT88" s="173" t="str">
        <f t="shared" si="50"/>
        <v/>
      </c>
      <c r="BU88" s="173" t="str">
        <f t="shared" si="50"/>
        <v/>
      </c>
      <c r="BV88" s="173" t="str">
        <f t="shared" si="50"/>
        <v/>
      </c>
      <c r="BW88" s="173" t="e">
        <f t="shared" si="51"/>
        <v>#REF!</v>
      </c>
      <c r="BX88" s="173" t="str">
        <f t="shared" si="52"/>
        <v>Y</v>
      </c>
      <c r="BY88" s="174">
        <f t="shared" si="53"/>
        <v>1083113</v>
      </c>
      <c r="BZ88" t="str">
        <f t="shared" si="54"/>
        <v>koichi.kimura@oracle.com</v>
      </c>
      <c r="CA88" s="214">
        <f t="shared" si="55"/>
        <v>43574</v>
      </c>
      <c r="CB88">
        <f t="shared" si="56"/>
        <v>506325</v>
      </c>
      <c r="CC88" t="e">
        <f t="shared" si="57"/>
        <v>#REF!</v>
      </c>
      <c r="CD88" t="e">
        <f t="shared" si="33"/>
        <v>#REF!</v>
      </c>
      <c r="CE88" t="str">
        <f t="shared" si="58"/>
        <v>JPBG  - Oracle Corporation Japan</v>
      </c>
      <c r="CF88" t="str">
        <f t="shared" si="59"/>
        <v/>
      </c>
      <c r="CG88" t="str">
        <f t="shared" si="60"/>
        <v/>
      </c>
    </row>
    <row r="89" spans="1:85">
      <c r="A89" t="s">
        <v>51</v>
      </c>
      <c r="B89">
        <v>3181</v>
      </c>
      <c r="C89" t="s">
        <v>793</v>
      </c>
      <c r="D89" t="s">
        <v>752</v>
      </c>
      <c r="E89" t="s">
        <v>54</v>
      </c>
      <c r="F89" t="s">
        <v>397</v>
      </c>
      <c r="G89" t="s">
        <v>577</v>
      </c>
      <c r="H89" t="s">
        <v>753</v>
      </c>
      <c r="I89" t="s">
        <v>55</v>
      </c>
      <c r="J89" t="s">
        <v>398</v>
      </c>
      <c r="K89" t="s">
        <v>579</v>
      </c>
      <c r="L89" t="s">
        <v>754</v>
      </c>
      <c r="M89" s="217">
        <v>506315</v>
      </c>
      <c r="N89" t="s">
        <v>273</v>
      </c>
      <c r="O89" t="s">
        <v>274</v>
      </c>
      <c r="P89" t="str">
        <f t="shared" si="34"/>
        <v>4</v>
      </c>
      <c r="Q89">
        <v>20410</v>
      </c>
      <c r="R89" t="s">
        <v>542</v>
      </c>
      <c r="S89" t="s">
        <v>543</v>
      </c>
      <c r="T89" t="s">
        <v>368</v>
      </c>
      <c r="U89" t="s">
        <v>61</v>
      </c>
      <c r="V89">
        <v>3060</v>
      </c>
      <c r="W89" t="s">
        <v>751</v>
      </c>
      <c r="X89" t="s">
        <v>794</v>
      </c>
      <c r="Y89" s="95">
        <v>38991</v>
      </c>
      <c r="Z89" t="s">
        <v>201</v>
      </c>
      <c r="AA89" t="s">
        <v>118</v>
      </c>
      <c r="AB89" t="s">
        <v>162</v>
      </c>
      <c r="AC89" t="s">
        <v>4185</v>
      </c>
      <c r="AD89" t="s">
        <v>796</v>
      </c>
      <c r="AF89" t="s">
        <v>797</v>
      </c>
      <c r="AG89" t="s">
        <v>761</v>
      </c>
      <c r="AI89" s="146" t="e">
        <v>#N/A</v>
      </c>
      <c r="AJ89" t="str">
        <f t="shared" si="35"/>
        <v>Active</v>
      </c>
      <c r="AK89">
        <f t="shared" si="36"/>
        <v>3181</v>
      </c>
      <c r="AL89" t="str">
        <f t="shared" si="37"/>
        <v>木皿 恵</v>
      </c>
      <c r="AM89" s="155" t="e">
        <f>+VLOOKUP($AK89,#REF!,3,0)</f>
        <v>#REF!</v>
      </c>
      <c r="AN89" t="e">
        <f t="shared" si="38"/>
        <v>#REF!</v>
      </c>
      <c r="AO89" s="154" t="s">
        <v>54</v>
      </c>
      <c r="AP89" t="e">
        <f>VLOOKUP(AM89,#REF!,2,0)</f>
        <v>#REF!</v>
      </c>
      <c r="AQ89" t="e">
        <f>VLOOKUP(AM89,#REF!,3,0)</f>
        <v>#REF!</v>
      </c>
      <c r="AR89" t="e">
        <f>VLOOKUP(AM89,#REF!,4,0)</f>
        <v>#REF!</v>
      </c>
      <c r="AS89" t="str">
        <f t="shared" si="32"/>
        <v>Oracle Consulting Services</v>
      </c>
      <c r="AT89" t="e">
        <f>VLOOKUP(AM89,#REF!,6,0)</f>
        <v>#REF!</v>
      </c>
      <c r="AU89" t="e">
        <f>VLOOKUP(AM89,#REF!,7,0)</f>
        <v>#REF!</v>
      </c>
      <c r="AV89" t="e">
        <f>VLOOKUP(AM89,#REF!,8,0)</f>
        <v>#REF!</v>
      </c>
      <c r="AW89" s="155">
        <v>506325</v>
      </c>
      <c r="AX89" t="str">
        <f>VLOOKUP($BA89,Jobcodemaster!$A:$J,4,0)</f>
        <v>IC2</v>
      </c>
      <c r="AY89" t="str">
        <f>VLOOKUP($BA89,Jobcodemaster!$A:$J,5,0)</f>
        <v>L4</v>
      </c>
      <c r="AZ89" t="str">
        <f t="shared" si="39"/>
        <v>4</v>
      </c>
      <c r="BA89" s="155">
        <f t="shared" si="40"/>
        <v>20410</v>
      </c>
      <c r="BB89" t="str">
        <f>VLOOKUP($BA89,Jobcodemaster!$A:$J,7,0)</f>
        <v>20410.Senior Consultant - IC2</v>
      </c>
      <c r="BC89" t="str">
        <f>VLOOKUP($BA89,Jobcodemaster!$A:$J,9,0)</f>
        <v>Senior Consultant</v>
      </c>
      <c r="BD89" t="str">
        <f>VLOOKUP($BA89,Jobcodemaster!$A:$J,2,0)</f>
        <v>Delivery</v>
      </c>
      <c r="BE89" t="str">
        <f>VLOOKUP($BA89,Jobcodemaster!$A:$J,3,0)</f>
        <v>B</v>
      </c>
      <c r="BF89" t="e">
        <f>VLOOKUP(AM89,#REF!,14,0)</f>
        <v>#REF!</v>
      </c>
      <c r="BG89" t="e">
        <f>VLOOKUP(AM89,#REF!,15,0)</f>
        <v>#REF!</v>
      </c>
      <c r="BH89" t="str">
        <f t="shared" si="41"/>
        <v>megumi.kisara@oracle.com</v>
      </c>
      <c r="BI89" s="95">
        <f t="shared" si="42"/>
        <v>38991</v>
      </c>
      <c r="BJ89" t="str">
        <f t="shared" si="43"/>
        <v>NG</v>
      </c>
      <c r="BK89" t="str">
        <f t="shared" si="44"/>
        <v>JP-Tokyo-Akasaka Office</v>
      </c>
      <c r="BL89" t="str">
        <f t="shared" si="45"/>
        <v>ACB</v>
      </c>
      <c r="BM89" t="str">
        <f t="shared" si="46"/>
        <v>ｷｻﾗ ﾒｸﾞﾐ</v>
      </c>
      <c r="BN89" t="str">
        <f t="shared" si="47"/>
        <v>Megumi Kisara</v>
      </c>
      <c r="BO89" s="164">
        <f t="shared" si="48"/>
        <v>0</v>
      </c>
      <c r="BP89" t="str">
        <f t="shared" si="49"/>
        <v>きさら めぐみ</v>
      </c>
      <c r="BQ89" t="e">
        <f>VLOOKUP(AM89,#REF!,12,0)</f>
        <v>#REF!</v>
      </c>
      <c r="BS89" s="173" t="str">
        <f t="shared" si="50"/>
        <v>Y</v>
      </c>
      <c r="BT89" s="173" t="str">
        <f t="shared" si="50"/>
        <v/>
      </c>
      <c r="BU89" s="173" t="str">
        <f t="shared" si="50"/>
        <v/>
      </c>
      <c r="BV89" s="173" t="str">
        <f t="shared" si="50"/>
        <v/>
      </c>
      <c r="BW89" s="173" t="e">
        <f t="shared" si="51"/>
        <v>#REF!</v>
      </c>
      <c r="BX89" s="173" t="str">
        <f t="shared" si="52"/>
        <v>Y</v>
      </c>
      <c r="BY89" s="174">
        <f t="shared" si="53"/>
        <v>3181</v>
      </c>
      <c r="BZ89" t="str">
        <f t="shared" si="54"/>
        <v>megumi.kisara@oracle.com</v>
      </c>
      <c r="CA89" s="214">
        <f t="shared" si="55"/>
        <v>43574</v>
      </c>
      <c r="CB89">
        <f t="shared" si="56"/>
        <v>506325</v>
      </c>
      <c r="CC89" t="e">
        <f t="shared" si="57"/>
        <v>#REF!</v>
      </c>
      <c r="CD89" t="e">
        <f t="shared" si="33"/>
        <v>#REF!</v>
      </c>
      <c r="CE89" t="str">
        <f t="shared" si="58"/>
        <v>JPBG  - Oracle Corporation Japan</v>
      </c>
      <c r="CF89" t="str">
        <f t="shared" si="59"/>
        <v/>
      </c>
      <c r="CG89" t="str">
        <f t="shared" si="60"/>
        <v/>
      </c>
    </row>
    <row r="90" spans="1:85">
      <c r="A90" t="s">
        <v>51</v>
      </c>
      <c r="B90">
        <v>4873</v>
      </c>
      <c r="C90" t="s">
        <v>799</v>
      </c>
      <c r="D90" t="s">
        <v>752</v>
      </c>
      <c r="E90" t="s">
        <v>54</v>
      </c>
      <c r="F90" t="s">
        <v>397</v>
      </c>
      <c r="G90" t="s">
        <v>577</v>
      </c>
      <c r="H90" t="s">
        <v>753</v>
      </c>
      <c r="I90" t="s">
        <v>55</v>
      </c>
      <c r="J90" t="s">
        <v>398</v>
      </c>
      <c r="K90" t="s">
        <v>579</v>
      </c>
      <c r="L90" t="s">
        <v>754</v>
      </c>
      <c r="M90" s="217">
        <v>508835</v>
      </c>
      <c r="N90" t="s">
        <v>273</v>
      </c>
      <c r="O90" t="s">
        <v>274</v>
      </c>
      <c r="P90" t="str">
        <f t="shared" si="34"/>
        <v>4</v>
      </c>
      <c r="Q90">
        <v>20410</v>
      </c>
      <c r="R90" t="s">
        <v>542</v>
      </c>
      <c r="S90" t="s">
        <v>543</v>
      </c>
      <c r="T90" t="s">
        <v>368</v>
      </c>
      <c r="U90" t="s">
        <v>61</v>
      </c>
      <c r="V90">
        <v>3060</v>
      </c>
      <c r="W90" t="s">
        <v>751</v>
      </c>
      <c r="X90" t="s">
        <v>800</v>
      </c>
      <c r="Y90" s="95">
        <v>41671</v>
      </c>
      <c r="Z90" t="s">
        <v>63</v>
      </c>
      <c r="AA90" t="s">
        <v>118</v>
      </c>
      <c r="AB90" t="s">
        <v>162</v>
      </c>
      <c r="AC90" t="s">
        <v>4186</v>
      </c>
      <c r="AD90" t="s">
        <v>802</v>
      </c>
      <c r="AF90" t="s">
        <v>803</v>
      </c>
      <c r="AG90" t="s">
        <v>761</v>
      </c>
      <c r="AI90" s="146" t="e">
        <v>#N/A</v>
      </c>
      <c r="AJ90" t="str">
        <f t="shared" si="35"/>
        <v>Active</v>
      </c>
      <c r="AK90">
        <f t="shared" si="36"/>
        <v>4873</v>
      </c>
      <c r="AL90" t="str">
        <f t="shared" si="37"/>
        <v>大野 勝矢</v>
      </c>
      <c r="AM90" s="155" t="e">
        <f>+VLOOKUP($AK90,#REF!,3,0)</f>
        <v>#REF!</v>
      </c>
      <c r="AN90" t="e">
        <f t="shared" si="38"/>
        <v>#REF!</v>
      </c>
      <c r="AO90" s="154" t="s">
        <v>54</v>
      </c>
      <c r="AP90" t="e">
        <f>VLOOKUP(AM90,#REF!,2,0)</f>
        <v>#REF!</v>
      </c>
      <c r="AQ90" t="e">
        <f>VLOOKUP(AM90,#REF!,3,0)</f>
        <v>#REF!</v>
      </c>
      <c r="AR90" t="e">
        <f>VLOOKUP(AM90,#REF!,4,0)</f>
        <v>#REF!</v>
      </c>
      <c r="AS90" t="str">
        <f t="shared" si="32"/>
        <v>Oracle Consulting Services</v>
      </c>
      <c r="AT90" t="e">
        <f>VLOOKUP(AM90,#REF!,6,0)</f>
        <v>#REF!</v>
      </c>
      <c r="AU90" t="e">
        <f>VLOOKUP(AM90,#REF!,7,0)</f>
        <v>#REF!</v>
      </c>
      <c r="AV90" t="e">
        <f>VLOOKUP(AM90,#REF!,8,0)</f>
        <v>#REF!</v>
      </c>
      <c r="AW90" s="155">
        <v>508835</v>
      </c>
      <c r="AX90" t="str">
        <f>VLOOKUP($BA90,Jobcodemaster!$A:$J,4,0)</f>
        <v>IC2</v>
      </c>
      <c r="AY90" t="str">
        <f>VLOOKUP($BA90,Jobcodemaster!$A:$J,5,0)</f>
        <v>L4</v>
      </c>
      <c r="AZ90" t="str">
        <f t="shared" si="39"/>
        <v>4</v>
      </c>
      <c r="BA90" s="155">
        <f t="shared" si="40"/>
        <v>20410</v>
      </c>
      <c r="BB90" t="str">
        <f>VLOOKUP($BA90,Jobcodemaster!$A:$J,7,0)</f>
        <v>20410.Senior Consultant - IC2</v>
      </c>
      <c r="BC90" t="str">
        <f>VLOOKUP($BA90,Jobcodemaster!$A:$J,9,0)</f>
        <v>Senior Consultant</v>
      </c>
      <c r="BD90" t="str">
        <f>VLOOKUP($BA90,Jobcodemaster!$A:$J,2,0)</f>
        <v>Delivery</v>
      </c>
      <c r="BE90" t="str">
        <f>VLOOKUP($BA90,Jobcodemaster!$A:$J,3,0)</f>
        <v>B</v>
      </c>
      <c r="BF90" t="e">
        <f>VLOOKUP(AM90,#REF!,14,0)</f>
        <v>#REF!</v>
      </c>
      <c r="BG90" t="e">
        <f>VLOOKUP(AM90,#REF!,15,0)</f>
        <v>#REF!</v>
      </c>
      <c r="BH90" t="str">
        <f t="shared" si="41"/>
        <v>katsuya.ono@oracle.com</v>
      </c>
      <c r="BI90" s="95">
        <f t="shared" si="42"/>
        <v>41671</v>
      </c>
      <c r="BJ90" t="str">
        <f t="shared" si="43"/>
        <v>C</v>
      </c>
      <c r="BK90" t="str">
        <f t="shared" si="44"/>
        <v>JP-Tokyo-Akasaka Office</v>
      </c>
      <c r="BL90" t="str">
        <f t="shared" si="45"/>
        <v>ACB</v>
      </c>
      <c r="BM90" t="str">
        <f t="shared" si="46"/>
        <v>ｵｵﾉ ｶﾂﾔ</v>
      </c>
      <c r="BN90" t="str">
        <f t="shared" si="47"/>
        <v>Katsuya Ono</v>
      </c>
      <c r="BO90" s="164">
        <f t="shared" si="48"/>
        <v>0</v>
      </c>
      <c r="BP90" t="str">
        <f t="shared" si="49"/>
        <v>おおの かつや</v>
      </c>
      <c r="BQ90" t="e">
        <f>VLOOKUP(AM90,#REF!,12,0)</f>
        <v>#REF!</v>
      </c>
      <c r="BS90" s="173" t="str">
        <f t="shared" si="50"/>
        <v/>
      </c>
      <c r="BT90" s="173" t="str">
        <f t="shared" si="50"/>
        <v/>
      </c>
      <c r="BU90" s="173" t="str">
        <f t="shared" si="50"/>
        <v/>
      </c>
      <c r="BV90" s="173" t="str">
        <f t="shared" si="50"/>
        <v/>
      </c>
      <c r="BW90" s="173" t="e">
        <f t="shared" si="51"/>
        <v>#REF!</v>
      </c>
      <c r="BX90" s="173" t="str">
        <f t="shared" si="52"/>
        <v/>
      </c>
      <c r="BY90" s="174" t="str">
        <f t="shared" si="53"/>
        <v/>
      </c>
      <c r="BZ90" t="str">
        <f t="shared" si="54"/>
        <v/>
      </c>
      <c r="CA90" s="214" t="str">
        <f t="shared" si="55"/>
        <v/>
      </c>
      <c r="CB90" t="str">
        <f t="shared" si="56"/>
        <v/>
      </c>
      <c r="CC90" t="e">
        <f t="shared" si="57"/>
        <v>#REF!</v>
      </c>
      <c r="CD90" t="e">
        <f t="shared" si="33"/>
        <v>#REF!</v>
      </c>
      <c r="CE90" t="str">
        <f t="shared" si="58"/>
        <v/>
      </c>
      <c r="CF90" t="str">
        <f t="shared" si="59"/>
        <v/>
      </c>
      <c r="CG90" t="str">
        <f t="shared" si="60"/>
        <v/>
      </c>
    </row>
    <row r="91" spans="1:85">
      <c r="A91" t="s">
        <v>51</v>
      </c>
      <c r="B91">
        <v>4989</v>
      </c>
      <c r="C91" t="s">
        <v>805</v>
      </c>
      <c r="D91" t="s">
        <v>752</v>
      </c>
      <c r="E91" t="s">
        <v>54</v>
      </c>
      <c r="F91" t="s">
        <v>397</v>
      </c>
      <c r="G91" t="s">
        <v>577</v>
      </c>
      <c r="H91" t="s">
        <v>753</v>
      </c>
      <c r="I91" t="s">
        <v>55</v>
      </c>
      <c r="J91" t="s">
        <v>398</v>
      </c>
      <c r="K91" t="s">
        <v>579</v>
      </c>
      <c r="L91" t="s">
        <v>754</v>
      </c>
      <c r="M91" s="217">
        <v>506315</v>
      </c>
      <c r="N91" t="s">
        <v>273</v>
      </c>
      <c r="O91" t="s">
        <v>274</v>
      </c>
      <c r="P91" t="str">
        <f t="shared" si="34"/>
        <v>4</v>
      </c>
      <c r="Q91">
        <v>20410</v>
      </c>
      <c r="R91" t="s">
        <v>542</v>
      </c>
      <c r="S91" t="s">
        <v>543</v>
      </c>
      <c r="T91" t="s">
        <v>368</v>
      </c>
      <c r="U91" t="s">
        <v>61</v>
      </c>
      <c r="V91">
        <v>3060</v>
      </c>
      <c r="W91" t="s">
        <v>751</v>
      </c>
      <c r="X91" t="s">
        <v>806</v>
      </c>
      <c r="Y91" s="95">
        <v>41791</v>
      </c>
      <c r="Z91" t="s">
        <v>63</v>
      </c>
      <c r="AA91" t="s">
        <v>118</v>
      </c>
      <c r="AB91" t="s">
        <v>162</v>
      </c>
      <c r="AC91" t="s">
        <v>4187</v>
      </c>
      <c r="AD91" t="s">
        <v>808</v>
      </c>
      <c r="AF91" t="s">
        <v>809</v>
      </c>
      <c r="AG91" t="s">
        <v>761</v>
      </c>
      <c r="AI91" s="146" t="e">
        <v>#N/A</v>
      </c>
      <c r="AJ91" t="str">
        <f t="shared" si="35"/>
        <v>Active</v>
      </c>
      <c r="AK91">
        <f t="shared" si="36"/>
        <v>4989</v>
      </c>
      <c r="AL91" t="str">
        <f t="shared" si="37"/>
        <v>岡本 渉</v>
      </c>
      <c r="AM91" s="155" t="e">
        <f>+VLOOKUP($AK91,#REF!,3,0)</f>
        <v>#REF!</v>
      </c>
      <c r="AN91" t="e">
        <f t="shared" si="38"/>
        <v>#REF!</v>
      </c>
      <c r="AO91" s="154" t="s">
        <v>54</v>
      </c>
      <c r="AP91" t="e">
        <f>VLOOKUP(AM91,#REF!,2,0)</f>
        <v>#REF!</v>
      </c>
      <c r="AQ91" t="e">
        <f>VLOOKUP(AM91,#REF!,3,0)</f>
        <v>#REF!</v>
      </c>
      <c r="AR91" t="e">
        <f>VLOOKUP(AM91,#REF!,4,0)</f>
        <v>#REF!</v>
      </c>
      <c r="AS91" t="str">
        <f t="shared" si="32"/>
        <v>Oracle Consulting Services</v>
      </c>
      <c r="AT91" t="e">
        <f>VLOOKUP(AM91,#REF!,6,0)</f>
        <v>#REF!</v>
      </c>
      <c r="AU91" t="e">
        <f>VLOOKUP(AM91,#REF!,7,0)</f>
        <v>#REF!</v>
      </c>
      <c r="AV91" t="e">
        <f>VLOOKUP(AM91,#REF!,8,0)</f>
        <v>#REF!</v>
      </c>
      <c r="AW91" s="155">
        <v>506325</v>
      </c>
      <c r="AX91" t="str">
        <f>VLOOKUP($BA91,Jobcodemaster!$A:$J,4,0)</f>
        <v>IC2</v>
      </c>
      <c r="AY91" t="str">
        <f>VLOOKUP($BA91,Jobcodemaster!$A:$J,5,0)</f>
        <v>L4</v>
      </c>
      <c r="AZ91" t="str">
        <f t="shared" si="39"/>
        <v>4</v>
      </c>
      <c r="BA91" s="155">
        <f t="shared" si="40"/>
        <v>20410</v>
      </c>
      <c r="BB91" t="str">
        <f>VLOOKUP($BA91,Jobcodemaster!$A:$J,7,0)</f>
        <v>20410.Senior Consultant - IC2</v>
      </c>
      <c r="BC91" t="str">
        <f>VLOOKUP($BA91,Jobcodemaster!$A:$J,9,0)</f>
        <v>Senior Consultant</v>
      </c>
      <c r="BD91" t="str">
        <f>VLOOKUP($BA91,Jobcodemaster!$A:$J,2,0)</f>
        <v>Delivery</v>
      </c>
      <c r="BE91" t="str">
        <f>VLOOKUP($BA91,Jobcodemaster!$A:$J,3,0)</f>
        <v>B</v>
      </c>
      <c r="BF91" t="e">
        <f>VLOOKUP(AM91,#REF!,14,0)</f>
        <v>#REF!</v>
      </c>
      <c r="BG91" t="e">
        <f>VLOOKUP(AM91,#REF!,15,0)</f>
        <v>#REF!</v>
      </c>
      <c r="BH91" t="str">
        <f t="shared" si="41"/>
        <v>wataru.okamoto@oracle.com</v>
      </c>
      <c r="BI91" s="95">
        <f t="shared" si="42"/>
        <v>41791</v>
      </c>
      <c r="BJ91" t="str">
        <f t="shared" si="43"/>
        <v>C</v>
      </c>
      <c r="BK91" t="str">
        <f t="shared" si="44"/>
        <v>JP-Tokyo-Akasaka Office</v>
      </c>
      <c r="BL91" t="str">
        <f t="shared" si="45"/>
        <v>ACB</v>
      </c>
      <c r="BM91" t="str">
        <f t="shared" si="46"/>
        <v>ｵｶﾓﾄ ﾜﾀﾙ</v>
      </c>
      <c r="BN91" t="str">
        <f t="shared" si="47"/>
        <v>Wataru Okamoto</v>
      </c>
      <c r="BO91" s="164">
        <f t="shared" si="48"/>
        <v>0</v>
      </c>
      <c r="BP91" t="str">
        <f t="shared" si="49"/>
        <v>おかもと わたる</v>
      </c>
      <c r="BQ91" t="e">
        <f>VLOOKUP(AM91,#REF!,12,0)</f>
        <v>#REF!</v>
      </c>
      <c r="BS91" s="173" t="str">
        <f t="shared" si="50"/>
        <v>Y</v>
      </c>
      <c r="BT91" s="173" t="str">
        <f t="shared" si="50"/>
        <v/>
      </c>
      <c r="BU91" s="173" t="str">
        <f t="shared" si="50"/>
        <v/>
      </c>
      <c r="BV91" s="173" t="str">
        <f t="shared" si="50"/>
        <v/>
      </c>
      <c r="BW91" s="173" t="e">
        <f t="shared" si="51"/>
        <v>#REF!</v>
      </c>
      <c r="BX91" s="173" t="str">
        <f t="shared" si="52"/>
        <v>Y</v>
      </c>
      <c r="BY91" s="174">
        <f t="shared" si="53"/>
        <v>4989</v>
      </c>
      <c r="BZ91" t="str">
        <f t="shared" si="54"/>
        <v>wataru.okamoto@oracle.com</v>
      </c>
      <c r="CA91" s="214">
        <f t="shared" si="55"/>
        <v>43574</v>
      </c>
      <c r="CB91">
        <f t="shared" si="56"/>
        <v>506325</v>
      </c>
      <c r="CC91" t="e">
        <f t="shared" si="57"/>
        <v>#REF!</v>
      </c>
      <c r="CD91" t="e">
        <f t="shared" si="33"/>
        <v>#REF!</v>
      </c>
      <c r="CE91" t="str">
        <f t="shared" si="58"/>
        <v>JPBG  - Oracle Corporation Japan</v>
      </c>
      <c r="CF91" t="str">
        <f t="shared" si="59"/>
        <v/>
      </c>
      <c r="CG91" t="str">
        <f t="shared" si="60"/>
        <v/>
      </c>
    </row>
    <row r="92" spans="1:85">
      <c r="A92" t="s">
        <v>51</v>
      </c>
      <c r="B92">
        <v>1076227</v>
      </c>
      <c r="C92" t="s">
        <v>811</v>
      </c>
      <c r="D92" t="s">
        <v>752</v>
      </c>
      <c r="E92" t="s">
        <v>54</v>
      </c>
      <c r="F92" t="s">
        <v>397</v>
      </c>
      <c r="G92" t="s">
        <v>577</v>
      </c>
      <c r="H92" t="s">
        <v>753</v>
      </c>
      <c r="I92" t="s">
        <v>55</v>
      </c>
      <c r="J92" t="s">
        <v>398</v>
      </c>
      <c r="K92" t="s">
        <v>579</v>
      </c>
      <c r="L92" t="s">
        <v>754</v>
      </c>
      <c r="M92" s="217">
        <v>506315</v>
      </c>
      <c r="N92" t="s">
        <v>273</v>
      </c>
      <c r="O92" t="s">
        <v>274</v>
      </c>
      <c r="P92" t="str">
        <f t="shared" si="34"/>
        <v>4</v>
      </c>
      <c r="Q92">
        <v>20410</v>
      </c>
      <c r="R92" t="s">
        <v>542</v>
      </c>
      <c r="S92" t="s">
        <v>543</v>
      </c>
      <c r="T92" t="s">
        <v>368</v>
      </c>
      <c r="U92" t="s">
        <v>61</v>
      </c>
      <c r="V92">
        <v>3060</v>
      </c>
      <c r="W92" t="s">
        <v>751</v>
      </c>
      <c r="X92" t="s">
        <v>812</v>
      </c>
      <c r="Y92" s="95">
        <v>43466</v>
      </c>
      <c r="Z92" t="s">
        <v>63</v>
      </c>
      <c r="AA92" t="s">
        <v>118</v>
      </c>
      <c r="AB92" t="s">
        <v>162</v>
      </c>
      <c r="AC92" t="s">
        <v>4188</v>
      </c>
      <c r="AD92" t="s">
        <v>814</v>
      </c>
      <c r="AF92" t="s">
        <v>4189</v>
      </c>
      <c r="AG92" t="s">
        <v>761</v>
      </c>
      <c r="AI92" s="146" t="e">
        <v>#N/A</v>
      </c>
      <c r="AJ92" t="str">
        <f t="shared" si="35"/>
        <v>Active</v>
      </c>
      <c r="AK92">
        <f t="shared" si="36"/>
        <v>1076227</v>
      </c>
      <c r="AL92" t="str">
        <f t="shared" si="37"/>
        <v>末次 俊介</v>
      </c>
      <c r="AM92" s="155" t="e">
        <f>+VLOOKUP($AK92,#REF!,3,0)</f>
        <v>#REF!</v>
      </c>
      <c r="AN92" t="e">
        <f t="shared" si="38"/>
        <v>#REF!</v>
      </c>
      <c r="AO92" s="154" t="s">
        <v>54</v>
      </c>
      <c r="AP92" t="e">
        <f>VLOOKUP(AM92,#REF!,2,0)</f>
        <v>#REF!</v>
      </c>
      <c r="AQ92" t="e">
        <f>VLOOKUP(AM92,#REF!,3,0)</f>
        <v>#REF!</v>
      </c>
      <c r="AR92" t="e">
        <f>VLOOKUP(AM92,#REF!,4,0)</f>
        <v>#REF!</v>
      </c>
      <c r="AS92" t="str">
        <f t="shared" si="32"/>
        <v>Oracle Consulting Services</v>
      </c>
      <c r="AT92" t="e">
        <f>VLOOKUP(AM92,#REF!,6,0)</f>
        <v>#REF!</v>
      </c>
      <c r="AU92" t="e">
        <f>VLOOKUP(AM92,#REF!,7,0)</f>
        <v>#REF!</v>
      </c>
      <c r="AV92" t="e">
        <f>VLOOKUP(AM92,#REF!,8,0)</f>
        <v>#REF!</v>
      </c>
      <c r="AW92" s="155">
        <v>506325</v>
      </c>
      <c r="AX92" t="str">
        <f>VLOOKUP($BA92,Jobcodemaster!$A:$J,4,0)</f>
        <v>IC2</v>
      </c>
      <c r="AY92" t="str">
        <f>VLOOKUP($BA92,Jobcodemaster!$A:$J,5,0)</f>
        <v>L4</v>
      </c>
      <c r="AZ92" t="str">
        <f t="shared" si="39"/>
        <v>4</v>
      </c>
      <c r="BA92" s="155">
        <f t="shared" si="40"/>
        <v>20410</v>
      </c>
      <c r="BB92" t="str">
        <f>VLOOKUP($BA92,Jobcodemaster!$A:$J,7,0)</f>
        <v>20410.Senior Consultant - IC2</v>
      </c>
      <c r="BC92" t="str">
        <f>VLOOKUP($BA92,Jobcodemaster!$A:$J,9,0)</f>
        <v>Senior Consultant</v>
      </c>
      <c r="BD92" t="str">
        <f>VLOOKUP($BA92,Jobcodemaster!$A:$J,2,0)</f>
        <v>Delivery</v>
      </c>
      <c r="BE92" t="str">
        <f>VLOOKUP($BA92,Jobcodemaster!$A:$J,3,0)</f>
        <v>B</v>
      </c>
      <c r="BF92" t="e">
        <f>VLOOKUP(AM92,#REF!,14,0)</f>
        <v>#REF!</v>
      </c>
      <c r="BG92" t="e">
        <f>VLOOKUP(AM92,#REF!,15,0)</f>
        <v>#REF!</v>
      </c>
      <c r="BH92" t="str">
        <f t="shared" si="41"/>
        <v>shunsuke.suetsugu@oracle.com</v>
      </c>
      <c r="BI92" s="95">
        <f t="shared" si="42"/>
        <v>43466</v>
      </c>
      <c r="BJ92" t="str">
        <f t="shared" si="43"/>
        <v>C</v>
      </c>
      <c r="BK92" t="str">
        <f t="shared" si="44"/>
        <v>JP-Tokyo-Akasaka Office</v>
      </c>
      <c r="BL92" t="str">
        <f t="shared" si="45"/>
        <v>ACB</v>
      </c>
      <c r="BM92" t="str">
        <f t="shared" si="46"/>
        <v>ｽｴﾂｸﾞ ｼｭﾝｽｹ</v>
      </c>
      <c r="BN92" t="str">
        <f t="shared" si="47"/>
        <v>Shunsuke Suetsugu</v>
      </c>
      <c r="BO92" s="164">
        <f t="shared" si="48"/>
        <v>0</v>
      </c>
      <c r="BP92" t="str">
        <f t="shared" si="49"/>
        <v>すえつぐ しゅんすけ</v>
      </c>
      <c r="BQ92" t="e">
        <f>VLOOKUP(AM92,#REF!,12,0)</f>
        <v>#REF!</v>
      </c>
      <c r="BS92" s="173" t="str">
        <f t="shared" si="50"/>
        <v>Y</v>
      </c>
      <c r="BT92" s="173" t="str">
        <f t="shared" si="50"/>
        <v/>
      </c>
      <c r="BU92" s="173" t="str">
        <f t="shared" si="50"/>
        <v/>
      </c>
      <c r="BV92" s="173" t="str">
        <f t="shared" si="50"/>
        <v/>
      </c>
      <c r="BW92" s="173" t="e">
        <f t="shared" si="51"/>
        <v>#REF!</v>
      </c>
      <c r="BX92" s="173" t="str">
        <f t="shared" si="52"/>
        <v>Y</v>
      </c>
      <c r="BY92" s="174">
        <f t="shared" si="53"/>
        <v>1076227</v>
      </c>
      <c r="BZ92" t="str">
        <f t="shared" si="54"/>
        <v>shunsuke.suetsugu@oracle.com</v>
      </c>
      <c r="CA92" s="214">
        <f t="shared" si="55"/>
        <v>43574</v>
      </c>
      <c r="CB92">
        <f t="shared" si="56"/>
        <v>506325</v>
      </c>
      <c r="CC92" t="e">
        <f t="shared" si="57"/>
        <v>#REF!</v>
      </c>
      <c r="CD92" t="e">
        <f t="shared" si="33"/>
        <v>#REF!</v>
      </c>
      <c r="CE92" t="str">
        <f t="shared" si="58"/>
        <v>JPBG  - Oracle Corporation Japan</v>
      </c>
      <c r="CF92" t="str">
        <f t="shared" si="59"/>
        <v/>
      </c>
      <c r="CG92" t="str">
        <f t="shared" si="60"/>
        <v/>
      </c>
    </row>
    <row r="93" spans="1:85">
      <c r="A93" t="s">
        <v>51</v>
      </c>
      <c r="B93">
        <v>4938</v>
      </c>
      <c r="C93" t="s">
        <v>817</v>
      </c>
      <c r="D93" t="s">
        <v>752</v>
      </c>
      <c r="E93" t="s">
        <v>54</v>
      </c>
      <c r="F93" t="s">
        <v>397</v>
      </c>
      <c r="G93" t="s">
        <v>577</v>
      </c>
      <c r="H93" t="s">
        <v>753</v>
      </c>
      <c r="I93" t="s">
        <v>55</v>
      </c>
      <c r="J93" t="s">
        <v>398</v>
      </c>
      <c r="K93" t="s">
        <v>579</v>
      </c>
      <c r="L93" t="s">
        <v>754</v>
      </c>
      <c r="M93" s="217">
        <v>506315</v>
      </c>
      <c r="N93" t="s">
        <v>219</v>
      </c>
      <c r="O93" t="s">
        <v>220</v>
      </c>
      <c r="P93" t="str">
        <f t="shared" si="34"/>
        <v>3</v>
      </c>
      <c r="Q93">
        <v>20310</v>
      </c>
      <c r="R93" t="s">
        <v>447</v>
      </c>
      <c r="S93" t="s">
        <v>448</v>
      </c>
      <c r="T93" t="s">
        <v>368</v>
      </c>
      <c r="U93" t="s">
        <v>61</v>
      </c>
      <c r="V93">
        <v>3060</v>
      </c>
      <c r="W93" t="s">
        <v>751</v>
      </c>
      <c r="X93" t="s">
        <v>818</v>
      </c>
      <c r="Y93" s="95">
        <v>41730</v>
      </c>
      <c r="Z93" t="s">
        <v>201</v>
      </c>
      <c r="AA93" t="s">
        <v>118</v>
      </c>
      <c r="AB93" t="s">
        <v>162</v>
      </c>
      <c r="AC93" t="s">
        <v>4190</v>
      </c>
      <c r="AD93" t="s">
        <v>820</v>
      </c>
      <c r="AF93" t="s">
        <v>821</v>
      </c>
      <c r="AG93" t="s">
        <v>761</v>
      </c>
      <c r="AI93" s="146" t="e">
        <v>#N/A</v>
      </c>
      <c r="AJ93" t="str">
        <f t="shared" si="35"/>
        <v>Active</v>
      </c>
      <c r="AK93">
        <f t="shared" si="36"/>
        <v>4938</v>
      </c>
      <c r="AL93" t="str">
        <f t="shared" si="37"/>
        <v>久保島 剛</v>
      </c>
      <c r="AM93" s="155" t="e">
        <f>+VLOOKUP($AK93,#REF!,3,0)</f>
        <v>#REF!</v>
      </c>
      <c r="AN93" t="e">
        <f t="shared" si="38"/>
        <v>#REF!</v>
      </c>
      <c r="AO93" s="154" t="s">
        <v>54</v>
      </c>
      <c r="AP93" t="e">
        <f>VLOOKUP(AM93,#REF!,2,0)</f>
        <v>#REF!</v>
      </c>
      <c r="AQ93" t="e">
        <f>VLOOKUP(AM93,#REF!,3,0)</f>
        <v>#REF!</v>
      </c>
      <c r="AR93" t="e">
        <f>VLOOKUP(AM93,#REF!,4,0)</f>
        <v>#REF!</v>
      </c>
      <c r="AS93" t="str">
        <f t="shared" si="32"/>
        <v>Oracle Consulting Services</v>
      </c>
      <c r="AT93" t="e">
        <f>VLOOKUP(AM93,#REF!,6,0)</f>
        <v>#REF!</v>
      </c>
      <c r="AU93" t="e">
        <f>VLOOKUP(AM93,#REF!,7,0)</f>
        <v>#REF!</v>
      </c>
      <c r="AV93" t="e">
        <f>VLOOKUP(AM93,#REF!,8,0)</f>
        <v>#REF!</v>
      </c>
      <c r="AW93" s="155">
        <v>506325</v>
      </c>
      <c r="AX93" t="str">
        <f>VLOOKUP($BA93,Jobcodemaster!$A:$J,4,0)</f>
        <v>IC1</v>
      </c>
      <c r="AY93" t="str">
        <f>VLOOKUP($BA93,Jobcodemaster!$A:$J,5,0)</f>
        <v>L3</v>
      </c>
      <c r="AZ93" t="str">
        <f t="shared" si="39"/>
        <v>3</v>
      </c>
      <c r="BA93" s="155">
        <f t="shared" si="40"/>
        <v>20310</v>
      </c>
      <c r="BB93" t="str">
        <f>VLOOKUP($BA93,Jobcodemaster!$A:$J,7,0)</f>
        <v>20310.Staff Consultant - IC1</v>
      </c>
      <c r="BC93" t="str">
        <f>VLOOKUP($BA93,Jobcodemaster!$A:$J,9,0)</f>
        <v>Staff Consultant</v>
      </c>
      <c r="BD93" t="str">
        <f>VLOOKUP($BA93,Jobcodemaster!$A:$J,2,0)</f>
        <v>Delivery</v>
      </c>
      <c r="BE93" t="str">
        <f>VLOOKUP($BA93,Jobcodemaster!$A:$J,3,0)</f>
        <v>B</v>
      </c>
      <c r="BF93" t="e">
        <f>VLOOKUP(AM93,#REF!,14,0)</f>
        <v>#REF!</v>
      </c>
      <c r="BG93" t="e">
        <f>VLOOKUP(AM93,#REF!,15,0)</f>
        <v>#REF!</v>
      </c>
      <c r="BH93" t="str">
        <f t="shared" si="41"/>
        <v>takeshi.kubojima@oracle.com</v>
      </c>
      <c r="BI93" s="95">
        <f t="shared" si="42"/>
        <v>41730</v>
      </c>
      <c r="BJ93" t="str">
        <f t="shared" si="43"/>
        <v>NG</v>
      </c>
      <c r="BK93" t="str">
        <f t="shared" si="44"/>
        <v>JP-Tokyo-Akasaka Office</v>
      </c>
      <c r="BL93" t="str">
        <f t="shared" si="45"/>
        <v>ACB</v>
      </c>
      <c r="BM93" t="str">
        <f t="shared" si="46"/>
        <v>ｸﾎﾞｼﾞﾏ ﾀｹｼ</v>
      </c>
      <c r="BN93" t="str">
        <f t="shared" si="47"/>
        <v>Takeshi Kubojima</v>
      </c>
      <c r="BO93" s="164">
        <f t="shared" si="48"/>
        <v>0</v>
      </c>
      <c r="BP93" t="str">
        <f t="shared" si="49"/>
        <v>くぼじま たけし</v>
      </c>
      <c r="BQ93" t="e">
        <f>VLOOKUP(AM93,#REF!,12,0)</f>
        <v>#REF!</v>
      </c>
      <c r="BS93" s="173" t="str">
        <f t="shared" si="50"/>
        <v>Y</v>
      </c>
      <c r="BT93" s="173" t="str">
        <f t="shared" si="50"/>
        <v/>
      </c>
      <c r="BU93" s="173" t="str">
        <f t="shared" si="50"/>
        <v/>
      </c>
      <c r="BV93" s="173" t="str">
        <f t="shared" si="50"/>
        <v/>
      </c>
      <c r="BW93" s="173" t="e">
        <f t="shared" si="51"/>
        <v>#REF!</v>
      </c>
      <c r="BX93" s="173" t="str">
        <f t="shared" si="52"/>
        <v>Y</v>
      </c>
      <c r="BY93" s="174">
        <f t="shared" si="53"/>
        <v>4938</v>
      </c>
      <c r="BZ93" t="str">
        <f t="shared" si="54"/>
        <v>takeshi.kubojima@oracle.com</v>
      </c>
      <c r="CA93" s="214">
        <f t="shared" si="55"/>
        <v>43574</v>
      </c>
      <c r="CB93">
        <f t="shared" si="56"/>
        <v>506325</v>
      </c>
      <c r="CC93" t="e">
        <f t="shared" si="57"/>
        <v>#REF!</v>
      </c>
      <c r="CD93" t="e">
        <f t="shared" si="33"/>
        <v>#REF!</v>
      </c>
      <c r="CE93" t="str">
        <f t="shared" si="58"/>
        <v>JPBG  - Oracle Corporation Japan</v>
      </c>
      <c r="CF93" t="str">
        <f t="shared" si="59"/>
        <v/>
      </c>
      <c r="CG93" t="str">
        <f t="shared" si="60"/>
        <v/>
      </c>
    </row>
    <row r="94" spans="1:85">
      <c r="A94" t="s">
        <v>51</v>
      </c>
      <c r="B94">
        <v>4943</v>
      </c>
      <c r="C94" t="s">
        <v>823</v>
      </c>
      <c r="D94" t="s">
        <v>752</v>
      </c>
      <c r="E94" t="s">
        <v>54</v>
      </c>
      <c r="F94" t="s">
        <v>397</v>
      </c>
      <c r="G94" t="s">
        <v>577</v>
      </c>
      <c r="H94" t="s">
        <v>753</v>
      </c>
      <c r="I94" t="s">
        <v>55</v>
      </c>
      <c r="J94" t="s">
        <v>398</v>
      </c>
      <c r="K94" t="s">
        <v>579</v>
      </c>
      <c r="L94" t="s">
        <v>754</v>
      </c>
      <c r="M94" s="217">
        <v>506315</v>
      </c>
      <c r="N94" t="s">
        <v>219</v>
      </c>
      <c r="O94" t="s">
        <v>220</v>
      </c>
      <c r="P94" t="str">
        <f t="shared" si="34"/>
        <v>3</v>
      </c>
      <c r="Q94">
        <v>20310</v>
      </c>
      <c r="R94" t="s">
        <v>447</v>
      </c>
      <c r="S94" t="s">
        <v>448</v>
      </c>
      <c r="T94" t="s">
        <v>368</v>
      </c>
      <c r="U94" t="s">
        <v>61</v>
      </c>
      <c r="V94">
        <v>3060</v>
      </c>
      <c r="W94" t="s">
        <v>751</v>
      </c>
      <c r="X94" t="s">
        <v>824</v>
      </c>
      <c r="Y94" s="95">
        <v>41730</v>
      </c>
      <c r="Z94" t="s">
        <v>201</v>
      </c>
      <c r="AA94" t="s">
        <v>118</v>
      </c>
      <c r="AB94" t="s">
        <v>162</v>
      </c>
      <c r="AC94" t="s">
        <v>4191</v>
      </c>
      <c r="AD94" t="s">
        <v>826</v>
      </c>
      <c r="AF94" t="s">
        <v>827</v>
      </c>
      <c r="AG94" t="s">
        <v>761</v>
      </c>
      <c r="AI94" s="146" t="e">
        <v>#N/A</v>
      </c>
      <c r="AJ94" t="str">
        <f t="shared" si="35"/>
        <v>Active</v>
      </c>
      <c r="AK94">
        <f t="shared" si="36"/>
        <v>4943</v>
      </c>
      <c r="AL94" t="str">
        <f t="shared" si="37"/>
        <v>清水 美佳子</v>
      </c>
      <c r="AM94" s="155" t="e">
        <f>+VLOOKUP($AK94,#REF!,3,0)</f>
        <v>#REF!</v>
      </c>
      <c r="AN94" t="e">
        <f t="shared" si="38"/>
        <v>#REF!</v>
      </c>
      <c r="AO94" s="154" t="s">
        <v>54</v>
      </c>
      <c r="AP94" t="e">
        <f>VLOOKUP(AM94,#REF!,2,0)</f>
        <v>#REF!</v>
      </c>
      <c r="AQ94" t="e">
        <f>VLOOKUP(AM94,#REF!,3,0)</f>
        <v>#REF!</v>
      </c>
      <c r="AR94" t="e">
        <f>VLOOKUP(AM94,#REF!,4,0)</f>
        <v>#REF!</v>
      </c>
      <c r="AS94" t="str">
        <f t="shared" si="32"/>
        <v>Oracle Consulting Services</v>
      </c>
      <c r="AT94" t="e">
        <f>VLOOKUP(AM94,#REF!,6,0)</f>
        <v>#REF!</v>
      </c>
      <c r="AU94" t="e">
        <f>VLOOKUP(AM94,#REF!,7,0)</f>
        <v>#REF!</v>
      </c>
      <c r="AV94" t="e">
        <f>VLOOKUP(AM94,#REF!,8,0)</f>
        <v>#REF!</v>
      </c>
      <c r="AW94" s="155">
        <v>506325</v>
      </c>
      <c r="AX94" t="str">
        <f>VLOOKUP($BA94,Jobcodemaster!$A:$J,4,0)</f>
        <v>IC1</v>
      </c>
      <c r="AY94" t="str">
        <f>VLOOKUP($BA94,Jobcodemaster!$A:$J,5,0)</f>
        <v>L3</v>
      </c>
      <c r="AZ94" t="str">
        <f t="shared" si="39"/>
        <v>3</v>
      </c>
      <c r="BA94" s="155">
        <f t="shared" si="40"/>
        <v>20310</v>
      </c>
      <c r="BB94" t="str">
        <f>VLOOKUP($BA94,Jobcodemaster!$A:$J,7,0)</f>
        <v>20310.Staff Consultant - IC1</v>
      </c>
      <c r="BC94" t="str">
        <f>VLOOKUP($BA94,Jobcodemaster!$A:$J,9,0)</f>
        <v>Staff Consultant</v>
      </c>
      <c r="BD94" t="str">
        <f>VLOOKUP($BA94,Jobcodemaster!$A:$J,2,0)</f>
        <v>Delivery</v>
      </c>
      <c r="BE94" t="str">
        <f>VLOOKUP($BA94,Jobcodemaster!$A:$J,3,0)</f>
        <v>B</v>
      </c>
      <c r="BF94" t="e">
        <f>VLOOKUP(AM94,#REF!,14,0)</f>
        <v>#REF!</v>
      </c>
      <c r="BG94" t="e">
        <f>VLOOKUP(AM94,#REF!,15,0)</f>
        <v>#REF!</v>
      </c>
      <c r="BH94" t="str">
        <f t="shared" si="41"/>
        <v>mikako.shimizu@oracle.com</v>
      </c>
      <c r="BI94" s="95">
        <f t="shared" si="42"/>
        <v>41730</v>
      </c>
      <c r="BJ94" t="str">
        <f t="shared" si="43"/>
        <v>NG</v>
      </c>
      <c r="BK94" t="str">
        <f t="shared" si="44"/>
        <v>JP-Tokyo-Akasaka Office</v>
      </c>
      <c r="BL94" t="str">
        <f t="shared" si="45"/>
        <v>ACB</v>
      </c>
      <c r="BM94" t="str">
        <f t="shared" si="46"/>
        <v>ｼﾐｽﾞ ﾐｶｺ</v>
      </c>
      <c r="BN94" t="str">
        <f t="shared" si="47"/>
        <v>Mikako Shimizu</v>
      </c>
      <c r="BO94" s="164">
        <f t="shared" si="48"/>
        <v>0</v>
      </c>
      <c r="BP94" t="str">
        <f t="shared" si="49"/>
        <v>しみず みかこ</v>
      </c>
      <c r="BQ94" t="e">
        <f>VLOOKUP(AM94,#REF!,12,0)</f>
        <v>#REF!</v>
      </c>
      <c r="BS94" s="173" t="str">
        <f t="shared" si="50"/>
        <v>Y</v>
      </c>
      <c r="BT94" s="173" t="str">
        <f t="shared" si="50"/>
        <v/>
      </c>
      <c r="BU94" s="173" t="str">
        <f t="shared" si="50"/>
        <v/>
      </c>
      <c r="BV94" s="173" t="str">
        <f t="shared" si="50"/>
        <v/>
      </c>
      <c r="BW94" s="173" t="e">
        <f t="shared" si="51"/>
        <v>#REF!</v>
      </c>
      <c r="BX94" s="173" t="str">
        <f t="shared" si="52"/>
        <v>Y</v>
      </c>
      <c r="BY94" s="174">
        <f t="shared" si="53"/>
        <v>4943</v>
      </c>
      <c r="BZ94" t="str">
        <f t="shared" si="54"/>
        <v>mikako.shimizu@oracle.com</v>
      </c>
      <c r="CA94" s="214">
        <f t="shared" si="55"/>
        <v>43574</v>
      </c>
      <c r="CB94">
        <f t="shared" si="56"/>
        <v>506325</v>
      </c>
      <c r="CC94" t="e">
        <f t="shared" si="57"/>
        <v>#REF!</v>
      </c>
      <c r="CD94" t="e">
        <f t="shared" si="33"/>
        <v>#REF!</v>
      </c>
      <c r="CE94" t="str">
        <f t="shared" si="58"/>
        <v>JPBG  - Oracle Corporation Japan</v>
      </c>
      <c r="CF94" t="str">
        <f t="shared" si="59"/>
        <v/>
      </c>
      <c r="CG94" t="str">
        <f t="shared" si="60"/>
        <v/>
      </c>
    </row>
    <row r="95" spans="1:85">
      <c r="A95" t="s">
        <v>51</v>
      </c>
      <c r="B95">
        <v>4946</v>
      </c>
      <c r="C95" t="s">
        <v>829</v>
      </c>
      <c r="D95" t="s">
        <v>752</v>
      </c>
      <c r="E95" t="s">
        <v>54</v>
      </c>
      <c r="F95" t="s">
        <v>397</v>
      </c>
      <c r="G95" t="s">
        <v>577</v>
      </c>
      <c r="H95" t="s">
        <v>753</v>
      </c>
      <c r="I95" t="s">
        <v>55</v>
      </c>
      <c r="J95" t="s">
        <v>398</v>
      </c>
      <c r="K95" t="s">
        <v>579</v>
      </c>
      <c r="L95" t="s">
        <v>754</v>
      </c>
      <c r="M95" s="217">
        <v>506315</v>
      </c>
      <c r="N95" t="s">
        <v>219</v>
      </c>
      <c r="O95" t="s">
        <v>220</v>
      </c>
      <c r="P95" t="str">
        <f t="shared" si="34"/>
        <v>3</v>
      </c>
      <c r="Q95">
        <v>20310</v>
      </c>
      <c r="R95" t="s">
        <v>447</v>
      </c>
      <c r="S95" t="s">
        <v>448</v>
      </c>
      <c r="T95" t="s">
        <v>368</v>
      </c>
      <c r="U95" t="s">
        <v>61</v>
      </c>
      <c r="V95">
        <v>3060</v>
      </c>
      <c r="W95" t="s">
        <v>751</v>
      </c>
      <c r="X95" t="s">
        <v>830</v>
      </c>
      <c r="Y95" s="95">
        <v>41730</v>
      </c>
      <c r="Z95" t="s">
        <v>201</v>
      </c>
      <c r="AA95" t="s">
        <v>118</v>
      </c>
      <c r="AB95" t="s">
        <v>162</v>
      </c>
      <c r="AC95" t="s">
        <v>4192</v>
      </c>
      <c r="AD95" t="s">
        <v>832</v>
      </c>
      <c r="AF95" t="s">
        <v>833</v>
      </c>
      <c r="AG95" t="s">
        <v>761</v>
      </c>
      <c r="AI95" s="146" t="e">
        <v>#N/A</v>
      </c>
      <c r="AJ95" t="str">
        <f t="shared" si="35"/>
        <v>Active</v>
      </c>
      <c r="AK95">
        <f t="shared" si="36"/>
        <v>4946</v>
      </c>
      <c r="AL95" t="str">
        <f t="shared" si="37"/>
        <v>新宅 淳司</v>
      </c>
      <c r="AM95" s="155" t="e">
        <f>+VLOOKUP($AK95,#REF!,3,0)</f>
        <v>#REF!</v>
      </c>
      <c r="AN95" t="e">
        <f t="shared" si="38"/>
        <v>#REF!</v>
      </c>
      <c r="AO95" s="154" t="s">
        <v>54</v>
      </c>
      <c r="AP95" t="e">
        <f>VLOOKUP(AM95,#REF!,2,0)</f>
        <v>#REF!</v>
      </c>
      <c r="AQ95" t="e">
        <f>VLOOKUP(AM95,#REF!,3,0)</f>
        <v>#REF!</v>
      </c>
      <c r="AR95" t="e">
        <f>VLOOKUP(AM95,#REF!,4,0)</f>
        <v>#REF!</v>
      </c>
      <c r="AS95" t="str">
        <f t="shared" si="32"/>
        <v>Oracle Consulting Services</v>
      </c>
      <c r="AT95" t="e">
        <f>VLOOKUP(AM95,#REF!,6,0)</f>
        <v>#REF!</v>
      </c>
      <c r="AU95" t="e">
        <f>VLOOKUP(AM95,#REF!,7,0)</f>
        <v>#REF!</v>
      </c>
      <c r="AV95" t="e">
        <f>VLOOKUP(AM95,#REF!,8,0)</f>
        <v>#REF!</v>
      </c>
      <c r="AW95" s="155">
        <v>506325</v>
      </c>
      <c r="AX95" t="str">
        <f>VLOOKUP($BA95,Jobcodemaster!$A:$J,4,0)</f>
        <v>IC1</v>
      </c>
      <c r="AY95" t="str">
        <f>VLOOKUP($BA95,Jobcodemaster!$A:$J,5,0)</f>
        <v>L3</v>
      </c>
      <c r="AZ95" t="str">
        <f t="shared" si="39"/>
        <v>3</v>
      </c>
      <c r="BA95" s="155">
        <f t="shared" si="40"/>
        <v>20310</v>
      </c>
      <c r="BB95" t="str">
        <f>VLOOKUP($BA95,Jobcodemaster!$A:$J,7,0)</f>
        <v>20310.Staff Consultant - IC1</v>
      </c>
      <c r="BC95" t="str">
        <f>VLOOKUP($BA95,Jobcodemaster!$A:$J,9,0)</f>
        <v>Staff Consultant</v>
      </c>
      <c r="BD95" t="str">
        <f>VLOOKUP($BA95,Jobcodemaster!$A:$J,2,0)</f>
        <v>Delivery</v>
      </c>
      <c r="BE95" t="str">
        <f>VLOOKUP($BA95,Jobcodemaster!$A:$J,3,0)</f>
        <v>B</v>
      </c>
      <c r="BF95" t="e">
        <f>VLOOKUP(AM95,#REF!,14,0)</f>
        <v>#REF!</v>
      </c>
      <c r="BG95" t="e">
        <f>VLOOKUP(AM95,#REF!,15,0)</f>
        <v>#REF!</v>
      </c>
      <c r="BH95" t="str">
        <f t="shared" si="41"/>
        <v>atsushi.shintaku@oracle.com</v>
      </c>
      <c r="BI95" s="95">
        <f t="shared" si="42"/>
        <v>41730</v>
      </c>
      <c r="BJ95" t="str">
        <f t="shared" si="43"/>
        <v>NG</v>
      </c>
      <c r="BK95" t="str">
        <f t="shared" si="44"/>
        <v>JP-Tokyo-Akasaka Office</v>
      </c>
      <c r="BL95" t="str">
        <f t="shared" si="45"/>
        <v>ACB</v>
      </c>
      <c r="BM95" t="str">
        <f t="shared" si="46"/>
        <v>ｼﾝﾀｸ ｱﾂｼ</v>
      </c>
      <c r="BN95" t="str">
        <f t="shared" si="47"/>
        <v>Atsushi Shintaku</v>
      </c>
      <c r="BO95" s="164">
        <f t="shared" si="48"/>
        <v>0</v>
      </c>
      <c r="BP95" t="str">
        <f t="shared" si="49"/>
        <v>しんたく あつし</v>
      </c>
      <c r="BQ95" t="e">
        <f>VLOOKUP(AM95,#REF!,12,0)</f>
        <v>#REF!</v>
      </c>
      <c r="BS95" s="173" t="str">
        <f t="shared" si="50"/>
        <v>Y</v>
      </c>
      <c r="BT95" s="173" t="str">
        <f t="shared" si="50"/>
        <v/>
      </c>
      <c r="BU95" s="173" t="str">
        <f t="shared" si="50"/>
        <v/>
      </c>
      <c r="BV95" s="173" t="str">
        <f t="shared" si="50"/>
        <v/>
      </c>
      <c r="BW95" s="173" t="e">
        <f t="shared" si="51"/>
        <v>#REF!</v>
      </c>
      <c r="BX95" s="173" t="str">
        <f t="shared" si="52"/>
        <v>Y</v>
      </c>
      <c r="BY95" s="174">
        <f t="shared" si="53"/>
        <v>4946</v>
      </c>
      <c r="BZ95" t="str">
        <f t="shared" si="54"/>
        <v>atsushi.shintaku@oracle.com</v>
      </c>
      <c r="CA95" s="214">
        <f t="shared" si="55"/>
        <v>43574</v>
      </c>
      <c r="CB95">
        <f t="shared" si="56"/>
        <v>506325</v>
      </c>
      <c r="CC95" t="e">
        <f t="shared" si="57"/>
        <v>#REF!</v>
      </c>
      <c r="CD95" t="e">
        <f t="shared" si="33"/>
        <v>#REF!</v>
      </c>
      <c r="CE95" t="str">
        <f t="shared" si="58"/>
        <v>JPBG  - Oracle Corporation Japan</v>
      </c>
      <c r="CF95" t="str">
        <f t="shared" si="59"/>
        <v/>
      </c>
      <c r="CG95" t="str">
        <f t="shared" si="60"/>
        <v/>
      </c>
    </row>
    <row r="96" spans="1:85">
      <c r="A96" t="s">
        <v>51</v>
      </c>
      <c r="B96">
        <v>4951</v>
      </c>
      <c r="C96" t="s">
        <v>835</v>
      </c>
      <c r="D96" t="s">
        <v>752</v>
      </c>
      <c r="E96" t="s">
        <v>54</v>
      </c>
      <c r="F96" t="s">
        <v>397</v>
      </c>
      <c r="G96" t="s">
        <v>577</v>
      </c>
      <c r="H96" t="s">
        <v>753</v>
      </c>
      <c r="I96" t="s">
        <v>55</v>
      </c>
      <c r="J96" t="s">
        <v>398</v>
      </c>
      <c r="K96" t="s">
        <v>579</v>
      </c>
      <c r="L96" t="s">
        <v>754</v>
      </c>
      <c r="M96" s="217">
        <v>506315</v>
      </c>
      <c r="N96" t="s">
        <v>219</v>
      </c>
      <c r="O96" t="s">
        <v>220</v>
      </c>
      <c r="P96" t="str">
        <f t="shared" si="34"/>
        <v>3</v>
      </c>
      <c r="Q96">
        <v>20310</v>
      </c>
      <c r="R96" t="s">
        <v>447</v>
      </c>
      <c r="S96" t="s">
        <v>448</v>
      </c>
      <c r="T96" t="s">
        <v>368</v>
      </c>
      <c r="U96" t="s">
        <v>61</v>
      </c>
      <c r="V96">
        <v>3060</v>
      </c>
      <c r="W96" t="s">
        <v>751</v>
      </c>
      <c r="X96" t="s">
        <v>836</v>
      </c>
      <c r="Y96" s="95">
        <v>41730</v>
      </c>
      <c r="Z96" t="s">
        <v>201</v>
      </c>
      <c r="AA96" t="s">
        <v>64</v>
      </c>
      <c r="AB96" t="s">
        <v>162</v>
      </c>
      <c r="AC96" t="s">
        <v>4193</v>
      </c>
      <c r="AD96" t="s">
        <v>838</v>
      </c>
      <c r="AF96" t="s">
        <v>839</v>
      </c>
      <c r="AG96" t="s">
        <v>761</v>
      </c>
      <c r="AI96" s="146" t="e">
        <v>#N/A</v>
      </c>
      <c r="AJ96" t="str">
        <f t="shared" si="35"/>
        <v>Active</v>
      </c>
      <c r="AK96">
        <f t="shared" si="36"/>
        <v>4951</v>
      </c>
      <c r="AL96" t="str">
        <f t="shared" si="37"/>
        <v>寺村 涼</v>
      </c>
      <c r="AM96" s="155" t="e">
        <f>+VLOOKUP($AK96,#REF!,3,0)</f>
        <v>#REF!</v>
      </c>
      <c r="AN96" t="e">
        <f t="shared" si="38"/>
        <v>#REF!</v>
      </c>
      <c r="AO96" s="154" t="s">
        <v>54</v>
      </c>
      <c r="AP96" t="e">
        <f>VLOOKUP(AM96,#REF!,2,0)</f>
        <v>#REF!</v>
      </c>
      <c r="AQ96" t="e">
        <f>VLOOKUP(AM96,#REF!,3,0)</f>
        <v>#REF!</v>
      </c>
      <c r="AR96" t="e">
        <f>VLOOKUP(AM96,#REF!,4,0)</f>
        <v>#REF!</v>
      </c>
      <c r="AS96" t="str">
        <f t="shared" si="32"/>
        <v>Oracle Consulting Services</v>
      </c>
      <c r="AT96" t="e">
        <f>VLOOKUP(AM96,#REF!,6,0)</f>
        <v>#REF!</v>
      </c>
      <c r="AU96" t="e">
        <f>VLOOKUP(AM96,#REF!,7,0)</f>
        <v>#REF!</v>
      </c>
      <c r="AV96" t="e">
        <f>VLOOKUP(AM96,#REF!,8,0)</f>
        <v>#REF!</v>
      </c>
      <c r="AW96" s="155">
        <v>506325</v>
      </c>
      <c r="AX96" t="str">
        <f>VLOOKUP($BA96,Jobcodemaster!$A:$J,4,0)</f>
        <v>IC1</v>
      </c>
      <c r="AY96" t="str">
        <f>VLOOKUP($BA96,Jobcodemaster!$A:$J,5,0)</f>
        <v>L3</v>
      </c>
      <c r="AZ96" t="str">
        <f t="shared" si="39"/>
        <v>3</v>
      </c>
      <c r="BA96" s="155">
        <f t="shared" si="40"/>
        <v>20310</v>
      </c>
      <c r="BB96" t="str">
        <f>VLOOKUP($BA96,Jobcodemaster!$A:$J,7,0)</f>
        <v>20310.Staff Consultant - IC1</v>
      </c>
      <c r="BC96" t="str">
        <f>VLOOKUP($BA96,Jobcodemaster!$A:$J,9,0)</f>
        <v>Staff Consultant</v>
      </c>
      <c r="BD96" t="str">
        <f>VLOOKUP($BA96,Jobcodemaster!$A:$J,2,0)</f>
        <v>Delivery</v>
      </c>
      <c r="BE96" t="str">
        <f>VLOOKUP($BA96,Jobcodemaster!$A:$J,3,0)</f>
        <v>B</v>
      </c>
      <c r="BF96" t="e">
        <f>VLOOKUP(AM96,#REF!,14,0)</f>
        <v>#REF!</v>
      </c>
      <c r="BG96" t="e">
        <f>VLOOKUP(AM96,#REF!,15,0)</f>
        <v>#REF!</v>
      </c>
      <c r="BH96" t="str">
        <f t="shared" si="41"/>
        <v>ryo.teramura@oracle.com</v>
      </c>
      <c r="BI96" s="95">
        <f t="shared" si="42"/>
        <v>41730</v>
      </c>
      <c r="BJ96" t="str">
        <f t="shared" si="43"/>
        <v>NG</v>
      </c>
      <c r="BK96" t="str">
        <f t="shared" si="44"/>
        <v>JP-Tokyo-OAC</v>
      </c>
      <c r="BL96" t="str">
        <f t="shared" si="45"/>
        <v>ACB</v>
      </c>
      <c r="BM96" t="str">
        <f t="shared" si="46"/>
        <v>ﾃﾗﾑﾗ ﾘｮｳ</v>
      </c>
      <c r="BN96" t="str">
        <f t="shared" si="47"/>
        <v>Ryo Teramura</v>
      </c>
      <c r="BO96" s="164">
        <f t="shared" si="48"/>
        <v>0</v>
      </c>
      <c r="BP96" t="str">
        <f t="shared" si="49"/>
        <v>てらむら りょう</v>
      </c>
      <c r="BQ96" t="e">
        <f>VLOOKUP(AM96,#REF!,12,0)</f>
        <v>#REF!</v>
      </c>
      <c r="BS96" s="173" t="str">
        <f t="shared" si="50"/>
        <v>Y</v>
      </c>
      <c r="BT96" s="173" t="str">
        <f t="shared" si="50"/>
        <v/>
      </c>
      <c r="BU96" s="173" t="str">
        <f t="shared" si="50"/>
        <v/>
      </c>
      <c r="BV96" s="173" t="str">
        <f t="shared" si="50"/>
        <v/>
      </c>
      <c r="BW96" s="173" t="e">
        <f t="shared" si="51"/>
        <v>#REF!</v>
      </c>
      <c r="BX96" s="173" t="str">
        <f t="shared" si="52"/>
        <v>Y</v>
      </c>
      <c r="BY96" s="174">
        <f t="shared" si="53"/>
        <v>4951</v>
      </c>
      <c r="BZ96" t="str">
        <f t="shared" si="54"/>
        <v>ryo.teramura@oracle.com</v>
      </c>
      <c r="CA96" s="214">
        <f t="shared" si="55"/>
        <v>43574</v>
      </c>
      <c r="CB96">
        <f t="shared" si="56"/>
        <v>506325</v>
      </c>
      <c r="CC96" t="e">
        <f t="shared" si="57"/>
        <v>#REF!</v>
      </c>
      <c r="CD96" t="e">
        <f t="shared" si="33"/>
        <v>#REF!</v>
      </c>
      <c r="CE96" t="str">
        <f t="shared" si="58"/>
        <v>JPBG  - Oracle Corporation Japan</v>
      </c>
      <c r="CF96" t="str">
        <f t="shared" si="59"/>
        <v/>
      </c>
      <c r="CG96" t="str">
        <f t="shared" si="60"/>
        <v/>
      </c>
    </row>
    <row r="97" spans="1:85">
      <c r="A97" t="s">
        <v>51</v>
      </c>
      <c r="B97">
        <v>4966</v>
      </c>
      <c r="C97" t="s">
        <v>841</v>
      </c>
      <c r="D97" t="s">
        <v>752</v>
      </c>
      <c r="E97" t="s">
        <v>54</v>
      </c>
      <c r="F97" t="s">
        <v>397</v>
      </c>
      <c r="G97" t="s">
        <v>577</v>
      </c>
      <c r="H97" t="s">
        <v>753</v>
      </c>
      <c r="I97" t="s">
        <v>55</v>
      </c>
      <c r="J97" t="s">
        <v>398</v>
      </c>
      <c r="K97" t="s">
        <v>579</v>
      </c>
      <c r="L97" t="s">
        <v>754</v>
      </c>
      <c r="M97" s="217">
        <v>506315</v>
      </c>
      <c r="N97" t="s">
        <v>219</v>
      </c>
      <c r="O97" t="s">
        <v>220</v>
      </c>
      <c r="P97" t="str">
        <f t="shared" si="34"/>
        <v>3</v>
      </c>
      <c r="Q97">
        <v>20310</v>
      </c>
      <c r="R97" t="s">
        <v>447</v>
      </c>
      <c r="S97" t="s">
        <v>448</v>
      </c>
      <c r="T97" t="s">
        <v>368</v>
      </c>
      <c r="U97" t="s">
        <v>61</v>
      </c>
      <c r="V97">
        <v>3060</v>
      </c>
      <c r="W97" t="s">
        <v>751</v>
      </c>
      <c r="X97" t="s">
        <v>842</v>
      </c>
      <c r="Y97" s="95">
        <v>41730</v>
      </c>
      <c r="Z97" t="s">
        <v>201</v>
      </c>
      <c r="AA97" t="s">
        <v>118</v>
      </c>
      <c r="AB97" t="s">
        <v>162</v>
      </c>
      <c r="AC97" t="s">
        <v>4194</v>
      </c>
      <c r="AD97" t="s">
        <v>844</v>
      </c>
      <c r="AF97" t="s">
        <v>845</v>
      </c>
      <c r="AG97" t="s">
        <v>761</v>
      </c>
      <c r="AI97" s="146" t="e">
        <v>#N/A</v>
      </c>
      <c r="AJ97" t="str">
        <f t="shared" si="35"/>
        <v>Active</v>
      </c>
      <c r="AK97">
        <f t="shared" si="36"/>
        <v>4966</v>
      </c>
      <c r="AL97" t="str">
        <f t="shared" si="37"/>
        <v>森谷 真樹</v>
      </c>
      <c r="AM97" s="155" t="e">
        <f>+VLOOKUP($AK97,#REF!,3,0)</f>
        <v>#REF!</v>
      </c>
      <c r="AN97" t="e">
        <f t="shared" si="38"/>
        <v>#REF!</v>
      </c>
      <c r="AO97" s="154" t="s">
        <v>54</v>
      </c>
      <c r="AP97" t="e">
        <f>VLOOKUP(AM97,#REF!,2,0)</f>
        <v>#REF!</v>
      </c>
      <c r="AQ97" t="e">
        <f>VLOOKUP(AM97,#REF!,3,0)</f>
        <v>#REF!</v>
      </c>
      <c r="AR97" t="e">
        <f>VLOOKUP(AM97,#REF!,4,0)</f>
        <v>#REF!</v>
      </c>
      <c r="AS97" t="str">
        <f t="shared" si="32"/>
        <v>Oracle Consulting Services</v>
      </c>
      <c r="AT97" t="e">
        <f>VLOOKUP(AM97,#REF!,6,0)</f>
        <v>#REF!</v>
      </c>
      <c r="AU97" t="e">
        <f>VLOOKUP(AM97,#REF!,7,0)</f>
        <v>#REF!</v>
      </c>
      <c r="AV97" t="e">
        <f>VLOOKUP(AM97,#REF!,8,0)</f>
        <v>#REF!</v>
      </c>
      <c r="AW97" s="155">
        <v>506325</v>
      </c>
      <c r="AX97" t="str">
        <f>VLOOKUP($BA97,Jobcodemaster!$A:$J,4,0)</f>
        <v>IC1</v>
      </c>
      <c r="AY97" t="str">
        <f>VLOOKUP($BA97,Jobcodemaster!$A:$J,5,0)</f>
        <v>L3</v>
      </c>
      <c r="AZ97" t="str">
        <f t="shared" si="39"/>
        <v>3</v>
      </c>
      <c r="BA97" s="155">
        <f t="shared" si="40"/>
        <v>20310</v>
      </c>
      <c r="BB97" t="str">
        <f>VLOOKUP($BA97,Jobcodemaster!$A:$J,7,0)</f>
        <v>20310.Staff Consultant - IC1</v>
      </c>
      <c r="BC97" t="str">
        <f>VLOOKUP($BA97,Jobcodemaster!$A:$J,9,0)</f>
        <v>Staff Consultant</v>
      </c>
      <c r="BD97" t="str">
        <f>VLOOKUP($BA97,Jobcodemaster!$A:$J,2,0)</f>
        <v>Delivery</v>
      </c>
      <c r="BE97" t="str">
        <f>VLOOKUP($BA97,Jobcodemaster!$A:$J,3,0)</f>
        <v>B</v>
      </c>
      <c r="BF97" t="e">
        <f>VLOOKUP(AM97,#REF!,14,0)</f>
        <v>#REF!</v>
      </c>
      <c r="BG97" t="e">
        <f>VLOOKUP(AM97,#REF!,15,0)</f>
        <v>#REF!</v>
      </c>
      <c r="BH97" t="str">
        <f t="shared" si="41"/>
        <v>masaki.moritani@oracle.com</v>
      </c>
      <c r="BI97" s="95">
        <f t="shared" si="42"/>
        <v>41730</v>
      </c>
      <c r="BJ97" t="str">
        <f t="shared" si="43"/>
        <v>NG</v>
      </c>
      <c r="BK97" t="str">
        <f t="shared" si="44"/>
        <v>JP-Tokyo-Akasaka Office</v>
      </c>
      <c r="BL97" t="str">
        <f t="shared" si="45"/>
        <v>ACB</v>
      </c>
      <c r="BM97" t="str">
        <f t="shared" si="46"/>
        <v>ﾓﾘﾀﾆ ﾏｻｷ</v>
      </c>
      <c r="BN97" t="str">
        <f t="shared" si="47"/>
        <v>Masaki Moritani</v>
      </c>
      <c r="BO97" s="164">
        <f t="shared" si="48"/>
        <v>0</v>
      </c>
      <c r="BP97" t="str">
        <f t="shared" si="49"/>
        <v>もりたに まさき</v>
      </c>
      <c r="BQ97" t="e">
        <f>VLOOKUP(AM97,#REF!,12,0)</f>
        <v>#REF!</v>
      </c>
      <c r="BS97" s="173" t="str">
        <f t="shared" si="50"/>
        <v>Y</v>
      </c>
      <c r="BT97" s="173" t="str">
        <f t="shared" si="50"/>
        <v/>
      </c>
      <c r="BU97" s="173" t="str">
        <f t="shared" si="50"/>
        <v/>
      </c>
      <c r="BV97" s="173" t="str">
        <f t="shared" si="50"/>
        <v/>
      </c>
      <c r="BW97" s="173" t="e">
        <f t="shared" si="51"/>
        <v>#REF!</v>
      </c>
      <c r="BX97" s="173" t="str">
        <f t="shared" si="52"/>
        <v>Y</v>
      </c>
      <c r="BY97" s="174">
        <f t="shared" si="53"/>
        <v>4966</v>
      </c>
      <c r="BZ97" t="str">
        <f t="shared" si="54"/>
        <v>masaki.moritani@oracle.com</v>
      </c>
      <c r="CA97" s="214">
        <f t="shared" si="55"/>
        <v>43574</v>
      </c>
      <c r="CB97">
        <f t="shared" si="56"/>
        <v>506325</v>
      </c>
      <c r="CC97" t="e">
        <f t="shared" si="57"/>
        <v>#REF!</v>
      </c>
      <c r="CD97" t="e">
        <f t="shared" si="33"/>
        <v>#REF!</v>
      </c>
      <c r="CE97" t="str">
        <f t="shared" si="58"/>
        <v>JPBG  - Oracle Corporation Japan</v>
      </c>
      <c r="CF97" t="str">
        <f t="shared" si="59"/>
        <v/>
      </c>
      <c r="CG97" t="str">
        <f t="shared" si="60"/>
        <v/>
      </c>
    </row>
    <row r="98" spans="1:85">
      <c r="A98" t="s">
        <v>51</v>
      </c>
      <c r="B98">
        <v>8442</v>
      </c>
      <c r="C98" t="s">
        <v>847</v>
      </c>
      <c r="D98" t="s">
        <v>752</v>
      </c>
      <c r="E98" t="s">
        <v>54</v>
      </c>
      <c r="F98" t="s">
        <v>397</v>
      </c>
      <c r="G98" t="s">
        <v>577</v>
      </c>
      <c r="H98" t="s">
        <v>753</v>
      </c>
      <c r="I98" t="s">
        <v>55</v>
      </c>
      <c r="J98" t="s">
        <v>398</v>
      </c>
      <c r="K98" t="s">
        <v>579</v>
      </c>
      <c r="L98" t="s">
        <v>754</v>
      </c>
      <c r="M98" s="217">
        <v>508835</v>
      </c>
      <c r="N98" t="s">
        <v>219</v>
      </c>
      <c r="O98" t="s">
        <v>220</v>
      </c>
      <c r="P98" t="str">
        <f t="shared" si="34"/>
        <v>3</v>
      </c>
      <c r="Q98">
        <v>20310</v>
      </c>
      <c r="R98" t="s">
        <v>447</v>
      </c>
      <c r="S98" t="s">
        <v>448</v>
      </c>
      <c r="T98" t="s">
        <v>368</v>
      </c>
      <c r="U98" t="s">
        <v>61</v>
      </c>
      <c r="V98">
        <v>3060</v>
      </c>
      <c r="W98" t="s">
        <v>751</v>
      </c>
      <c r="X98" t="s">
        <v>848</v>
      </c>
      <c r="Y98" s="95">
        <v>42491</v>
      </c>
      <c r="Z98" t="s">
        <v>63</v>
      </c>
      <c r="AA98" t="s">
        <v>118</v>
      </c>
      <c r="AB98" t="s">
        <v>162</v>
      </c>
      <c r="AC98" t="s">
        <v>4195</v>
      </c>
      <c r="AD98" t="s">
        <v>850</v>
      </c>
      <c r="AF98" t="s">
        <v>851</v>
      </c>
      <c r="AG98" t="s">
        <v>761</v>
      </c>
      <c r="AI98" s="146" t="e">
        <v>#N/A</v>
      </c>
      <c r="AJ98" t="str">
        <f t="shared" si="35"/>
        <v>Active</v>
      </c>
      <c r="AK98">
        <f t="shared" si="36"/>
        <v>8442</v>
      </c>
      <c r="AL98" t="str">
        <f t="shared" si="37"/>
        <v>山本 裕美子</v>
      </c>
      <c r="AM98" s="155" t="e">
        <f>+VLOOKUP($AK98,#REF!,3,0)</f>
        <v>#REF!</v>
      </c>
      <c r="AN98" t="e">
        <f t="shared" si="38"/>
        <v>#REF!</v>
      </c>
      <c r="AO98" s="154" t="s">
        <v>54</v>
      </c>
      <c r="AP98" t="e">
        <f>VLOOKUP(AM98,#REF!,2,0)</f>
        <v>#REF!</v>
      </c>
      <c r="AQ98" t="e">
        <f>VLOOKUP(AM98,#REF!,3,0)</f>
        <v>#REF!</v>
      </c>
      <c r="AR98" t="e">
        <f>VLOOKUP(AM98,#REF!,4,0)</f>
        <v>#REF!</v>
      </c>
      <c r="AS98" t="str">
        <f t="shared" si="32"/>
        <v>Oracle Consulting Services</v>
      </c>
      <c r="AT98" t="e">
        <f>VLOOKUP(AM98,#REF!,6,0)</f>
        <v>#REF!</v>
      </c>
      <c r="AU98" t="e">
        <f>VLOOKUP(AM98,#REF!,7,0)</f>
        <v>#REF!</v>
      </c>
      <c r="AV98" t="e">
        <f>VLOOKUP(AM98,#REF!,8,0)</f>
        <v>#REF!</v>
      </c>
      <c r="AW98" s="155">
        <v>508835</v>
      </c>
      <c r="AX98" t="str">
        <f>VLOOKUP($BA98,Jobcodemaster!$A:$J,4,0)</f>
        <v>IC1</v>
      </c>
      <c r="AY98" t="str">
        <f>VLOOKUP($BA98,Jobcodemaster!$A:$J,5,0)</f>
        <v>L3</v>
      </c>
      <c r="AZ98" t="str">
        <f t="shared" si="39"/>
        <v>3</v>
      </c>
      <c r="BA98" s="155">
        <f t="shared" si="40"/>
        <v>20310</v>
      </c>
      <c r="BB98" t="str">
        <f>VLOOKUP($BA98,Jobcodemaster!$A:$J,7,0)</f>
        <v>20310.Staff Consultant - IC1</v>
      </c>
      <c r="BC98" t="str">
        <f>VLOOKUP($BA98,Jobcodemaster!$A:$J,9,0)</f>
        <v>Staff Consultant</v>
      </c>
      <c r="BD98" t="str">
        <f>VLOOKUP($BA98,Jobcodemaster!$A:$J,2,0)</f>
        <v>Delivery</v>
      </c>
      <c r="BE98" t="str">
        <f>VLOOKUP($BA98,Jobcodemaster!$A:$J,3,0)</f>
        <v>B</v>
      </c>
      <c r="BF98" t="e">
        <f>VLOOKUP(AM98,#REF!,14,0)</f>
        <v>#REF!</v>
      </c>
      <c r="BG98" t="e">
        <f>VLOOKUP(AM98,#REF!,15,0)</f>
        <v>#REF!</v>
      </c>
      <c r="BH98" t="str">
        <f t="shared" si="41"/>
        <v>yumiko.yamamoto@oracle.com</v>
      </c>
      <c r="BI98" s="95">
        <f t="shared" si="42"/>
        <v>42491</v>
      </c>
      <c r="BJ98" t="str">
        <f t="shared" si="43"/>
        <v>C</v>
      </c>
      <c r="BK98" t="str">
        <f t="shared" si="44"/>
        <v>JP-Tokyo-Akasaka Office</v>
      </c>
      <c r="BL98" t="str">
        <f t="shared" si="45"/>
        <v>ACB</v>
      </c>
      <c r="BM98" t="str">
        <f t="shared" si="46"/>
        <v>ﾔﾏﾓﾄ ﾕﾐｺ</v>
      </c>
      <c r="BN98" t="str">
        <f t="shared" si="47"/>
        <v>Yumiko Yamamoto</v>
      </c>
      <c r="BO98" s="164">
        <f t="shared" si="48"/>
        <v>0</v>
      </c>
      <c r="BP98" t="str">
        <f t="shared" si="49"/>
        <v>やまもと ゆみこ</v>
      </c>
      <c r="BQ98" t="e">
        <f>VLOOKUP(AM98,#REF!,12,0)</f>
        <v>#REF!</v>
      </c>
      <c r="BS98" s="173" t="str">
        <f t="shared" si="50"/>
        <v/>
      </c>
      <c r="BT98" s="173" t="str">
        <f t="shared" si="50"/>
        <v/>
      </c>
      <c r="BU98" s="173" t="str">
        <f t="shared" si="50"/>
        <v/>
      </c>
      <c r="BV98" s="173" t="str">
        <f t="shared" si="50"/>
        <v/>
      </c>
      <c r="BW98" s="173" t="e">
        <f t="shared" si="51"/>
        <v>#REF!</v>
      </c>
      <c r="BX98" s="173" t="str">
        <f t="shared" si="52"/>
        <v/>
      </c>
      <c r="BY98" s="174" t="str">
        <f t="shared" si="53"/>
        <v/>
      </c>
      <c r="BZ98" t="str">
        <f t="shared" si="54"/>
        <v/>
      </c>
      <c r="CA98" s="214" t="str">
        <f t="shared" si="55"/>
        <v/>
      </c>
      <c r="CB98" t="str">
        <f t="shared" si="56"/>
        <v/>
      </c>
      <c r="CC98" t="e">
        <f t="shared" si="57"/>
        <v>#REF!</v>
      </c>
      <c r="CD98" t="e">
        <f t="shared" si="33"/>
        <v>#REF!</v>
      </c>
      <c r="CE98" t="str">
        <f t="shared" si="58"/>
        <v/>
      </c>
      <c r="CF98" t="str">
        <f t="shared" si="59"/>
        <v/>
      </c>
      <c r="CG98" t="str">
        <f t="shared" si="60"/>
        <v/>
      </c>
    </row>
    <row r="99" spans="1:85">
      <c r="A99" t="s">
        <v>51</v>
      </c>
      <c r="B99">
        <v>1011562</v>
      </c>
      <c r="C99" t="s">
        <v>853</v>
      </c>
      <c r="D99" t="s">
        <v>752</v>
      </c>
      <c r="E99" t="s">
        <v>54</v>
      </c>
      <c r="F99" t="s">
        <v>397</v>
      </c>
      <c r="G99" t="s">
        <v>577</v>
      </c>
      <c r="H99" t="s">
        <v>753</v>
      </c>
      <c r="I99" t="s">
        <v>55</v>
      </c>
      <c r="J99" t="s">
        <v>398</v>
      </c>
      <c r="K99" t="s">
        <v>579</v>
      </c>
      <c r="L99" t="s">
        <v>754</v>
      </c>
      <c r="M99" s="217">
        <v>506315</v>
      </c>
      <c r="N99" t="s">
        <v>219</v>
      </c>
      <c r="O99" t="s">
        <v>220</v>
      </c>
      <c r="P99" t="str">
        <f t="shared" si="34"/>
        <v>3</v>
      </c>
      <c r="Q99">
        <v>20310</v>
      </c>
      <c r="R99" t="s">
        <v>447</v>
      </c>
      <c r="S99" t="s">
        <v>448</v>
      </c>
      <c r="T99" t="s">
        <v>368</v>
      </c>
      <c r="U99" t="s">
        <v>61</v>
      </c>
      <c r="V99">
        <v>3060</v>
      </c>
      <c r="W99" t="s">
        <v>751</v>
      </c>
      <c r="X99" t="s">
        <v>854</v>
      </c>
      <c r="Y99" s="95">
        <v>43115</v>
      </c>
      <c r="Z99" t="s">
        <v>63</v>
      </c>
      <c r="AA99" t="s">
        <v>118</v>
      </c>
      <c r="AB99" t="s">
        <v>162</v>
      </c>
      <c r="AC99" t="s">
        <v>4196</v>
      </c>
      <c r="AD99" t="s">
        <v>856</v>
      </c>
      <c r="AF99" t="s">
        <v>857</v>
      </c>
      <c r="AG99" t="s">
        <v>761</v>
      </c>
      <c r="AI99" s="146" t="e">
        <v>#N/A</v>
      </c>
      <c r="AJ99" t="str">
        <f t="shared" si="35"/>
        <v>Active</v>
      </c>
      <c r="AK99">
        <f t="shared" si="36"/>
        <v>1011562</v>
      </c>
      <c r="AL99" t="str">
        <f t="shared" si="37"/>
        <v>諏訪 泰則</v>
      </c>
      <c r="AM99" s="155" t="e">
        <f>+VLOOKUP($AK99,#REF!,3,0)</f>
        <v>#REF!</v>
      </c>
      <c r="AN99" t="e">
        <f t="shared" si="38"/>
        <v>#REF!</v>
      </c>
      <c r="AO99" s="154" t="s">
        <v>54</v>
      </c>
      <c r="AP99" t="e">
        <f>VLOOKUP(AM99,#REF!,2,0)</f>
        <v>#REF!</v>
      </c>
      <c r="AQ99" t="e">
        <f>VLOOKUP(AM99,#REF!,3,0)</f>
        <v>#REF!</v>
      </c>
      <c r="AR99" t="e">
        <f>VLOOKUP(AM99,#REF!,4,0)</f>
        <v>#REF!</v>
      </c>
      <c r="AS99" t="str">
        <f t="shared" si="32"/>
        <v>Oracle Consulting Services</v>
      </c>
      <c r="AT99" t="e">
        <f>VLOOKUP(AM99,#REF!,6,0)</f>
        <v>#REF!</v>
      </c>
      <c r="AU99" t="e">
        <f>VLOOKUP(AM99,#REF!,7,0)</f>
        <v>#REF!</v>
      </c>
      <c r="AV99" t="e">
        <f>VLOOKUP(AM99,#REF!,8,0)</f>
        <v>#REF!</v>
      </c>
      <c r="AW99" s="155">
        <v>506325</v>
      </c>
      <c r="AX99" t="str">
        <f>VLOOKUP($BA99,Jobcodemaster!$A:$J,4,0)</f>
        <v>IC1</v>
      </c>
      <c r="AY99" t="str">
        <f>VLOOKUP($BA99,Jobcodemaster!$A:$J,5,0)</f>
        <v>L3</v>
      </c>
      <c r="AZ99" t="str">
        <f t="shared" si="39"/>
        <v>3</v>
      </c>
      <c r="BA99" s="155">
        <f t="shared" si="40"/>
        <v>20310</v>
      </c>
      <c r="BB99" t="str">
        <f>VLOOKUP($BA99,Jobcodemaster!$A:$J,7,0)</f>
        <v>20310.Staff Consultant - IC1</v>
      </c>
      <c r="BC99" t="str">
        <f>VLOOKUP($BA99,Jobcodemaster!$A:$J,9,0)</f>
        <v>Staff Consultant</v>
      </c>
      <c r="BD99" t="str">
        <f>VLOOKUP($BA99,Jobcodemaster!$A:$J,2,0)</f>
        <v>Delivery</v>
      </c>
      <c r="BE99" t="str">
        <f>VLOOKUP($BA99,Jobcodemaster!$A:$J,3,0)</f>
        <v>B</v>
      </c>
      <c r="BF99" t="e">
        <f>VLOOKUP(AM99,#REF!,14,0)</f>
        <v>#REF!</v>
      </c>
      <c r="BG99" t="e">
        <f>VLOOKUP(AM99,#REF!,15,0)</f>
        <v>#REF!</v>
      </c>
      <c r="BH99" t="str">
        <f t="shared" si="41"/>
        <v>yasunori.suwa@oracle.com</v>
      </c>
      <c r="BI99" s="95">
        <f t="shared" si="42"/>
        <v>43115</v>
      </c>
      <c r="BJ99" t="str">
        <f t="shared" si="43"/>
        <v>C</v>
      </c>
      <c r="BK99" t="str">
        <f t="shared" si="44"/>
        <v>JP-Tokyo-Akasaka Office</v>
      </c>
      <c r="BL99" t="str">
        <f t="shared" si="45"/>
        <v>ACB</v>
      </c>
      <c r="BM99" t="str">
        <f t="shared" si="46"/>
        <v>ｽﾜ ﾔｽﾉﾘ</v>
      </c>
      <c r="BN99" t="str">
        <f t="shared" si="47"/>
        <v>Yasunori Suwa</v>
      </c>
      <c r="BO99" s="164">
        <f t="shared" si="48"/>
        <v>0</v>
      </c>
      <c r="BP99" t="str">
        <f t="shared" si="49"/>
        <v>すわ やすのり</v>
      </c>
      <c r="BQ99" t="e">
        <f>VLOOKUP(AM99,#REF!,12,0)</f>
        <v>#REF!</v>
      </c>
      <c r="BS99" s="173" t="str">
        <f t="shared" si="50"/>
        <v>Y</v>
      </c>
      <c r="BT99" s="173" t="str">
        <f t="shared" si="50"/>
        <v/>
      </c>
      <c r="BU99" s="173" t="str">
        <f t="shared" si="50"/>
        <v/>
      </c>
      <c r="BV99" s="173" t="str">
        <f t="shared" si="50"/>
        <v/>
      </c>
      <c r="BW99" s="173" t="e">
        <f t="shared" si="51"/>
        <v>#REF!</v>
      </c>
      <c r="BX99" s="173" t="str">
        <f t="shared" si="52"/>
        <v>Y</v>
      </c>
      <c r="BY99" s="174">
        <f t="shared" si="53"/>
        <v>1011562</v>
      </c>
      <c r="BZ99" t="str">
        <f t="shared" si="54"/>
        <v>yasunori.suwa@oracle.com</v>
      </c>
      <c r="CA99" s="214">
        <f t="shared" si="55"/>
        <v>43574</v>
      </c>
      <c r="CB99">
        <f t="shared" si="56"/>
        <v>506325</v>
      </c>
      <c r="CC99" t="e">
        <f t="shared" si="57"/>
        <v>#REF!</v>
      </c>
      <c r="CD99" t="e">
        <f t="shared" si="33"/>
        <v>#REF!</v>
      </c>
      <c r="CE99" t="str">
        <f t="shared" si="58"/>
        <v>JPBG  - Oracle Corporation Japan</v>
      </c>
      <c r="CF99" t="str">
        <f t="shared" si="59"/>
        <v/>
      </c>
      <c r="CG99" t="str">
        <f t="shared" si="60"/>
        <v/>
      </c>
    </row>
    <row r="100" spans="1:85">
      <c r="A100" t="s">
        <v>51</v>
      </c>
      <c r="B100">
        <v>1027435</v>
      </c>
      <c r="C100" t="s">
        <v>859</v>
      </c>
      <c r="D100" t="s">
        <v>752</v>
      </c>
      <c r="E100" t="s">
        <v>54</v>
      </c>
      <c r="F100" t="s">
        <v>397</v>
      </c>
      <c r="G100" t="s">
        <v>577</v>
      </c>
      <c r="H100" t="s">
        <v>753</v>
      </c>
      <c r="I100" t="s">
        <v>55</v>
      </c>
      <c r="J100" t="s">
        <v>398</v>
      </c>
      <c r="K100" t="s">
        <v>579</v>
      </c>
      <c r="L100" t="s">
        <v>754</v>
      </c>
      <c r="M100" s="217">
        <v>506315</v>
      </c>
      <c r="N100" t="s">
        <v>219</v>
      </c>
      <c r="O100" t="s">
        <v>220</v>
      </c>
      <c r="P100" t="str">
        <f t="shared" si="34"/>
        <v>3</v>
      </c>
      <c r="Q100">
        <v>20310</v>
      </c>
      <c r="R100" t="s">
        <v>447</v>
      </c>
      <c r="S100" t="s">
        <v>448</v>
      </c>
      <c r="T100" t="s">
        <v>368</v>
      </c>
      <c r="U100" t="s">
        <v>61</v>
      </c>
      <c r="V100">
        <v>3060</v>
      </c>
      <c r="W100" t="s">
        <v>751</v>
      </c>
      <c r="X100" t="s">
        <v>860</v>
      </c>
      <c r="Y100" s="95">
        <v>43221</v>
      </c>
      <c r="Z100" t="s">
        <v>63</v>
      </c>
      <c r="AA100" t="s">
        <v>118</v>
      </c>
      <c r="AB100" t="s">
        <v>162</v>
      </c>
      <c r="AC100" t="s">
        <v>4197</v>
      </c>
      <c r="AD100" t="s">
        <v>862</v>
      </c>
      <c r="AF100" t="s">
        <v>863</v>
      </c>
      <c r="AG100" t="s">
        <v>761</v>
      </c>
      <c r="AI100" s="146" t="e">
        <v>#N/A</v>
      </c>
      <c r="AJ100" t="str">
        <f t="shared" si="35"/>
        <v>Active</v>
      </c>
      <c r="AK100">
        <f t="shared" si="36"/>
        <v>1027435</v>
      </c>
      <c r="AL100" t="str">
        <f t="shared" si="37"/>
        <v>野田 祐士</v>
      </c>
      <c r="AM100" s="155" t="e">
        <f>+VLOOKUP($AK100,#REF!,3,0)</f>
        <v>#REF!</v>
      </c>
      <c r="AN100" t="e">
        <f t="shared" si="38"/>
        <v>#REF!</v>
      </c>
      <c r="AO100" s="154" t="s">
        <v>54</v>
      </c>
      <c r="AP100" t="e">
        <f>VLOOKUP(AM100,#REF!,2,0)</f>
        <v>#REF!</v>
      </c>
      <c r="AQ100" t="e">
        <f>VLOOKUP(AM100,#REF!,3,0)</f>
        <v>#REF!</v>
      </c>
      <c r="AR100" t="e">
        <f>VLOOKUP(AM100,#REF!,4,0)</f>
        <v>#REF!</v>
      </c>
      <c r="AS100" t="str">
        <f t="shared" si="32"/>
        <v>Oracle Consulting Services</v>
      </c>
      <c r="AT100" t="e">
        <f>VLOOKUP(AM100,#REF!,6,0)</f>
        <v>#REF!</v>
      </c>
      <c r="AU100" t="e">
        <f>VLOOKUP(AM100,#REF!,7,0)</f>
        <v>#REF!</v>
      </c>
      <c r="AV100" t="e">
        <f>VLOOKUP(AM100,#REF!,8,0)</f>
        <v>#REF!</v>
      </c>
      <c r="AW100" s="155">
        <v>506325</v>
      </c>
      <c r="AX100" t="str">
        <f>VLOOKUP($BA100,Jobcodemaster!$A:$J,4,0)</f>
        <v>IC1</v>
      </c>
      <c r="AY100" t="str">
        <f>VLOOKUP($BA100,Jobcodemaster!$A:$J,5,0)</f>
        <v>L3</v>
      </c>
      <c r="AZ100" t="str">
        <f t="shared" si="39"/>
        <v>3</v>
      </c>
      <c r="BA100" s="155">
        <f t="shared" si="40"/>
        <v>20310</v>
      </c>
      <c r="BB100" t="str">
        <f>VLOOKUP($BA100,Jobcodemaster!$A:$J,7,0)</f>
        <v>20310.Staff Consultant - IC1</v>
      </c>
      <c r="BC100" t="str">
        <f>VLOOKUP($BA100,Jobcodemaster!$A:$J,9,0)</f>
        <v>Staff Consultant</v>
      </c>
      <c r="BD100" t="str">
        <f>VLOOKUP($BA100,Jobcodemaster!$A:$J,2,0)</f>
        <v>Delivery</v>
      </c>
      <c r="BE100" t="str">
        <f>VLOOKUP($BA100,Jobcodemaster!$A:$J,3,0)</f>
        <v>B</v>
      </c>
      <c r="BF100" t="e">
        <f>VLOOKUP(AM100,#REF!,14,0)</f>
        <v>#REF!</v>
      </c>
      <c r="BG100" t="e">
        <f>VLOOKUP(AM100,#REF!,15,0)</f>
        <v>#REF!</v>
      </c>
      <c r="BH100" t="str">
        <f t="shared" si="41"/>
        <v>yuji.noda@oracle.com</v>
      </c>
      <c r="BI100" s="95">
        <f t="shared" si="42"/>
        <v>43221</v>
      </c>
      <c r="BJ100" t="str">
        <f t="shared" si="43"/>
        <v>C</v>
      </c>
      <c r="BK100" t="str">
        <f t="shared" si="44"/>
        <v>JP-Tokyo-Akasaka Office</v>
      </c>
      <c r="BL100" t="str">
        <f t="shared" si="45"/>
        <v>ACB</v>
      </c>
      <c r="BM100" t="str">
        <f t="shared" si="46"/>
        <v>ﾉﾀﾞ ﾕｳｼﾞ</v>
      </c>
      <c r="BN100" t="str">
        <f t="shared" si="47"/>
        <v>Yuji Noda</v>
      </c>
      <c r="BO100" s="164">
        <f t="shared" si="48"/>
        <v>0</v>
      </c>
      <c r="BP100" t="str">
        <f t="shared" si="49"/>
        <v>のだ ゆうじ</v>
      </c>
      <c r="BQ100" t="e">
        <f>VLOOKUP(AM100,#REF!,12,0)</f>
        <v>#REF!</v>
      </c>
      <c r="BS100" s="173" t="str">
        <f t="shared" si="50"/>
        <v>Y</v>
      </c>
      <c r="BT100" s="173" t="str">
        <f t="shared" si="50"/>
        <v/>
      </c>
      <c r="BU100" s="173" t="str">
        <f t="shared" si="50"/>
        <v/>
      </c>
      <c r="BV100" s="173" t="str">
        <f t="shared" si="50"/>
        <v/>
      </c>
      <c r="BW100" s="173" t="e">
        <f t="shared" si="51"/>
        <v>#REF!</v>
      </c>
      <c r="BX100" s="173" t="str">
        <f t="shared" si="52"/>
        <v>Y</v>
      </c>
      <c r="BY100" s="174">
        <f t="shared" si="53"/>
        <v>1027435</v>
      </c>
      <c r="BZ100" t="str">
        <f t="shared" si="54"/>
        <v>yuji.noda@oracle.com</v>
      </c>
      <c r="CA100" s="214">
        <f t="shared" si="55"/>
        <v>43574</v>
      </c>
      <c r="CB100">
        <f t="shared" si="56"/>
        <v>506325</v>
      </c>
      <c r="CC100" t="e">
        <f t="shared" si="57"/>
        <v>#REF!</v>
      </c>
      <c r="CD100" t="e">
        <f t="shared" si="33"/>
        <v>#REF!</v>
      </c>
      <c r="CE100" t="str">
        <f t="shared" si="58"/>
        <v>JPBG  - Oracle Corporation Japan</v>
      </c>
      <c r="CF100" t="str">
        <f t="shared" si="59"/>
        <v/>
      </c>
      <c r="CG100" t="str">
        <f t="shared" si="60"/>
        <v/>
      </c>
    </row>
    <row r="101" spans="1:85">
      <c r="A101" t="s">
        <v>51</v>
      </c>
      <c r="B101">
        <v>952620</v>
      </c>
      <c r="C101" t="s">
        <v>865</v>
      </c>
      <c r="D101" t="s">
        <v>752</v>
      </c>
      <c r="E101" t="s">
        <v>54</v>
      </c>
      <c r="F101" t="s">
        <v>397</v>
      </c>
      <c r="G101" t="s">
        <v>577</v>
      </c>
      <c r="H101" t="s">
        <v>753</v>
      </c>
      <c r="I101" t="s">
        <v>55</v>
      </c>
      <c r="J101" t="s">
        <v>398</v>
      </c>
      <c r="K101" t="s">
        <v>579</v>
      </c>
      <c r="L101" t="s">
        <v>754</v>
      </c>
      <c r="M101" s="217">
        <v>506315</v>
      </c>
      <c r="N101" t="s">
        <v>219</v>
      </c>
      <c r="O101" t="s">
        <v>355</v>
      </c>
      <c r="P101" t="str">
        <f t="shared" si="34"/>
        <v>2</v>
      </c>
      <c r="Q101">
        <v>20110</v>
      </c>
      <c r="R101" t="s">
        <v>568</v>
      </c>
      <c r="S101" t="s">
        <v>569</v>
      </c>
      <c r="T101" t="s">
        <v>368</v>
      </c>
      <c r="U101" t="s">
        <v>61</v>
      </c>
      <c r="V101">
        <v>3060</v>
      </c>
      <c r="W101" t="s">
        <v>751</v>
      </c>
      <c r="X101" t="s">
        <v>866</v>
      </c>
      <c r="Y101" s="95">
        <v>42826</v>
      </c>
      <c r="Z101" t="s">
        <v>201</v>
      </c>
      <c r="AA101" t="s">
        <v>64</v>
      </c>
      <c r="AB101" t="s">
        <v>162</v>
      </c>
      <c r="AC101" t="s">
        <v>4198</v>
      </c>
      <c r="AD101" t="s">
        <v>868</v>
      </c>
      <c r="AF101" t="s">
        <v>869</v>
      </c>
      <c r="AG101" t="s">
        <v>761</v>
      </c>
      <c r="AI101" s="146" t="e">
        <v>#N/A</v>
      </c>
      <c r="AJ101" t="str">
        <f t="shared" si="35"/>
        <v>Active</v>
      </c>
      <c r="AK101">
        <f t="shared" si="36"/>
        <v>952620</v>
      </c>
      <c r="AL101" t="str">
        <f t="shared" si="37"/>
        <v>田中 直樹</v>
      </c>
      <c r="AM101" s="155" t="e">
        <f>+VLOOKUP($AK101,#REF!,3,0)</f>
        <v>#REF!</v>
      </c>
      <c r="AN101" t="e">
        <f t="shared" si="38"/>
        <v>#REF!</v>
      </c>
      <c r="AO101" s="154" t="s">
        <v>54</v>
      </c>
      <c r="AP101" t="e">
        <f>VLOOKUP(AM101,#REF!,2,0)</f>
        <v>#REF!</v>
      </c>
      <c r="AQ101" t="e">
        <f>VLOOKUP(AM101,#REF!,3,0)</f>
        <v>#REF!</v>
      </c>
      <c r="AR101" t="e">
        <f>VLOOKUP(AM101,#REF!,4,0)</f>
        <v>#REF!</v>
      </c>
      <c r="AS101" t="str">
        <f t="shared" si="32"/>
        <v>Oracle Consulting Services</v>
      </c>
      <c r="AT101" t="e">
        <f>VLOOKUP(AM101,#REF!,6,0)</f>
        <v>#REF!</v>
      </c>
      <c r="AU101" t="e">
        <f>VLOOKUP(AM101,#REF!,7,0)</f>
        <v>#REF!</v>
      </c>
      <c r="AV101" t="e">
        <f>VLOOKUP(AM101,#REF!,8,0)</f>
        <v>#REF!</v>
      </c>
      <c r="AW101" s="155">
        <v>506325</v>
      </c>
      <c r="AX101" t="str">
        <f>VLOOKUP($BA101,Jobcodemaster!$A:$J,4,0)</f>
        <v>IC1</v>
      </c>
      <c r="AY101" t="str">
        <f>VLOOKUP($BA101,Jobcodemaster!$A:$J,5,0)</f>
        <v>L2</v>
      </c>
      <c r="AZ101" t="str">
        <f t="shared" si="39"/>
        <v>2</v>
      </c>
      <c r="BA101" s="155">
        <f t="shared" si="40"/>
        <v>20110</v>
      </c>
      <c r="BB101" t="str">
        <f>VLOOKUP($BA101,Jobcodemaster!$A:$J,7,0)</f>
        <v>20110.Associate Consultant - IC1</v>
      </c>
      <c r="BC101" t="str">
        <f>VLOOKUP($BA101,Jobcodemaster!$A:$J,9,0)</f>
        <v>Associate Consultant</v>
      </c>
      <c r="BD101" t="str">
        <f>VLOOKUP($BA101,Jobcodemaster!$A:$J,2,0)</f>
        <v>Delivery</v>
      </c>
      <c r="BE101" t="str">
        <f>VLOOKUP($BA101,Jobcodemaster!$A:$J,3,0)</f>
        <v>B</v>
      </c>
      <c r="BF101" t="e">
        <f>VLOOKUP(AM101,#REF!,14,0)</f>
        <v>#REF!</v>
      </c>
      <c r="BG101" t="e">
        <f>VLOOKUP(AM101,#REF!,15,0)</f>
        <v>#REF!</v>
      </c>
      <c r="BH101" t="str">
        <f t="shared" si="41"/>
        <v>naoki.t.tanaka@oracle.com</v>
      </c>
      <c r="BI101" s="95">
        <f t="shared" si="42"/>
        <v>42826</v>
      </c>
      <c r="BJ101" t="str">
        <f t="shared" si="43"/>
        <v>NG</v>
      </c>
      <c r="BK101" t="str">
        <f t="shared" si="44"/>
        <v>JP-Tokyo-OAC</v>
      </c>
      <c r="BL101" t="str">
        <f t="shared" si="45"/>
        <v>ACB</v>
      </c>
      <c r="BM101" t="str">
        <f t="shared" si="46"/>
        <v>ﾀﾅｶ ﾅｵｷ</v>
      </c>
      <c r="BN101" t="str">
        <f t="shared" si="47"/>
        <v>Naoki Tanaka</v>
      </c>
      <c r="BO101" s="164">
        <f t="shared" si="48"/>
        <v>0</v>
      </c>
      <c r="BP101" t="str">
        <f t="shared" si="49"/>
        <v>たなか なおき</v>
      </c>
      <c r="BQ101" t="e">
        <f>VLOOKUP(AM101,#REF!,12,0)</f>
        <v>#REF!</v>
      </c>
      <c r="BS101" s="173" t="str">
        <f t="shared" si="50"/>
        <v>Y</v>
      </c>
      <c r="BT101" s="173" t="str">
        <f t="shared" si="50"/>
        <v/>
      </c>
      <c r="BU101" s="173" t="str">
        <f t="shared" si="50"/>
        <v/>
      </c>
      <c r="BV101" s="173" t="str">
        <f t="shared" si="50"/>
        <v/>
      </c>
      <c r="BW101" s="173" t="e">
        <f t="shared" si="51"/>
        <v>#REF!</v>
      </c>
      <c r="BX101" s="173" t="str">
        <f t="shared" si="52"/>
        <v>Y</v>
      </c>
      <c r="BY101" s="174">
        <f t="shared" si="53"/>
        <v>952620</v>
      </c>
      <c r="BZ101" t="str">
        <f t="shared" si="54"/>
        <v>naoki.t.tanaka@oracle.com</v>
      </c>
      <c r="CA101" s="214">
        <f t="shared" si="55"/>
        <v>43574</v>
      </c>
      <c r="CB101">
        <f t="shared" si="56"/>
        <v>506325</v>
      </c>
      <c r="CC101" t="e">
        <f t="shared" si="57"/>
        <v>#REF!</v>
      </c>
      <c r="CD101" t="e">
        <f t="shared" si="33"/>
        <v>#REF!</v>
      </c>
      <c r="CE101" t="str">
        <f t="shared" si="58"/>
        <v>JPBG  - Oracle Corporation Japan</v>
      </c>
      <c r="CF101" t="str">
        <f t="shared" si="59"/>
        <v/>
      </c>
      <c r="CG101" t="str">
        <f t="shared" si="60"/>
        <v/>
      </c>
    </row>
    <row r="102" spans="1:85">
      <c r="A102" t="s">
        <v>51</v>
      </c>
      <c r="B102">
        <v>3661</v>
      </c>
      <c r="C102" t="s">
        <v>871</v>
      </c>
      <c r="D102" t="s">
        <v>872</v>
      </c>
      <c r="E102" t="s">
        <v>54</v>
      </c>
      <c r="F102" t="s">
        <v>397</v>
      </c>
      <c r="G102" t="s">
        <v>577</v>
      </c>
      <c r="H102" t="s">
        <v>873</v>
      </c>
      <c r="I102" t="s">
        <v>55</v>
      </c>
      <c r="J102" t="s">
        <v>398</v>
      </c>
      <c r="K102" t="s">
        <v>579</v>
      </c>
      <c r="L102" t="s">
        <v>874</v>
      </c>
      <c r="M102" s="217">
        <v>508835</v>
      </c>
      <c r="N102" t="s">
        <v>123</v>
      </c>
      <c r="O102" t="s">
        <v>158</v>
      </c>
      <c r="P102" t="str">
        <f t="shared" si="34"/>
        <v>6</v>
      </c>
      <c r="Q102" s="149">
        <v>20610</v>
      </c>
      <c r="R102" t="s">
        <v>590</v>
      </c>
      <c r="S102" t="s">
        <v>591</v>
      </c>
      <c r="T102" t="s">
        <v>368</v>
      </c>
      <c r="U102" t="s">
        <v>61</v>
      </c>
      <c r="V102">
        <v>729</v>
      </c>
      <c r="W102" t="s">
        <v>575</v>
      </c>
      <c r="X102" t="s">
        <v>875</v>
      </c>
      <c r="Y102" s="95">
        <v>39508</v>
      </c>
      <c r="Z102" t="s">
        <v>63</v>
      </c>
      <c r="AA102" t="s">
        <v>118</v>
      </c>
      <c r="AB102" t="s">
        <v>162</v>
      </c>
      <c r="AC102" t="s">
        <v>4199</v>
      </c>
      <c r="AD102" t="s">
        <v>877</v>
      </c>
      <c r="AF102" t="s">
        <v>878</v>
      </c>
      <c r="AG102" t="s">
        <v>879</v>
      </c>
      <c r="AI102" s="146" t="s">
        <v>5015</v>
      </c>
      <c r="AJ102" t="str">
        <f t="shared" si="35"/>
        <v>Active</v>
      </c>
      <c r="AK102">
        <f t="shared" si="36"/>
        <v>3661</v>
      </c>
      <c r="AL102" t="str">
        <f t="shared" si="37"/>
        <v>鈴木 慶</v>
      </c>
      <c r="AM102" s="155" t="e">
        <f>+VLOOKUP($AK102,#REF!,3,0)</f>
        <v>#REF!</v>
      </c>
      <c r="AN102" t="e">
        <f t="shared" si="38"/>
        <v>#REF!</v>
      </c>
      <c r="AO102" s="154" t="s">
        <v>54</v>
      </c>
      <c r="AP102" t="e">
        <f>VLOOKUP(AM102,#REF!,2,0)</f>
        <v>#REF!</v>
      </c>
      <c r="AQ102" t="e">
        <f>VLOOKUP(AM102,#REF!,3,0)</f>
        <v>#REF!</v>
      </c>
      <c r="AR102" t="e">
        <f>VLOOKUP(AM102,#REF!,4,0)</f>
        <v>#REF!</v>
      </c>
      <c r="AS102" t="str">
        <f t="shared" si="32"/>
        <v>Oracle Consulting Services</v>
      </c>
      <c r="AT102" t="e">
        <f>VLOOKUP(AM102,#REF!,6,0)</f>
        <v>#REF!</v>
      </c>
      <c r="AU102" t="e">
        <f>VLOOKUP(AM102,#REF!,7,0)</f>
        <v>#REF!</v>
      </c>
      <c r="AV102" t="e">
        <f>VLOOKUP(AM102,#REF!,8,0)</f>
        <v>#REF!</v>
      </c>
      <c r="AW102" s="155">
        <v>508835</v>
      </c>
      <c r="AX102" t="str">
        <f>VLOOKUP($BA102,Jobcodemaster!$A:$J,4,0)</f>
        <v>IC3</v>
      </c>
      <c r="AY102" t="str">
        <f>VLOOKUP($BA102,Jobcodemaster!$A:$J,5,0)</f>
        <v>L6</v>
      </c>
      <c r="AZ102" t="str">
        <f t="shared" si="39"/>
        <v>6</v>
      </c>
      <c r="BA102" s="155">
        <f t="shared" si="40"/>
        <v>20610</v>
      </c>
      <c r="BB102" t="str">
        <f>VLOOKUP($BA102,Jobcodemaster!$A:$J,7,0)</f>
        <v>20610.Senior Principal Consultant - IC3</v>
      </c>
      <c r="BC102" t="str">
        <f>VLOOKUP($BA102,Jobcodemaster!$A:$J,9,0)</f>
        <v>Senior Principal Consultant</v>
      </c>
      <c r="BD102" t="str">
        <f>VLOOKUP($BA102,Jobcodemaster!$A:$J,2,0)</f>
        <v>Delivery</v>
      </c>
      <c r="BE102" t="str">
        <f>VLOOKUP($BA102,Jobcodemaster!$A:$J,3,0)</f>
        <v>B</v>
      </c>
      <c r="BF102" t="e">
        <f>VLOOKUP(AM102,#REF!,14,0)</f>
        <v>#REF!</v>
      </c>
      <c r="BG102" t="e">
        <f>VLOOKUP(AM102,#REF!,15,0)</f>
        <v>#REF!</v>
      </c>
      <c r="BH102" t="str">
        <f t="shared" si="41"/>
        <v>kei.x.suzuki@oracle.com</v>
      </c>
      <c r="BI102" s="95">
        <f t="shared" si="42"/>
        <v>39508</v>
      </c>
      <c r="BJ102" t="str">
        <f t="shared" si="43"/>
        <v>C</v>
      </c>
      <c r="BK102" t="str">
        <f t="shared" si="44"/>
        <v>JP-Tokyo-Akasaka Office</v>
      </c>
      <c r="BL102" t="str">
        <f t="shared" si="45"/>
        <v>ACB</v>
      </c>
      <c r="BM102" t="str">
        <f t="shared" si="46"/>
        <v>ｽｽﾞｷ ｹｲ</v>
      </c>
      <c r="BN102" t="str">
        <f t="shared" si="47"/>
        <v>Kei Suzuki</v>
      </c>
      <c r="BO102" s="164">
        <f t="shared" si="48"/>
        <v>0</v>
      </c>
      <c r="BP102" t="str">
        <f t="shared" si="49"/>
        <v>すずき けい</v>
      </c>
      <c r="BQ102" t="e">
        <f>VLOOKUP(AM102,#REF!,12,0)</f>
        <v>#REF!</v>
      </c>
      <c r="BS102" s="173" t="str">
        <f t="shared" si="50"/>
        <v/>
      </c>
      <c r="BT102" s="173" t="str">
        <f t="shared" si="50"/>
        <v/>
      </c>
      <c r="BU102" s="173" t="str">
        <f t="shared" si="50"/>
        <v/>
      </c>
      <c r="BV102" s="173" t="str">
        <f t="shared" si="50"/>
        <v/>
      </c>
      <c r="BW102" s="173" t="e">
        <f t="shared" si="51"/>
        <v>#REF!</v>
      </c>
      <c r="BX102" s="173" t="str">
        <f t="shared" si="52"/>
        <v/>
      </c>
      <c r="BY102" s="174" t="str">
        <f t="shared" si="53"/>
        <v/>
      </c>
      <c r="BZ102" t="str">
        <f t="shared" si="54"/>
        <v/>
      </c>
      <c r="CA102" s="214" t="str">
        <f t="shared" si="55"/>
        <v/>
      </c>
      <c r="CB102" t="str">
        <f t="shared" si="56"/>
        <v/>
      </c>
      <c r="CC102" t="e">
        <f t="shared" si="57"/>
        <v>#REF!</v>
      </c>
      <c r="CD102" t="e">
        <f t="shared" si="33"/>
        <v>#REF!</v>
      </c>
      <c r="CE102" t="str">
        <f t="shared" si="58"/>
        <v/>
      </c>
      <c r="CF102" t="str">
        <f t="shared" si="59"/>
        <v/>
      </c>
      <c r="CG102" t="str">
        <f t="shared" si="60"/>
        <v/>
      </c>
    </row>
    <row r="103" spans="1:85">
      <c r="A103" t="s">
        <v>51</v>
      </c>
      <c r="B103">
        <v>4667</v>
      </c>
      <c r="C103" t="s">
        <v>882</v>
      </c>
      <c r="D103" t="s">
        <v>872</v>
      </c>
      <c r="E103" t="s">
        <v>54</v>
      </c>
      <c r="F103" t="s">
        <v>397</v>
      </c>
      <c r="G103" t="s">
        <v>577</v>
      </c>
      <c r="H103" t="s">
        <v>873</v>
      </c>
      <c r="I103" t="s">
        <v>55</v>
      </c>
      <c r="J103" t="s">
        <v>398</v>
      </c>
      <c r="K103" t="s">
        <v>579</v>
      </c>
      <c r="L103" t="s">
        <v>874</v>
      </c>
      <c r="M103" s="217">
        <v>501636</v>
      </c>
      <c r="N103" t="s">
        <v>123</v>
      </c>
      <c r="O103" t="s">
        <v>158</v>
      </c>
      <c r="P103" t="str">
        <f t="shared" si="34"/>
        <v>6</v>
      </c>
      <c r="Q103" s="149">
        <v>20610</v>
      </c>
      <c r="R103" t="s">
        <v>590</v>
      </c>
      <c r="S103" t="s">
        <v>591</v>
      </c>
      <c r="T103" t="s">
        <v>368</v>
      </c>
      <c r="U103" t="s">
        <v>61</v>
      </c>
      <c r="V103">
        <v>729</v>
      </c>
      <c r="W103" t="s">
        <v>575</v>
      </c>
      <c r="X103" t="s">
        <v>883</v>
      </c>
      <c r="Y103" s="95">
        <v>41275</v>
      </c>
      <c r="Z103" t="s">
        <v>63</v>
      </c>
      <c r="AA103" t="s">
        <v>118</v>
      </c>
      <c r="AB103" t="s">
        <v>162</v>
      </c>
      <c r="AC103" t="s">
        <v>4200</v>
      </c>
      <c r="AD103" t="s">
        <v>885</v>
      </c>
      <c r="AF103" t="s">
        <v>886</v>
      </c>
      <c r="AG103" t="s">
        <v>879</v>
      </c>
      <c r="AI103" s="146" t="s">
        <v>5015</v>
      </c>
      <c r="AJ103" t="str">
        <f t="shared" si="35"/>
        <v>Active</v>
      </c>
      <c r="AK103">
        <f t="shared" si="36"/>
        <v>4667</v>
      </c>
      <c r="AL103" t="str">
        <f t="shared" si="37"/>
        <v>塩原 浩太</v>
      </c>
      <c r="AM103" s="155" t="e">
        <f>+VLOOKUP($AK103,#REF!,3,0)</f>
        <v>#REF!</v>
      </c>
      <c r="AN103" t="e">
        <f t="shared" si="38"/>
        <v>#REF!</v>
      </c>
      <c r="AO103" s="154" t="s">
        <v>54</v>
      </c>
      <c r="AP103" t="e">
        <f>VLOOKUP(AM103,#REF!,2,0)</f>
        <v>#REF!</v>
      </c>
      <c r="AQ103" t="e">
        <f>VLOOKUP(AM103,#REF!,3,0)</f>
        <v>#REF!</v>
      </c>
      <c r="AR103" t="e">
        <f>VLOOKUP(AM103,#REF!,4,0)</f>
        <v>#REF!</v>
      </c>
      <c r="AS103" t="str">
        <f t="shared" si="32"/>
        <v>Oracle Consulting Services</v>
      </c>
      <c r="AT103" t="e">
        <f>VLOOKUP(AM103,#REF!,6,0)</f>
        <v>#REF!</v>
      </c>
      <c r="AU103" t="e">
        <f>VLOOKUP(AM103,#REF!,7,0)</f>
        <v>#REF!</v>
      </c>
      <c r="AV103" t="e">
        <f>VLOOKUP(AM103,#REF!,8,0)</f>
        <v>#REF!</v>
      </c>
      <c r="AW103" s="155">
        <v>501636</v>
      </c>
      <c r="AX103" t="str">
        <f>VLOOKUP($BA103,Jobcodemaster!$A:$J,4,0)</f>
        <v>IC3</v>
      </c>
      <c r="AY103" t="str">
        <f>VLOOKUP($BA103,Jobcodemaster!$A:$J,5,0)</f>
        <v>L6</v>
      </c>
      <c r="AZ103" t="str">
        <f t="shared" si="39"/>
        <v>6</v>
      </c>
      <c r="BA103" s="155">
        <f t="shared" si="40"/>
        <v>20610</v>
      </c>
      <c r="BB103" t="str">
        <f>VLOOKUP($BA103,Jobcodemaster!$A:$J,7,0)</f>
        <v>20610.Senior Principal Consultant - IC3</v>
      </c>
      <c r="BC103" t="str">
        <f>VLOOKUP($BA103,Jobcodemaster!$A:$J,9,0)</f>
        <v>Senior Principal Consultant</v>
      </c>
      <c r="BD103" t="str">
        <f>VLOOKUP($BA103,Jobcodemaster!$A:$J,2,0)</f>
        <v>Delivery</v>
      </c>
      <c r="BE103" t="str">
        <f>VLOOKUP($BA103,Jobcodemaster!$A:$J,3,0)</f>
        <v>B</v>
      </c>
      <c r="BF103" t="e">
        <f>VLOOKUP(AM103,#REF!,14,0)</f>
        <v>#REF!</v>
      </c>
      <c r="BG103" t="e">
        <f>VLOOKUP(AM103,#REF!,15,0)</f>
        <v>#REF!</v>
      </c>
      <c r="BH103" t="str">
        <f t="shared" si="41"/>
        <v>kota.shiobara@oracle.com</v>
      </c>
      <c r="BI103" s="95">
        <f t="shared" si="42"/>
        <v>41275</v>
      </c>
      <c r="BJ103" t="str">
        <f t="shared" si="43"/>
        <v>C</v>
      </c>
      <c r="BK103" t="str">
        <f t="shared" si="44"/>
        <v>JP-Tokyo-Akasaka Office</v>
      </c>
      <c r="BL103" t="str">
        <f t="shared" si="45"/>
        <v>ACB</v>
      </c>
      <c r="BM103" t="str">
        <f t="shared" si="46"/>
        <v>ｼｵﾊﾞﾗ ｺｳﾀ</v>
      </c>
      <c r="BN103" t="str">
        <f t="shared" si="47"/>
        <v>Kota Shiobara</v>
      </c>
      <c r="BO103" s="164">
        <f t="shared" si="48"/>
        <v>0</v>
      </c>
      <c r="BP103" t="str">
        <f t="shared" si="49"/>
        <v>しおばら こうた</v>
      </c>
      <c r="BQ103" t="e">
        <f>VLOOKUP(AM103,#REF!,12,0)</f>
        <v>#REF!</v>
      </c>
      <c r="BS103" s="173" t="str">
        <f t="shared" si="50"/>
        <v/>
      </c>
      <c r="BT103" s="173" t="str">
        <f t="shared" si="50"/>
        <v/>
      </c>
      <c r="BU103" s="173" t="str">
        <f t="shared" si="50"/>
        <v/>
      </c>
      <c r="BV103" s="173" t="str">
        <f t="shared" si="50"/>
        <v/>
      </c>
      <c r="BW103" s="173" t="e">
        <f t="shared" si="51"/>
        <v>#REF!</v>
      </c>
      <c r="BX103" s="173" t="str">
        <f t="shared" si="52"/>
        <v/>
      </c>
      <c r="BY103" s="174" t="str">
        <f t="shared" si="53"/>
        <v/>
      </c>
      <c r="BZ103" t="str">
        <f t="shared" si="54"/>
        <v/>
      </c>
      <c r="CA103" s="214" t="str">
        <f t="shared" si="55"/>
        <v/>
      </c>
      <c r="CB103" t="str">
        <f t="shared" si="56"/>
        <v/>
      </c>
      <c r="CC103" t="e">
        <f t="shared" si="57"/>
        <v>#REF!</v>
      </c>
      <c r="CD103" t="e">
        <f t="shared" si="33"/>
        <v>#REF!</v>
      </c>
      <c r="CE103" t="str">
        <f t="shared" si="58"/>
        <v/>
      </c>
      <c r="CF103" t="str">
        <f t="shared" si="59"/>
        <v/>
      </c>
      <c r="CG103" t="str">
        <f t="shared" si="60"/>
        <v/>
      </c>
    </row>
    <row r="104" spans="1:85">
      <c r="A104" t="s">
        <v>51</v>
      </c>
      <c r="B104">
        <v>4555</v>
      </c>
      <c r="C104" t="s">
        <v>889</v>
      </c>
      <c r="D104" t="s">
        <v>872</v>
      </c>
      <c r="E104" t="s">
        <v>54</v>
      </c>
      <c r="F104" t="s">
        <v>397</v>
      </c>
      <c r="G104" t="s">
        <v>577</v>
      </c>
      <c r="H104" t="s">
        <v>873</v>
      </c>
      <c r="I104" t="s">
        <v>55</v>
      </c>
      <c r="J104" t="s">
        <v>398</v>
      </c>
      <c r="K104" t="s">
        <v>579</v>
      </c>
      <c r="L104" t="s">
        <v>874</v>
      </c>
      <c r="M104" s="217">
        <v>501636</v>
      </c>
      <c r="N104" t="s">
        <v>123</v>
      </c>
      <c r="O104" t="s">
        <v>124</v>
      </c>
      <c r="P104" t="str">
        <f t="shared" si="34"/>
        <v>5</v>
      </c>
      <c r="Q104" s="149">
        <v>20515</v>
      </c>
      <c r="R104" t="s">
        <v>432</v>
      </c>
      <c r="S104" t="s">
        <v>433</v>
      </c>
      <c r="T104" t="s">
        <v>368</v>
      </c>
      <c r="U104" t="s">
        <v>61</v>
      </c>
      <c r="V104">
        <v>729</v>
      </c>
      <c r="W104" t="s">
        <v>575</v>
      </c>
      <c r="X104" t="s">
        <v>890</v>
      </c>
      <c r="Y104" s="95">
        <v>41030</v>
      </c>
      <c r="Z104" t="s">
        <v>63</v>
      </c>
      <c r="AA104" t="s">
        <v>118</v>
      </c>
      <c r="AB104" t="s">
        <v>162</v>
      </c>
      <c r="AC104" t="s">
        <v>4201</v>
      </c>
      <c r="AD104" t="s">
        <v>892</v>
      </c>
      <c r="AF104" t="s">
        <v>893</v>
      </c>
      <c r="AG104" t="s">
        <v>879</v>
      </c>
      <c r="AI104" s="146" t="s">
        <v>5015</v>
      </c>
      <c r="AJ104" t="str">
        <f t="shared" si="35"/>
        <v>Active</v>
      </c>
      <c r="AK104">
        <f t="shared" si="36"/>
        <v>4555</v>
      </c>
      <c r="AL104" t="str">
        <f t="shared" si="37"/>
        <v>沼田 直希</v>
      </c>
      <c r="AM104" s="155" t="e">
        <f>+VLOOKUP($AK104,#REF!,3,0)</f>
        <v>#REF!</v>
      </c>
      <c r="AN104" t="e">
        <f t="shared" si="38"/>
        <v>#REF!</v>
      </c>
      <c r="AO104" s="154" t="s">
        <v>54</v>
      </c>
      <c r="AP104" t="e">
        <f>VLOOKUP(AM104,#REF!,2,0)</f>
        <v>#REF!</v>
      </c>
      <c r="AQ104" t="e">
        <f>VLOOKUP(AM104,#REF!,3,0)</f>
        <v>#REF!</v>
      </c>
      <c r="AR104" t="e">
        <f>VLOOKUP(AM104,#REF!,4,0)</f>
        <v>#REF!</v>
      </c>
      <c r="AS104" t="str">
        <f t="shared" si="32"/>
        <v>Oracle Consulting Services</v>
      </c>
      <c r="AT104" t="e">
        <f>VLOOKUP(AM104,#REF!,6,0)</f>
        <v>#REF!</v>
      </c>
      <c r="AU104" t="e">
        <f>VLOOKUP(AM104,#REF!,7,0)</f>
        <v>#REF!</v>
      </c>
      <c r="AV104" t="e">
        <f>VLOOKUP(AM104,#REF!,8,0)</f>
        <v>#REF!</v>
      </c>
      <c r="AW104" s="155">
        <v>501636</v>
      </c>
      <c r="AX104" t="str">
        <f>VLOOKUP($BA104,Jobcodemaster!$A:$J,4,0)</f>
        <v>IC3</v>
      </c>
      <c r="AY104" t="str">
        <f>VLOOKUP($BA104,Jobcodemaster!$A:$J,5,0)</f>
        <v>L5</v>
      </c>
      <c r="AZ104" t="str">
        <f t="shared" si="39"/>
        <v>5</v>
      </c>
      <c r="BA104" s="155">
        <f t="shared" si="40"/>
        <v>20515</v>
      </c>
      <c r="BB104" t="str">
        <f>VLOOKUP($BA104,Jobcodemaster!$A:$J,7,0)</f>
        <v>20515.Principal Consultant - IC3</v>
      </c>
      <c r="BC104" t="str">
        <f>VLOOKUP($BA104,Jobcodemaster!$A:$J,9,0)</f>
        <v>Principal Consultant</v>
      </c>
      <c r="BD104" t="str">
        <f>VLOOKUP($BA104,Jobcodemaster!$A:$J,2,0)</f>
        <v>Delivery</v>
      </c>
      <c r="BE104" t="str">
        <f>VLOOKUP($BA104,Jobcodemaster!$A:$J,3,0)</f>
        <v>B</v>
      </c>
      <c r="BF104" t="e">
        <f>VLOOKUP(AM104,#REF!,14,0)</f>
        <v>#REF!</v>
      </c>
      <c r="BG104" t="e">
        <f>VLOOKUP(AM104,#REF!,15,0)</f>
        <v>#REF!</v>
      </c>
      <c r="BH104" t="str">
        <f t="shared" si="41"/>
        <v>naoki.numata@oracle.com</v>
      </c>
      <c r="BI104" s="95">
        <f t="shared" si="42"/>
        <v>41030</v>
      </c>
      <c r="BJ104" t="str">
        <f t="shared" si="43"/>
        <v>C</v>
      </c>
      <c r="BK104" t="str">
        <f t="shared" si="44"/>
        <v>JP-Tokyo-Akasaka Office</v>
      </c>
      <c r="BL104" t="str">
        <f t="shared" si="45"/>
        <v>ACB</v>
      </c>
      <c r="BM104" t="str">
        <f t="shared" si="46"/>
        <v>ﾇﾏﾀ ﾅｵｷ</v>
      </c>
      <c r="BN104" t="str">
        <f t="shared" si="47"/>
        <v>Naoki Numata</v>
      </c>
      <c r="BO104" s="164">
        <f t="shared" si="48"/>
        <v>0</v>
      </c>
      <c r="BP104" t="str">
        <f t="shared" si="49"/>
        <v>ぬまた なおき</v>
      </c>
      <c r="BQ104" t="e">
        <f>VLOOKUP(AM104,#REF!,12,0)</f>
        <v>#REF!</v>
      </c>
      <c r="BS104" s="173" t="str">
        <f t="shared" si="50"/>
        <v/>
      </c>
      <c r="BT104" s="173" t="str">
        <f t="shared" si="50"/>
        <v/>
      </c>
      <c r="BU104" s="173" t="str">
        <f t="shared" si="50"/>
        <v/>
      </c>
      <c r="BV104" s="173" t="str">
        <f t="shared" si="50"/>
        <v/>
      </c>
      <c r="BW104" s="173" t="e">
        <f t="shared" si="51"/>
        <v>#REF!</v>
      </c>
      <c r="BX104" s="173" t="str">
        <f t="shared" si="52"/>
        <v/>
      </c>
      <c r="BY104" s="174" t="str">
        <f t="shared" si="53"/>
        <v/>
      </c>
      <c r="BZ104" t="str">
        <f t="shared" si="54"/>
        <v/>
      </c>
      <c r="CA104" s="214" t="str">
        <f t="shared" si="55"/>
        <v/>
      </c>
      <c r="CB104" t="str">
        <f t="shared" si="56"/>
        <v/>
      </c>
      <c r="CC104" t="e">
        <f t="shared" si="57"/>
        <v>#REF!</v>
      </c>
      <c r="CD104" t="e">
        <f t="shared" si="33"/>
        <v>#REF!</v>
      </c>
      <c r="CE104" t="str">
        <f t="shared" si="58"/>
        <v/>
      </c>
      <c r="CF104" t="str">
        <f t="shared" si="59"/>
        <v/>
      </c>
      <c r="CG104" t="str">
        <f t="shared" si="60"/>
        <v/>
      </c>
    </row>
    <row r="105" spans="1:85">
      <c r="A105" t="s">
        <v>51</v>
      </c>
      <c r="B105">
        <v>1007740</v>
      </c>
      <c r="C105" t="s">
        <v>895</v>
      </c>
      <c r="D105" t="s">
        <v>872</v>
      </c>
      <c r="E105" t="s">
        <v>54</v>
      </c>
      <c r="F105" t="s">
        <v>397</v>
      </c>
      <c r="G105" t="s">
        <v>577</v>
      </c>
      <c r="H105" t="s">
        <v>873</v>
      </c>
      <c r="I105" t="s">
        <v>55</v>
      </c>
      <c r="J105" t="s">
        <v>398</v>
      </c>
      <c r="K105" t="s">
        <v>579</v>
      </c>
      <c r="L105" t="s">
        <v>874</v>
      </c>
      <c r="M105" s="217">
        <v>501636</v>
      </c>
      <c r="N105" t="s">
        <v>123</v>
      </c>
      <c r="O105" t="s">
        <v>124</v>
      </c>
      <c r="P105" t="str">
        <f t="shared" si="34"/>
        <v>5</v>
      </c>
      <c r="Q105" s="149">
        <v>20515</v>
      </c>
      <c r="R105" t="s">
        <v>432</v>
      </c>
      <c r="S105" t="s">
        <v>433</v>
      </c>
      <c r="T105" t="s">
        <v>368</v>
      </c>
      <c r="U105" t="s">
        <v>61</v>
      </c>
      <c r="V105">
        <v>729</v>
      </c>
      <c r="W105" t="s">
        <v>575</v>
      </c>
      <c r="X105" t="s">
        <v>896</v>
      </c>
      <c r="Y105" s="95">
        <v>43101</v>
      </c>
      <c r="Z105" t="s">
        <v>63</v>
      </c>
      <c r="AA105" t="s">
        <v>118</v>
      </c>
      <c r="AB105" t="s">
        <v>162</v>
      </c>
      <c r="AC105" t="s">
        <v>4202</v>
      </c>
      <c r="AD105" t="s">
        <v>898</v>
      </c>
      <c r="AF105" t="s">
        <v>899</v>
      </c>
      <c r="AG105" t="s">
        <v>879</v>
      </c>
      <c r="AI105" s="146" t="s">
        <v>5015</v>
      </c>
      <c r="AJ105" t="str">
        <f t="shared" si="35"/>
        <v>Active</v>
      </c>
      <c r="AK105">
        <f t="shared" si="36"/>
        <v>1007740</v>
      </c>
      <c r="AL105" t="str">
        <f t="shared" si="37"/>
        <v>信本 浩貴</v>
      </c>
      <c r="AM105" s="155" t="e">
        <f>+VLOOKUP($AK105,#REF!,3,0)</f>
        <v>#REF!</v>
      </c>
      <c r="AN105" t="e">
        <f t="shared" si="38"/>
        <v>#REF!</v>
      </c>
      <c r="AO105" s="154" t="s">
        <v>54</v>
      </c>
      <c r="AP105" t="e">
        <f>VLOOKUP(AM105,#REF!,2,0)</f>
        <v>#REF!</v>
      </c>
      <c r="AQ105" t="e">
        <f>VLOOKUP(AM105,#REF!,3,0)</f>
        <v>#REF!</v>
      </c>
      <c r="AR105" t="e">
        <f>VLOOKUP(AM105,#REF!,4,0)</f>
        <v>#REF!</v>
      </c>
      <c r="AS105" t="str">
        <f t="shared" si="32"/>
        <v>Oracle Consulting Services</v>
      </c>
      <c r="AT105" t="e">
        <f>VLOOKUP(AM105,#REF!,6,0)</f>
        <v>#REF!</v>
      </c>
      <c r="AU105" t="e">
        <f>VLOOKUP(AM105,#REF!,7,0)</f>
        <v>#REF!</v>
      </c>
      <c r="AV105" t="e">
        <f>VLOOKUP(AM105,#REF!,8,0)</f>
        <v>#REF!</v>
      </c>
      <c r="AW105" s="155">
        <v>501636</v>
      </c>
      <c r="AX105" t="str">
        <f>VLOOKUP($BA105,Jobcodemaster!$A:$J,4,0)</f>
        <v>IC3</v>
      </c>
      <c r="AY105" t="str">
        <f>VLOOKUP($BA105,Jobcodemaster!$A:$J,5,0)</f>
        <v>L5</v>
      </c>
      <c r="AZ105" t="str">
        <f t="shared" si="39"/>
        <v>5</v>
      </c>
      <c r="BA105" s="155">
        <f t="shared" si="40"/>
        <v>20515</v>
      </c>
      <c r="BB105" t="str">
        <f>VLOOKUP($BA105,Jobcodemaster!$A:$J,7,0)</f>
        <v>20515.Principal Consultant - IC3</v>
      </c>
      <c r="BC105" t="str">
        <f>VLOOKUP($BA105,Jobcodemaster!$A:$J,9,0)</f>
        <v>Principal Consultant</v>
      </c>
      <c r="BD105" t="str">
        <f>VLOOKUP($BA105,Jobcodemaster!$A:$J,2,0)</f>
        <v>Delivery</v>
      </c>
      <c r="BE105" t="str">
        <f>VLOOKUP($BA105,Jobcodemaster!$A:$J,3,0)</f>
        <v>B</v>
      </c>
      <c r="BF105" t="e">
        <f>VLOOKUP(AM105,#REF!,14,0)</f>
        <v>#REF!</v>
      </c>
      <c r="BG105" t="e">
        <f>VLOOKUP(AM105,#REF!,15,0)</f>
        <v>#REF!</v>
      </c>
      <c r="BH105" t="str">
        <f t="shared" si="41"/>
        <v>hiroki.nobumoto@oracle.com</v>
      </c>
      <c r="BI105" s="95">
        <f t="shared" si="42"/>
        <v>43101</v>
      </c>
      <c r="BJ105" t="str">
        <f t="shared" si="43"/>
        <v>C</v>
      </c>
      <c r="BK105" t="str">
        <f t="shared" si="44"/>
        <v>JP-Tokyo-Akasaka Office</v>
      </c>
      <c r="BL105" t="str">
        <f t="shared" si="45"/>
        <v>ACB</v>
      </c>
      <c r="BM105" t="str">
        <f t="shared" si="46"/>
        <v>ﾉﾌﾞﾓﾄ ﾋﾛｷ</v>
      </c>
      <c r="BN105" t="str">
        <f t="shared" si="47"/>
        <v>Hiroki Nobumoto</v>
      </c>
      <c r="BO105" s="164">
        <f t="shared" si="48"/>
        <v>0</v>
      </c>
      <c r="BP105" t="str">
        <f t="shared" si="49"/>
        <v>のぶもと ひろき</v>
      </c>
      <c r="BQ105" t="e">
        <f>VLOOKUP(AM105,#REF!,12,0)</f>
        <v>#REF!</v>
      </c>
      <c r="BS105" s="173" t="str">
        <f t="shared" si="50"/>
        <v/>
      </c>
      <c r="BT105" s="173" t="str">
        <f t="shared" si="50"/>
        <v/>
      </c>
      <c r="BU105" s="173" t="str">
        <f t="shared" si="50"/>
        <v/>
      </c>
      <c r="BV105" s="173" t="str">
        <f t="shared" si="50"/>
        <v/>
      </c>
      <c r="BW105" s="173" t="e">
        <f t="shared" si="51"/>
        <v>#REF!</v>
      </c>
      <c r="BX105" s="173" t="str">
        <f t="shared" si="52"/>
        <v/>
      </c>
      <c r="BY105" s="174" t="str">
        <f t="shared" si="53"/>
        <v/>
      </c>
      <c r="BZ105" t="str">
        <f t="shared" si="54"/>
        <v/>
      </c>
      <c r="CA105" s="214" t="str">
        <f t="shared" si="55"/>
        <v/>
      </c>
      <c r="CB105" t="str">
        <f t="shared" si="56"/>
        <v/>
      </c>
      <c r="CC105" t="e">
        <f t="shared" si="57"/>
        <v>#REF!</v>
      </c>
      <c r="CD105" t="e">
        <f t="shared" si="33"/>
        <v>#REF!</v>
      </c>
      <c r="CE105" t="str">
        <f t="shared" si="58"/>
        <v/>
      </c>
      <c r="CF105" t="str">
        <f t="shared" si="59"/>
        <v/>
      </c>
      <c r="CG105" t="str">
        <f t="shared" si="60"/>
        <v/>
      </c>
    </row>
    <row r="106" spans="1:85">
      <c r="A106" t="s">
        <v>51</v>
      </c>
      <c r="B106">
        <v>3351</v>
      </c>
      <c r="C106" t="s">
        <v>901</v>
      </c>
      <c r="D106" t="s">
        <v>872</v>
      </c>
      <c r="E106" t="s">
        <v>54</v>
      </c>
      <c r="F106" t="s">
        <v>397</v>
      </c>
      <c r="G106" t="s">
        <v>577</v>
      </c>
      <c r="H106" t="s">
        <v>873</v>
      </c>
      <c r="I106" t="s">
        <v>55</v>
      </c>
      <c r="J106" t="s">
        <v>398</v>
      </c>
      <c r="K106" t="s">
        <v>579</v>
      </c>
      <c r="L106" t="s">
        <v>874</v>
      </c>
      <c r="M106" s="217">
        <v>508835</v>
      </c>
      <c r="N106" t="s">
        <v>273</v>
      </c>
      <c r="O106" t="s">
        <v>274</v>
      </c>
      <c r="P106" t="str">
        <f t="shared" si="34"/>
        <v>4</v>
      </c>
      <c r="Q106" s="149">
        <v>20410</v>
      </c>
      <c r="R106" t="s">
        <v>542</v>
      </c>
      <c r="S106" t="s">
        <v>543</v>
      </c>
      <c r="T106" t="s">
        <v>368</v>
      </c>
      <c r="U106" t="s">
        <v>61</v>
      </c>
      <c r="V106">
        <v>729</v>
      </c>
      <c r="W106" t="s">
        <v>575</v>
      </c>
      <c r="X106" t="s">
        <v>902</v>
      </c>
      <c r="Y106" s="95">
        <v>39173</v>
      </c>
      <c r="Z106" t="s">
        <v>201</v>
      </c>
      <c r="AA106" t="s">
        <v>118</v>
      </c>
      <c r="AB106" t="s">
        <v>162</v>
      </c>
      <c r="AC106" t="s">
        <v>4203</v>
      </c>
      <c r="AD106" t="s">
        <v>904</v>
      </c>
      <c r="AF106" t="s">
        <v>905</v>
      </c>
      <c r="AG106" t="s">
        <v>879</v>
      </c>
      <c r="AI106" s="146" t="s">
        <v>5015</v>
      </c>
      <c r="AJ106" t="str">
        <f t="shared" si="35"/>
        <v>Active</v>
      </c>
      <c r="AK106">
        <f t="shared" si="36"/>
        <v>3351</v>
      </c>
      <c r="AL106" t="str">
        <f t="shared" si="37"/>
        <v>堀田 直美</v>
      </c>
      <c r="AM106" s="155" t="e">
        <f>+VLOOKUP($AK106,#REF!,3,0)</f>
        <v>#REF!</v>
      </c>
      <c r="AN106" t="e">
        <f t="shared" si="38"/>
        <v>#REF!</v>
      </c>
      <c r="AO106" s="154" t="s">
        <v>54</v>
      </c>
      <c r="AP106" t="e">
        <f>VLOOKUP(AM106,#REF!,2,0)</f>
        <v>#REF!</v>
      </c>
      <c r="AQ106" t="e">
        <f>VLOOKUP(AM106,#REF!,3,0)</f>
        <v>#REF!</v>
      </c>
      <c r="AR106" t="e">
        <f>VLOOKUP(AM106,#REF!,4,0)</f>
        <v>#REF!</v>
      </c>
      <c r="AS106" t="str">
        <f t="shared" si="32"/>
        <v>Oracle Consulting Services</v>
      </c>
      <c r="AT106" t="e">
        <f>VLOOKUP(AM106,#REF!,6,0)</f>
        <v>#REF!</v>
      </c>
      <c r="AU106" t="e">
        <f>VLOOKUP(AM106,#REF!,7,0)</f>
        <v>#REF!</v>
      </c>
      <c r="AV106" t="e">
        <f>VLOOKUP(AM106,#REF!,8,0)</f>
        <v>#REF!</v>
      </c>
      <c r="AW106" s="155">
        <v>508835</v>
      </c>
      <c r="AX106" t="str">
        <f>VLOOKUP($BA106,Jobcodemaster!$A:$J,4,0)</f>
        <v>IC2</v>
      </c>
      <c r="AY106" t="str">
        <f>VLOOKUP($BA106,Jobcodemaster!$A:$J,5,0)</f>
        <v>L4</v>
      </c>
      <c r="AZ106" t="str">
        <f t="shared" si="39"/>
        <v>4</v>
      </c>
      <c r="BA106" s="155">
        <f t="shared" si="40"/>
        <v>20410</v>
      </c>
      <c r="BB106" t="str">
        <f>VLOOKUP($BA106,Jobcodemaster!$A:$J,7,0)</f>
        <v>20410.Senior Consultant - IC2</v>
      </c>
      <c r="BC106" t="str">
        <f>VLOOKUP($BA106,Jobcodemaster!$A:$J,9,0)</f>
        <v>Senior Consultant</v>
      </c>
      <c r="BD106" t="str">
        <f>VLOOKUP($BA106,Jobcodemaster!$A:$J,2,0)</f>
        <v>Delivery</v>
      </c>
      <c r="BE106" t="str">
        <f>VLOOKUP($BA106,Jobcodemaster!$A:$J,3,0)</f>
        <v>B</v>
      </c>
      <c r="BF106" t="e">
        <f>VLOOKUP(AM106,#REF!,14,0)</f>
        <v>#REF!</v>
      </c>
      <c r="BG106" t="e">
        <f>VLOOKUP(AM106,#REF!,15,0)</f>
        <v>#REF!</v>
      </c>
      <c r="BH106" t="str">
        <f t="shared" si="41"/>
        <v>naomi.hotta@oracle.com</v>
      </c>
      <c r="BI106" s="95">
        <f t="shared" si="42"/>
        <v>39173</v>
      </c>
      <c r="BJ106" t="str">
        <f t="shared" si="43"/>
        <v>NG</v>
      </c>
      <c r="BK106" t="str">
        <f t="shared" si="44"/>
        <v>JP-Tokyo-Akasaka Office</v>
      </c>
      <c r="BL106" t="str">
        <f t="shared" si="45"/>
        <v>ACB</v>
      </c>
      <c r="BM106" t="str">
        <f t="shared" si="46"/>
        <v>ﾎｯﾀ ﾅｵﾐ</v>
      </c>
      <c r="BN106" t="str">
        <f t="shared" si="47"/>
        <v>Naomi Hotta</v>
      </c>
      <c r="BO106" s="164">
        <f t="shared" si="48"/>
        <v>0</v>
      </c>
      <c r="BP106" t="str">
        <f t="shared" si="49"/>
        <v>ほった なおみ</v>
      </c>
      <c r="BQ106" t="e">
        <f>VLOOKUP(AM106,#REF!,12,0)</f>
        <v>#REF!</v>
      </c>
      <c r="BS106" s="173" t="str">
        <f t="shared" si="50"/>
        <v/>
      </c>
      <c r="BT106" s="173" t="str">
        <f t="shared" si="50"/>
        <v/>
      </c>
      <c r="BU106" s="173" t="str">
        <f t="shared" si="50"/>
        <v/>
      </c>
      <c r="BV106" s="173" t="str">
        <f t="shared" si="50"/>
        <v/>
      </c>
      <c r="BW106" s="173" t="e">
        <f t="shared" si="51"/>
        <v>#REF!</v>
      </c>
      <c r="BX106" s="173" t="str">
        <f t="shared" si="52"/>
        <v/>
      </c>
      <c r="BY106" s="174" t="str">
        <f t="shared" si="53"/>
        <v/>
      </c>
      <c r="BZ106" t="str">
        <f t="shared" si="54"/>
        <v/>
      </c>
      <c r="CA106" s="214" t="str">
        <f t="shared" si="55"/>
        <v/>
      </c>
      <c r="CB106" t="str">
        <f t="shared" si="56"/>
        <v/>
      </c>
      <c r="CC106" t="e">
        <f t="shared" si="57"/>
        <v>#REF!</v>
      </c>
      <c r="CD106" t="e">
        <f t="shared" si="33"/>
        <v>#REF!</v>
      </c>
      <c r="CE106" t="str">
        <f t="shared" si="58"/>
        <v/>
      </c>
      <c r="CF106" t="str">
        <f t="shared" si="59"/>
        <v/>
      </c>
      <c r="CG106" t="str">
        <f t="shared" si="60"/>
        <v/>
      </c>
    </row>
    <row r="107" spans="1:85">
      <c r="A107" t="s">
        <v>51</v>
      </c>
      <c r="B107">
        <v>980130</v>
      </c>
      <c r="C107" t="s">
        <v>907</v>
      </c>
      <c r="D107" t="s">
        <v>872</v>
      </c>
      <c r="E107" t="s">
        <v>54</v>
      </c>
      <c r="F107" t="s">
        <v>397</v>
      </c>
      <c r="G107" t="s">
        <v>577</v>
      </c>
      <c r="H107" t="s">
        <v>873</v>
      </c>
      <c r="I107" t="s">
        <v>55</v>
      </c>
      <c r="J107" t="s">
        <v>398</v>
      </c>
      <c r="K107" t="s">
        <v>579</v>
      </c>
      <c r="L107" t="s">
        <v>874</v>
      </c>
      <c r="M107" s="217">
        <v>508835</v>
      </c>
      <c r="N107" t="s">
        <v>273</v>
      </c>
      <c r="O107" t="s">
        <v>274</v>
      </c>
      <c r="P107" t="str">
        <f t="shared" si="34"/>
        <v>4</v>
      </c>
      <c r="Q107" s="149">
        <v>20410</v>
      </c>
      <c r="R107" t="s">
        <v>542</v>
      </c>
      <c r="S107" t="s">
        <v>543</v>
      </c>
      <c r="T107" t="s">
        <v>368</v>
      </c>
      <c r="U107" t="s">
        <v>61</v>
      </c>
      <c r="V107">
        <v>729</v>
      </c>
      <c r="W107" t="s">
        <v>575</v>
      </c>
      <c r="X107" t="s">
        <v>908</v>
      </c>
      <c r="Y107" s="95">
        <v>42948</v>
      </c>
      <c r="Z107" t="s">
        <v>63</v>
      </c>
      <c r="AA107" t="s">
        <v>909</v>
      </c>
      <c r="AB107" t="s">
        <v>910</v>
      </c>
      <c r="AC107" t="s">
        <v>4204</v>
      </c>
      <c r="AD107" t="s">
        <v>912</v>
      </c>
      <c r="AF107" t="s">
        <v>913</v>
      </c>
      <c r="AG107" t="s">
        <v>879</v>
      </c>
      <c r="AI107" s="146" t="s">
        <v>5015</v>
      </c>
      <c r="AJ107" t="str">
        <f t="shared" si="35"/>
        <v>Active</v>
      </c>
      <c r="AK107">
        <f t="shared" si="36"/>
        <v>980130</v>
      </c>
      <c r="AL107" t="str">
        <f t="shared" si="37"/>
        <v>土岐 建太</v>
      </c>
      <c r="AM107" s="155" t="e">
        <f>+VLOOKUP($AK107,#REF!,3,0)</f>
        <v>#REF!</v>
      </c>
      <c r="AN107" t="e">
        <f t="shared" si="38"/>
        <v>#REF!</v>
      </c>
      <c r="AO107" s="154" t="s">
        <v>54</v>
      </c>
      <c r="AP107" t="e">
        <f>VLOOKUP(AM107,#REF!,2,0)</f>
        <v>#REF!</v>
      </c>
      <c r="AQ107" t="e">
        <f>VLOOKUP(AM107,#REF!,3,0)</f>
        <v>#REF!</v>
      </c>
      <c r="AR107" t="e">
        <f>VLOOKUP(AM107,#REF!,4,0)</f>
        <v>#REF!</v>
      </c>
      <c r="AS107" t="str">
        <f t="shared" si="32"/>
        <v>Oracle Consulting Services</v>
      </c>
      <c r="AT107" t="e">
        <f>VLOOKUP(AM107,#REF!,6,0)</f>
        <v>#REF!</v>
      </c>
      <c r="AU107" t="e">
        <f>VLOOKUP(AM107,#REF!,7,0)</f>
        <v>#REF!</v>
      </c>
      <c r="AV107" t="e">
        <f>VLOOKUP(AM107,#REF!,8,0)</f>
        <v>#REF!</v>
      </c>
      <c r="AW107" s="155">
        <v>508835</v>
      </c>
      <c r="AX107" t="str">
        <f>VLOOKUP($BA107,Jobcodemaster!$A:$J,4,0)</f>
        <v>IC2</v>
      </c>
      <c r="AY107" t="str">
        <f>VLOOKUP($BA107,Jobcodemaster!$A:$J,5,0)</f>
        <v>L4</v>
      </c>
      <c r="AZ107" t="str">
        <f t="shared" si="39"/>
        <v>4</v>
      </c>
      <c r="BA107" s="155">
        <f t="shared" si="40"/>
        <v>20410</v>
      </c>
      <c r="BB107" t="str">
        <f>VLOOKUP($BA107,Jobcodemaster!$A:$J,7,0)</f>
        <v>20410.Senior Consultant - IC2</v>
      </c>
      <c r="BC107" t="str">
        <f>VLOOKUP($BA107,Jobcodemaster!$A:$J,9,0)</f>
        <v>Senior Consultant</v>
      </c>
      <c r="BD107" t="str">
        <f>VLOOKUP($BA107,Jobcodemaster!$A:$J,2,0)</f>
        <v>Delivery</v>
      </c>
      <c r="BE107" t="str">
        <f>VLOOKUP($BA107,Jobcodemaster!$A:$J,3,0)</f>
        <v>B</v>
      </c>
      <c r="BF107" t="e">
        <f>VLOOKUP(AM107,#REF!,14,0)</f>
        <v>#REF!</v>
      </c>
      <c r="BG107" t="e">
        <f>VLOOKUP(AM107,#REF!,15,0)</f>
        <v>#REF!</v>
      </c>
      <c r="BH107" t="str">
        <f t="shared" si="41"/>
        <v>kenta.doki@oracle.com</v>
      </c>
      <c r="BI107" s="95">
        <f t="shared" si="42"/>
        <v>42948</v>
      </c>
      <c r="BJ107" t="str">
        <f t="shared" si="43"/>
        <v>C</v>
      </c>
      <c r="BK107" t="str">
        <f t="shared" si="44"/>
        <v>JP-Osaka</v>
      </c>
      <c r="BL107" t="str">
        <f t="shared" si="45"/>
        <v>Osaka</v>
      </c>
      <c r="BM107" t="str">
        <f t="shared" si="46"/>
        <v>ﾄﾞｷ ｹﾝﾀ</v>
      </c>
      <c r="BN107" t="str">
        <f t="shared" si="47"/>
        <v>Kenta Doki</v>
      </c>
      <c r="BO107" s="164">
        <f t="shared" si="48"/>
        <v>0</v>
      </c>
      <c r="BP107" t="str">
        <f t="shared" si="49"/>
        <v>どき けんた</v>
      </c>
      <c r="BQ107" t="e">
        <f>VLOOKUP(AM107,#REF!,12,0)</f>
        <v>#REF!</v>
      </c>
      <c r="BS107" s="173" t="str">
        <f t="shared" si="50"/>
        <v/>
      </c>
      <c r="BT107" s="173" t="str">
        <f t="shared" si="50"/>
        <v/>
      </c>
      <c r="BU107" s="173" t="str">
        <f t="shared" si="50"/>
        <v/>
      </c>
      <c r="BV107" s="173" t="str">
        <f t="shared" si="50"/>
        <v/>
      </c>
      <c r="BW107" s="173" t="e">
        <f t="shared" si="51"/>
        <v>#REF!</v>
      </c>
      <c r="BX107" s="173" t="str">
        <f t="shared" si="52"/>
        <v/>
      </c>
      <c r="BY107" s="174" t="str">
        <f t="shared" si="53"/>
        <v/>
      </c>
      <c r="BZ107" t="str">
        <f t="shared" si="54"/>
        <v/>
      </c>
      <c r="CA107" s="214" t="str">
        <f t="shared" si="55"/>
        <v/>
      </c>
      <c r="CB107" t="str">
        <f t="shared" si="56"/>
        <v/>
      </c>
      <c r="CC107" t="e">
        <f t="shared" si="57"/>
        <v>#REF!</v>
      </c>
      <c r="CD107" t="e">
        <f t="shared" si="33"/>
        <v>#REF!</v>
      </c>
      <c r="CE107" t="str">
        <f t="shared" si="58"/>
        <v/>
      </c>
      <c r="CF107" t="str">
        <f t="shared" si="59"/>
        <v/>
      </c>
      <c r="CG107" t="str">
        <f t="shared" si="60"/>
        <v/>
      </c>
    </row>
    <row r="108" spans="1:85">
      <c r="A108" t="s">
        <v>428</v>
      </c>
      <c r="B108">
        <v>4940</v>
      </c>
      <c r="C108" t="s">
        <v>915</v>
      </c>
      <c r="D108" t="s">
        <v>872</v>
      </c>
      <c r="E108" t="s">
        <v>54</v>
      </c>
      <c r="F108" t="s">
        <v>397</v>
      </c>
      <c r="G108" t="s">
        <v>577</v>
      </c>
      <c r="H108" t="s">
        <v>873</v>
      </c>
      <c r="I108" t="s">
        <v>55</v>
      </c>
      <c r="J108" t="s">
        <v>398</v>
      </c>
      <c r="K108" t="s">
        <v>579</v>
      </c>
      <c r="L108" t="s">
        <v>874</v>
      </c>
      <c r="M108" s="217">
        <v>508835</v>
      </c>
      <c r="N108" t="s">
        <v>219</v>
      </c>
      <c r="O108" t="s">
        <v>220</v>
      </c>
      <c r="P108" t="str">
        <f t="shared" si="34"/>
        <v>3</v>
      </c>
      <c r="Q108" s="149">
        <v>20310</v>
      </c>
      <c r="R108" t="s">
        <v>447</v>
      </c>
      <c r="S108" t="s">
        <v>448</v>
      </c>
      <c r="T108" t="s">
        <v>368</v>
      </c>
      <c r="U108" t="s">
        <v>61</v>
      </c>
      <c r="V108">
        <v>729</v>
      </c>
      <c r="W108" t="s">
        <v>575</v>
      </c>
      <c r="X108" t="s">
        <v>916</v>
      </c>
      <c r="Y108" s="95">
        <v>41730</v>
      </c>
      <c r="Z108" t="s">
        <v>201</v>
      </c>
      <c r="AA108" t="s">
        <v>118</v>
      </c>
      <c r="AB108" t="s">
        <v>162</v>
      </c>
      <c r="AC108" t="s">
        <v>4205</v>
      </c>
      <c r="AD108" t="s">
        <v>918</v>
      </c>
      <c r="AF108" t="s">
        <v>919</v>
      </c>
      <c r="AG108" t="s">
        <v>879</v>
      </c>
      <c r="AI108" s="146" t="s">
        <v>5015</v>
      </c>
      <c r="AJ108" t="str">
        <f t="shared" si="35"/>
        <v>HC外_休職中</v>
      </c>
      <c r="AK108">
        <f t="shared" si="36"/>
        <v>4940</v>
      </c>
      <c r="AL108" t="str">
        <f t="shared" si="37"/>
        <v>小池 慶彦</v>
      </c>
      <c r="AM108" s="155" t="e">
        <f>+VLOOKUP($AK108,#REF!,3,0)</f>
        <v>#REF!</v>
      </c>
      <c r="AN108" t="e">
        <f t="shared" si="38"/>
        <v>#REF!</v>
      </c>
      <c r="AO108" s="154" t="s">
        <v>54</v>
      </c>
      <c r="AP108" t="e">
        <f>VLOOKUP(AM108,#REF!,2,0)</f>
        <v>#REF!</v>
      </c>
      <c r="AQ108" t="e">
        <f>VLOOKUP(AM108,#REF!,3,0)</f>
        <v>#REF!</v>
      </c>
      <c r="AR108" t="e">
        <f>VLOOKUP(AM108,#REF!,4,0)</f>
        <v>#REF!</v>
      </c>
      <c r="AS108" t="str">
        <f t="shared" si="32"/>
        <v>Oracle Consulting Services</v>
      </c>
      <c r="AT108" t="e">
        <f>VLOOKUP(AM108,#REF!,6,0)</f>
        <v>#REF!</v>
      </c>
      <c r="AU108" t="e">
        <f>VLOOKUP(AM108,#REF!,7,0)</f>
        <v>#REF!</v>
      </c>
      <c r="AV108" t="e">
        <f>VLOOKUP(AM108,#REF!,8,0)</f>
        <v>#REF!</v>
      </c>
      <c r="AW108" s="155">
        <v>508835</v>
      </c>
      <c r="AX108" t="str">
        <f>VLOOKUP($BA108,Jobcodemaster!$A:$J,4,0)</f>
        <v>IC1</v>
      </c>
      <c r="AY108" t="str">
        <f>VLOOKUP($BA108,Jobcodemaster!$A:$J,5,0)</f>
        <v>L3</v>
      </c>
      <c r="AZ108" t="str">
        <f t="shared" si="39"/>
        <v>3</v>
      </c>
      <c r="BA108" s="155">
        <f t="shared" si="40"/>
        <v>20310</v>
      </c>
      <c r="BB108" t="str">
        <f>VLOOKUP($BA108,Jobcodemaster!$A:$J,7,0)</f>
        <v>20310.Staff Consultant - IC1</v>
      </c>
      <c r="BC108" t="str">
        <f>VLOOKUP($BA108,Jobcodemaster!$A:$J,9,0)</f>
        <v>Staff Consultant</v>
      </c>
      <c r="BD108" t="str">
        <f>VLOOKUP($BA108,Jobcodemaster!$A:$J,2,0)</f>
        <v>Delivery</v>
      </c>
      <c r="BE108" t="str">
        <f>VLOOKUP($BA108,Jobcodemaster!$A:$J,3,0)</f>
        <v>B</v>
      </c>
      <c r="BF108" t="e">
        <f>VLOOKUP(AM108,#REF!,14,0)</f>
        <v>#REF!</v>
      </c>
      <c r="BG108" t="e">
        <f>VLOOKUP(AM108,#REF!,15,0)</f>
        <v>#REF!</v>
      </c>
      <c r="BH108" t="str">
        <f t="shared" si="41"/>
        <v>yoshihiko.koike@oracle.com</v>
      </c>
      <c r="BI108" s="95">
        <f t="shared" si="42"/>
        <v>41730</v>
      </c>
      <c r="BJ108" t="str">
        <f t="shared" si="43"/>
        <v>NG</v>
      </c>
      <c r="BK108" t="str">
        <f t="shared" si="44"/>
        <v>JP-Tokyo-Akasaka Office</v>
      </c>
      <c r="BL108" t="str">
        <f t="shared" si="45"/>
        <v>ACB</v>
      </c>
      <c r="BM108" t="str">
        <f t="shared" si="46"/>
        <v>ｺｲｹ ﾖｼﾋｺ</v>
      </c>
      <c r="BN108" t="str">
        <f t="shared" si="47"/>
        <v>Yoshihiko Koike</v>
      </c>
      <c r="BO108" s="164">
        <f t="shared" si="48"/>
        <v>0</v>
      </c>
      <c r="BP108" t="str">
        <f t="shared" si="49"/>
        <v>こいけ よしひこ</v>
      </c>
      <c r="BQ108" t="e">
        <f>VLOOKUP(AM108,#REF!,12,0)</f>
        <v>#REF!</v>
      </c>
      <c r="BS108" s="173" t="str">
        <f t="shared" si="50"/>
        <v/>
      </c>
      <c r="BT108" s="173" t="str">
        <f t="shared" si="50"/>
        <v/>
      </c>
      <c r="BU108" s="173" t="str">
        <f t="shared" si="50"/>
        <v/>
      </c>
      <c r="BV108" s="173" t="str">
        <f t="shared" si="50"/>
        <v/>
      </c>
      <c r="BW108" s="173" t="e">
        <f t="shared" si="51"/>
        <v>#REF!</v>
      </c>
      <c r="BX108" s="173" t="str">
        <f t="shared" si="52"/>
        <v/>
      </c>
      <c r="BY108" s="174" t="str">
        <f t="shared" si="53"/>
        <v/>
      </c>
      <c r="BZ108" t="str">
        <f t="shared" si="54"/>
        <v/>
      </c>
      <c r="CA108" s="214" t="str">
        <f t="shared" si="55"/>
        <v/>
      </c>
      <c r="CB108" t="str">
        <f t="shared" si="56"/>
        <v/>
      </c>
      <c r="CC108" t="e">
        <f t="shared" si="57"/>
        <v>#REF!</v>
      </c>
      <c r="CD108" t="e">
        <f t="shared" si="33"/>
        <v>#REF!</v>
      </c>
      <c r="CE108" t="str">
        <f t="shared" si="58"/>
        <v/>
      </c>
      <c r="CF108" t="str">
        <f t="shared" si="59"/>
        <v/>
      </c>
      <c r="CG108" t="str">
        <f t="shared" si="60"/>
        <v/>
      </c>
    </row>
    <row r="109" spans="1:85">
      <c r="A109" t="s">
        <v>51</v>
      </c>
      <c r="B109">
        <v>4948</v>
      </c>
      <c r="C109" t="s">
        <v>921</v>
      </c>
      <c r="D109" t="s">
        <v>872</v>
      </c>
      <c r="E109" t="s">
        <v>54</v>
      </c>
      <c r="F109" t="s">
        <v>397</v>
      </c>
      <c r="G109" t="s">
        <v>577</v>
      </c>
      <c r="H109" t="s">
        <v>873</v>
      </c>
      <c r="I109" t="s">
        <v>55</v>
      </c>
      <c r="J109" t="s">
        <v>398</v>
      </c>
      <c r="K109" t="s">
        <v>579</v>
      </c>
      <c r="L109" t="s">
        <v>874</v>
      </c>
      <c r="M109" s="217">
        <v>501636</v>
      </c>
      <c r="N109" t="s">
        <v>219</v>
      </c>
      <c r="O109" t="s">
        <v>220</v>
      </c>
      <c r="P109" t="str">
        <f t="shared" si="34"/>
        <v>3</v>
      </c>
      <c r="Q109" s="149">
        <v>20310</v>
      </c>
      <c r="R109" t="s">
        <v>447</v>
      </c>
      <c r="S109" t="s">
        <v>448</v>
      </c>
      <c r="T109" t="s">
        <v>368</v>
      </c>
      <c r="U109" t="s">
        <v>61</v>
      </c>
      <c r="V109">
        <v>729</v>
      </c>
      <c r="W109" t="s">
        <v>575</v>
      </c>
      <c r="X109" t="s">
        <v>922</v>
      </c>
      <c r="Y109" s="95">
        <v>41730</v>
      </c>
      <c r="Z109" t="s">
        <v>201</v>
      </c>
      <c r="AA109" t="s">
        <v>118</v>
      </c>
      <c r="AB109" t="s">
        <v>162</v>
      </c>
      <c r="AC109" t="s">
        <v>4206</v>
      </c>
      <c r="AD109" t="s">
        <v>924</v>
      </c>
      <c r="AF109" t="s">
        <v>925</v>
      </c>
      <c r="AG109" t="s">
        <v>879</v>
      </c>
      <c r="AI109" s="146" t="s">
        <v>5015</v>
      </c>
      <c r="AJ109" t="str">
        <f t="shared" si="35"/>
        <v>Active</v>
      </c>
      <c r="AK109">
        <f t="shared" si="36"/>
        <v>4948</v>
      </c>
      <c r="AL109" t="str">
        <f t="shared" si="37"/>
        <v>田中 彰人</v>
      </c>
      <c r="AM109" s="155" t="e">
        <f>+VLOOKUP($AK109,#REF!,3,0)</f>
        <v>#REF!</v>
      </c>
      <c r="AN109" t="e">
        <f t="shared" si="38"/>
        <v>#REF!</v>
      </c>
      <c r="AO109" s="154" t="s">
        <v>54</v>
      </c>
      <c r="AP109" t="e">
        <f>VLOOKUP(AM109,#REF!,2,0)</f>
        <v>#REF!</v>
      </c>
      <c r="AQ109" t="e">
        <f>VLOOKUP(AM109,#REF!,3,0)</f>
        <v>#REF!</v>
      </c>
      <c r="AR109" t="e">
        <f>VLOOKUP(AM109,#REF!,4,0)</f>
        <v>#REF!</v>
      </c>
      <c r="AS109" t="str">
        <f t="shared" si="32"/>
        <v>Oracle Consulting Services</v>
      </c>
      <c r="AT109" t="e">
        <f>VLOOKUP(AM109,#REF!,6,0)</f>
        <v>#REF!</v>
      </c>
      <c r="AU109" t="e">
        <f>VLOOKUP(AM109,#REF!,7,0)</f>
        <v>#REF!</v>
      </c>
      <c r="AV109" t="e">
        <f>VLOOKUP(AM109,#REF!,8,0)</f>
        <v>#REF!</v>
      </c>
      <c r="AW109" s="155">
        <v>501636</v>
      </c>
      <c r="AX109" t="str">
        <f>VLOOKUP($BA109,Jobcodemaster!$A:$J,4,0)</f>
        <v>IC1</v>
      </c>
      <c r="AY109" t="str">
        <f>VLOOKUP($BA109,Jobcodemaster!$A:$J,5,0)</f>
        <v>L3</v>
      </c>
      <c r="AZ109" t="str">
        <f t="shared" si="39"/>
        <v>3</v>
      </c>
      <c r="BA109" s="155">
        <f t="shared" si="40"/>
        <v>20310</v>
      </c>
      <c r="BB109" t="str">
        <f>VLOOKUP($BA109,Jobcodemaster!$A:$J,7,0)</f>
        <v>20310.Staff Consultant - IC1</v>
      </c>
      <c r="BC109" t="str">
        <f>VLOOKUP($BA109,Jobcodemaster!$A:$J,9,0)</f>
        <v>Staff Consultant</v>
      </c>
      <c r="BD109" t="str">
        <f>VLOOKUP($BA109,Jobcodemaster!$A:$J,2,0)</f>
        <v>Delivery</v>
      </c>
      <c r="BE109" t="str">
        <f>VLOOKUP($BA109,Jobcodemaster!$A:$J,3,0)</f>
        <v>B</v>
      </c>
      <c r="BF109" t="e">
        <f>VLOOKUP(AM109,#REF!,14,0)</f>
        <v>#REF!</v>
      </c>
      <c r="BG109" t="e">
        <f>VLOOKUP(AM109,#REF!,15,0)</f>
        <v>#REF!</v>
      </c>
      <c r="BH109" t="str">
        <f t="shared" si="41"/>
        <v>akihito.tanaka@oracle.com</v>
      </c>
      <c r="BI109" s="95">
        <f t="shared" si="42"/>
        <v>41730</v>
      </c>
      <c r="BJ109" t="str">
        <f t="shared" si="43"/>
        <v>NG</v>
      </c>
      <c r="BK109" t="str">
        <f t="shared" si="44"/>
        <v>JP-Tokyo-Akasaka Office</v>
      </c>
      <c r="BL109" t="str">
        <f t="shared" si="45"/>
        <v>ACB</v>
      </c>
      <c r="BM109" t="str">
        <f t="shared" si="46"/>
        <v>ﾀﾅｶ ｱｷﾋﾄ</v>
      </c>
      <c r="BN109" t="str">
        <f t="shared" si="47"/>
        <v>Akihito Tanaka</v>
      </c>
      <c r="BO109" s="164">
        <f t="shared" si="48"/>
        <v>0</v>
      </c>
      <c r="BP109" t="str">
        <f t="shared" si="49"/>
        <v>たなか あきひと</v>
      </c>
      <c r="BQ109" t="e">
        <f>VLOOKUP(AM109,#REF!,12,0)</f>
        <v>#REF!</v>
      </c>
      <c r="BS109" s="173" t="str">
        <f t="shared" si="50"/>
        <v/>
      </c>
      <c r="BT109" s="173" t="str">
        <f t="shared" si="50"/>
        <v/>
      </c>
      <c r="BU109" s="173" t="str">
        <f t="shared" si="50"/>
        <v/>
      </c>
      <c r="BV109" s="173" t="str">
        <f t="shared" si="50"/>
        <v/>
      </c>
      <c r="BW109" s="173" t="e">
        <f t="shared" si="51"/>
        <v>#REF!</v>
      </c>
      <c r="BX109" s="173" t="str">
        <f t="shared" si="52"/>
        <v/>
      </c>
      <c r="BY109" s="174" t="str">
        <f t="shared" si="53"/>
        <v/>
      </c>
      <c r="BZ109" t="str">
        <f t="shared" si="54"/>
        <v/>
      </c>
      <c r="CA109" s="214" t="str">
        <f t="shared" si="55"/>
        <v/>
      </c>
      <c r="CB109" t="str">
        <f t="shared" si="56"/>
        <v/>
      </c>
      <c r="CC109" t="e">
        <f t="shared" si="57"/>
        <v>#REF!</v>
      </c>
      <c r="CD109" t="e">
        <f t="shared" si="33"/>
        <v>#REF!</v>
      </c>
      <c r="CE109" t="str">
        <f t="shared" si="58"/>
        <v/>
      </c>
      <c r="CF109" t="str">
        <f t="shared" si="59"/>
        <v/>
      </c>
      <c r="CG109" t="str">
        <f t="shared" si="60"/>
        <v/>
      </c>
    </row>
    <row r="110" spans="1:85">
      <c r="A110" t="s">
        <v>51</v>
      </c>
      <c r="B110">
        <v>3271</v>
      </c>
      <c r="C110" t="s">
        <v>927</v>
      </c>
      <c r="D110" t="s">
        <v>928</v>
      </c>
      <c r="E110" t="s">
        <v>54</v>
      </c>
      <c r="F110" t="s">
        <v>397</v>
      </c>
      <c r="G110" t="s">
        <v>577</v>
      </c>
      <c r="H110" t="s">
        <v>929</v>
      </c>
      <c r="I110" t="s">
        <v>55</v>
      </c>
      <c r="J110" t="s">
        <v>398</v>
      </c>
      <c r="K110" t="s">
        <v>579</v>
      </c>
      <c r="L110" t="s">
        <v>930</v>
      </c>
      <c r="M110" s="217">
        <v>506315</v>
      </c>
      <c r="N110" t="s">
        <v>157</v>
      </c>
      <c r="O110" t="s">
        <v>158</v>
      </c>
      <c r="P110" t="str">
        <f t="shared" si="34"/>
        <v>6</v>
      </c>
      <c r="Q110">
        <v>20710</v>
      </c>
      <c r="R110" t="s">
        <v>755</v>
      </c>
      <c r="S110" t="s">
        <v>756</v>
      </c>
      <c r="T110" t="s">
        <v>368</v>
      </c>
      <c r="U110" t="s">
        <v>61</v>
      </c>
      <c r="V110">
        <v>729</v>
      </c>
      <c r="W110" t="s">
        <v>575</v>
      </c>
      <c r="X110" t="s">
        <v>931</v>
      </c>
      <c r="Y110" s="95">
        <v>39083</v>
      </c>
      <c r="Z110" t="s">
        <v>63</v>
      </c>
      <c r="AA110" t="s">
        <v>118</v>
      </c>
      <c r="AB110" t="s">
        <v>162</v>
      </c>
      <c r="AC110" t="s">
        <v>4207</v>
      </c>
      <c r="AD110" t="s">
        <v>933</v>
      </c>
      <c r="AE110" t="s">
        <v>67</v>
      </c>
      <c r="AF110" t="s">
        <v>934</v>
      </c>
      <c r="AG110" t="s">
        <v>935</v>
      </c>
      <c r="AI110" s="146" t="e">
        <v>#N/A</v>
      </c>
      <c r="AJ110" t="str">
        <f t="shared" si="35"/>
        <v>Active</v>
      </c>
      <c r="AK110">
        <f t="shared" si="36"/>
        <v>3271</v>
      </c>
      <c r="AL110" t="str">
        <f t="shared" si="37"/>
        <v>武富 布朗</v>
      </c>
      <c r="AM110" s="155" t="e">
        <f>+VLOOKUP($AK110,#REF!,3,0)</f>
        <v>#REF!</v>
      </c>
      <c r="AN110" t="e">
        <f t="shared" si="38"/>
        <v>#REF!</v>
      </c>
      <c r="AO110" s="154" t="s">
        <v>54</v>
      </c>
      <c r="AP110" t="e">
        <f>VLOOKUP(AM110,#REF!,2,0)</f>
        <v>#REF!</v>
      </c>
      <c r="AQ110" t="e">
        <f>VLOOKUP(AM110,#REF!,3,0)</f>
        <v>#REF!</v>
      </c>
      <c r="AR110" t="e">
        <f>VLOOKUP(AM110,#REF!,4,0)</f>
        <v>#REF!</v>
      </c>
      <c r="AS110" t="str">
        <f t="shared" si="32"/>
        <v>Oracle Consulting Services</v>
      </c>
      <c r="AT110" t="e">
        <f>VLOOKUP(AM110,#REF!,6,0)</f>
        <v>#REF!</v>
      </c>
      <c r="AU110" t="e">
        <f>VLOOKUP(AM110,#REF!,7,0)</f>
        <v>#REF!</v>
      </c>
      <c r="AV110" t="e">
        <f>VLOOKUP(AM110,#REF!,8,0)</f>
        <v>#REF!</v>
      </c>
      <c r="AW110" s="155">
        <v>506325</v>
      </c>
      <c r="AX110" t="str">
        <f>VLOOKUP($BA110,Jobcodemaster!$A:$J,4,0)</f>
        <v>M2</v>
      </c>
      <c r="AY110" t="str">
        <f>VLOOKUP($BA110,Jobcodemaster!$A:$J,5,0)</f>
        <v>L6</v>
      </c>
      <c r="AZ110" t="str">
        <f t="shared" si="39"/>
        <v>6</v>
      </c>
      <c r="BA110" s="155">
        <f t="shared" si="40"/>
        <v>20710</v>
      </c>
      <c r="BB110" t="str">
        <f>VLOOKUP($BA110,Jobcodemaster!$A:$J,7,0)</f>
        <v>20710.Managing Principal Consultant - M2</v>
      </c>
      <c r="BC110" t="str">
        <f>VLOOKUP($BA110,Jobcodemaster!$A:$J,9,0)</f>
        <v>Managing Principal Consultant</v>
      </c>
      <c r="BD110" t="str">
        <f>VLOOKUP($BA110,Jobcodemaster!$A:$J,2,0)</f>
        <v>Delivery</v>
      </c>
      <c r="BE110" t="str">
        <f>VLOOKUP($BA110,Jobcodemaster!$A:$J,3,0)</f>
        <v>B</v>
      </c>
      <c r="BF110" t="e">
        <f>VLOOKUP(AM110,#REF!,14,0)</f>
        <v>#REF!</v>
      </c>
      <c r="BG110" t="e">
        <f>VLOOKUP(AM110,#REF!,15,0)</f>
        <v>#REF!</v>
      </c>
      <c r="BH110" t="str">
        <f t="shared" si="41"/>
        <v>nobuaki.taketomi@oracle.com</v>
      </c>
      <c r="BI110" s="95">
        <f t="shared" si="42"/>
        <v>39083</v>
      </c>
      <c r="BJ110" t="str">
        <f t="shared" si="43"/>
        <v>C</v>
      </c>
      <c r="BK110" t="str">
        <f t="shared" si="44"/>
        <v>JP-Tokyo-Akasaka Office</v>
      </c>
      <c r="BL110" t="str">
        <f t="shared" si="45"/>
        <v>ACB</v>
      </c>
      <c r="BM110" t="str">
        <f t="shared" si="46"/>
        <v>ﾀｹﾄﾐ ﾉﾌﾞｱｷ</v>
      </c>
      <c r="BN110" t="str">
        <f t="shared" si="47"/>
        <v>Nobuaki Taketomi</v>
      </c>
      <c r="BO110" s="164" t="str">
        <f t="shared" si="48"/>
        <v>Y</v>
      </c>
      <c r="BP110" t="str">
        <f t="shared" si="49"/>
        <v>たけとみ のぶあき</v>
      </c>
      <c r="BQ110" t="e">
        <f>VLOOKUP(AM110,#REF!,12,0)</f>
        <v>#REF!</v>
      </c>
      <c r="BS110" s="173" t="str">
        <f t="shared" si="50"/>
        <v>Y</v>
      </c>
      <c r="BT110" s="173" t="str">
        <f t="shared" si="50"/>
        <v/>
      </c>
      <c r="BU110" s="173" t="str">
        <f t="shared" si="50"/>
        <v/>
      </c>
      <c r="BV110" s="173" t="str">
        <f t="shared" si="50"/>
        <v/>
      </c>
      <c r="BW110" s="173" t="e">
        <f t="shared" si="51"/>
        <v>#REF!</v>
      </c>
      <c r="BX110" s="173" t="str">
        <f t="shared" si="52"/>
        <v>Y</v>
      </c>
      <c r="BY110" s="174">
        <f t="shared" si="53"/>
        <v>3271</v>
      </c>
      <c r="BZ110" t="str">
        <f t="shared" si="54"/>
        <v>nobuaki.taketomi@oracle.com</v>
      </c>
      <c r="CA110" s="214">
        <f t="shared" si="55"/>
        <v>43574</v>
      </c>
      <c r="CB110">
        <f t="shared" si="56"/>
        <v>506325</v>
      </c>
      <c r="CC110" t="e">
        <f t="shared" si="57"/>
        <v>#REF!</v>
      </c>
      <c r="CD110" t="e">
        <f t="shared" si="33"/>
        <v>#REF!</v>
      </c>
      <c r="CE110" t="str">
        <f t="shared" si="58"/>
        <v>JPBG  - Oracle Corporation Japan</v>
      </c>
      <c r="CF110" t="str">
        <f t="shared" si="59"/>
        <v/>
      </c>
      <c r="CG110" t="str">
        <f t="shared" si="60"/>
        <v/>
      </c>
    </row>
    <row r="111" spans="1:85">
      <c r="A111" t="s">
        <v>51</v>
      </c>
      <c r="B111">
        <v>1855</v>
      </c>
      <c r="C111" t="s">
        <v>937</v>
      </c>
      <c r="D111" t="s">
        <v>928</v>
      </c>
      <c r="E111" t="s">
        <v>54</v>
      </c>
      <c r="F111" t="s">
        <v>397</v>
      </c>
      <c r="G111" t="s">
        <v>577</v>
      </c>
      <c r="H111" t="s">
        <v>929</v>
      </c>
      <c r="I111" t="s">
        <v>55</v>
      </c>
      <c r="J111" t="s">
        <v>398</v>
      </c>
      <c r="K111" t="s">
        <v>579</v>
      </c>
      <c r="L111" t="s">
        <v>930</v>
      </c>
      <c r="M111" s="217">
        <v>506315</v>
      </c>
      <c r="N111" t="s">
        <v>123</v>
      </c>
      <c r="O111" t="s">
        <v>158</v>
      </c>
      <c r="P111" t="str">
        <f t="shared" si="34"/>
        <v>6</v>
      </c>
      <c r="Q111">
        <v>21630</v>
      </c>
      <c r="R111" t="s">
        <v>527</v>
      </c>
      <c r="S111" t="s">
        <v>528</v>
      </c>
      <c r="T111" t="s">
        <v>529</v>
      </c>
      <c r="U111" t="s">
        <v>61</v>
      </c>
      <c r="V111">
        <v>3271</v>
      </c>
      <c r="W111" t="s">
        <v>927</v>
      </c>
      <c r="X111" t="s">
        <v>938</v>
      </c>
      <c r="Y111" s="95">
        <v>36495</v>
      </c>
      <c r="Z111" t="s">
        <v>63</v>
      </c>
      <c r="AA111" t="s">
        <v>118</v>
      </c>
      <c r="AB111" t="s">
        <v>162</v>
      </c>
      <c r="AC111" t="s">
        <v>4208</v>
      </c>
      <c r="AD111" t="s">
        <v>940</v>
      </c>
      <c r="AF111" t="s">
        <v>941</v>
      </c>
      <c r="AG111" t="s">
        <v>935</v>
      </c>
      <c r="AI111" s="146" t="e">
        <v>#N/A</v>
      </c>
      <c r="AJ111" t="str">
        <f t="shared" si="35"/>
        <v>Active</v>
      </c>
      <c r="AK111">
        <f t="shared" si="36"/>
        <v>1855</v>
      </c>
      <c r="AL111" t="str">
        <f t="shared" si="37"/>
        <v>斉藤 芳忠</v>
      </c>
      <c r="AM111" s="155" t="e">
        <f>+VLOOKUP($AK111,#REF!,3,0)</f>
        <v>#REF!</v>
      </c>
      <c r="AN111" t="e">
        <f t="shared" si="38"/>
        <v>#REF!</v>
      </c>
      <c r="AO111" s="154" t="s">
        <v>54</v>
      </c>
      <c r="AP111" t="e">
        <f>VLOOKUP(AM111,#REF!,2,0)</f>
        <v>#REF!</v>
      </c>
      <c r="AQ111" t="e">
        <f>VLOOKUP(AM111,#REF!,3,0)</f>
        <v>#REF!</v>
      </c>
      <c r="AR111" t="e">
        <f>VLOOKUP(AM111,#REF!,4,0)</f>
        <v>#REF!</v>
      </c>
      <c r="AS111" t="str">
        <f t="shared" si="32"/>
        <v>Oracle Consulting Services</v>
      </c>
      <c r="AT111" t="e">
        <f>VLOOKUP(AM111,#REF!,6,0)</f>
        <v>#REF!</v>
      </c>
      <c r="AU111" t="e">
        <f>VLOOKUP(AM111,#REF!,7,0)</f>
        <v>#REF!</v>
      </c>
      <c r="AV111" t="e">
        <f>VLOOKUP(AM111,#REF!,8,0)</f>
        <v>#REF!</v>
      </c>
      <c r="AW111" s="155">
        <v>506325</v>
      </c>
      <c r="AX111" t="str">
        <f>VLOOKUP($BA111,Jobcodemaster!$A:$J,4,0)</f>
        <v>IC3</v>
      </c>
      <c r="AY111" t="str">
        <f>VLOOKUP($BA111,Jobcodemaster!$A:$J,5,0)</f>
        <v>L6</v>
      </c>
      <c r="AZ111" t="str">
        <f t="shared" si="39"/>
        <v>6</v>
      </c>
      <c r="BA111" s="155">
        <f t="shared" si="40"/>
        <v>21630</v>
      </c>
      <c r="BB111" t="str">
        <f>VLOOKUP($BA111,Jobcodemaster!$A:$J,7,0)</f>
        <v>21630.Consulting Solution Lead - IC3</v>
      </c>
      <c r="BC111" t="str">
        <f>VLOOKUP($BA111,Jobcodemaster!$A:$J,9,0)</f>
        <v>Consulting Solution Lead</v>
      </c>
      <c r="BD111" t="str">
        <f>VLOOKUP($BA111,Jobcodemaster!$A:$J,2,0)</f>
        <v>Solution</v>
      </c>
      <c r="BE111" t="str">
        <f>VLOOKUP($BA111,Jobcodemaster!$A:$J,3,0)</f>
        <v>B</v>
      </c>
      <c r="BF111" t="e">
        <f>VLOOKUP(AM111,#REF!,14,0)</f>
        <v>#REF!</v>
      </c>
      <c r="BG111" t="e">
        <f>VLOOKUP(AM111,#REF!,15,0)</f>
        <v>#REF!</v>
      </c>
      <c r="BH111" t="str">
        <f t="shared" si="41"/>
        <v>yoshitada.saito@oracle.com</v>
      </c>
      <c r="BI111" s="95">
        <f t="shared" si="42"/>
        <v>36495</v>
      </c>
      <c r="BJ111" t="str">
        <f t="shared" si="43"/>
        <v>C</v>
      </c>
      <c r="BK111" t="str">
        <f t="shared" si="44"/>
        <v>JP-Tokyo-Akasaka Office</v>
      </c>
      <c r="BL111" t="str">
        <f t="shared" si="45"/>
        <v>ACB</v>
      </c>
      <c r="BM111" t="str">
        <f t="shared" si="46"/>
        <v>ｻｲﾄｳ ﾖｼﾀﾀﾞ</v>
      </c>
      <c r="BN111" t="str">
        <f t="shared" si="47"/>
        <v>Yoshitada Saito</v>
      </c>
      <c r="BO111" s="164">
        <f t="shared" si="48"/>
        <v>0</v>
      </c>
      <c r="BP111" t="str">
        <f t="shared" si="49"/>
        <v>さいとう よしただ</v>
      </c>
      <c r="BQ111" t="e">
        <f>VLOOKUP(AM111,#REF!,12,0)</f>
        <v>#REF!</v>
      </c>
      <c r="BS111" s="173" t="str">
        <f t="shared" si="50"/>
        <v>Y</v>
      </c>
      <c r="BT111" s="173" t="str">
        <f t="shared" si="50"/>
        <v/>
      </c>
      <c r="BU111" s="173" t="str">
        <f t="shared" si="50"/>
        <v/>
      </c>
      <c r="BV111" s="173" t="str">
        <f t="shared" si="50"/>
        <v/>
      </c>
      <c r="BW111" s="173" t="e">
        <f t="shared" si="51"/>
        <v>#REF!</v>
      </c>
      <c r="BX111" s="173" t="str">
        <f t="shared" si="52"/>
        <v>Y</v>
      </c>
      <c r="BY111" s="174">
        <f t="shared" si="53"/>
        <v>1855</v>
      </c>
      <c r="BZ111" t="str">
        <f t="shared" si="54"/>
        <v>yoshitada.saito@oracle.com</v>
      </c>
      <c r="CA111" s="214">
        <f t="shared" si="55"/>
        <v>43574</v>
      </c>
      <c r="CB111">
        <f t="shared" si="56"/>
        <v>506325</v>
      </c>
      <c r="CC111" t="e">
        <f t="shared" si="57"/>
        <v>#REF!</v>
      </c>
      <c r="CD111" t="e">
        <f t="shared" si="33"/>
        <v>#REF!</v>
      </c>
      <c r="CE111" t="str">
        <f t="shared" si="58"/>
        <v>JPBG  - Oracle Corporation Japan</v>
      </c>
      <c r="CF111" t="str">
        <f t="shared" si="59"/>
        <v/>
      </c>
      <c r="CG111" t="str">
        <f t="shared" si="60"/>
        <v/>
      </c>
    </row>
    <row r="112" spans="1:85">
      <c r="A112" t="s">
        <v>51</v>
      </c>
      <c r="B112">
        <v>3383</v>
      </c>
      <c r="C112" t="s">
        <v>943</v>
      </c>
      <c r="D112" t="s">
        <v>928</v>
      </c>
      <c r="E112" t="s">
        <v>54</v>
      </c>
      <c r="F112" t="s">
        <v>397</v>
      </c>
      <c r="G112" t="s">
        <v>577</v>
      </c>
      <c r="H112" t="s">
        <v>929</v>
      </c>
      <c r="I112" t="s">
        <v>55</v>
      </c>
      <c r="J112" t="s">
        <v>398</v>
      </c>
      <c r="K112" t="s">
        <v>579</v>
      </c>
      <c r="L112" t="s">
        <v>930</v>
      </c>
      <c r="M112" s="217">
        <v>506315</v>
      </c>
      <c r="N112" t="s">
        <v>123</v>
      </c>
      <c r="O112" t="s">
        <v>158</v>
      </c>
      <c r="P112" t="str">
        <f t="shared" si="34"/>
        <v>6</v>
      </c>
      <c r="Q112">
        <v>20610</v>
      </c>
      <c r="R112" t="s">
        <v>590</v>
      </c>
      <c r="S112" t="s">
        <v>591</v>
      </c>
      <c r="T112" t="s">
        <v>368</v>
      </c>
      <c r="U112" t="s">
        <v>61</v>
      </c>
      <c r="V112">
        <v>3271</v>
      </c>
      <c r="W112" t="s">
        <v>927</v>
      </c>
      <c r="X112" t="s">
        <v>944</v>
      </c>
      <c r="Y112" s="95">
        <v>39188</v>
      </c>
      <c r="Z112" t="s">
        <v>63</v>
      </c>
      <c r="AA112" t="s">
        <v>118</v>
      </c>
      <c r="AB112" t="s">
        <v>162</v>
      </c>
      <c r="AC112" t="s">
        <v>4209</v>
      </c>
      <c r="AD112" t="s">
        <v>946</v>
      </c>
      <c r="AF112" t="s">
        <v>947</v>
      </c>
      <c r="AG112" t="s">
        <v>935</v>
      </c>
      <c r="AI112" s="146" t="e">
        <v>#N/A</v>
      </c>
      <c r="AJ112" t="str">
        <f t="shared" si="35"/>
        <v>Active</v>
      </c>
      <c r="AK112">
        <f t="shared" si="36"/>
        <v>3383</v>
      </c>
      <c r="AL112" t="str">
        <f t="shared" si="37"/>
        <v>柴田 歩</v>
      </c>
      <c r="AM112" s="155" t="e">
        <f>+VLOOKUP($AK112,#REF!,3,0)</f>
        <v>#REF!</v>
      </c>
      <c r="AN112" t="e">
        <f t="shared" si="38"/>
        <v>#REF!</v>
      </c>
      <c r="AO112" s="154" t="s">
        <v>54</v>
      </c>
      <c r="AP112" t="e">
        <f>VLOOKUP(AM112,#REF!,2,0)</f>
        <v>#REF!</v>
      </c>
      <c r="AQ112" t="e">
        <f>VLOOKUP(AM112,#REF!,3,0)</f>
        <v>#REF!</v>
      </c>
      <c r="AR112" t="e">
        <f>VLOOKUP(AM112,#REF!,4,0)</f>
        <v>#REF!</v>
      </c>
      <c r="AS112" t="str">
        <f t="shared" si="32"/>
        <v>Oracle Consulting Services</v>
      </c>
      <c r="AT112" t="e">
        <f>VLOOKUP(AM112,#REF!,6,0)</f>
        <v>#REF!</v>
      </c>
      <c r="AU112" t="e">
        <f>VLOOKUP(AM112,#REF!,7,0)</f>
        <v>#REF!</v>
      </c>
      <c r="AV112" t="e">
        <f>VLOOKUP(AM112,#REF!,8,0)</f>
        <v>#REF!</v>
      </c>
      <c r="AW112" s="155">
        <v>506325</v>
      </c>
      <c r="AX112" t="str">
        <f>VLOOKUP($BA112,Jobcodemaster!$A:$J,4,0)</f>
        <v>IC3</v>
      </c>
      <c r="AY112" t="str">
        <f>VLOOKUP($BA112,Jobcodemaster!$A:$J,5,0)</f>
        <v>L6</v>
      </c>
      <c r="AZ112" t="str">
        <f t="shared" si="39"/>
        <v>6</v>
      </c>
      <c r="BA112" s="155">
        <f t="shared" si="40"/>
        <v>20610</v>
      </c>
      <c r="BB112" t="str">
        <f>VLOOKUP($BA112,Jobcodemaster!$A:$J,7,0)</f>
        <v>20610.Senior Principal Consultant - IC3</v>
      </c>
      <c r="BC112" t="str">
        <f>VLOOKUP($BA112,Jobcodemaster!$A:$J,9,0)</f>
        <v>Senior Principal Consultant</v>
      </c>
      <c r="BD112" t="str">
        <f>VLOOKUP($BA112,Jobcodemaster!$A:$J,2,0)</f>
        <v>Delivery</v>
      </c>
      <c r="BE112" t="str">
        <f>VLOOKUP($BA112,Jobcodemaster!$A:$J,3,0)</f>
        <v>B</v>
      </c>
      <c r="BF112" t="e">
        <f>VLOOKUP(AM112,#REF!,14,0)</f>
        <v>#REF!</v>
      </c>
      <c r="BG112" t="e">
        <f>VLOOKUP(AM112,#REF!,15,0)</f>
        <v>#REF!</v>
      </c>
      <c r="BH112" t="str">
        <f t="shared" si="41"/>
        <v>ayumu.shibata@oracle.com</v>
      </c>
      <c r="BI112" s="95">
        <f t="shared" si="42"/>
        <v>39188</v>
      </c>
      <c r="BJ112" t="str">
        <f t="shared" si="43"/>
        <v>C</v>
      </c>
      <c r="BK112" t="str">
        <f t="shared" si="44"/>
        <v>JP-Tokyo-Akasaka Office</v>
      </c>
      <c r="BL112" t="str">
        <f t="shared" si="45"/>
        <v>ACB</v>
      </c>
      <c r="BM112" t="str">
        <f t="shared" si="46"/>
        <v>ｼﾊﾞﾀ ｱﾕﾑ</v>
      </c>
      <c r="BN112" t="str">
        <f t="shared" si="47"/>
        <v>Ayumu Shibata</v>
      </c>
      <c r="BO112" s="164">
        <f t="shared" si="48"/>
        <v>0</v>
      </c>
      <c r="BP112" t="str">
        <f t="shared" si="49"/>
        <v>しばた あゆむ</v>
      </c>
      <c r="BQ112" t="e">
        <f>VLOOKUP(AM112,#REF!,12,0)</f>
        <v>#REF!</v>
      </c>
      <c r="BS112" s="173" t="str">
        <f t="shared" si="50"/>
        <v>Y</v>
      </c>
      <c r="BT112" s="173" t="str">
        <f t="shared" si="50"/>
        <v/>
      </c>
      <c r="BU112" s="173" t="str">
        <f t="shared" si="50"/>
        <v/>
      </c>
      <c r="BV112" s="173" t="str">
        <f t="shared" si="50"/>
        <v/>
      </c>
      <c r="BW112" s="173" t="e">
        <f t="shared" si="51"/>
        <v>#REF!</v>
      </c>
      <c r="BX112" s="173" t="str">
        <f t="shared" si="52"/>
        <v>Y</v>
      </c>
      <c r="BY112" s="174">
        <f t="shared" si="53"/>
        <v>3383</v>
      </c>
      <c r="BZ112" t="str">
        <f t="shared" si="54"/>
        <v>ayumu.shibata@oracle.com</v>
      </c>
      <c r="CA112" s="214">
        <f t="shared" si="55"/>
        <v>43574</v>
      </c>
      <c r="CB112">
        <f t="shared" si="56"/>
        <v>506325</v>
      </c>
      <c r="CC112" t="e">
        <f t="shared" si="57"/>
        <v>#REF!</v>
      </c>
      <c r="CD112" t="e">
        <f t="shared" si="33"/>
        <v>#REF!</v>
      </c>
      <c r="CE112" t="str">
        <f t="shared" si="58"/>
        <v>JPBG  - Oracle Corporation Japan</v>
      </c>
      <c r="CF112" t="str">
        <f t="shared" si="59"/>
        <v/>
      </c>
      <c r="CG112" t="str">
        <f t="shared" si="60"/>
        <v/>
      </c>
    </row>
    <row r="113" spans="1:85">
      <c r="A113" t="s">
        <v>51</v>
      </c>
      <c r="B113">
        <v>4263</v>
      </c>
      <c r="C113" t="s">
        <v>949</v>
      </c>
      <c r="D113" t="s">
        <v>928</v>
      </c>
      <c r="E113" t="s">
        <v>54</v>
      </c>
      <c r="F113" t="s">
        <v>397</v>
      </c>
      <c r="G113" t="s">
        <v>577</v>
      </c>
      <c r="H113" t="s">
        <v>929</v>
      </c>
      <c r="I113" t="s">
        <v>55</v>
      </c>
      <c r="J113" t="s">
        <v>398</v>
      </c>
      <c r="K113" t="s">
        <v>579</v>
      </c>
      <c r="L113" t="s">
        <v>930</v>
      </c>
      <c r="M113" s="217">
        <v>508835</v>
      </c>
      <c r="N113" t="s">
        <v>123</v>
      </c>
      <c r="O113" t="s">
        <v>158</v>
      </c>
      <c r="P113" t="str">
        <f t="shared" si="34"/>
        <v>6</v>
      </c>
      <c r="Q113">
        <v>20610</v>
      </c>
      <c r="R113" t="s">
        <v>590</v>
      </c>
      <c r="S113" t="s">
        <v>591</v>
      </c>
      <c r="T113" t="s">
        <v>368</v>
      </c>
      <c r="U113" t="s">
        <v>61</v>
      </c>
      <c r="V113">
        <v>3271</v>
      </c>
      <c r="W113" t="s">
        <v>927</v>
      </c>
      <c r="X113" t="s">
        <v>950</v>
      </c>
      <c r="Y113" s="95">
        <v>40648</v>
      </c>
      <c r="Z113" t="s">
        <v>63</v>
      </c>
      <c r="AA113" t="s">
        <v>118</v>
      </c>
      <c r="AB113" t="s">
        <v>162</v>
      </c>
      <c r="AC113" t="s">
        <v>4210</v>
      </c>
      <c r="AD113" t="s">
        <v>952</v>
      </c>
      <c r="AF113" t="s">
        <v>953</v>
      </c>
      <c r="AG113" t="s">
        <v>935</v>
      </c>
      <c r="AI113" s="146" t="e">
        <v>#N/A</v>
      </c>
      <c r="AJ113" t="str">
        <f t="shared" si="35"/>
        <v>Active</v>
      </c>
      <c r="AK113">
        <f t="shared" si="36"/>
        <v>4263</v>
      </c>
      <c r="AL113" t="str">
        <f t="shared" si="37"/>
        <v>須山 健吾</v>
      </c>
      <c r="AM113" s="155" t="e">
        <f>+VLOOKUP($AK113,#REF!,3,0)</f>
        <v>#REF!</v>
      </c>
      <c r="AN113" t="e">
        <f t="shared" si="38"/>
        <v>#REF!</v>
      </c>
      <c r="AO113" s="154" t="s">
        <v>54</v>
      </c>
      <c r="AP113" t="e">
        <f>VLOOKUP(AM113,#REF!,2,0)</f>
        <v>#REF!</v>
      </c>
      <c r="AQ113" t="e">
        <f>VLOOKUP(AM113,#REF!,3,0)</f>
        <v>#REF!</v>
      </c>
      <c r="AR113" t="e">
        <f>VLOOKUP(AM113,#REF!,4,0)</f>
        <v>#REF!</v>
      </c>
      <c r="AS113" t="str">
        <f t="shared" si="32"/>
        <v>Oracle Consulting Services</v>
      </c>
      <c r="AT113" t="e">
        <f>VLOOKUP(AM113,#REF!,6,0)</f>
        <v>#REF!</v>
      </c>
      <c r="AU113" t="e">
        <f>VLOOKUP(AM113,#REF!,7,0)</f>
        <v>#REF!</v>
      </c>
      <c r="AV113" t="e">
        <f>VLOOKUP(AM113,#REF!,8,0)</f>
        <v>#REF!</v>
      </c>
      <c r="AW113" s="155">
        <v>508835</v>
      </c>
      <c r="AX113" t="str">
        <f>VLOOKUP($BA113,Jobcodemaster!$A:$J,4,0)</f>
        <v>IC3</v>
      </c>
      <c r="AY113" t="str">
        <f>VLOOKUP($BA113,Jobcodemaster!$A:$J,5,0)</f>
        <v>L6</v>
      </c>
      <c r="AZ113" t="str">
        <f t="shared" si="39"/>
        <v>6</v>
      </c>
      <c r="BA113" s="155">
        <f t="shared" si="40"/>
        <v>20610</v>
      </c>
      <c r="BB113" t="str">
        <f>VLOOKUP($BA113,Jobcodemaster!$A:$J,7,0)</f>
        <v>20610.Senior Principal Consultant - IC3</v>
      </c>
      <c r="BC113" t="str">
        <f>VLOOKUP($BA113,Jobcodemaster!$A:$J,9,0)</f>
        <v>Senior Principal Consultant</v>
      </c>
      <c r="BD113" t="str">
        <f>VLOOKUP($BA113,Jobcodemaster!$A:$J,2,0)</f>
        <v>Delivery</v>
      </c>
      <c r="BE113" t="str">
        <f>VLOOKUP($BA113,Jobcodemaster!$A:$J,3,0)</f>
        <v>B</v>
      </c>
      <c r="BF113" t="e">
        <f>VLOOKUP(AM113,#REF!,14,0)</f>
        <v>#REF!</v>
      </c>
      <c r="BG113" t="e">
        <f>VLOOKUP(AM113,#REF!,15,0)</f>
        <v>#REF!</v>
      </c>
      <c r="BH113" t="str">
        <f t="shared" si="41"/>
        <v>kengo.x.suyama@oracle.com</v>
      </c>
      <c r="BI113" s="95">
        <f t="shared" si="42"/>
        <v>40648</v>
      </c>
      <c r="BJ113" t="str">
        <f t="shared" si="43"/>
        <v>C</v>
      </c>
      <c r="BK113" t="str">
        <f t="shared" si="44"/>
        <v>JP-Tokyo-Akasaka Office</v>
      </c>
      <c r="BL113" t="str">
        <f t="shared" si="45"/>
        <v>ACB</v>
      </c>
      <c r="BM113" t="str">
        <f t="shared" si="46"/>
        <v>ｽﾔﾏ ｹﾝｺﾞ</v>
      </c>
      <c r="BN113" t="str">
        <f t="shared" si="47"/>
        <v>Kengo Suyama</v>
      </c>
      <c r="BO113" s="164">
        <f t="shared" si="48"/>
        <v>0</v>
      </c>
      <c r="BP113" t="str">
        <f t="shared" si="49"/>
        <v>すやま けんご</v>
      </c>
      <c r="BQ113" t="e">
        <f>VLOOKUP(AM113,#REF!,12,0)</f>
        <v>#REF!</v>
      </c>
      <c r="BS113" s="173" t="str">
        <f t="shared" si="50"/>
        <v/>
      </c>
      <c r="BT113" s="173" t="str">
        <f t="shared" si="50"/>
        <v/>
      </c>
      <c r="BU113" s="173" t="str">
        <f t="shared" si="50"/>
        <v/>
      </c>
      <c r="BV113" s="173" t="str">
        <f t="shared" si="50"/>
        <v/>
      </c>
      <c r="BW113" s="173" t="e">
        <f t="shared" si="51"/>
        <v>#REF!</v>
      </c>
      <c r="BX113" s="173" t="str">
        <f t="shared" si="52"/>
        <v/>
      </c>
      <c r="BY113" s="174" t="str">
        <f t="shared" si="53"/>
        <v/>
      </c>
      <c r="BZ113" t="str">
        <f t="shared" si="54"/>
        <v/>
      </c>
      <c r="CA113" s="214" t="str">
        <f t="shared" si="55"/>
        <v/>
      </c>
      <c r="CB113" t="str">
        <f t="shared" si="56"/>
        <v/>
      </c>
      <c r="CC113" t="e">
        <f t="shared" si="57"/>
        <v>#REF!</v>
      </c>
      <c r="CD113" t="e">
        <f t="shared" si="33"/>
        <v>#REF!</v>
      </c>
      <c r="CE113" t="str">
        <f t="shared" si="58"/>
        <v/>
      </c>
      <c r="CF113" t="str">
        <f t="shared" si="59"/>
        <v/>
      </c>
      <c r="CG113" t="str">
        <f t="shared" si="60"/>
        <v/>
      </c>
    </row>
    <row r="114" spans="1:85">
      <c r="A114" t="s">
        <v>51</v>
      </c>
      <c r="B114">
        <v>2811</v>
      </c>
      <c r="C114" t="s">
        <v>955</v>
      </c>
      <c r="D114" t="s">
        <v>928</v>
      </c>
      <c r="E114" t="s">
        <v>54</v>
      </c>
      <c r="F114" t="s">
        <v>397</v>
      </c>
      <c r="G114" t="s">
        <v>577</v>
      </c>
      <c r="H114" t="s">
        <v>929</v>
      </c>
      <c r="I114" t="s">
        <v>55</v>
      </c>
      <c r="J114" t="s">
        <v>398</v>
      </c>
      <c r="K114" t="s">
        <v>579</v>
      </c>
      <c r="L114" t="s">
        <v>930</v>
      </c>
      <c r="M114" s="217">
        <v>508835</v>
      </c>
      <c r="N114" t="s">
        <v>123</v>
      </c>
      <c r="O114" t="s">
        <v>124</v>
      </c>
      <c r="P114" t="str">
        <f t="shared" si="34"/>
        <v>5</v>
      </c>
      <c r="Q114">
        <v>20515</v>
      </c>
      <c r="R114" t="s">
        <v>432</v>
      </c>
      <c r="S114" t="s">
        <v>433</v>
      </c>
      <c r="T114" t="s">
        <v>368</v>
      </c>
      <c r="U114" t="s">
        <v>61</v>
      </c>
      <c r="V114">
        <v>3271</v>
      </c>
      <c r="W114" t="s">
        <v>927</v>
      </c>
      <c r="X114" t="s">
        <v>956</v>
      </c>
      <c r="Y114" s="95">
        <v>38246</v>
      </c>
      <c r="Z114" t="s">
        <v>63</v>
      </c>
      <c r="AA114" t="s">
        <v>118</v>
      </c>
      <c r="AB114" t="s">
        <v>162</v>
      </c>
      <c r="AC114" t="s">
        <v>4211</v>
      </c>
      <c r="AD114" t="s">
        <v>958</v>
      </c>
      <c r="AF114" t="s">
        <v>959</v>
      </c>
      <c r="AG114" t="s">
        <v>935</v>
      </c>
      <c r="AI114" s="146" t="e">
        <v>#N/A</v>
      </c>
      <c r="AJ114" t="str">
        <f t="shared" si="35"/>
        <v>Active</v>
      </c>
      <c r="AK114">
        <f t="shared" si="36"/>
        <v>2811</v>
      </c>
      <c r="AL114" t="str">
        <f t="shared" si="37"/>
        <v>宮崎 博之</v>
      </c>
      <c r="AM114" s="155" t="e">
        <f>+VLOOKUP($AK114,#REF!,3,0)</f>
        <v>#REF!</v>
      </c>
      <c r="AN114" t="e">
        <f t="shared" si="38"/>
        <v>#REF!</v>
      </c>
      <c r="AO114" s="154" t="s">
        <v>54</v>
      </c>
      <c r="AP114" t="e">
        <f>VLOOKUP(AM114,#REF!,2,0)</f>
        <v>#REF!</v>
      </c>
      <c r="AQ114" t="e">
        <f>VLOOKUP(AM114,#REF!,3,0)</f>
        <v>#REF!</v>
      </c>
      <c r="AR114" t="e">
        <f>VLOOKUP(AM114,#REF!,4,0)</f>
        <v>#REF!</v>
      </c>
      <c r="AS114" t="str">
        <f t="shared" si="32"/>
        <v>Oracle Consulting Services</v>
      </c>
      <c r="AT114" t="e">
        <f>VLOOKUP(AM114,#REF!,6,0)</f>
        <v>#REF!</v>
      </c>
      <c r="AU114" t="e">
        <f>VLOOKUP(AM114,#REF!,7,0)</f>
        <v>#REF!</v>
      </c>
      <c r="AV114" t="e">
        <f>VLOOKUP(AM114,#REF!,8,0)</f>
        <v>#REF!</v>
      </c>
      <c r="AW114" s="155">
        <v>508835</v>
      </c>
      <c r="AX114" t="str">
        <f>VLOOKUP($BA114,Jobcodemaster!$A:$J,4,0)</f>
        <v>IC3</v>
      </c>
      <c r="AY114" t="str">
        <f>VLOOKUP($BA114,Jobcodemaster!$A:$J,5,0)</f>
        <v>L5</v>
      </c>
      <c r="AZ114" t="str">
        <f t="shared" si="39"/>
        <v>5</v>
      </c>
      <c r="BA114" s="155">
        <f t="shared" si="40"/>
        <v>20515</v>
      </c>
      <c r="BB114" t="str">
        <f>VLOOKUP($BA114,Jobcodemaster!$A:$J,7,0)</f>
        <v>20515.Principal Consultant - IC3</v>
      </c>
      <c r="BC114" t="str">
        <f>VLOOKUP($BA114,Jobcodemaster!$A:$J,9,0)</f>
        <v>Principal Consultant</v>
      </c>
      <c r="BD114" t="str">
        <f>VLOOKUP($BA114,Jobcodemaster!$A:$J,2,0)</f>
        <v>Delivery</v>
      </c>
      <c r="BE114" t="str">
        <f>VLOOKUP($BA114,Jobcodemaster!$A:$J,3,0)</f>
        <v>B</v>
      </c>
      <c r="BF114" t="e">
        <f>VLOOKUP(AM114,#REF!,14,0)</f>
        <v>#REF!</v>
      </c>
      <c r="BG114" t="e">
        <f>VLOOKUP(AM114,#REF!,15,0)</f>
        <v>#REF!</v>
      </c>
      <c r="BH114" t="str">
        <f t="shared" si="41"/>
        <v>hiroyuki.miyazaki@oracle.com</v>
      </c>
      <c r="BI114" s="95">
        <f t="shared" si="42"/>
        <v>38246</v>
      </c>
      <c r="BJ114" t="str">
        <f t="shared" si="43"/>
        <v>C</v>
      </c>
      <c r="BK114" t="str">
        <f t="shared" si="44"/>
        <v>JP-Tokyo-Akasaka Office</v>
      </c>
      <c r="BL114" t="str">
        <f t="shared" si="45"/>
        <v>ACB</v>
      </c>
      <c r="BM114" t="str">
        <f t="shared" si="46"/>
        <v>ﾐﾔｻﾞｷ ﾋﾛﾕｷ</v>
      </c>
      <c r="BN114" t="str">
        <f t="shared" si="47"/>
        <v>Hiroyuki Miyazaki</v>
      </c>
      <c r="BO114" s="164">
        <f t="shared" si="48"/>
        <v>0</v>
      </c>
      <c r="BP114" t="str">
        <f t="shared" si="49"/>
        <v>みやざき ひろゆき</v>
      </c>
      <c r="BQ114" t="e">
        <f>VLOOKUP(AM114,#REF!,12,0)</f>
        <v>#REF!</v>
      </c>
      <c r="BS114" s="173" t="str">
        <f t="shared" si="50"/>
        <v/>
      </c>
      <c r="BT114" s="173" t="str">
        <f t="shared" si="50"/>
        <v/>
      </c>
      <c r="BU114" s="173" t="str">
        <f t="shared" si="50"/>
        <v/>
      </c>
      <c r="BV114" s="173" t="str">
        <f t="shared" si="50"/>
        <v/>
      </c>
      <c r="BW114" s="173" t="e">
        <f t="shared" si="51"/>
        <v>#REF!</v>
      </c>
      <c r="BX114" s="173" t="str">
        <f t="shared" si="52"/>
        <v/>
      </c>
      <c r="BY114" s="174" t="str">
        <f t="shared" si="53"/>
        <v/>
      </c>
      <c r="BZ114" t="str">
        <f t="shared" si="54"/>
        <v/>
      </c>
      <c r="CA114" s="214" t="str">
        <f t="shared" si="55"/>
        <v/>
      </c>
      <c r="CB114" t="str">
        <f t="shared" si="56"/>
        <v/>
      </c>
      <c r="CC114" t="e">
        <f t="shared" si="57"/>
        <v>#REF!</v>
      </c>
      <c r="CD114" t="e">
        <f t="shared" si="33"/>
        <v>#REF!</v>
      </c>
      <c r="CE114" t="str">
        <f t="shared" si="58"/>
        <v/>
      </c>
      <c r="CF114" t="str">
        <f t="shared" si="59"/>
        <v/>
      </c>
      <c r="CG114" t="str">
        <f t="shared" si="60"/>
        <v/>
      </c>
    </row>
    <row r="115" spans="1:85">
      <c r="A115" t="s">
        <v>51</v>
      </c>
      <c r="B115">
        <v>4590</v>
      </c>
      <c r="C115" t="s">
        <v>961</v>
      </c>
      <c r="D115" t="s">
        <v>928</v>
      </c>
      <c r="E115" t="s">
        <v>54</v>
      </c>
      <c r="F115" t="s">
        <v>397</v>
      </c>
      <c r="G115" t="s">
        <v>577</v>
      </c>
      <c r="H115" t="s">
        <v>929</v>
      </c>
      <c r="I115" t="s">
        <v>55</v>
      </c>
      <c r="J115" t="s">
        <v>398</v>
      </c>
      <c r="K115" t="s">
        <v>579</v>
      </c>
      <c r="L115" t="s">
        <v>930</v>
      </c>
      <c r="M115" s="217">
        <v>506315</v>
      </c>
      <c r="N115" t="s">
        <v>123</v>
      </c>
      <c r="O115" t="s">
        <v>124</v>
      </c>
      <c r="P115" t="str">
        <f t="shared" si="34"/>
        <v>5</v>
      </c>
      <c r="Q115">
        <v>20515</v>
      </c>
      <c r="R115" t="s">
        <v>432</v>
      </c>
      <c r="S115" t="s">
        <v>433</v>
      </c>
      <c r="T115" t="s">
        <v>368</v>
      </c>
      <c r="U115" t="s">
        <v>61</v>
      </c>
      <c r="V115">
        <v>3271</v>
      </c>
      <c r="W115" t="s">
        <v>927</v>
      </c>
      <c r="X115" t="s">
        <v>962</v>
      </c>
      <c r="Y115" s="95">
        <v>41122</v>
      </c>
      <c r="Z115" t="s">
        <v>63</v>
      </c>
      <c r="AA115" t="s">
        <v>118</v>
      </c>
      <c r="AB115" t="s">
        <v>162</v>
      </c>
      <c r="AC115" t="s">
        <v>4212</v>
      </c>
      <c r="AD115" t="s">
        <v>964</v>
      </c>
      <c r="AF115" t="s">
        <v>965</v>
      </c>
      <c r="AG115" t="s">
        <v>935</v>
      </c>
      <c r="AI115" s="146" t="e">
        <v>#N/A</v>
      </c>
      <c r="AJ115" t="str">
        <f t="shared" si="35"/>
        <v>Active</v>
      </c>
      <c r="AK115">
        <f t="shared" si="36"/>
        <v>4590</v>
      </c>
      <c r="AL115" t="str">
        <f t="shared" si="37"/>
        <v>河合 健一</v>
      </c>
      <c r="AM115" s="155" t="e">
        <f>+VLOOKUP($AK115,#REF!,3,0)</f>
        <v>#REF!</v>
      </c>
      <c r="AN115" t="e">
        <f t="shared" si="38"/>
        <v>#REF!</v>
      </c>
      <c r="AO115" s="154" t="s">
        <v>54</v>
      </c>
      <c r="AP115" t="e">
        <f>VLOOKUP(AM115,#REF!,2,0)</f>
        <v>#REF!</v>
      </c>
      <c r="AQ115" t="e">
        <f>VLOOKUP(AM115,#REF!,3,0)</f>
        <v>#REF!</v>
      </c>
      <c r="AR115" t="e">
        <f>VLOOKUP(AM115,#REF!,4,0)</f>
        <v>#REF!</v>
      </c>
      <c r="AS115" t="str">
        <f t="shared" si="32"/>
        <v>Oracle Consulting Services</v>
      </c>
      <c r="AT115" t="e">
        <f>VLOOKUP(AM115,#REF!,6,0)</f>
        <v>#REF!</v>
      </c>
      <c r="AU115" t="e">
        <f>VLOOKUP(AM115,#REF!,7,0)</f>
        <v>#REF!</v>
      </c>
      <c r="AV115" t="e">
        <f>VLOOKUP(AM115,#REF!,8,0)</f>
        <v>#REF!</v>
      </c>
      <c r="AW115" s="155">
        <v>506325</v>
      </c>
      <c r="AX115" t="str">
        <f>VLOOKUP($BA115,Jobcodemaster!$A:$J,4,0)</f>
        <v>IC3</v>
      </c>
      <c r="AY115" t="str">
        <f>VLOOKUP($BA115,Jobcodemaster!$A:$J,5,0)</f>
        <v>L5</v>
      </c>
      <c r="AZ115" t="str">
        <f t="shared" si="39"/>
        <v>5</v>
      </c>
      <c r="BA115" s="155">
        <f t="shared" si="40"/>
        <v>20515</v>
      </c>
      <c r="BB115" t="str">
        <f>VLOOKUP($BA115,Jobcodemaster!$A:$J,7,0)</f>
        <v>20515.Principal Consultant - IC3</v>
      </c>
      <c r="BC115" t="str">
        <f>VLOOKUP($BA115,Jobcodemaster!$A:$J,9,0)</f>
        <v>Principal Consultant</v>
      </c>
      <c r="BD115" t="str">
        <f>VLOOKUP($BA115,Jobcodemaster!$A:$J,2,0)</f>
        <v>Delivery</v>
      </c>
      <c r="BE115" t="str">
        <f>VLOOKUP($BA115,Jobcodemaster!$A:$J,3,0)</f>
        <v>B</v>
      </c>
      <c r="BF115" t="e">
        <f>VLOOKUP(AM115,#REF!,14,0)</f>
        <v>#REF!</v>
      </c>
      <c r="BG115" t="e">
        <f>VLOOKUP(AM115,#REF!,15,0)</f>
        <v>#REF!</v>
      </c>
      <c r="BH115" t="str">
        <f t="shared" si="41"/>
        <v>kenichi.kawai@oracle.com</v>
      </c>
      <c r="BI115" s="95">
        <f t="shared" si="42"/>
        <v>41122</v>
      </c>
      <c r="BJ115" t="str">
        <f t="shared" si="43"/>
        <v>C</v>
      </c>
      <c r="BK115" t="str">
        <f t="shared" si="44"/>
        <v>JP-Tokyo-Akasaka Office</v>
      </c>
      <c r="BL115" t="str">
        <f t="shared" si="45"/>
        <v>ACB</v>
      </c>
      <c r="BM115" t="str">
        <f t="shared" si="46"/>
        <v>ｶﾜｲ ｹﾝｲﾁ</v>
      </c>
      <c r="BN115" t="str">
        <f t="shared" si="47"/>
        <v>Kenichi Kawai</v>
      </c>
      <c r="BO115" s="164">
        <f t="shared" si="48"/>
        <v>0</v>
      </c>
      <c r="BP115" t="str">
        <f t="shared" si="49"/>
        <v>かわい けんいち</v>
      </c>
      <c r="BQ115" t="e">
        <f>VLOOKUP(AM115,#REF!,12,0)</f>
        <v>#REF!</v>
      </c>
      <c r="BS115" s="173" t="str">
        <f t="shared" si="50"/>
        <v>Y</v>
      </c>
      <c r="BT115" s="173" t="str">
        <f t="shared" si="50"/>
        <v/>
      </c>
      <c r="BU115" s="173" t="str">
        <f t="shared" si="50"/>
        <v/>
      </c>
      <c r="BV115" s="173" t="str">
        <f t="shared" si="50"/>
        <v/>
      </c>
      <c r="BW115" s="173" t="e">
        <f t="shared" si="51"/>
        <v>#REF!</v>
      </c>
      <c r="BX115" s="173" t="str">
        <f t="shared" si="52"/>
        <v>Y</v>
      </c>
      <c r="BY115" s="174">
        <f t="shared" si="53"/>
        <v>4590</v>
      </c>
      <c r="BZ115" t="str">
        <f t="shared" si="54"/>
        <v>kenichi.kawai@oracle.com</v>
      </c>
      <c r="CA115" s="214">
        <f t="shared" si="55"/>
        <v>43574</v>
      </c>
      <c r="CB115">
        <f t="shared" si="56"/>
        <v>506325</v>
      </c>
      <c r="CC115" t="e">
        <f t="shared" si="57"/>
        <v>#REF!</v>
      </c>
      <c r="CD115" t="e">
        <f t="shared" si="33"/>
        <v>#REF!</v>
      </c>
      <c r="CE115" t="str">
        <f t="shared" si="58"/>
        <v>JPBG  - Oracle Corporation Japan</v>
      </c>
      <c r="CF115" t="str">
        <f t="shared" si="59"/>
        <v/>
      </c>
      <c r="CG115" t="str">
        <f t="shared" si="60"/>
        <v/>
      </c>
    </row>
    <row r="116" spans="1:85">
      <c r="A116" t="s">
        <v>51</v>
      </c>
      <c r="B116">
        <v>4859</v>
      </c>
      <c r="C116" t="s">
        <v>967</v>
      </c>
      <c r="D116" t="s">
        <v>928</v>
      </c>
      <c r="E116" t="s">
        <v>54</v>
      </c>
      <c r="F116" t="s">
        <v>397</v>
      </c>
      <c r="G116" t="s">
        <v>577</v>
      </c>
      <c r="H116" t="s">
        <v>929</v>
      </c>
      <c r="I116" t="s">
        <v>55</v>
      </c>
      <c r="J116" t="s">
        <v>398</v>
      </c>
      <c r="K116" t="s">
        <v>579</v>
      </c>
      <c r="L116" t="s">
        <v>930</v>
      </c>
      <c r="M116" s="217">
        <v>506315</v>
      </c>
      <c r="N116" t="s">
        <v>123</v>
      </c>
      <c r="O116" t="s">
        <v>124</v>
      </c>
      <c r="P116" t="str">
        <f t="shared" si="34"/>
        <v>5</v>
      </c>
      <c r="Q116">
        <v>20515</v>
      </c>
      <c r="R116" t="s">
        <v>432</v>
      </c>
      <c r="S116" t="s">
        <v>433</v>
      </c>
      <c r="T116" t="s">
        <v>368</v>
      </c>
      <c r="U116" t="s">
        <v>61</v>
      </c>
      <c r="V116">
        <v>3271</v>
      </c>
      <c r="W116" t="s">
        <v>927</v>
      </c>
      <c r="X116" t="s">
        <v>968</v>
      </c>
      <c r="Y116" s="95">
        <v>41579</v>
      </c>
      <c r="Z116" t="s">
        <v>63</v>
      </c>
      <c r="AA116" t="s">
        <v>118</v>
      </c>
      <c r="AB116" t="s">
        <v>162</v>
      </c>
      <c r="AC116" t="s">
        <v>4213</v>
      </c>
      <c r="AD116" t="s">
        <v>970</v>
      </c>
      <c r="AF116" t="s">
        <v>971</v>
      </c>
      <c r="AG116" t="s">
        <v>935</v>
      </c>
      <c r="AI116" s="146" t="e">
        <v>#N/A</v>
      </c>
      <c r="AJ116" t="str">
        <f t="shared" si="35"/>
        <v>Active</v>
      </c>
      <c r="AK116">
        <f t="shared" si="36"/>
        <v>4859</v>
      </c>
      <c r="AL116" t="str">
        <f t="shared" si="37"/>
        <v>安藤 貴文</v>
      </c>
      <c r="AM116" s="155" t="e">
        <f>+VLOOKUP($AK116,#REF!,3,0)</f>
        <v>#REF!</v>
      </c>
      <c r="AN116" t="e">
        <f t="shared" si="38"/>
        <v>#REF!</v>
      </c>
      <c r="AO116" s="154" t="s">
        <v>54</v>
      </c>
      <c r="AP116" t="e">
        <f>VLOOKUP(AM116,#REF!,2,0)</f>
        <v>#REF!</v>
      </c>
      <c r="AQ116" t="e">
        <f>VLOOKUP(AM116,#REF!,3,0)</f>
        <v>#REF!</v>
      </c>
      <c r="AR116" t="e">
        <f>VLOOKUP(AM116,#REF!,4,0)</f>
        <v>#REF!</v>
      </c>
      <c r="AS116" t="str">
        <f t="shared" si="32"/>
        <v>Oracle Consulting Services</v>
      </c>
      <c r="AT116" t="e">
        <f>VLOOKUP(AM116,#REF!,6,0)</f>
        <v>#REF!</v>
      </c>
      <c r="AU116" t="e">
        <f>VLOOKUP(AM116,#REF!,7,0)</f>
        <v>#REF!</v>
      </c>
      <c r="AV116" t="e">
        <f>VLOOKUP(AM116,#REF!,8,0)</f>
        <v>#REF!</v>
      </c>
      <c r="AW116" s="155">
        <v>506325</v>
      </c>
      <c r="AX116" t="str">
        <f>VLOOKUP($BA116,Jobcodemaster!$A:$J,4,0)</f>
        <v>IC3</v>
      </c>
      <c r="AY116" t="str">
        <f>VLOOKUP($BA116,Jobcodemaster!$A:$J,5,0)</f>
        <v>L5</v>
      </c>
      <c r="AZ116" t="str">
        <f t="shared" si="39"/>
        <v>5</v>
      </c>
      <c r="BA116" s="155">
        <f t="shared" si="40"/>
        <v>20515</v>
      </c>
      <c r="BB116" t="str">
        <f>VLOOKUP($BA116,Jobcodemaster!$A:$J,7,0)</f>
        <v>20515.Principal Consultant - IC3</v>
      </c>
      <c r="BC116" t="str">
        <f>VLOOKUP($BA116,Jobcodemaster!$A:$J,9,0)</f>
        <v>Principal Consultant</v>
      </c>
      <c r="BD116" t="str">
        <f>VLOOKUP($BA116,Jobcodemaster!$A:$J,2,0)</f>
        <v>Delivery</v>
      </c>
      <c r="BE116" t="str">
        <f>VLOOKUP($BA116,Jobcodemaster!$A:$J,3,0)</f>
        <v>B</v>
      </c>
      <c r="BF116" t="e">
        <f>VLOOKUP(AM116,#REF!,14,0)</f>
        <v>#REF!</v>
      </c>
      <c r="BG116" t="e">
        <f>VLOOKUP(AM116,#REF!,15,0)</f>
        <v>#REF!</v>
      </c>
      <c r="BH116" t="str">
        <f t="shared" si="41"/>
        <v>takafumi.x.ando@oracle.com</v>
      </c>
      <c r="BI116" s="95">
        <f t="shared" si="42"/>
        <v>41579</v>
      </c>
      <c r="BJ116" t="str">
        <f t="shared" si="43"/>
        <v>C</v>
      </c>
      <c r="BK116" t="str">
        <f t="shared" si="44"/>
        <v>JP-Tokyo-Akasaka Office</v>
      </c>
      <c r="BL116" t="str">
        <f t="shared" si="45"/>
        <v>ACB</v>
      </c>
      <c r="BM116" t="str">
        <f t="shared" si="46"/>
        <v>ｱﾝﾄﾞｳ ﾀｶﾌﾐ</v>
      </c>
      <c r="BN116" t="str">
        <f t="shared" si="47"/>
        <v>Takafumi Ando</v>
      </c>
      <c r="BO116" s="164">
        <f t="shared" si="48"/>
        <v>0</v>
      </c>
      <c r="BP116" t="str">
        <f t="shared" si="49"/>
        <v>あんどう たかふみ</v>
      </c>
      <c r="BQ116" t="e">
        <f>VLOOKUP(AM116,#REF!,12,0)</f>
        <v>#REF!</v>
      </c>
      <c r="BS116" s="173" t="str">
        <f t="shared" si="50"/>
        <v>Y</v>
      </c>
      <c r="BT116" s="173" t="str">
        <f t="shared" si="50"/>
        <v/>
      </c>
      <c r="BU116" s="173" t="str">
        <f t="shared" si="50"/>
        <v/>
      </c>
      <c r="BV116" s="173" t="str">
        <f t="shared" si="50"/>
        <v/>
      </c>
      <c r="BW116" s="173" t="e">
        <f t="shared" si="51"/>
        <v>#REF!</v>
      </c>
      <c r="BX116" s="173" t="str">
        <f t="shared" si="52"/>
        <v>Y</v>
      </c>
      <c r="BY116" s="174">
        <f t="shared" si="53"/>
        <v>4859</v>
      </c>
      <c r="BZ116" t="str">
        <f t="shared" si="54"/>
        <v>takafumi.x.ando@oracle.com</v>
      </c>
      <c r="CA116" s="214">
        <f t="shared" si="55"/>
        <v>43574</v>
      </c>
      <c r="CB116">
        <f t="shared" si="56"/>
        <v>506325</v>
      </c>
      <c r="CC116" t="e">
        <f t="shared" si="57"/>
        <v>#REF!</v>
      </c>
      <c r="CD116" t="e">
        <f t="shared" si="33"/>
        <v>#REF!</v>
      </c>
      <c r="CE116" t="str">
        <f t="shared" si="58"/>
        <v>JPBG  - Oracle Corporation Japan</v>
      </c>
      <c r="CF116" t="str">
        <f t="shared" si="59"/>
        <v/>
      </c>
      <c r="CG116" t="str">
        <f t="shared" si="60"/>
        <v/>
      </c>
    </row>
    <row r="117" spans="1:85">
      <c r="A117" t="s">
        <v>51</v>
      </c>
      <c r="B117">
        <v>1019548</v>
      </c>
      <c r="C117" t="s">
        <v>973</v>
      </c>
      <c r="D117" t="s">
        <v>928</v>
      </c>
      <c r="E117" t="s">
        <v>54</v>
      </c>
      <c r="F117" t="s">
        <v>397</v>
      </c>
      <c r="G117" t="s">
        <v>577</v>
      </c>
      <c r="H117" t="s">
        <v>929</v>
      </c>
      <c r="I117" t="s">
        <v>55</v>
      </c>
      <c r="J117" t="s">
        <v>398</v>
      </c>
      <c r="K117" t="s">
        <v>579</v>
      </c>
      <c r="L117" t="s">
        <v>930</v>
      </c>
      <c r="M117" s="217">
        <v>506315</v>
      </c>
      <c r="N117" t="s">
        <v>123</v>
      </c>
      <c r="O117" t="s">
        <v>124</v>
      </c>
      <c r="P117" t="str">
        <f t="shared" si="34"/>
        <v>5</v>
      </c>
      <c r="Q117">
        <v>20515</v>
      </c>
      <c r="R117" t="s">
        <v>432</v>
      </c>
      <c r="S117" t="s">
        <v>433</v>
      </c>
      <c r="T117" t="s">
        <v>368</v>
      </c>
      <c r="U117" t="s">
        <v>61</v>
      </c>
      <c r="V117">
        <v>3271</v>
      </c>
      <c r="W117" t="s">
        <v>927</v>
      </c>
      <c r="X117" t="s">
        <v>974</v>
      </c>
      <c r="Y117" s="95">
        <v>43221</v>
      </c>
      <c r="Z117" t="s">
        <v>63</v>
      </c>
      <c r="AA117" t="s">
        <v>909</v>
      </c>
      <c r="AB117" t="s">
        <v>162</v>
      </c>
      <c r="AC117" t="s">
        <v>4214</v>
      </c>
      <c r="AD117" t="s">
        <v>976</v>
      </c>
      <c r="AF117" t="s">
        <v>977</v>
      </c>
      <c r="AG117" t="s">
        <v>935</v>
      </c>
      <c r="AI117" s="146" t="e">
        <v>#N/A</v>
      </c>
      <c r="AJ117" t="str">
        <f t="shared" si="35"/>
        <v>Active</v>
      </c>
      <c r="AK117">
        <f t="shared" si="36"/>
        <v>1019548</v>
      </c>
      <c r="AL117" t="str">
        <f t="shared" si="37"/>
        <v>浦中 究</v>
      </c>
      <c r="AM117" s="155" t="e">
        <f>+VLOOKUP($AK117,#REF!,3,0)</f>
        <v>#REF!</v>
      </c>
      <c r="AN117" t="e">
        <f t="shared" si="38"/>
        <v>#REF!</v>
      </c>
      <c r="AO117" s="154" t="s">
        <v>54</v>
      </c>
      <c r="AP117" t="e">
        <f>VLOOKUP(AM117,#REF!,2,0)</f>
        <v>#REF!</v>
      </c>
      <c r="AQ117" t="e">
        <f>VLOOKUP(AM117,#REF!,3,0)</f>
        <v>#REF!</v>
      </c>
      <c r="AR117" t="e">
        <f>VLOOKUP(AM117,#REF!,4,0)</f>
        <v>#REF!</v>
      </c>
      <c r="AS117" t="str">
        <f t="shared" si="32"/>
        <v>Oracle Consulting Services</v>
      </c>
      <c r="AT117" t="e">
        <f>VLOOKUP(AM117,#REF!,6,0)</f>
        <v>#REF!</v>
      </c>
      <c r="AU117" t="e">
        <f>VLOOKUP(AM117,#REF!,7,0)</f>
        <v>#REF!</v>
      </c>
      <c r="AV117" t="e">
        <f>VLOOKUP(AM117,#REF!,8,0)</f>
        <v>#REF!</v>
      </c>
      <c r="AW117" s="155">
        <v>506325</v>
      </c>
      <c r="AX117" t="str">
        <f>VLOOKUP($BA117,Jobcodemaster!$A:$J,4,0)</f>
        <v>IC3</v>
      </c>
      <c r="AY117" t="str">
        <f>VLOOKUP($BA117,Jobcodemaster!$A:$J,5,0)</f>
        <v>L5</v>
      </c>
      <c r="AZ117" t="str">
        <f t="shared" si="39"/>
        <v>5</v>
      </c>
      <c r="BA117" s="155">
        <f t="shared" si="40"/>
        <v>20515</v>
      </c>
      <c r="BB117" t="str">
        <f>VLOOKUP($BA117,Jobcodemaster!$A:$J,7,0)</f>
        <v>20515.Principal Consultant - IC3</v>
      </c>
      <c r="BC117" t="str">
        <f>VLOOKUP($BA117,Jobcodemaster!$A:$J,9,0)</f>
        <v>Principal Consultant</v>
      </c>
      <c r="BD117" t="str">
        <f>VLOOKUP($BA117,Jobcodemaster!$A:$J,2,0)</f>
        <v>Delivery</v>
      </c>
      <c r="BE117" t="str">
        <f>VLOOKUP($BA117,Jobcodemaster!$A:$J,3,0)</f>
        <v>B</v>
      </c>
      <c r="BF117" t="e">
        <f>VLOOKUP(AM117,#REF!,14,0)</f>
        <v>#REF!</v>
      </c>
      <c r="BG117" t="e">
        <f>VLOOKUP(AM117,#REF!,15,0)</f>
        <v>#REF!</v>
      </c>
      <c r="BH117" t="str">
        <f t="shared" si="41"/>
        <v>kiwamu.uranaka@oracle.com</v>
      </c>
      <c r="BI117" s="95">
        <f t="shared" si="42"/>
        <v>43221</v>
      </c>
      <c r="BJ117" t="str">
        <f t="shared" si="43"/>
        <v>C</v>
      </c>
      <c r="BK117" t="str">
        <f t="shared" si="44"/>
        <v>JP-Osaka</v>
      </c>
      <c r="BL117" t="str">
        <f t="shared" si="45"/>
        <v>ACB</v>
      </c>
      <c r="BM117" t="str">
        <f t="shared" si="46"/>
        <v>ｳﾗﾅｶ ｷﾜﾑ</v>
      </c>
      <c r="BN117" t="str">
        <f t="shared" si="47"/>
        <v>Kiwamu Uranaka</v>
      </c>
      <c r="BO117" s="164">
        <f t="shared" si="48"/>
        <v>0</v>
      </c>
      <c r="BP117" t="str">
        <f t="shared" si="49"/>
        <v>うらなか きわむ</v>
      </c>
      <c r="BQ117" t="e">
        <f>VLOOKUP(AM117,#REF!,12,0)</f>
        <v>#REF!</v>
      </c>
      <c r="BS117" s="173" t="str">
        <f t="shared" si="50"/>
        <v>Y</v>
      </c>
      <c r="BT117" s="173" t="str">
        <f t="shared" si="50"/>
        <v/>
      </c>
      <c r="BU117" s="173" t="str">
        <f t="shared" si="50"/>
        <v/>
      </c>
      <c r="BV117" s="173" t="str">
        <f t="shared" si="50"/>
        <v/>
      </c>
      <c r="BW117" s="173" t="e">
        <f t="shared" si="51"/>
        <v>#REF!</v>
      </c>
      <c r="BX117" s="173" t="str">
        <f t="shared" si="52"/>
        <v>Y</v>
      </c>
      <c r="BY117" s="174">
        <f t="shared" si="53"/>
        <v>1019548</v>
      </c>
      <c r="BZ117" t="str">
        <f t="shared" si="54"/>
        <v>kiwamu.uranaka@oracle.com</v>
      </c>
      <c r="CA117" s="214">
        <f t="shared" si="55"/>
        <v>43574</v>
      </c>
      <c r="CB117">
        <f t="shared" si="56"/>
        <v>506325</v>
      </c>
      <c r="CC117" t="e">
        <f t="shared" si="57"/>
        <v>#REF!</v>
      </c>
      <c r="CD117" t="e">
        <f t="shared" si="33"/>
        <v>#REF!</v>
      </c>
      <c r="CE117" t="str">
        <f t="shared" si="58"/>
        <v>JPBG  - Oracle Corporation Japan</v>
      </c>
      <c r="CF117" t="str">
        <f t="shared" si="59"/>
        <v/>
      </c>
      <c r="CG117" t="str">
        <f t="shared" si="60"/>
        <v/>
      </c>
    </row>
    <row r="118" spans="1:85">
      <c r="A118" t="s">
        <v>51</v>
      </c>
      <c r="B118">
        <v>1071962</v>
      </c>
      <c r="C118" t="s">
        <v>979</v>
      </c>
      <c r="D118" t="s">
        <v>928</v>
      </c>
      <c r="E118" t="s">
        <v>54</v>
      </c>
      <c r="F118" t="s">
        <v>397</v>
      </c>
      <c r="G118" t="s">
        <v>577</v>
      </c>
      <c r="H118" t="s">
        <v>929</v>
      </c>
      <c r="I118" t="s">
        <v>55</v>
      </c>
      <c r="J118" t="s">
        <v>398</v>
      </c>
      <c r="K118" t="s">
        <v>579</v>
      </c>
      <c r="L118" t="s">
        <v>930</v>
      </c>
      <c r="M118" s="217">
        <v>506315</v>
      </c>
      <c r="N118" t="s">
        <v>123</v>
      </c>
      <c r="O118" t="s">
        <v>124</v>
      </c>
      <c r="P118" t="str">
        <f t="shared" si="34"/>
        <v>5</v>
      </c>
      <c r="Q118">
        <v>20515</v>
      </c>
      <c r="R118" t="s">
        <v>432</v>
      </c>
      <c r="S118" t="s">
        <v>433</v>
      </c>
      <c r="T118" t="s">
        <v>368</v>
      </c>
      <c r="U118" t="s">
        <v>61</v>
      </c>
      <c r="V118">
        <v>3271</v>
      </c>
      <c r="W118" t="s">
        <v>927</v>
      </c>
      <c r="X118" t="s">
        <v>980</v>
      </c>
      <c r="Y118" s="95">
        <v>43466</v>
      </c>
      <c r="Z118" t="s">
        <v>63</v>
      </c>
      <c r="AA118" t="s">
        <v>118</v>
      </c>
      <c r="AB118" t="s">
        <v>162</v>
      </c>
      <c r="AC118" t="s">
        <v>4215</v>
      </c>
      <c r="AD118" t="s">
        <v>982</v>
      </c>
      <c r="AF118" t="s">
        <v>4216</v>
      </c>
      <c r="AG118" t="s">
        <v>935</v>
      </c>
      <c r="AI118" s="146" t="e">
        <v>#N/A</v>
      </c>
      <c r="AJ118" t="str">
        <f t="shared" si="35"/>
        <v>Active</v>
      </c>
      <c r="AK118">
        <f t="shared" si="36"/>
        <v>1071962</v>
      </c>
      <c r="AL118" t="str">
        <f t="shared" si="37"/>
        <v>阿部 浩二</v>
      </c>
      <c r="AM118" s="155" t="e">
        <f>+VLOOKUP($AK118,#REF!,3,0)</f>
        <v>#REF!</v>
      </c>
      <c r="AN118" t="e">
        <f t="shared" si="38"/>
        <v>#REF!</v>
      </c>
      <c r="AO118" s="154" t="s">
        <v>54</v>
      </c>
      <c r="AP118" t="e">
        <f>VLOOKUP(AM118,#REF!,2,0)</f>
        <v>#REF!</v>
      </c>
      <c r="AQ118" t="e">
        <f>VLOOKUP(AM118,#REF!,3,0)</f>
        <v>#REF!</v>
      </c>
      <c r="AR118" t="e">
        <f>VLOOKUP(AM118,#REF!,4,0)</f>
        <v>#REF!</v>
      </c>
      <c r="AS118" t="str">
        <f t="shared" si="32"/>
        <v>Oracle Consulting Services</v>
      </c>
      <c r="AT118" t="e">
        <f>VLOOKUP(AM118,#REF!,6,0)</f>
        <v>#REF!</v>
      </c>
      <c r="AU118" t="e">
        <f>VLOOKUP(AM118,#REF!,7,0)</f>
        <v>#REF!</v>
      </c>
      <c r="AV118" t="e">
        <f>VLOOKUP(AM118,#REF!,8,0)</f>
        <v>#REF!</v>
      </c>
      <c r="AW118" s="155">
        <v>506325</v>
      </c>
      <c r="AX118" t="str">
        <f>VLOOKUP($BA118,Jobcodemaster!$A:$J,4,0)</f>
        <v>IC3</v>
      </c>
      <c r="AY118" t="str">
        <f>VLOOKUP($BA118,Jobcodemaster!$A:$J,5,0)</f>
        <v>L5</v>
      </c>
      <c r="AZ118" t="str">
        <f t="shared" si="39"/>
        <v>5</v>
      </c>
      <c r="BA118" s="155">
        <f t="shared" si="40"/>
        <v>20515</v>
      </c>
      <c r="BB118" t="str">
        <f>VLOOKUP($BA118,Jobcodemaster!$A:$J,7,0)</f>
        <v>20515.Principal Consultant - IC3</v>
      </c>
      <c r="BC118" t="str">
        <f>VLOOKUP($BA118,Jobcodemaster!$A:$J,9,0)</f>
        <v>Principal Consultant</v>
      </c>
      <c r="BD118" t="str">
        <f>VLOOKUP($BA118,Jobcodemaster!$A:$J,2,0)</f>
        <v>Delivery</v>
      </c>
      <c r="BE118" t="str">
        <f>VLOOKUP($BA118,Jobcodemaster!$A:$J,3,0)</f>
        <v>B</v>
      </c>
      <c r="BF118" t="e">
        <f>VLOOKUP(AM118,#REF!,14,0)</f>
        <v>#REF!</v>
      </c>
      <c r="BG118" t="e">
        <f>VLOOKUP(AM118,#REF!,15,0)</f>
        <v>#REF!</v>
      </c>
      <c r="BH118" t="str">
        <f t="shared" si="41"/>
        <v>koji.abe@oracle.com</v>
      </c>
      <c r="BI118" s="95">
        <f t="shared" si="42"/>
        <v>43466</v>
      </c>
      <c r="BJ118" t="str">
        <f t="shared" si="43"/>
        <v>C</v>
      </c>
      <c r="BK118" t="str">
        <f t="shared" si="44"/>
        <v>JP-Tokyo-Akasaka Office</v>
      </c>
      <c r="BL118" t="str">
        <f t="shared" si="45"/>
        <v>ACB</v>
      </c>
      <c r="BM118" t="str">
        <f t="shared" si="46"/>
        <v>ｱﾍﾞ ｺｳｼﾞ</v>
      </c>
      <c r="BN118" t="str">
        <f t="shared" si="47"/>
        <v>Koji Abe</v>
      </c>
      <c r="BO118" s="164">
        <f t="shared" si="48"/>
        <v>0</v>
      </c>
      <c r="BP118" t="str">
        <f t="shared" si="49"/>
        <v>あべ こうじ</v>
      </c>
      <c r="BQ118" t="e">
        <f>VLOOKUP(AM118,#REF!,12,0)</f>
        <v>#REF!</v>
      </c>
      <c r="BS118" s="173" t="str">
        <f t="shared" si="50"/>
        <v>Y</v>
      </c>
      <c r="BT118" s="173" t="str">
        <f t="shared" si="50"/>
        <v/>
      </c>
      <c r="BU118" s="173" t="str">
        <f t="shared" si="50"/>
        <v/>
      </c>
      <c r="BV118" s="173" t="str">
        <f t="shared" si="50"/>
        <v/>
      </c>
      <c r="BW118" s="173" t="e">
        <f t="shared" si="51"/>
        <v>#REF!</v>
      </c>
      <c r="BX118" s="173" t="str">
        <f t="shared" si="52"/>
        <v>Y</v>
      </c>
      <c r="BY118" s="174">
        <f t="shared" si="53"/>
        <v>1071962</v>
      </c>
      <c r="BZ118" t="str">
        <f t="shared" si="54"/>
        <v>koji.abe@oracle.com</v>
      </c>
      <c r="CA118" s="214">
        <f t="shared" si="55"/>
        <v>43574</v>
      </c>
      <c r="CB118">
        <f t="shared" si="56"/>
        <v>506325</v>
      </c>
      <c r="CC118" t="e">
        <f t="shared" si="57"/>
        <v>#REF!</v>
      </c>
      <c r="CD118" t="e">
        <f t="shared" si="33"/>
        <v>#REF!</v>
      </c>
      <c r="CE118" t="str">
        <f t="shared" si="58"/>
        <v>JPBG  - Oracle Corporation Japan</v>
      </c>
      <c r="CF118" t="str">
        <f t="shared" si="59"/>
        <v/>
      </c>
      <c r="CG118" t="str">
        <f t="shared" si="60"/>
        <v/>
      </c>
    </row>
    <row r="119" spans="1:85">
      <c r="A119" t="s">
        <v>51</v>
      </c>
      <c r="B119">
        <v>3152</v>
      </c>
      <c r="C119" t="s">
        <v>985</v>
      </c>
      <c r="D119" t="s">
        <v>928</v>
      </c>
      <c r="E119" t="s">
        <v>54</v>
      </c>
      <c r="F119" t="s">
        <v>397</v>
      </c>
      <c r="G119" t="s">
        <v>577</v>
      </c>
      <c r="H119" t="s">
        <v>929</v>
      </c>
      <c r="I119" t="s">
        <v>55</v>
      </c>
      <c r="J119" t="s">
        <v>398</v>
      </c>
      <c r="K119" t="s">
        <v>579</v>
      </c>
      <c r="L119" t="s">
        <v>930</v>
      </c>
      <c r="M119" s="217">
        <v>506315</v>
      </c>
      <c r="N119" t="s">
        <v>273</v>
      </c>
      <c r="O119" t="s">
        <v>274</v>
      </c>
      <c r="P119" t="str">
        <f t="shared" si="34"/>
        <v>4</v>
      </c>
      <c r="Q119">
        <v>20410</v>
      </c>
      <c r="R119" t="s">
        <v>542</v>
      </c>
      <c r="S119" t="s">
        <v>543</v>
      </c>
      <c r="T119" t="s">
        <v>368</v>
      </c>
      <c r="U119" t="s">
        <v>61</v>
      </c>
      <c r="V119">
        <v>3271</v>
      </c>
      <c r="W119" t="s">
        <v>927</v>
      </c>
      <c r="X119" t="s">
        <v>986</v>
      </c>
      <c r="Y119" s="95">
        <v>38945</v>
      </c>
      <c r="Z119" t="s">
        <v>63</v>
      </c>
      <c r="AA119" t="s">
        <v>118</v>
      </c>
      <c r="AB119" t="s">
        <v>162</v>
      </c>
      <c r="AC119" t="s">
        <v>4217</v>
      </c>
      <c r="AD119" t="s">
        <v>988</v>
      </c>
      <c r="AF119" t="s">
        <v>989</v>
      </c>
      <c r="AG119" t="s">
        <v>935</v>
      </c>
      <c r="AI119" s="146" t="e">
        <v>#N/A</v>
      </c>
      <c r="AJ119" t="str">
        <f t="shared" si="35"/>
        <v>Active</v>
      </c>
      <c r="AK119">
        <f t="shared" si="36"/>
        <v>3152</v>
      </c>
      <c r="AL119" t="str">
        <f t="shared" si="37"/>
        <v>竹澤 正嗣</v>
      </c>
      <c r="AM119" s="155" t="e">
        <f>+VLOOKUP($AK119,#REF!,3,0)</f>
        <v>#REF!</v>
      </c>
      <c r="AN119" t="e">
        <f t="shared" si="38"/>
        <v>#REF!</v>
      </c>
      <c r="AO119" s="154" t="s">
        <v>54</v>
      </c>
      <c r="AP119" t="e">
        <f>VLOOKUP(AM119,#REF!,2,0)</f>
        <v>#REF!</v>
      </c>
      <c r="AQ119" t="e">
        <f>VLOOKUP(AM119,#REF!,3,0)</f>
        <v>#REF!</v>
      </c>
      <c r="AR119" t="e">
        <f>VLOOKUP(AM119,#REF!,4,0)</f>
        <v>#REF!</v>
      </c>
      <c r="AS119" t="str">
        <f t="shared" si="32"/>
        <v>Oracle Consulting Services</v>
      </c>
      <c r="AT119" t="e">
        <f>VLOOKUP(AM119,#REF!,6,0)</f>
        <v>#REF!</v>
      </c>
      <c r="AU119" t="e">
        <f>VLOOKUP(AM119,#REF!,7,0)</f>
        <v>#REF!</v>
      </c>
      <c r="AV119" t="e">
        <f>VLOOKUP(AM119,#REF!,8,0)</f>
        <v>#REF!</v>
      </c>
      <c r="AW119" s="155">
        <v>506325</v>
      </c>
      <c r="AX119" t="str">
        <f>VLOOKUP($BA119,Jobcodemaster!$A:$J,4,0)</f>
        <v>IC2</v>
      </c>
      <c r="AY119" t="str">
        <f>VLOOKUP($BA119,Jobcodemaster!$A:$J,5,0)</f>
        <v>L4</v>
      </c>
      <c r="AZ119" t="str">
        <f t="shared" si="39"/>
        <v>4</v>
      </c>
      <c r="BA119" s="155">
        <f t="shared" si="40"/>
        <v>20410</v>
      </c>
      <c r="BB119" t="str">
        <f>VLOOKUP($BA119,Jobcodemaster!$A:$J,7,0)</f>
        <v>20410.Senior Consultant - IC2</v>
      </c>
      <c r="BC119" t="str">
        <f>VLOOKUP($BA119,Jobcodemaster!$A:$J,9,0)</f>
        <v>Senior Consultant</v>
      </c>
      <c r="BD119" t="str">
        <f>VLOOKUP($BA119,Jobcodemaster!$A:$J,2,0)</f>
        <v>Delivery</v>
      </c>
      <c r="BE119" t="str">
        <f>VLOOKUP($BA119,Jobcodemaster!$A:$J,3,0)</f>
        <v>B</v>
      </c>
      <c r="BF119" t="e">
        <f>VLOOKUP(AM119,#REF!,14,0)</f>
        <v>#REF!</v>
      </c>
      <c r="BG119" t="e">
        <f>VLOOKUP(AM119,#REF!,15,0)</f>
        <v>#REF!</v>
      </c>
      <c r="BH119" t="str">
        <f t="shared" si="41"/>
        <v>masashi.takezawa@oracle.com</v>
      </c>
      <c r="BI119" s="95">
        <f t="shared" si="42"/>
        <v>38945</v>
      </c>
      <c r="BJ119" t="str">
        <f t="shared" si="43"/>
        <v>C</v>
      </c>
      <c r="BK119" t="str">
        <f t="shared" si="44"/>
        <v>JP-Tokyo-Akasaka Office</v>
      </c>
      <c r="BL119" t="str">
        <f t="shared" si="45"/>
        <v>ACB</v>
      </c>
      <c r="BM119" t="str">
        <f t="shared" si="46"/>
        <v>ﾀｹｻﾞﾜ ﾏｻｼ</v>
      </c>
      <c r="BN119" t="str">
        <f t="shared" si="47"/>
        <v>Masashi Takezawa</v>
      </c>
      <c r="BO119" s="164">
        <f t="shared" si="48"/>
        <v>0</v>
      </c>
      <c r="BP119" t="str">
        <f t="shared" si="49"/>
        <v>たけざわ まさし</v>
      </c>
      <c r="BQ119" t="e">
        <f>VLOOKUP(AM119,#REF!,12,0)</f>
        <v>#REF!</v>
      </c>
      <c r="BS119" s="173" t="str">
        <f t="shared" si="50"/>
        <v>Y</v>
      </c>
      <c r="BT119" s="173" t="str">
        <f t="shared" si="50"/>
        <v/>
      </c>
      <c r="BU119" s="173" t="str">
        <f t="shared" si="50"/>
        <v/>
      </c>
      <c r="BV119" s="173" t="str">
        <f t="shared" si="50"/>
        <v/>
      </c>
      <c r="BW119" s="173" t="e">
        <f t="shared" si="51"/>
        <v>#REF!</v>
      </c>
      <c r="BX119" s="173" t="str">
        <f t="shared" si="52"/>
        <v>Y</v>
      </c>
      <c r="BY119" s="174">
        <f t="shared" si="53"/>
        <v>3152</v>
      </c>
      <c r="BZ119" t="str">
        <f t="shared" si="54"/>
        <v>masashi.takezawa@oracle.com</v>
      </c>
      <c r="CA119" s="214">
        <f t="shared" si="55"/>
        <v>43574</v>
      </c>
      <c r="CB119">
        <f t="shared" si="56"/>
        <v>506325</v>
      </c>
      <c r="CC119" t="e">
        <f t="shared" si="57"/>
        <v>#REF!</v>
      </c>
      <c r="CD119" t="e">
        <f t="shared" si="33"/>
        <v>#REF!</v>
      </c>
      <c r="CE119" t="str">
        <f t="shared" si="58"/>
        <v>JPBG  - Oracle Corporation Japan</v>
      </c>
      <c r="CF119" t="str">
        <f t="shared" si="59"/>
        <v/>
      </c>
      <c r="CG119" t="str">
        <f t="shared" si="60"/>
        <v/>
      </c>
    </row>
    <row r="120" spans="1:85">
      <c r="A120" t="s">
        <v>51</v>
      </c>
      <c r="B120">
        <v>3905</v>
      </c>
      <c r="C120" t="s">
        <v>991</v>
      </c>
      <c r="D120" t="s">
        <v>928</v>
      </c>
      <c r="E120" t="s">
        <v>54</v>
      </c>
      <c r="F120" t="s">
        <v>397</v>
      </c>
      <c r="G120" t="s">
        <v>577</v>
      </c>
      <c r="H120" t="s">
        <v>929</v>
      </c>
      <c r="I120" t="s">
        <v>55</v>
      </c>
      <c r="J120" t="s">
        <v>398</v>
      </c>
      <c r="K120" t="s">
        <v>579</v>
      </c>
      <c r="L120" t="s">
        <v>930</v>
      </c>
      <c r="M120" s="217">
        <v>508835</v>
      </c>
      <c r="N120" t="s">
        <v>273</v>
      </c>
      <c r="O120" t="s">
        <v>274</v>
      </c>
      <c r="P120" t="str">
        <f t="shared" si="34"/>
        <v>4</v>
      </c>
      <c r="Q120">
        <v>20410</v>
      </c>
      <c r="R120" t="s">
        <v>542</v>
      </c>
      <c r="S120" t="s">
        <v>543</v>
      </c>
      <c r="T120" t="s">
        <v>368</v>
      </c>
      <c r="U120" t="s">
        <v>61</v>
      </c>
      <c r="V120">
        <v>3271</v>
      </c>
      <c r="W120" t="s">
        <v>927</v>
      </c>
      <c r="X120" t="s">
        <v>992</v>
      </c>
      <c r="Y120" s="95">
        <v>39904</v>
      </c>
      <c r="Z120" t="s">
        <v>201</v>
      </c>
      <c r="AA120" t="s">
        <v>118</v>
      </c>
      <c r="AB120" t="s">
        <v>162</v>
      </c>
      <c r="AC120" t="s">
        <v>4218</v>
      </c>
      <c r="AD120" t="s">
        <v>994</v>
      </c>
      <c r="AF120" t="s">
        <v>995</v>
      </c>
      <c r="AG120" t="s">
        <v>935</v>
      </c>
      <c r="AI120" s="146" t="e">
        <v>#N/A</v>
      </c>
      <c r="AJ120" t="str">
        <f t="shared" si="35"/>
        <v>Active</v>
      </c>
      <c r="AK120">
        <f t="shared" si="36"/>
        <v>3905</v>
      </c>
      <c r="AL120" t="str">
        <f t="shared" si="37"/>
        <v>加藤 奈緒</v>
      </c>
      <c r="AM120" s="155" t="e">
        <f>+VLOOKUP($AK120,#REF!,3,0)</f>
        <v>#REF!</v>
      </c>
      <c r="AN120" t="e">
        <f t="shared" si="38"/>
        <v>#REF!</v>
      </c>
      <c r="AO120" s="154" t="s">
        <v>54</v>
      </c>
      <c r="AP120" t="e">
        <f>VLOOKUP(AM120,#REF!,2,0)</f>
        <v>#REF!</v>
      </c>
      <c r="AQ120" t="e">
        <f>VLOOKUP(AM120,#REF!,3,0)</f>
        <v>#REF!</v>
      </c>
      <c r="AR120" t="e">
        <f>VLOOKUP(AM120,#REF!,4,0)</f>
        <v>#REF!</v>
      </c>
      <c r="AS120" t="str">
        <f t="shared" si="32"/>
        <v>Oracle Consulting Services</v>
      </c>
      <c r="AT120" t="e">
        <f>VLOOKUP(AM120,#REF!,6,0)</f>
        <v>#REF!</v>
      </c>
      <c r="AU120" t="e">
        <f>VLOOKUP(AM120,#REF!,7,0)</f>
        <v>#REF!</v>
      </c>
      <c r="AV120" t="e">
        <f>VLOOKUP(AM120,#REF!,8,0)</f>
        <v>#REF!</v>
      </c>
      <c r="AW120" s="155">
        <v>508835</v>
      </c>
      <c r="AX120" t="str">
        <f>VLOOKUP($BA120,Jobcodemaster!$A:$J,4,0)</f>
        <v>IC2</v>
      </c>
      <c r="AY120" t="str">
        <f>VLOOKUP($BA120,Jobcodemaster!$A:$J,5,0)</f>
        <v>L4</v>
      </c>
      <c r="AZ120" t="str">
        <f t="shared" si="39"/>
        <v>4</v>
      </c>
      <c r="BA120" s="155">
        <f t="shared" si="40"/>
        <v>20410</v>
      </c>
      <c r="BB120" t="str">
        <f>VLOOKUP($BA120,Jobcodemaster!$A:$J,7,0)</f>
        <v>20410.Senior Consultant - IC2</v>
      </c>
      <c r="BC120" t="str">
        <f>VLOOKUP($BA120,Jobcodemaster!$A:$J,9,0)</f>
        <v>Senior Consultant</v>
      </c>
      <c r="BD120" t="str">
        <f>VLOOKUP($BA120,Jobcodemaster!$A:$J,2,0)</f>
        <v>Delivery</v>
      </c>
      <c r="BE120" t="str">
        <f>VLOOKUP($BA120,Jobcodemaster!$A:$J,3,0)</f>
        <v>B</v>
      </c>
      <c r="BF120" t="e">
        <f>VLOOKUP(AM120,#REF!,14,0)</f>
        <v>#REF!</v>
      </c>
      <c r="BG120" t="e">
        <f>VLOOKUP(AM120,#REF!,15,0)</f>
        <v>#REF!</v>
      </c>
      <c r="BH120" t="str">
        <f t="shared" si="41"/>
        <v>nao.kato@oracle.com</v>
      </c>
      <c r="BI120" s="95">
        <f t="shared" si="42"/>
        <v>39904</v>
      </c>
      <c r="BJ120" t="str">
        <f t="shared" si="43"/>
        <v>NG</v>
      </c>
      <c r="BK120" t="str">
        <f t="shared" si="44"/>
        <v>JP-Tokyo-Akasaka Office</v>
      </c>
      <c r="BL120" t="str">
        <f t="shared" si="45"/>
        <v>ACB</v>
      </c>
      <c r="BM120" t="str">
        <f t="shared" si="46"/>
        <v>ｶﾄｳ ﾅｵ</v>
      </c>
      <c r="BN120" t="str">
        <f t="shared" si="47"/>
        <v>Nao Kato</v>
      </c>
      <c r="BO120" s="164">
        <f t="shared" si="48"/>
        <v>0</v>
      </c>
      <c r="BP120" t="str">
        <f t="shared" si="49"/>
        <v>かとう なお</v>
      </c>
      <c r="BQ120" t="e">
        <f>VLOOKUP(AM120,#REF!,12,0)</f>
        <v>#REF!</v>
      </c>
      <c r="BS120" s="173" t="str">
        <f t="shared" si="50"/>
        <v/>
      </c>
      <c r="BT120" s="173" t="str">
        <f t="shared" si="50"/>
        <v/>
      </c>
      <c r="BU120" s="173" t="str">
        <f t="shared" si="50"/>
        <v/>
      </c>
      <c r="BV120" s="173" t="str">
        <f t="shared" si="50"/>
        <v/>
      </c>
      <c r="BW120" s="173" t="e">
        <f t="shared" si="51"/>
        <v>#REF!</v>
      </c>
      <c r="BX120" s="173" t="str">
        <f t="shared" si="52"/>
        <v/>
      </c>
      <c r="BY120" s="174" t="str">
        <f t="shared" si="53"/>
        <v/>
      </c>
      <c r="BZ120" t="str">
        <f t="shared" si="54"/>
        <v/>
      </c>
      <c r="CA120" s="214" t="str">
        <f t="shared" si="55"/>
        <v/>
      </c>
      <c r="CB120" t="str">
        <f t="shared" si="56"/>
        <v/>
      </c>
      <c r="CC120" t="e">
        <f t="shared" si="57"/>
        <v>#REF!</v>
      </c>
      <c r="CD120" t="e">
        <f t="shared" si="33"/>
        <v>#REF!</v>
      </c>
      <c r="CE120" t="str">
        <f t="shared" si="58"/>
        <v/>
      </c>
      <c r="CF120" t="str">
        <f t="shared" si="59"/>
        <v/>
      </c>
      <c r="CG120" t="str">
        <f t="shared" si="60"/>
        <v/>
      </c>
    </row>
    <row r="121" spans="1:85">
      <c r="A121" t="s">
        <v>51</v>
      </c>
      <c r="B121">
        <v>8339</v>
      </c>
      <c r="C121" t="s">
        <v>997</v>
      </c>
      <c r="D121" t="s">
        <v>928</v>
      </c>
      <c r="E121" t="s">
        <v>54</v>
      </c>
      <c r="F121" t="s">
        <v>397</v>
      </c>
      <c r="G121" t="s">
        <v>577</v>
      </c>
      <c r="H121" t="s">
        <v>929</v>
      </c>
      <c r="I121" t="s">
        <v>55</v>
      </c>
      <c r="J121" t="s">
        <v>398</v>
      </c>
      <c r="K121" t="s">
        <v>579</v>
      </c>
      <c r="L121" t="s">
        <v>930</v>
      </c>
      <c r="M121" s="217">
        <v>506315</v>
      </c>
      <c r="N121" t="s">
        <v>273</v>
      </c>
      <c r="O121" t="s">
        <v>274</v>
      </c>
      <c r="P121" t="str">
        <f t="shared" si="34"/>
        <v>4</v>
      </c>
      <c r="Q121">
        <v>20410</v>
      </c>
      <c r="R121" t="s">
        <v>542</v>
      </c>
      <c r="S121" t="s">
        <v>543</v>
      </c>
      <c r="T121" t="s">
        <v>368</v>
      </c>
      <c r="U121" t="s">
        <v>61</v>
      </c>
      <c r="V121">
        <v>3271</v>
      </c>
      <c r="W121" t="s">
        <v>927</v>
      </c>
      <c r="X121" t="s">
        <v>998</v>
      </c>
      <c r="Y121" s="95">
        <v>42353</v>
      </c>
      <c r="Z121" t="s">
        <v>63</v>
      </c>
      <c r="AA121" t="s">
        <v>118</v>
      </c>
      <c r="AB121" t="s">
        <v>162</v>
      </c>
      <c r="AC121" t="s">
        <v>4219</v>
      </c>
      <c r="AD121" t="s">
        <v>1000</v>
      </c>
      <c r="AF121" t="s">
        <v>1001</v>
      </c>
      <c r="AG121" t="s">
        <v>935</v>
      </c>
      <c r="AI121" s="146" t="e">
        <v>#N/A</v>
      </c>
      <c r="AJ121" t="str">
        <f t="shared" si="35"/>
        <v>Active</v>
      </c>
      <c r="AK121">
        <f t="shared" si="36"/>
        <v>8339</v>
      </c>
      <c r="AL121" t="str">
        <f t="shared" si="37"/>
        <v>今里 淳平</v>
      </c>
      <c r="AM121" s="155" t="e">
        <f>+VLOOKUP($AK121,#REF!,3,0)</f>
        <v>#REF!</v>
      </c>
      <c r="AN121" t="e">
        <f t="shared" si="38"/>
        <v>#REF!</v>
      </c>
      <c r="AO121" s="154" t="s">
        <v>54</v>
      </c>
      <c r="AP121" t="e">
        <f>VLOOKUP(AM121,#REF!,2,0)</f>
        <v>#REF!</v>
      </c>
      <c r="AQ121" t="e">
        <f>VLOOKUP(AM121,#REF!,3,0)</f>
        <v>#REF!</v>
      </c>
      <c r="AR121" t="e">
        <f>VLOOKUP(AM121,#REF!,4,0)</f>
        <v>#REF!</v>
      </c>
      <c r="AS121" t="str">
        <f t="shared" si="32"/>
        <v>Oracle Consulting Services</v>
      </c>
      <c r="AT121" t="e">
        <f>VLOOKUP(AM121,#REF!,6,0)</f>
        <v>#REF!</v>
      </c>
      <c r="AU121" t="e">
        <f>VLOOKUP(AM121,#REF!,7,0)</f>
        <v>#REF!</v>
      </c>
      <c r="AV121" t="e">
        <f>VLOOKUP(AM121,#REF!,8,0)</f>
        <v>#REF!</v>
      </c>
      <c r="AW121" s="155">
        <v>506325</v>
      </c>
      <c r="AX121" t="str">
        <f>VLOOKUP($BA121,Jobcodemaster!$A:$J,4,0)</f>
        <v>IC2</v>
      </c>
      <c r="AY121" t="str">
        <f>VLOOKUP($BA121,Jobcodemaster!$A:$J,5,0)</f>
        <v>L4</v>
      </c>
      <c r="AZ121" t="str">
        <f t="shared" si="39"/>
        <v>4</v>
      </c>
      <c r="BA121" s="155">
        <f t="shared" si="40"/>
        <v>20410</v>
      </c>
      <c r="BB121" t="str">
        <f>VLOOKUP($BA121,Jobcodemaster!$A:$J,7,0)</f>
        <v>20410.Senior Consultant - IC2</v>
      </c>
      <c r="BC121" t="str">
        <f>VLOOKUP($BA121,Jobcodemaster!$A:$J,9,0)</f>
        <v>Senior Consultant</v>
      </c>
      <c r="BD121" t="str">
        <f>VLOOKUP($BA121,Jobcodemaster!$A:$J,2,0)</f>
        <v>Delivery</v>
      </c>
      <c r="BE121" t="str">
        <f>VLOOKUP($BA121,Jobcodemaster!$A:$J,3,0)</f>
        <v>B</v>
      </c>
      <c r="BF121" t="e">
        <f>VLOOKUP(AM121,#REF!,14,0)</f>
        <v>#REF!</v>
      </c>
      <c r="BG121" t="e">
        <f>VLOOKUP(AM121,#REF!,15,0)</f>
        <v>#REF!</v>
      </c>
      <c r="BH121" t="str">
        <f t="shared" si="41"/>
        <v>jumpei.imazato@oracle.com</v>
      </c>
      <c r="BI121" s="95">
        <f t="shared" si="42"/>
        <v>42353</v>
      </c>
      <c r="BJ121" t="str">
        <f t="shared" si="43"/>
        <v>C</v>
      </c>
      <c r="BK121" t="str">
        <f t="shared" si="44"/>
        <v>JP-Tokyo-Akasaka Office</v>
      </c>
      <c r="BL121" t="str">
        <f t="shared" si="45"/>
        <v>ACB</v>
      </c>
      <c r="BM121" t="str">
        <f t="shared" si="46"/>
        <v>ｲﾏｻﾞﾄ ｼﾞｭﾝﾍﾟｲ</v>
      </c>
      <c r="BN121" t="str">
        <f t="shared" si="47"/>
        <v>Jumpei Imazato</v>
      </c>
      <c r="BO121" s="164">
        <f t="shared" si="48"/>
        <v>0</v>
      </c>
      <c r="BP121" t="str">
        <f t="shared" si="49"/>
        <v>いまざと じゅんぺい</v>
      </c>
      <c r="BQ121" t="e">
        <f>VLOOKUP(AM121,#REF!,12,0)</f>
        <v>#REF!</v>
      </c>
      <c r="BS121" s="173" t="str">
        <f t="shared" si="50"/>
        <v>Y</v>
      </c>
      <c r="BT121" s="173" t="str">
        <f t="shared" si="50"/>
        <v/>
      </c>
      <c r="BU121" s="173" t="str">
        <f t="shared" si="50"/>
        <v/>
      </c>
      <c r="BV121" s="173" t="str">
        <f t="shared" si="50"/>
        <v/>
      </c>
      <c r="BW121" s="173" t="e">
        <f t="shared" si="51"/>
        <v>#REF!</v>
      </c>
      <c r="BX121" s="173" t="str">
        <f t="shared" si="52"/>
        <v>Y</v>
      </c>
      <c r="BY121" s="174">
        <f t="shared" si="53"/>
        <v>8339</v>
      </c>
      <c r="BZ121" t="str">
        <f t="shared" si="54"/>
        <v>jumpei.imazato@oracle.com</v>
      </c>
      <c r="CA121" s="214">
        <f t="shared" si="55"/>
        <v>43574</v>
      </c>
      <c r="CB121">
        <f t="shared" si="56"/>
        <v>506325</v>
      </c>
      <c r="CC121" t="e">
        <f t="shared" si="57"/>
        <v>#REF!</v>
      </c>
      <c r="CD121" t="e">
        <f t="shared" si="33"/>
        <v>#REF!</v>
      </c>
      <c r="CE121" t="str">
        <f t="shared" si="58"/>
        <v>JPBG  - Oracle Corporation Japan</v>
      </c>
      <c r="CF121" t="str">
        <f t="shared" si="59"/>
        <v/>
      </c>
      <c r="CG121" t="str">
        <f t="shared" si="60"/>
        <v/>
      </c>
    </row>
    <row r="122" spans="1:85">
      <c r="A122" t="s">
        <v>51</v>
      </c>
      <c r="B122">
        <v>715917</v>
      </c>
      <c r="C122" t="s">
        <v>1003</v>
      </c>
      <c r="D122" t="s">
        <v>928</v>
      </c>
      <c r="E122" t="s">
        <v>54</v>
      </c>
      <c r="F122" t="s">
        <v>397</v>
      </c>
      <c r="G122" t="s">
        <v>577</v>
      </c>
      <c r="H122" t="s">
        <v>929</v>
      </c>
      <c r="I122" t="s">
        <v>55</v>
      </c>
      <c r="J122" t="s">
        <v>398</v>
      </c>
      <c r="K122" t="s">
        <v>579</v>
      </c>
      <c r="L122" t="s">
        <v>930</v>
      </c>
      <c r="M122" s="217">
        <v>506315</v>
      </c>
      <c r="N122" t="s">
        <v>273</v>
      </c>
      <c r="O122" t="s">
        <v>274</v>
      </c>
      <c r="P122" t="str">
        <f t="shared" si="34"/>
        <v>4</v>
      </c>
      <c r="Q122">
        <v>20410</v>
      </c>
      <c r="R122" t="s">
        <v>542</v>
      </c>
      <c r="S122" t="s">
        <v>543</v>
      </c>
      <c r="T122" t="s">
        <v>368</v>
      </c>
      <c r="U122" t="s">
        <v>61</v>
      </c>
      <c r="V122">
        <v>3271</v>
      </c>
      <c r="W122" t="s">
        <v>927</v>
      </c>
      <c r="X122" t="s">
        <v>1004</v>
      </c>
      <c r="Y122" s="95">
        <v>43525</v>
      </c>
      <c r="Z122" t="s">
        <v>63</v>
      </c>
      <c r="AA122" t="s">
        <v>118</v>
      </c>
      <c r="AB122" t="s">
        <v>162</v>
      </c>
      <c r="AC122" t="s">
        <v>4220</v>
      </c>
      <c r="AD122" t="s">
        <v>1006</v>
      </c>
      <c r="AF122" t="s">
        <v>4221</v>
      </c>
      <c r="AG122" t="s">
        <v>935</v>
      </c>
      <c r="AI122" s="146" t="e">
        <v>#N/A</v>
      </c>
      <c r="AJ122" t="str">
        <f t="shared" si="35"/>
        <v>Active</v>
      </c>
      <c r="AK122">
        <f t="shared" si="36"/>
        <v>715917</v>
      </c>
      <c r="AL122" t="str">
        <f t="shared" si="37"/>
        <v>松山 昴史</v>
      </c>
      <c r="AM122" s="155" t="e">
        <f>+VLOOKUP($AK122,#REF!,3,0)</f>
        <v>#REF!</v>
      </c>
      <c r="AN122" t="e">
        <f t="shared" si="38"/>
        <v>#REF!</v>
      </c>
      <c r="AO122" s="154" t="s">
        <v>54</v>
      </c>
      <c r="AP122" t="e">
        <f>VLOOKUP(AM122,#REF!,2,0)</f>
        <v>#REF!</v>
      </c>
      <c r="AQ122" t="e">
        <f>VLOOKUP(AM122,#REF!,3,0)</f>
        <v>#REF!</v>
      </c>
      <c r="AR122" t="e">
        <f>VLOOKUP(AM122,#REF!,4,0)</f>
        <v>#REF!</v>
      </c>
      <c r="AS122" t="str">
        <f t="shared" si="32"/>
        <v>Oracle Consulting Services</v>
      </c>
      <c r="AT122" t="e">
        <f>VLOOKUP(AM122,#REF!,6,0)</f>
        <v>#REF!</v>
      </c>
      <c r="AU122" t="e">
        <f>VLOOKUP(AM122,#REF!,7,0)</f>
        <v>#REF!</v>
      </c>
      <c r="AV122" t="e">
        <f>VLOOKUP(AM122,#REF!,8,0)</f>
        <v>#REF!</v>
      </c>
      <c r="AW122" s="155">
        <v>506325</v>
      </c>
      <c r="AX122" t="str">
        <f>VLOOKUP($BA122,Jobcodemaster!$A:$J,4,0)</f>
        <v>IC2</v>
      </c>
      <c r="AY122" t="str">
        <f>VLOOKUP($BA122,Jobcodemaster!$A:$J,5,0)</f>
        <v>L4</v>
      </c>
      <c r="AZ122" t="str">
        <f t="shared" si="39"/>
        <v>4</v>
      </c>
      <c r="BA122" s="155">
        <f t="shared" si="40"/>
        <v>20410</v>
      </c>
      <c r="BB122" t="str">
        <f>VLOOKUP($BA122,Jobcodemaster!$A:$J,7,0)</f>
        <v>20410.Senior Consultant - IC2</v>
      </c>
      <c r="BC122" t="str">
        <f>VLOOKUP($BA122,Jobcodemaster!$A:$J,9,0)</f>
        <v>Senior Consultant</v>
      </c>
      <c r="BD122" t="str">
        <f>VLOOKUP($BA122,Jobcodemaster!$A:$J,2,0)</f>
        <v>Delivery</v>
      </c>
      <c r="BE122" t="str">
        <f>VLOOKUP($BA122,Jobcodemaster!$A:$J,3,0)</f>
        <v>B</v>
      </c>
      <c r="BF122" t="e">
        <f>VLOOKUP(AM122,#REF!,14,0)</f>
        <v>#REF!</v>
      </c>
      <c r="BG122" t="e">
        <f>VLOOKUP(AM122,#REF!,15,0)</f>
        <v>#REF!</v>
      </c>
      <c r="BH122" t="str">
        <f t="shared" si="41"/>
        <v>takashi.matsuyama@oracle.com</v>
      </c>
      <c r="BI122" s="95">
        <f t="shared" si="42"/>
        <v>43525</v>
      </c>
      <c r="BJ122" t="str">
        <f t="shared" si="43"/>
        <v>C</v>
      </c>
      <c r="BK122" t="str">
        <f t="shared" si="44"/>
        <v>JP-Tokyo-Akasaka Office</v>
      </c>
      <c r="BL122" t="str">
        <f t="shared" si="45"/>
        <v>ACB</v>
      </c>
      <c r="BM122" t="str">
        <f t="shared" si="46"/>
        <v>ﾏﾂﾔﾏ ﾀｶｼ</v>
      </c>
      <c r="BN122" t="str">
        <f t="shared" si="47"/>
        <v>Takashi Matsuyama</v>
      </c>
      <c r="BO122" s="164">
        <f t="shared" si="48"/>
        <v>0</v>
      </c>
      <c r="BP122" t="str">
        <f t="shared" si="49"/>
        <v>まつやま たかし</v>
      </c>
      <c r="BQ122" t="e">
        <f>VLOOKUP(AM122,#REF!,12,0)</f>
        <v>#REF!</v>
      </c>
      <c r="BS122" s="173" t="str">
        <f t="shared" si="50"/>
        <v>Y</v>
      </c>
      <c r="BT122" s="173" t="str">
        <f t="shared" si="50"/>
        <v/>
      </c>
      <c r="BU122" s="173" t="str">
        <f t="shared" si="50"/>
        <v/>
      </c>
      <c r="BV122" s="173" t="str">
        <f t="shared" si="50"/>
        <v/>
      </c>
      <c r="BW122" s="173" t="e">
        <f t="shared" si="51"/>
        <v>#REF!</v>
      </c>
      <c r="BX122" s="173" t="str">
        <f t="shared" si="52"/>
        <v>Y</v>
      </c>
      <c r="BY122" s="174">
        <f t="shared" si="53"/>
        <v>715917</v>
      </c>
      <c r="BZ122" t="str">
        <f t="shared" si="54"/>
        <v>takashi.matsuyama@oracle.com</v>
      </c>
      <c r="CA122" s="214">
        <f t="shared" si="55"/>
        <v>43574</v>
      </c>
      <c r="CB122">
        <f t="shared" si="56"/>
        <v>506325</v>
      </c>
      <c r="CC122" t="e">
        <f t="shared" si="57"/>
        <v>#REF!</v>
      </c>
      <c r="CD122" t="e">
        <f t="shared" si="33"/>
        <v>#REF!</v>
      </c>
      <c r="CE122" t="str">
        <f t="shared" si="58"/>
        <v>JPBG  - Oracle Corporation Japan</v>
      </c>
      <c r="CF122" t="str">
        <f t="shared" si="59"/>
        <v/>
      </c>
      <c r="CG122" t="str">
        <f t="shared" si="60"/>
        <v/>
      </c>
    </row>
    <row r="123" spans="1:85">
      <c r="A123" t="s">
        <v>51</v>
      </c>
      <c r="B123">
        <v>1098609</v>
      </c>
      <c r="C123" t="s">
        <v>1009</v>
      </c>
      <c r="D123" t="s">
        <v>928</v>
      </c>
      <c r="E123" t="s">
        <v>54</v>
      </c>
      <c r="F123" t="s">
        <v>397</v>
      </c>
      <c r="G123" t="s">
        <v>577</v>
      </c>
      <c r="H123" t="s">
        <v>929</v>
      </c>
      <c r="I123" t="s">
        <v>55</v>
      </c>
      <c r="J123" t="s">
        <v>398</v>
      </c>
      <c r="K123" t="s">
        <v>579</v>
      </c>
      <c r="L123" t="s">
        <v>930</v>
      </c>
      <c r="M123" s="217">
        <v>506315</v>
      </c>
      <c r="N123" t="s">
        <v>273</v>
      </c>
      <c r="O123" t="s">
        <v>274</v>
      </c>
      <c r="P123" t="str">
        <f t="shared" si="34"/>
        <v>4</v>
      </c>
      <c r="Q123" s="149">
        <v>20410</v>
      </c>
      <c r="R123" t="s">
        <v>542</v>
      </c>
      <c r="S123" t="s">
        <v>543</v>
      </c>
      <c r="T123" t="s">
        <v>368</v>
      </c>
      <c r="U123" t="s">
        <v>61</v>
      </c>
      <c r="V123">
        <v>3271</v>
      </c>
      <c r="W123" t="s">
        <v>927</v>
      </c>
      <c r="X123" t="s">
        <v>4222</v>
      </c>
      <c r="Y123" s="95">
        <v>43556</v>
      </c>
      <c r="Z123" t="s">
        <v>63</v>
      </c>
      <c r="AA123" t="s">
        <v>118</v>
      </c>
      <c r="AB123" t="s">
        <v>150</v>
      </c>
      <c r="AC123" t="s">
        <v>4223</v>
      </c>
      <c r="AD123" t="s">
        <v>4224</v>
      </c>
      <c r="AF123" t="s">
        <v>1022</v>
      </c>
      <c r="AG123" t="s">
        <v>935</v>
      </c>
      <c r="AI123" s="146" t="s">
        <v>5025</v>
      </c>
      <c r="AJ123" t="str">
        <f t="shared" si="35"/>
        <v>Active</v>
      </c>
      <c r="AK123">
        <f t="shared" si="36"/>
        <v>1098609</v>
      </c>
      <c r="AL123" t="str">
        <f t="shared" si="37"/>
        <v>松田 慎平</v>
      </c>
      <c r="AM123" s="155" t="e">
        <f>+VLOOKUP($AK123,#REF!,3,0)</f>
        <v>#REF!</v>
      </c>
      <c r="AN123" t="e">
        <f t="shared" si="38"/>
        <v>#REF!</v>
      </c>
      <c r="AO123" s="154" t="s">
        <v>54</v>
      </c>
      <c r="AP123" t="e">
        <f>VLOOKUP(AM123,#REF!,2,0)</f>
        <v>#REF!</v>
      </c>
      <c r="AQ123" t="e">
        <f>VLOOKUP(AM123,#REF!,3,0)</f>
        <v>#REF!</v>
      </c>
      <c r="AR123" t="e">
        <f>VLOOKUP(AM123,#REF!,4,0)</f>
        <v>#REF!</v>
      </c>
      <c r="AS123" t="str">
        <f t="shared" si="32"/>
        <v>Oracle Consulting Services</v>
      </c>
      <c r="AT123" t="e">
        <f>VLOOKUP(AM123,#REF!,6,0)</f>
        <v>#REF!</v>
      </c>
      <c r="AU123" t="e">
        <f>VLOOKUP(AM123,#REF!,7,0)</f>
        <v>#REF!</v>
      </c>
      <c r="AV123" t="e">
        <f>VLOOKUP(AM123,#REF!,8,0)</f>
        <v>#REF!</v>
      </c>
      <c r="AW123" s="155">
        <v>506325</v>
      </c>
      <c r="AX123" t="str">
        <f>VLOOKUP($BA123,Jobcodemaster!$A:$J,4,0)</f>
        <v>IC2</v>
      </c>
      <c r="AY123" t="str">
        <f>VLOOKUP($BA123,Jobcodemaster!$A:$J,5,0)</f>
        <v>L4</v>
      </c>
      <c r="AZ123" t="str">
        <f t="shared" si="39"/>
        <v>4</v>
      </c>
      <c r="BA123" s="155">
        <f t="shared" si="40"/>
        <v>20410</v>
      </c>
      <c r="BB123" t="str">
        <f>VLOOKUP($BA123,Jobcodemaster!$A:$J,7,0)</f>
        <v>20410.Senior Consultant - IC2</v>
      </c>
      <c r="BC123" t="str">
        <f>VLOOKUP($BA123,Jobcodemaster!$A:$J,9,0)</f>
        <v>Senior Consultant</v>
      </c>
      <c r="BD123" t="str">
        <f>VLOOKUP($BA123,Jobcodemaster!$A:$J,2,0)</f>
        <v>Delivery</v>
      </c>
      <c r="BE123" t="str">
        <f>VLOOKUP($BA123,Jobcodemaster!$A:$J,3,0)</f>
        <v>B</v>
      </c>
      <c r="BF123" t="e">
        <f>VLOOKUP(AM123,#REF!,14,0)</f>
        <v>#REF!</v>
      </c>
      <c r="BG123" t="e">
        <f>VLOOKUP(AM123,#REF!,15,0)</f>
        <v>#REF!</v>
      </c>
      <c r="BH123" t="str">
        <f t="shared" si="41"/>
        <v>shinpei.matsuda@oracle.com</v>
      </c>
      <c r="BI123" s="95">
        <f t="shared" si="42"/>
        <v>43556</v>
      </c>
      <c r="BJ123" t="str">
        <f t="shared" si="43"/>
        <v>C</v>
      </c>
      <c r="BK123" t="str">
        <f t="shared" si="44"/>
        <v>JP-Tokyo-Akasaka Office</v>
      </c>
      <c r="BL123" t="str">
        <f t="shared" si="45"/>
        <v>-</v>
      </c>
      <c r="BM123" t="str">
        <f t="shared" si="46"/>
        <v>ﾏﾂﾀﾞ ｼﾝﾍﾟｲ</v>
      </c>
      <c r="BN123" t="str">
        <f t="shared" si="47"/>
        <v>Shinpei Matsuda</v>
      </c>
      <c r="BO123" s="164">
        <f t="shared" si="48"/>
        <v>0</v>
      </c>
      <c r="BP123" t="str">
        <f t="shared" si="49"/>
        <v>まつだ しんぺい</v>
      </c>
      <c r="BQ123" t="e">
        <f>VLOOKUP(AM123,#REF!,12,0)</f>
        <v>#REF!</v>
      </c>
      <c r="BS123" s="173" t="str">
        <f t="shared" si="50"/>
        <v>Y</v>
      </c>
      <c r="BT123" s="173" t="str">
        <f t="shared" si="50"/>
        <v/>
      </c>
      <c r="BU123" s="173" t="str">
        <f t="shared" si="50"/>
        <v/>
      </c>
      <c r="BV123" s="173" t="str">
        <f t="shared" si="50"/>
        <v/>
      </c>
      <c r="BW123" s="173" t="e">
        <f t="shared" si="51"/>
        <v>#REF!</v>
      </c>
      <c r="BX123" s="173" t="str">
        <f t="shared" si="52"/>
        <v>Y</v>
      </c>
      <c r="BY123" s="174">
        <f t="shared" si="53"/>
        <v>1098609</v>
      </c>
      <c r="BZ123" t="str">
        <f t="shared" si="54"/>
        <v>shinpei.matsuda@oracle.com</v>
      </c>
      <c r="CA123" s="214">
        <f t="shared" si="55"/>
        <v>43574</v>
      </c>
      <c r="CB123">
        <f t="shared" si="56"/>
        <v>506325</v>
      </c>
      <c r="CC123" t="e">
        <f t="shared" si="57"/>
        <v>#REF!</v>
      </c>
      <c r="CD123" t="e">
        <f t="shared" si="33"/>
        <v>#REF!</v>
      </c>
      <c r="CE123" t="str">
        <f t="shared" si="58"/>
        <v>JPBG  - Oracle Corporation Japan</v>
      </c>
      <c r="CF123" t="str">
        <f t="shared" si="59"/>
        <v/>
      </c>
      <c r="CG123" t="str">
        <f t="shared" si="60"/>
        <v/>
      </c>
    </row>
    <row r="124" spans="1:85" s="151" customFormat="1">
      <c r="A124" s="151" t="s">
        <v>5021</v>
      </c>
      <c r="B124" s="151">
        <v>4819</v>
      </c>
      <c r="C124" s="151" t="s">
        <v>1025</v>
      </c>
      <c r="D124" s="151" t="s">
        <v>928</v>
      </c>
      <c r="E124" s="151" t="s">
        <v>54</v>
      </c>
      <c r="F124" s="151" t="s">
        <v>397</v>
      </c>
      <c r="G124" s="151" t="s">
        <v>577</v>
      </c>
      <c r="H124" s="151" t="s">
        <v>929</v>
      </c>
      <c r="I124" s="151" t="s">
        <v>55</v>
      </c>
      <c r="J124" s="151" t="s">
        <v>398</v>
      </c>
      <c r="K124" s="151" t="s">
        <v>579</v>
      </c>
      <c r="L124" s="151" t="s">
        <v>930</v>
      </c>
      <c r="M124" s="217">
        <v>506315</v>
      </c>
      <c r="N124" s="151" t="s">
        <v>219</v>
      </c>
      <c r="O124" s="151" t="s">
        <v>220</v>
      </c>
      <c r="P124" t="str">
        <f t="shared" si="34"/>
        <v>3</v>
      </c>
      <c r="Q124" s="151">
        <v>20310</v>
      </c>
      <c r="R124" s="151" t="s">
        <v>447</v>
      </c>
      <c r="S124" s="151" t="s">
        <v>448</v>
      </c>
      <c r="T124" s="151" t="s">
        <v>368</v>
      </c>
      <c r="U124" s="151" t="s">
        <v>61</v>
      </c>
      <c r="V124" s="151">
        <v>3271</v>
      </c>
      <c r="W124" s="151" t="s">
        <v>927</v>
      </c>
      <c r="X124" s="151" t="s">
        <v>1026</v>
      </c>
      <c r="Y124" s="152">
        <v>41548</v>
      </c>
      <c r="Z124" s="151" t="s">
        <v>63</v>
      </c>
      <c r="AA124" s="151" t="s">
        <v>118</v>
      </c>
      <c r="AB124" s="151" t="s">
        <v>162</v>
      </c>
      <c r="AC124" s="151" t="s">
        <v>4225</v>
      </c>
      <c r="AD124" s="151" t="s">
        <v>1028</v>
      </c>
      <c r="AF124" s="151" t="s">
        <v>1029</v>
      </c>
      <c r="AG124" s="151" t="s">
        <v>935</v>
      </c>
      <c r="AI124" s="151" t="s">
        <v>5027</v>
      </c>
      <c r="AJ124" t="str">
        <f t="shared" si="35"/>
        <v>退職予定（4/30）</v>
      </c>
      <c r="AK124">
        <f t="shared" si="36"/>
        <v>4819</v>
      </c>
      <c r="AL124" t="str">
        <f t="shared" si="37"/>
        <v>木村 達也</v>
      </c>
      <c r="AM124" s="155" t="e">
        <f>+VLOOKUP($AK124,#REF!,3,0)</f>
        <v>#REF!</v>
      </c>
      <c r="AN124" t="e">
        <f t="shared" si="38"/>
        <v>#REF!</v>
      </c>
      <c r="AO124" s="154" t="s">
        <v>54</v>
      </c>
      <c r="AP124" t="e">
        <f>VLOOKUP(AM124,#REF!,2,0)</f>
        <v>#REF!</v>
      </c>
      <c r="AQ124" t="e">
        <f>VLOOKUP(AM124,#REF!,3,0)</f>
        <v>#REF!</v>
      </c>
      <c r="AR124" t="e">
        <f>VLOOKUP(AM124,#REF!,4,0)</f>
        <v>#REF!</v>
      </c>
      <c r="AS124" t="str">
        <f t="shared" si="32"/>
        <v>Oracle Consulting Services</v>
      </c>
      <c r="AT124" t="e">
        <f>VLOOKUP(AM124,#REF!,6,0)</f>
        <v>#REF!</v>
      </c>
      <c r="AU124" t="e">
        <f>VLOOKUP(AM124,#REF!,7,0)</f>
        <v>#REF!</v>
      </c>
      <c r="AV124" t="e">
        <f>VLOOKUP(AM124,#REF!,8,0)</f>
        <v>#REF!</v>
      </c>
      <c r="AW124" s="155">
        <v>506325</v>
      </c>
      <c r="AX124" t="str">
        <f>VLOOKUP($BA124,Jobcodemaster!$A:$J,4,0)</f>
        <v>IC1</v>
      </c>
      <c r="AY124" t="str">
        <f>VLOOKUP($BA124,Jobcodemaster!$A:$J,5,0)</f>
        <v>L3</v>
      </c>
      <c r="AZ124" t="str">
        <f t="shared" si="39"/>
        <v>3</v>
      </c>
      <c r="BA124" s="155">
        <f t="shared" si="40"/>
        <v>20310</v>
      </c>
      <c r="BB124" t="str">
        <f>VLOOKUP($BA124,Jobcodemaster!$A:$J,7,0)</f>
        <v>20310.Staff Consultant - IC1</v>
      </c>
      <c r="BC124" t="str">
        <f>VLOOKUP($BA124,Jobcodemaster!$A:$J,9,0)</f>
        <v>Staff Consultant</v>
      </c>
      <c r="BD124" t="str">
        <f>VLOOKUP($BA124,Jobcodemaster!$A:$J,2,0)</f>
        <v>Delivery</v>
      </c>
      <c r="BE124" t="str">
        <f>VLOOKUP($BA124,Jobcodemaster!$A:$J,3,0)</f>
        <v>B</v>
      </c>
      <c r="BF124" t="e">
        <f>VLOOKUP(AM124,#REF!,14,0)</f>
        <v>#REF!</v>
      </c>
      <c r="BG124" t="e">
        <f>VLOOKUP(AM124,#REF!,15,0)</f>
        <v>#REF!</v>
      </c>
      <c r="BH124" t="str">
        <f t="shared" si="41"/>
        <v>tatsuya.kimura@oracle.com</v>
      </c>
      <c r="BI124" s="95">
        <f t="shared" si="42"/>
        <v>41548</v>
      </c>
      <c r="BJ124" t="str">
        <f t="shared" si="43"/>
        <v>C</v>
      </c>
      <c r="BK124" t="str">
        <f t="shared" si="44"/>
        <v>JP-Tokyo-Akasaka Office</v>
      </c>
      <c r="BL124" t="str">
        <f t="shared" si="45"/>
        <v>ACB</v>
      </c>
      <c r="BM124" t="str">
        <f t="shared" si="46"/>
        <v>ｷﾑﾗ ﾀﾂﾔ</v>
      </c>
      <c r="BN124" t="str">
        <f t="shared" si="47"/>
        <v>Tatsuya Kimura</v>
      </c>
      <c r="BO124" s="164">
        <f t="shared" si="48"/>
        <v>0</v>
      </c>
      <c r="BP124" t="str">
        <f t="shared" si="49"/>
        <v>きむら たつや</v>
      </c>
      <c r="BQ124" t="e">
        <f>VLOOKUP(AM124,#REF!,12,0)</f>
        <v>#REF!</v>
      </c>
      <c r="BS124" s="173" t="str">
        <f t="shared" si="50"/>
        <v>Y</v>
      </c>
      <c r="BT124" s="173" t="str">
        <f t="shared" si="50"/>
        <v/>
      </c>
      <c r="BU124" s="173" t="str">
        <f t="shared" si="50"/>
        <v/>
      </c>
      <c r="BV124" s="173" t="str">
        <f t="shared" si="50"/>
        <v/>
      </c>
      <c r="BW124" s="173" t="e">
        <f t="shared" si="51"/>
        <v>#REF!</v>
      </c>
      <c r="BX124" s="173" t="str">
        <f t="shared" si="52"/>
        <v>Y</v>
      </c>
      <c r="BY124" s="174">
        <f t="shared" si="53"/>
        <v>4819</v>
      </c>
      <c r="BZ124" t="str">
        <f t="shared" si="54"/>
        <v>tatsuya.kimura@oracle.com</v>
      </c>
      <c r="CA124" s="214">
        <f t="shared" si="55"/>
        <v>43574</v>
      </c>
      <c r="CB124">
        <f t="shared" si="56"/>
        <v>506325</v>
      </c>
      <c r="CC124" t="e">
        <f t="shared" si="57"/>
        <v>#REF!</v>
      </c>
      <c r="CD124" t="e">
        <f t="shared" si="33"/>
        <v>#REF!</v>
      </c>
      <c r="CE124" t="str">
        <f t="shared" si="58"/>
        <v>JPBG  - Oracle Corporation Japan</v>
      </c>
      <c r="CF124" t="str">
        <f t="shared" si="59"/>
        <v/>
      </c>
      <c r="CG124" t="str">
        <f t="shared" si="60"/>
        <v/>
      </c>
    </row>
    <row r="125" spans="1:85">
      <c r="A125" t="s">
        <v>51</v>
      </c>
      <c r="B125">
        <v>1003330</v>
      </c>
      <c r="C125" t="s">
        <v>1031</v>
      </c>
      <c r="D125" t="s">
        <v>928</v>
      </c>
      <c r="E125" t="s">
        <v>54</v>
      </c>
      <c r="F125" t="s">
        <v>397</v>
      </c>
      <c r="G125" t="s">
        <v>577</v>
      </c>
      <c r="H125" t="s">
        <v>929</v>
      </c>
      <c r="I125" t="s">
        <v>55</v>
      </c>
      <c r="J125" t="s">
        <v>398</v>
      </c>
      <c r="K125" t="s">
        <v>579</v>
      </c>
      <c r="L125" t="s">
        <v>930</v>
      </c>
      <c r="M125" s="217">
        <v>506315</v>
      </c>
      <c r="N125" t="s">
        <v>219</v>
      </c>
      <c r="O125" t="s">
        <v>220</v>
      </c>
      <c r="P125" t="str">
        <f t="shared" si="34"/>
        <v>3</v>
      </c>
      <c r="Q125">
        <v>20310</v>
      </c>
      <c r="R125" t="s">
        <v>447</v>
      </c>
      <c r="S125" t="s">
        <v>448</v>
      </c>
      <c r="T125" t="s">
        <v>368</v>
      </c>
      <c r="U125" t="s">
        <v>61</v>
      </c>
      <c r="V125">
        <v>3271</v>
      </c>
      <c r="W125" t="s">
        <v>927</v>
      </c>
      <c r="X125" t="s">
        <v>1032</v>
      </c>
      <c r="Y125" s="95">
        <v>43070</v>
      </c>
      <c r="Z125" t="s">
        <v>63</v>
      </c>
      <c r="AA125" t="s">
        <v>118</v>
      </c>
      <c r="AB125" t="s">
        <v>162</v>
      </c>
      <c r="AC125" t="s">
        <v>4226</v>
      </c>
      <c r="AD125" t="s">
        <v>1034</v>
      </c>
      <c r="AF125" t="s">
        <v>1035</v>
      </c>
      <c r="AG125" t="s">
        <v>935</v>
      </c>
      <c r="AI125" s="146" t="e">
        <v>#N/A</v>
      </c>
      <c r="AJ125" t="str">
        <f t="shared" si="35"/>
        <v>Active</v>
      </c>
      <c r="AK125">
        <f t="shared" si="36"/>
        <v>1003330</v>
      </c>
      <c r="AL125" t="str">
        <f t="shared" si="37"/>
        <v>橋本 晋之介</v>
      </c>
      <c r="AM125" s="155" t="e">
        <f>+VLOOKUP($AK125,#REF!,3,0)</f>
        <v>#REF!</v>
      </c>
      <c r="AN125" t="e">
        <f t="shared" si="38"/>
        <v>#REF!</v>
      </c>
      <c r="AO125" s="154" t="s">
        <v>54</v>
      </c>
      <c r="AP125" t="e">
        <f>VLOOKUP(AM125,#REF!,2,0)</f>
        <v>#REF!</v>
      </c>
      <c r="AQ125" t="e">
        <f>VLOOKUP(AM125,#REF!,3,0)</f>
        <v>#REF!</v>
      </c>
      <c r="AR125" t="e">
        <f>VLOOKUP(AM125,#REF!,4,0)</f>
        <v>#REF!</v>
      </c>
      <c r="AS125" t="str">
        <f t="shared" si="32"/>
        <v>Oracle Consulting Services</v>
      </c>
      <c r="AT125" t="e">
        <f>VLOOKUP(AM125,#REF!,6,0)</f>
        <v>#REF!</v>
      </c>
      <c r="AU125" t="e">
        <f>VLOOKUP(AM125,#REF!,7,0)</f>
        <v>#REF!</v>
      </c>
      <c r="AV125" t="e">
        <f>VLOOKUP(AM125,#REF!,8,0)</f>
        <v>#REF!</v>
      </c>
      <c r="AW125" s="155">
        <v>506325</v>
      </c>
      <c r="AX125" t="str">
        <f>VLOOKUP($BA125,Jobcodemaster!$A:$J,4,0)</f>
        <v>IC1</v>
      </c>
      <c r="AY125" t="str">
        <f>VLOOKUP($BA125,Jobcodemaster!$A:$J,5,0)</f>
        <v>L3</v>
      </c>
      <c r="AZ125" t="str">
        <f t="shared" si="39"/>
        <v>3</v>
      </c>
      <c r="BA125" s="155">
        <f t="shared" si="40"/>
        <v>20310</v>
      </c>
      <c r="BB125" t="str">
        <f>VLOOKUP($BA125,Jobcodemaster!$A:$J,7,0)</f>
        <v>20310.Staff Consultant - IC1</v>
      </c>
      <c r="BC125" t="str">
        <f>VLOOKUP($BA125,Jobcodemaster!$A:$J,9,0)</f>
        <v>Staff Consultant</v>
      </c>
      <c r="BD125" t="str">
        <f>VLOOKUP($BA125,Jobcodemaster!$A:$J,2,0)</f>
        <v>Delivery</v>
      </c>
      <c r="BE125" t="str">
        <f>VLOOKUP($BA125,Jobcodemaster!$A:$J,3,0)</f>
        <v>B</v>
      </c>
      <c r="BF125" t="e">
        <f>VLOOKUP(AM125,#REF!,14,0)</f>
        <v>#REF!</v>
      </c>
      <c r="BG125" t="e">
        <f>VLOOKUP(AM125,#REF!,15,0)</f>
        <v>#REF!</v>
      </c>
      <c r="BH125" t="str">
        <f t="shared" si="41"/>
        <v>shinnosuke.hashimoto@oracle.com</v>
      </c>
      <c r="BI125" s="95">
        <f t="shared" si="42"/>
        <v>43070</v>
      </c>
      <c r="BJ125" t="str">
        <f t="shared" si="43"/>
        <v>C</v>
      </c>
      <c r="BK125" t="str">
        <f t="shared" si="44"/>
        <v>JP-Tokyo-Akasaka Office</v>
      </c>
      <c r="BL125" t="str">
        <f t="shared" si="45"/>
        <v>ACB</v>
      </c>
      <c r="BM125" t="str">
        <f t="shared" si="46"/>
        <v>ﾊｼﾓﾄ ｼﾝﾉｽｹ</v>
      </c>
      <c r="BN125" t="str">
        <f t="shared" si="47"/>
        <v>Shinnosuke Hashimoto</v>
      </c>
      <c r="BO125" s="164">
        <f t="shared" si="48"/>
        <v>0</v>
      </c>
      <c r="BP125" t="str">
        <f t="shared" si="49"/>
        <v>はしもと しんのすけ</v>
      </c>
      <c r="BQ125" t="e">
        <f>VLOOKUP(AM125,#REF!,12,0)</f>
        <v>#REF!</v>
      </c>
      <c r="BS125" s="173" t="str">
        <f t="shared" si="50"/>
        <v>Y</v>
      </c>
      <c r="BT125" s="173" t="str">
        <f t="shared" si="50"/>
        <v/>
      </c>
      <c r="BU125" s="173" t="str">
        <f t="shared" si="50"/>
        <v/>
      </c>
      <c r="BV125" s="173" t="str">
        <f t="shared" si="50"/>
        <v/>
      </c>
      <c r="BW125" s="173" t="e">
        <f t="shared" si="51"/>
        <v>#REF!</v>
      </c>
      <c r="BX125" s="173" t="str">
        <f t="shared" si="52"/>
        <v>Y</v>
      </c>
      <c r="BY125" s="174">
        <f t="shared" si="53"/>
        <v>1003330</v>
      </c>
      <c r="BZ125" t="str">
        <f t="shared" si="54"/>
        <v>shinnosuke.hashimoto@oracle.com</v>
      </c>
      <c r="CA125" s="214">
        <f t="shared" si="55"/>
        <v>43574</v>
      </c>
      <c r="CB125">
        <f t="shared" si="56"/>
        <v>506325</v>
      </c>
      <c r="CC125" t="e">
        <f t="shared" si="57"/>
        <v>#REF!</v>
      </c>
      <c r="CD125" t="e">
        <f t="shared" si="33"/>
        <v>#REF!</v>
      </c>
      <c r="CE125" t="str">
        <f t="shared" si="58"/>
        <v>JPBG  - Oracle Corporation Japan</v>
      </c>
      <c r="CF125" t="str">
        <f t="shared" si="59"/>
        <v/>
      </c>
      <c r="CG125" t="str">
        <f t="shared" si="60"/>
        <v/>
      </c>
    </row>
    <row r="126" spans="1:85">
      <c r="A126" t="s">
        <v>51</v>
      </c>
      <c r="B126">
        <v>8292</v>
      </c>
      <c r="C126" t="s">
        <v>1037</v>
      </c>
      <c r="D126" t="s">
        <v>928</v>
      </c>
      <c r="E126" t="s">
        <v>54</v>
      </c>
      <c r="F126" t="s">
        <v>397</v>
      </c>
      <c r="G126" t="s">
        <v>577</v>
      </c>
      <c r="H126" t="s">
        <v>929</v>
      </c>
      <c r="I126" t="s">
        <v>55</v>
      </c>
      <c r="J126" t="s">
        <v>398</v>
      </c>
      <c r="K126" t="s">
        <v>579</v>
      </c>
      <c r="L126" t="s">
        <v>930</v>
      </c>
      <c r="M126" s="217">
        <v>506315</v>
      </c>
      <c r="N126" t="s">
        <v>219</v>
      </c>
      <c r="O126" t="s">
        <v>355</v>
      </c>
      <c r="P126" t="str">
        <f t="shared" si="34"/>
        <v>2</v>
      </c>
      <c r="Q126">
        <v>20110</v>
      </c>
      <c r="R126" t="s">
        <v>568</v>
      </c>
      <c r="S126" t="s">
        <v>569</v>
      </c>
      <c r="T126" t="s">
        <v>368</v>
      </c>
      <c r="U126" t="s">
        <v>61</v>
      </c>
      <c r="V126">
        <v>3271</v>
      </c>
      <c r="W126" t="s">
        <v>927</v>
      </c>
      <c r="X126" t="s">
        <v>1038</v>
      </c>
      <c r="Y126" s="95">
        <v>42278</v>
      </c>
      <c r="Z126" t="s">
        <v>201</v>
      </c>
      <c r="AA126" t="s">
        <v>118</v>
      </c>
      <c r="AB126" t="s">
        <v>162</v>
      </c>
      <c r="AC126" t="s">
        <v>4227</v>
      </c>
      <c r="AD126" t="s">
        <v>1040</v>
      </c>
      <c r="AF126" t="s">
        <v>1041</v>
      </c>
      <c r="AG126" t="s">
        <v>935</v>
      </c>
      <c r="AI126" s="146" t="e">
        <v>#N/A</v>
      </c>
      <c r="AJ126" t="str">
        <f t="shared" si="35"/>
        <v>Active</v>
      </c>
      <c r="AK126">
        <f t="shared" si="36"/>
        <v>8292</v>
      </c>
      <c r="AL126" t="str">
        <f t="shared" si="37"/>
        <v>青山 矩大</v>
      </c>
      <c r="AM126" s="155" t="e">
        <f>+VLOOKUP($AK126,#REF!,3,0)</f>
        <v>#REF!</v>
      </c>
      <c r="AN126" t="e">
        <f t="shared" si="38"/>
        <v>#REF!</v>
      </c>
      <c r="AO126" s="154" t="s">
        <v>54</v>
      </c>
      <c r="AP126" t="e">
        <f>VLOOKUP(AM126,#REF!,2,0)</f>
        <v>#REF!</v>
      </c>
      <c r="AQ126" t="e">
        <f>VLOOKUP(AM126,#REF!,3,0)</f>
        <v>#REF!</v>
      </c>
      <c r="AR126" t="e">
        <f>VLOOKUP(AM126,#REF!,4,0)</f>
        <v>#REF!</v>
      </c>
      <c r="AS126" t="str">
        <f t="shared" si="32"/>
        <v>Oracle Consulting Services</v>
      </c>
      <c r="AT126" t="e">
        <f>VLOOKUP(AM126,#REF!,6,0)</f>
        <v>#REF!</v>
      </c>
      <c r="AU126" t="e">
        <f>VLOOKUP(AM126,#REF!,7,0)</f>
        <v>#REF!</v>
      </c>
      <c r="AV126" t="e">
        <f>VLOOKUP(AM126,#REF!,8,0)</f>
        <v>#REF!</v>
      </c>
      <c r="AW126" s="155">
        <v>506325</v>
      </c>
      <c r="AX126" t="str">
        <f>VLOOKUP($BA126,Jobcodemaster!$A:$J,4,0)</f>
        <v>IC1</v>
      </c>
      <c r="AY126" t="str">
        <f>VLOOKUP($BA126,Jobcodemaster!$A:$J,5,0)</f>
        <v>L2</v>
      </c>
      <c r="AZ126" t="str">
        <f t="shared" si="39"/>
        <v>2</v>
      </c>
      <c r="BA126" s="155">
        <f t="shared" si="40"/>
        <v>20110</v>
      </c>
      <c r="BB126" t="str">
        <f>VLOOKUP($BA126,Jobcodemaster!$A:$J,7,0)</f>
        <v>20110.Associate Consultant - IC1</v>
      </c>
      <c r="BC126" t="str">
        <f>VLOOKUP($BA126,Jobcodemaster!$A:$J,9,0)</f>
        <v>Associate Consultant</v>
      </c>
      <c r="BD126" t="str">
        <f>VLOOKUP($BA126,Jobcodemaster!$A:$J,2,0)</f>
        <v>Delivery</v>
      </c>
      <c r="BE126" t="str">
        <f>VLOOKUP($BA126,Jobcodemaster!$A:$J,3,0)</f>
        <v>B</v>
      </c>
      <c r="BF126" t="e">
        <f>VLOOKUP(AM126,#REF!,14,0)</f>
        <v>#REF!</v>
      </c>
      <c r="BG126" t="e">
        <f>VLOOKUP(AM126,#REF!,15,0)</f>
        <v>#REF!</v>
      </c>
      <c r="BH126" t="str">
        <f t="shared" si="41"/>
        <v>norihiro.aoyama@oracle.com</v>
      </c>
      <c r="BI126" s="95">
        <f t="shared" si="42"/>
        <v>42278</v>
      </c>
      <c r="BJ126" t="str">
        <f t="shared" si="43"/>
        <v>NG</v>
      </c>
      <c r="BK126" t="str">
        <f t="shared" si="44"/>
        <v>JP-Tokyo-Akasaka Office</v>
      </c>
      <c r="BL126" t="str">
        <f t="shared" si="45"/>
        <v>ACB</v>
      </c>
      <c r="BM126" t="str">
        <f t="shared" si="46"/>
        <v>ｱｵﾔﾏ ﾉﾘﾋﾛ</v>
      </c>
      <c r="BN126" t="str">
        <f t="shared" si="47"/>
        <v>Norihiro Aoyama</v>
      </c>
      <c r="BO126" s="164">
        <f t="shared" si="48"/>
        <v>0</v>
      </c>
      <c r="BP126" t="str">
        <f t="shared" si="49"/>
        <v>あおやま のりひろ</v>
      </c>
      <c r="BQ126" t="e">
        <f>VLOOKUP(AM126,#REF!,12,0)</f>
        <v>#REF!</v>
      </c>
      <c r="BS126" s="173" t="str">
        <f t="shared" si="50"/>
        <v>Y</v>
      </c>
      <c r="BT126" s="173" t="str">
        <f t="shared" si="50"/>
        <v/>
      </c>
      <c r="BU126" s="173" t="str">
        <f t="shared" si="50"/>
        <v/>
      </c>
      <c r="BV126" s="173" t="str">
        <f t="shared" si="50"/>
        <v/>
      </c>
      <c r="BW126" s="173" t="e">
        <f t="shared" si="51"/>
        <v>#REF!</v>
      </c>
      <c r="BX126" s="173" t="str">
        <f t="shared" si="52"/>
        <v>Y</v>
      </c>
      <c r="BY126" s="174">
        <f t="shared" si="53"/>
        <v>8292</v>
      </c>
      <c r="BZ126" t="str">
        <f t="shared" si="54"/>
        <v>norihiro.aoyama@oracle.com</v>
      </c>
      <c r="CA126" s="214">
        <f t="shared" si="55"/>
        <v>43574</v>
      </c>
      <c r="CB126">
        <f t="shared" si="56"/>
        <v>506325</v>
      </c>
      <c r="CC126" t="e">
        <f t="shared" si="57"/>
        <v>#REF!</v>
      </c>
      <c r="CD126" t="e">
        <f t="shared" si="33"/>
        <v>#REF!</v>
      </c>
      <c r="CE126" t="str">
        <f t="shared" si="58"/>
        <v>JPBG  - Oracle Corporation Japan</v>
      </c>
      <c r="CF126" t="str">
        <f t="shared" si="59"/>
        <v/>
      </c>
      <c r="CG126" t="str">
        <f t="shared" si="60"/>
        <v/>
      </c>
    </row>
    <row r="127" spans="1:85">
      <c r="A127" t="s">
        <v>51</v>
      </c>
      <c r="B127">
        <v>1023629</v>
      </c>
      <c r="C127" t="s">
        <v>1043</v>
      </c>
      <c r="D127" t="s">
        <v>928</v>
      </c>
      <c r="E127" t="s">
        <v>54</v>
      </c>
      <c r="F127" t="s">
        <v>397</v>
      </c>
      <c r="G127" t="s">
        <v>577</v>
      </c>
      <c r="H127" t="s">
        <v>929</v>
      </c>
      <c r="I127" t="s">
        <v>55</v>
      </c>
      <c r="J127" t="s">
        <v>398</v>
      </c>
      <c r="K127" t="s">
        <v>579</v>
      </c>
      <c r="L127" t="s">
        <v>930</v>
      </c>
      <c r="M127" s="217">
        <v>506315</v>
      </c>
      <c r="N127" t="s">
        <v>219</v>
      </c>
      <c r="O127" t="s">
        <v>355</v>
      </c>
      <c r="P127" t="str">
        <f t="shared" si="34"/>
        <v>2</v>
      </c>
      <c r="Q127" s="150">
        <v>20110</v>
      </c>
      <c r="R127" s="144" t="s">
        <v>568</v>
      </c>
      <c r="S127" t="s">
        <v>357</v>
      </c>
      <c r="T127" t="s">
        <v>127</v>
      </c>
      <c r="U127" t="s">
        <v>128</v>
      </c>
      <c r="V127">
        <v>3271</v>
      </c>
      <c r="W127" t="s">
        <v>927</v>
      </c>
      <c r="X127" t="s">
        <v>1044</v>
      </c>
      <c r="Y127" s="95">
        <v>43191</v>
      </c>
      <c r="Z127" t="s">
        <v>201</v>
      </c>
      <c r="AA127" t="s">
        <v>64</v>
      </c>
      <c r="AB127" t="s">
        <v>162</v>
      </c>
      <c r="AC127" t="s">
        <v>4228</v>
      </c>
      <c r="AD127" t="s">
        <v>1046</v>
      </c>
      <c r="AF127" t="s">
        <v>1047</v>
      </c>
      <c r="AG127" t="s">
        <v>935</v>
      </c>
      <c r="AI127" s="146" t="s">
        <v>5024</v>
      </c>
      <c r="AJ127" t="str">
        <f t="shared" si="35"/>
        <v>Active</v>
      </c>
      <c r="AK127">
        <f t="shared" si="36"/>
        <v>1023629</v>
      </c>
      <c r="AL127" t="str">
        <f t="shared" si="37"/>
        <v>福鎌 友祐</v>
      </c>
      <c r="AM127" s="155" t="e">
        <f>+VLOOKUP($AK127,#REF!,3,0)</f>
        <v>#REF!</v>
      </c>
      <c r="AN127" t="e">
        <f t="shared" si="38"/>
        <v>#REF!</v>
      </c>
      <c r="AO127" s="154" t="s">
        <v>54</v>
      </c>
      <c r="AP127" t="e">
        <f>VLOOKUP(AM127,#REF!,2,0)</f>
        <v>#REF!</v>
      </c>
      <c r="AQ127" t="e">
        <f>VLOOKUP(AM127,#REF!,3,0)</f>
        <v>#REF!</v>
      </c>
      <c r="AR127" t="e">
        <f>VLOOKUP(AM127,#REF!,4,0)</f>
        <v>#REF!</v>
      </c>
      <c r="AS127" t="str">
        <f t="shared" si="32"/>
        <v>Oracle Consulting Services</v>
      </c>
      <c r="AT127" t="e">
        <f>VLOOKUP(AM127,#REF!,6,0)</f>
        <v>#REF!</v>
      </c>
      <c r="AU127" t="e">
        <f>VLOOKUP(AM127,#REF!,7,0)</f>
        <v>#REF!</v>
      </c>
      <c r="AV127" t="e">
        <f>VLOOKUP(AM127,#REF!,8,0)</f>
        <v>#REF!</v>
      </c>
      <c r="AW127" s="155">
        <v>506325</v>
      </c>
      <c r="AX127" t="str">
        <f>VLOOKUP($BA127,Jobcodemaster!$A:$J,4,0)</f>
        <v>IC1</v>
      </c>
      <c r="AY127" t="str">
        <f>VLOOKUP($BA127,Jobcodemaster!$A:$J,5,0)</f>
        <v>L2</v>
      </c>
      <c r="AZ127" t="str">
        <f t="shared" si="39"/>
        <v>2</v>
      </c>
      <c r="BA127" s="155">
        <f t="shared" si="40"/>
        <v>20110</v>
      </c>
      <c r="BB127" t="str">
        <f>VLOOKUP($BA127,Jobcodemaster!$A:$J,7,0)</f>
        <v>20110.Associate Consultant - IC1</v>
      </c>
      <c r="BC127" t="str">
        <f>VLOOKUP($BA127,Jobcodemaster!$A:$J,9,0)</f>
        <v>Associate Consultant</v>
      </c>
      <c r="BD127" t="str">
        <f>VLOOKUP($BA127,Jobcodemaster!$A:$J,2,0)</f>
        <v>Delivery</v>
      </c>
      <c r="BE127" t="str">
        <f>VLOOKUP($BA127,Jobcodemaster!$A:$J,3,0)</f>
        <v>B</v>
      </c>
      <c r="BF127" t="e">
        <f>VLOOKUP(AM127,#REF!,14,0)</f>
        <v>#REF!</v>
      </c>
      <c r="BG127" t="e">
        <f>VLOOKUP(AM127,#REF!,15,0)</f>
        <v>#REF!</v>
      </c>
      <c r="BH127" t="str">
        <f t="shared" si="41"/>
        <v>yusuke.fukukama@oracle.com</v>
      </c>
      <c r="BI127" s="95">
        <f t="shared" si="42"/>
        <v>43191</v>
      </c>
      <c r="BJ127" t="str">
        <f t="shared" si="43"/>
        <v>NG</v>
      </c>
      <c r="BK127" t="str">
        <f t="shared" si="44"/>
        <v>JP-Tokyo-OAC</v>
      </c>
      <c r="BL127" t="str">
        <f t="shared" si="45"/>
        <v>ACB</v>
      </c>
      <c r="BM127" t="str">
        <f t="shared" si="46"/>
        <v>ﾌｸｶﾏ ﾕｳｽｹ</v>
      </c>
      <c r="BN127" t="str">
        <f t="shared" si="47"/>
        <v>Yusuke Fukukama</v>
      </c>
      <c r="BO127" s="164">
        <f t="shared" si="48"/>
        <v>0</v>
      </c>
      <c r="BP127" t="str">
        <f t="shared" si="49"/>
        <v>ふくかま ゆうすけ</v>
      </c>
      <c r="BQ127" t="e">
        <f>VLOOKUP(AM127,#REF!,12,0)</f>
        <v>#REF!</v>
      </c>
      <c r="BS127" s="173" t="str">
        <f t="shared" si="50"/>
        <v>Y</v>
      </c>
      <c r="BT127" s="173" t="str">
        <f t="shared" si="50"/>
        <v/>
      </c>
      <c r="BU127" s="173" t="str">
        <f t="shared" si="50"/>
        <v/>
      </c>
      <c r="BV127" s="173" t="str">
        <f t="shared" si="50"/>
        <v/>
      </c>
      <c r="BW127" s="173" t="e">
        <f t="shared" si="51"/>
        <v>#REF!</v>
      </c>
      <c r="BX127" s="173" t="str">
        <f t="shared" si="52"/>
        <v>Y</v>
      </c>
      <c r="BY127" s="174">
        <f t="shared" si="53"/>
        <v>1023629</v>
      </c>
      <c r="BZ127" t="str">
        <f t="shared" si="54"/>
        <v>yusuke.fukukama@oracle.com</v>
      </c>
      <c r="CA127" s="214">
        <f t="shared" si="55"/>
        <v>43574</v>
      </c>
      <c r="CB127">
        <f t="shared" si="56"/>
        <v>506325</v>
      </c>
      <c r="CC127" t="e">
        <f t="shared" si="57"/>
        <v>#REF!</v>
      </c>
      <c r="CD127" t="e">
        <f t="shared" si="33"/>
        <v>#REF!</v>
      </c>
      <c r="CE127" t="str">
        <f t="shared" si="58"/>
        <v>JPBG  - Oracle Corporation Japan</v>
      </c>
      <c r="CF127" t="str">
        <f t="shared" si="59"/>
        <v/>
      </c>
      <c r="CG127" t="str">
        <f t="shared" si="60"/>
        <v/>
      </c>
    </row>
    <row r="128" spans="1:85">
      <c r="A128" t="s">
        <v>51</v>
      </c>
      <c r="B128">
        <v>4502</v>
      </c>
      <c r="C128" t="s">
        <v>1049</v>
      </c>
      <c r="D128" t="s">
        <v>4074</v>
      </c>
      <c r="E128" t="s">
        <v>54</v>
      </c>
      <c r="F128" t="s">
        <v>397</v>
      </c>
      <c r="G128" t="s">
        <v>577</v>
      </c>
      <c r="H128" t="s">
        <v>4075</v>
      </c>
      <c r="I128" t="s">
        <v>55</v>
      </c>
      <c r="J128" t="s">
        <v>398</v>
      </c>
      <c r="K128" t="s">
        <v>579</v>
      </c>
      <c r="L128" t="s">
        <v>4079</v>
      </c>
      <c r="M128" s="217">
        <v>508835</v>
      </c>
      <c r="N128" t="s">
        <v>157</v>
      </c>
      <c r="O128" t="s">
        <v>158</v>
      </c>
      <c r="P128" t="str">
        <f t="shared" si="34"/>
        <v>6</v>
      </c>
      <c r="Q128">
        <v>20710</v>
      </c>
      <c r="R128" t="s">
        <v>755</v>
      </c>
      <c r="S128" t="s">
        <v>756</v>
      </c>
      <c r="T128" t="s">
        <v>368</v>
      </c>
      <c r="U128" t="s">
        <v>61</v>
      </c>
      <c r="V128">
        <v>729</v>
      </c>
      <c r="W128" t="s">
        <v>575</v>
      </c>
      <c r="X128" t="s">
        <v>1053</v>
      </c>
      <c r="Y128" s="95">
        <v>41000</v>
      </c>
      <c r="Z128" t="s">
        <v>63</v>
      </c>
      <c r="AA128" t="s">
        <v>118</v>
      </c>
      <c r="AB128" t="s">
        <v>162</v>
      </c>
      <c r="AC128" t="s">
        <v>4229</v>
      </c>
      <c r="AD128" t="s">
        <v>1055</v>
      </c>
      <c r="AE128" t="s">
        <v>67</v>
      </c>
      <c r="AF128" t="s">
        <v>1057</v>
      </c>
      <c r="AG128" t="s">
        <v>1058</v>
      </c>
      <c r="AI128" s="146" t="e">
        <v>#N/A</v>
      </c>
      <c r="AJ128" t="str">
        <f t="shared" si="35"/>
        <v>Active</v>
      </c>
      <c r="AK128">
        <f t="shared" si="36"/>
        <v>4502</v>
      </c>
      <c r="AL128" t="str">
        <f t="shared" si="37"/>
        <v>増田 求</v>
      </c>
      <c r="AM128" s="155" t="e">
        <f>+VLOOKUP($AK128,#REF!,3,0)</f>
        <v>#REF!</v>
      </c>
      <c r="AN128" t="e">
        <f t="shared" si="38"/>
        <v>#REF!</v>
      </c>
      <c r="AO128" s="154" t="s">
        <v>54</v>
      </c>
      <c r="AP128" t="e">
        <f>VLOOKUP(AM128,#REF!,2,0)</f>
        <v>#REF!</v>
      </c>
      <c r="AQ128" t="e">
        <f>VLOOKUP(AM128,#REF!,3,0)</f>
        <v>#REF!</v>
      </c>
      <c r="AR128" t="e">
        <f>VLOOKUP(AM128,#REF!,4,0)</f>
        <v>#REF!</v>
      </c>
      <c r="AS128" t="str">
        <f t="shared" si="32"/>
        <v>Oracle Consulting Services</v>
      </c>
      <c r="AT128" t="e">
        <f>VLOOKUP(AM128,#REF!,6,0)</f>
        <v>#REF!</v>
      </c>
      <c r="AU128" t="e">
        <f>VLOOKUP(AM128,#REF!,7,0)</f>
        <v>#REF!</v>
      </c>
      <c r="AV128" t="e">
        <f>VLOOKUP(AM128,#REF!,8,0)</f>
        <v>#REF!</v>
      </c>
      <c r="AW128" s="155">
        <v>508835</v>
      </c>
      <c r="AX128" t="str">
        <f>VLOOKUP($BA128,Jobcodemaster!$A:$J,4,0)</f>
        <v>M2</v>
      </c>
      <c r="AY128" t="str">
        <f>VLOOKUP($BA128,Jobcodemaster!$A:$J,5,0)</f>
        <v>L6</v>
      </c>
      <c r="AZ128" t="str">
        <f t="shared" si="39"/>
        <v>6</v>
      </c>
      <c r="BA128" s="155">
        <f t="shared" si="40"/>
        <v>20710</v>
      </c>
      <c r="BB128" t="str">
        <f>VLOOKUP($BA128,Jobcodemaster!$A:$J,7,0)</f>
        <v>20710.Managing Principal Consultant - M2</v>
      </c>
      <c r="BC128" t="str">
        <f>VLOOKUP($BA128,Jobcodemaster!$A:$J,9,0)</f>
        <v>Managing Principal Consultant</v>
      </c>
      <c r="BD128" t="str">
        <f>VLOOKUP($BA128,Jobcodemaster!$A:$J,2,0)</f>
        <v>Delivery</v>
      </c>
      <c r="BE128" t="str">
        <f>VLOOKUP($BA128,Jobcodemaster!$A:$J,3,0)</f>
        <v>B</v>
      </c>
      <c r="BF128" t="e">
        <f>VLOOKUP(AM128,#REF!,14,0)</f>
        <v>#REF!</v>
      </c>
      <c r="BG128" t="e">
        <f>VLOOKUP(AM128,#REF!,15,0)</f>
        <v>#REF!</v>
      </c>
      <c r="BH128" t="str">
        <f t="shared" si="41"/>
        <v>motomu.masuda@oracle.com</v>
      </c>
      <c r="BI128" s="95">
        <f t="shared" si="42"/>
        <v>41000</v>
      </c>
      <c r="BJ128" t="str">
        <f t="shared" si="43"/>
        <v>C</v>
      </c>
      <c r="BK128" t="str">
        <f t="shared" si="44"/>
        <v>JP-Tokyo-Akasaka Office</v>
      </c>
      <c r="BL128" t="str">
        <f t="shared" si="45"/>
        <v>ACB</v>
      </c>
      <c r="BM128" t="str">
        <f t="shared" si="46"/>
        <v>ﾏｽﾀﾞ ﾓﾄﾑ</v>
      </c>
      <c r="BN128" t="str">
        <f t="shared" si="47"/>
        <v>Motomu Masuda</v>
      </c>
      <c r="BO128" s="164" t="str">
        <f t="shared" si="48"/>
        <v>Y</v>
      </c>
      <c r="BP128" t="str">
        <f t="shared" si="49"/>
        <v>ますだ もとむ</v>
      </c>
      <c r="BQ128" t="e">
        <f>VLOOKUP(AM128,#REF!,12,0)</f>
        <v>#REF!</v>
      </c>
      <c r="BS128" s="173" t="str">
        <f t="shared" si="50"/>
        <v/>
      </c>
      <c r="BT128" s="173" t="str">
        <f t="shared" si="50"/>
        <v/>
      </c>
      <c r="BU128" s="173" t="str">
        <f t="shared" si="50"/>
        <v/>
      </c>
      <c r="BV128" s="173" t="str">
        <f t="shared" si="50"/>
        <v/>
      </c>
      <c r="BW128" s="173" t="e">
        <f t="shared" si="51"/>
        <v>#REF!</v>
      </c>
      <c r="BX128" s="173" t="str">
        <f t="shared" si="52"/>
        <v/>
      </c>
      <c r="BY128" s="174" t="str">
        <f t="shared" si="53"/>
        <v/>
      </c>
      <c r="BZ128" t="str">
        <f t="shared" si="54"/>
        <v/>
      </c>
      <c r="CA128" s="214" t="str">
        <f t="shared" si="55"/>
        <v/>
      </c>
      <c r="CB128" t="str">
        <f t="shared" si="56"/>
        <v/>
      </c>
      <c r="CC128" t="e">
        <f t="shared" si="57"/>
        <v>#REF!</v>
      </c>
      <c r="CD128" t="e">
        <f t="shared" si="33"/>
        <v>#REF!</v>
      </c>
      <c r="CE128" t="str">
        <f t="shared" si="58"/>
        <v/>
      </c>
      <c r="CF128" t="str">
        <f t="shared" si="59"/>
        <v/>
      </c>
      <c r="CG128" t="str">
        <f t="shared" si="60"/>
        <v/>
      </c>
    </row>
    <row r="129" spans="1:85">
      <c r="A129" t="s">
        <v>51</v>
      </c>
      <c r="B129">
        <v>3083</v>
      </c>
      <c r="C129" t="s">
        <v>1060</v>
      </c>
      <c r="D129" t="s">
        <v>4074</v>
      </c>
      <c r="E129" t="s">
        <v>54</v>
      </c>
      <c r="F129" t="s">
        <v>397</v>
      </c>
      <c r="G129" t="s">
        <v>577</v>
      </c>
      <c r="H129" t="s">
        <v>4075</v>
      </c>
      <c r="I129" t="s">
        <v>55</v>
      </c>
      <c r="J129" t="s">
        <v>398</v>
      </c>
      <c r="K129" t="s">
        <v>579</v>
      </c>
      <c r="L129" t="s">
        <v>4079</v>
      </c>
      <c r="M129" s="217">
        <v>506315</v>
      </c>
      <c r="N129" t="s">
        <v>123</v>
      </c>
      <c r="O129" t="s">
        <v>158</v>
      </c>
      <c r="P129" t="str">
        <f t="shared" si="34"/>
        <v>6</v>
      </c>
      <c r="Q129">
        <v>20610</v>
      </c>
      <c r="R129" t="s">
        <v>590</v>
      </c>
      <c r="S129" t="s">
        <v>591</v>
      </c>
      <c r="T129" t="s">
        <v>368</v>
      </c>
      <c r="U129" t="s">
        <v>61</v>
      </c>
      <c r="V129">
        <v>4502</v>
      </c>
      <c r="W129" t="s">
        <v>1049</v>
      </c>
      <c r="X129" t="s">
        <v>1062</v>
      </c>
      <c r="Y129" s="95">
        <v>38823</v>
      </c>
      <c r="Z129" t="s">
        <v>63</v>
      </c>
      <c r="AA129" t="s">
        <v>118</v>
      </c>
      <c r="AB129" t="s">
        <v>162</v>
      </c>
      <c r="AC129" t="s">
        <v>4230</v>
      </c>
      <c r="AD129" t="s">
        <v>1064</v>
      </c>
      <c r="AF129" t="s">
        <v>1065</v>
      </c>
      <c r="AG129" t="s">
        <v>1058</v>
      </c>
      <c r="AI129" s="146" t="e">
        <v>#N/A</v>
      </c>
      <c r="AJ129" t="str">
        <f t="shared" si="35"/>
        <v>Active</v>
      </c>
      <c r="AK129">
        <f t="shared" si="36"/>
        <v>3083</v>
      </c>
      <c r="AL129" t="str">
        <f t="shared" si="37"/>
        <v>松下 亮</v>
      </c>
      <c r="AM129" s="155" t="e">
        <f>+VLOOKUP($AK129,#REF!,3,0)</f>
        <v>#REF!</v>
      </c>
      <c r="AN129" t="e">
        <f t="shared" si="38"/>
        <v>#REF!</v>
      </c>
      <c r="AO129" s="154" t="s">
        <v>54</v>
      </c>
      <c r="AP129" t="e">
        <f>VLOOKUP(AM129,#REF!,2,0)</f>
        <v>#REF!</v>
      </c>
      <c r="AQ129" t="e">
        <f>VLOOKUP(AM129,#REF!,3,0)</f>
        <v>#REF!</v>
      </c>
      <c r="AR129" t="e">
        <f>VLOOKUP(AM129,#REF!,4,0)</f>
        <v>#REF!</v>
      </c>
      <c r="AS129" t="str">
        <f t="shared" si="32"/>
        <v>Oracle Consulting Services</v>
      </c>
      <c r="AT129" t="e">
        <f>VLOOKUP(AM129,#REF!,6,0)</f>
        <v>#REF!</v>
      </c>
      <c r="AU129" t="e">
        <f>VLOOKUP(AM129,#REF!,7,0)</f>
        <v>#REF!</v>
      </c>
      <c r="AV129" t="e">
        <f>VLOOKUP(AM129,#REF!,8,0)</f>
        <v>#REF!</v>
      </c>
      <c r="AW129" s="155">
        <v>506325</v>
      </c>
      <c r="AX129" t="str">
        <f>VLOOKUP($BA129,Jobcodemaster!$A:$J,4,0)</f>
        <v>IC3</v>
      </c>
      <c r="AY129" t="str">
        <f>VLOOKUP($BA129,Jobcodemaster!$A:$J,5,0)</f>
        <v>L6</v>
      </c>
      <c r="AZ129" t="str">
        <f t="shared" si="39"/>
        <v>6</v>
      </c>
      <c r="BA129" s="155">
        <f t="shared" si="40"/>
        <v>20610</v>
      </c>
      <c r="BB129" t="str">
        <f>VLOOKUP($BA129,Jobcodemaster!$A:$J,7,0)</f>
        <v>20610.Senior Principal Consultant - IC3</v>
      </c>
      <c r="BC129" t="str">
        <f>VLOOKUP($BA129,Jobcodemaster!$A:$J,9,0)</f>
        <v>Senior Principal Consultant</v>
      </c>
      <c r="BD129" t="str">
        <f>VLOOKUP($BA129,Jobcodemaster!$A:$J,2,0)</f>
        <v>Delivery</v>
      </c>
      <c r="BE129" t="str">
        <f>VLOOKUP($BA129,Jobcodemaster!$A:$J,3,0)</f>
        <v>B</v>
      </c>
      <c r="BF129" t="e">
        <f>VLOOKUP(AM129,#REF!,14,0)</f>
        <v>#REF!</v>
      </c>
      <c r="BG129" t="e">
        <f>VLOOKUP(AM129,#REF!,15,0)</f>
        <v>#REF!</v>
      </c>
      <c r="BH129" t="str">
        <f t="shared" si="41"/>
        <v>ryo.matsushita@oracle.com</v>
      </c>
      <c r="BI129" s="95">
        <f t="shared" si="42"/>
        <v>38823</v>
      </c>
      <c r="BJ129" t="str">
        <f t="shared" si="43"/>
        <v>C</v>
      </c>
      <c r="BK129" t="str">
        <f t="shared" si="44"/>
        <v>JP-Tokyo-Akasaka Office</v>
      </c>
      <c r="BL129" t="str">
        <f t="shared" si="45"/>
        <v>ACB</v>
      </c>
      <c r="BM129" t="str">
        <f t="shared" si="46"/>
        <v>ﾏﾂｼﾀ ﾘｮｳ</v>
      </c>
      <c r="BN129" t="str">
        <f t="shared" si="47"/>
        <v>Ryo Matsushita</v>
      </c>
      <c r="BO129" s="164">
        <f t="shared" si="48"/>
        <v>0</v>
      </c>
      <c r="BP129" t="str">
        <f t="shared" si="49"/>
        <v>まつした りょう</v>
      </c>
      <c r="BQ129" t="e">
        <f>VLOOKUP(AM129,#REF!,12,0)</f>
        <v>#REF!</v>
      </c>
      <c r="BS129" s="173" t="str">
        <f t="shared" si="50"/>
        <v>Y</v>
      </c>
      <c r="BT129" s="173" t="str">
        <f t="shared" si="50"/>
        <v/>
      </c>
      <c r="BU129" s="173" t="str">
        <f t="shared" si="50"/>
        <v/>
      </c>
      <c r="BV129" s="173" t="str">
        <f t="shared" si="50"/>
        <v/>
      </c>
      <c r="BW129" s="173" t="e">
        <f t="shared" si="51"/>
        <v>#REF!</v>
      </c>
      <c r="BX129" s="173" t="str">
        <f t="shared" si="52"/>
        <v>Y</v>
      </c>
      <c r="BY129" s="174">
        <f t="shared" si="53"/>
        <v>3083</v>
      </c>
      <c r="BZ129" t="str">
        <f t="shared" si="54"/>
        <v>ryo.matsushita@oracle.com</v>
      </c>
      <c r="CA129" s="214">
        <f t="shared" si="55"/>
        <v>43574</v>
      </c>
      <c r="CB129">
        <f t="shared" si="56"/>
        <v>506325</v>
      </c>
      <c r="CC129" t="e">
        <f t="shared" si="57"/>
        <v>#REF!</v>
      </c>
      <c r="CD129" t="e">
        <f t="shared" si="33"/>
        <v>#REF!</v>
      </c>
      <c r="CE129" t="str">
        <f t="shared" si="58"/>
        <v>JPBG  - Oracle Corporation Japan</v>
      </c>
      <c r="CF129" t="str">
        <f t="shared" si="59"/>
        <v/>
      </c>
      <c r="CG129" t="str">
        <f t="shared" si="60"/>
        <v/>
      </c>
    </row>
    <row r="130" spans="1:85">
      <c r="A130" t="s">
        <v>51</v>
      </c>
      <c r="B130">
        <v>3594</v>
      </c>
      <c r="C130" t="s">
        <v>1067</v>
      </c>
      <c r="D130" t="s">
        <v>4074</v>
      </c>
      <c r="E130" t="s">
        <v>54</v>
      </c>
      <c r="F130" t="s">
        <v>397</v>
      </c>
      <c r="G130" t="s">
        <v>577</v>
      </c>
      <c r="H130" t="s">
        <v>4075</v>
      </c>
      <c r="I130" t="s">
        <v>55</v>
      </c>
      <c r="J130" t="s">
        <v>398</v>
      </c>
      <c r="K130" t="s">
        <v>579</v>
      </c>
      <c r="L130" t="s">
        <v>4079</v>
      </c>
      <c r="M130" s="217">
        <v>506315</v>
      </c>
      <c r="N130" t="s">
        <v>123</v>
      </c>
      <c r="O130" t="s">
        <v>158</v>
      </c>
      <c r="P130" t="str">
        <f t="shared" si="34"/>
        <v>6</v>
      </c>
      <c r="Q130">
        <v>20610</v>
      </c>
      <c r="R130" t="s">
        <v>590</v>
      </c>
      <c r="S130" t="s">
        <v>591</v>
      </c>
      <c r="T130" t="s">
        <v>368</v>
      </c>
      <c r="U130" t="s">
        <v>61</v>
      </c>
      <c r="V130">
        <v>4502</v>
      </c>
      <c r="W130" t="s">
        <v>1049</v>
      </c>
      <c r="X130" t="s">
        <v>1068</v>
      </c>
      <c r="Y130" s="95">
        <v>39448</v>
      </c>
      <c r="Z130" t="s">
        <v>63</v>
      </c>
      <c r="AA130" t="s">
        <v>118</v>
      </c>
      <c r="AB130" t="s">
        <v>162</v>
      </c>
      <c r="AC130" t="s">
        <v>4231</v>
      </c>
      <c r="AD130" t="s">
        <v>1070</v>
      </c>
      <c r="AF130" t="s">
        <v>1071</v>
      </c>
      <c r="AG130" t="s">
        <v>1058</v>
      </c>
      <c r="AI130" s="146" t="e">
        <v>#N/A</v>
      </c>
      <c r="AJ130" t="str">
        <f t="shared" si="35"/>
        <v>Active</v>
      </c>
      <c r="AK130">
        <f t="shared" si="36"/>
        <v>3594</v>
      </c>
      <c r="AL130" t="str">
        <f t="shared" si="37"/>
        <v>加藤 健</v>
      </c>
      <c r="AM130" s="155" t="e">
        <f>+VLOOKUP($AK130,#REF!,3,0)</f>
        <v>#REF!</v>
      </c>
      <c r="AN130" t="e">
        <f t="shared" si="38"/>
        <v>#REF!</v>
      </c>
      <c r="AO130" s="154" t="s">
        <v>54</v>
      </c>
      <c r="AP130" t="e">
        <f>VLOOKUP(AM130,#REF!,2,0)</f>
        <v>#REF!</v>
      </c>
      <c r="AQ130" t="e">
        <f>VLOOKUP(AM130,#REF!,3,0)</f>
        <v>#REF!</v>
      </c>
      <c r="AR130" t="e">
        <f>VLOOKUP(AM130,#REF!,4,0)</f>
        <v>#REF!</v>
      </c>
      <c r="AS130" t="str">
        <f t="shared" si="32"/>
        <v>Oracle Consulting Services</v>
      </c>
      <c r="AT130" t="e">
        <f>VLOOKUP(AM130,#REF!,6,0)</f>
        <v>#REF!</v>
      </c>
      <c r="AU130" t="e">
        <f>VLOOKUP(AM130,#REF!,7,0)</f>
        <v>#REF!</v>
      </c>
      <c r="AV130" t="e">
        <f>VLOOKUP(AM130,#REF!,8,0)</f>
        <v>#REF!</v>
      </c>
      <c r="AW130" s="155">
        <v>506325</v>
      </c>
      <c r="AX130" t="str">
        <f>VLOOKUP($BA130,Jobcodemaster!$A:$J,4,0)</f>
        <v>IC3</v>
      </c>
      <c r="AY130" t="str">
        <f>VLOOKUP($BA130,Jobcodemaster!$A:$J,5,0)</f>
        <v>L6</v>
      </c>
      <c r="AZ130" t="str">
        <f t="shared" si="39"/>
        <v>6</v>
      </c>
      <c r="BA130" s="155">
        <f t="shared" si="40"/>
        <v>20610</v>
      </c>
      <c r="BB130" t="str">
        <f>VLOOKUP($BA130,Jobcodemaster!$A:$J,7,0)</f>
        <v>20610.Senior Principal Consultant - IC3</v>
      </c>
      <c r="BC130" t="str">
        <f>VLOOKUP($BA130,Jobcodemaster!$A:$J,9,0)</f>
        <v>Senior Principal Consultant</v>
      </c>
      <c r="BD130" t="str">
        <f>VLOOKUP($BA130,Jobcodemaster!$A:$J,2,0)</f>
        <v>Delivery</v>
      </c>
      <c r="BE130" t="str">
        <f>VLOOKUP($BA130,Jobcodemaster!$A:$J,3,0)</f>
        <v>B</v>
      </c>
      <c r="BF130" t="e">
        <f>VLOOKUP(AM130,#REF!,14,0)</f>
        <v>#REF!</v>
      </c>
      <c r="BG130" t="e">
        <f>VLOOKUP(AM130,#REF!,15,0)</f>
        <v>#REF!</v>
      </c>
      <c r="BH130" t="str">
        <f t="shared" si="41"/>
        <v>ken.kato@oracle.com</v>
      </c>
      <c r="BI130" s="95">
        <f t="shared" si="42"/>
        <v>39448</v>
      </c>
      <c r="BJ130" t="str">
        <f t="shared" si="43"/>
        <v>C</v>
      </c>
      <c r="BK130" t="str">
        <f t="shared" si="44"/>
        <v>JP-Tokyo-Akasaka Office</v>
      </c>
      <c r="BL130" t="str">
        <f t="shared" si="45"/>
        <v>ACB</v>
      </c>
      <c r="BM130" t="str">
        <f t="shared" si="46"/>
        <v>ｶﾄｳ ｹﾝ</v>
      </c>
      <c r="BN130" t="str">
        <f t="shared" si="47"/>
        <v>Ken Kato</v>
      </c>
      <c r="BO130" s="164">
        <f t="shared" si="48"/>
        <v>0</v>
      </c>
      <c r="BP130" t="str">
        <f t="shared" si="49"/>
        <v>かとう けん</v>
      </c>
      <c r="BQ130" t="e">
        <f>VLOOKUP(AM130,#REF!,12,0)</f>
        <v>#REF!</v>
      </c>
      <c r="BS130" s="173" t="str">
        <f t="shared" si="50"/>
        <v>Y</v>
      </c>
      <c r="BT130" s="173" t="str">
        <f t="shared" si="50"/>
        <v/>
      </c>
      <c r="BU130" s="173" t="str">
        <f t="shared" si="50"/>
        <v/>
      </c>
      <c r="BV130" s="173" t="str">
        <f t="shared" si="50"/>
        <v/>
      </c>
      <c r="BW130" s="173" t="e">
        <f t="shared" si="51"/>
        <v>#REF!</v>
      </c>
      <c r="BX130" s="173" t="str">
        <f t="shared" si="52"/>
        <v>Y</v>
      </c>
      <c r="BY130" s="174">
        <f t="shared" si="53"/>
        <v>3594</v>
      </c>
      <c r="BZ130" t="str">
        <f t="shared" si="54"/>
        <v>ken.kato@oracle.com</v>
      </c>
      <c r="CA130" s="214">
        <f t="shared" si="55"/>
        <v>43574</v>
      </c>
      <c r="CB130">
        <f t="shared" si="56"/>
        <v>506325</v>
      </c>
      <c r="CC130" t="e">
        <f t="shared" si="57"/>
        <v>#REF!</v>
      </c>
      <c r="CD130" t="e">
        <f t="shared" si="33"/>
        <v>#REF!</v>
      </c>
      <c r="CE130" t="str">
        <f t="shared" si="58"/>
        <v>JPBG  - Oracle Corporation Japan</v>
      </c>
      <c r="CF130" t="str">
        <f t="shared" si="59"/>
        <v/>
      </c>
      <c r="CG130" t="str">
        <f t="shared" si="60"/>
        <v/>
      </c>
    </row>
    <row r="131" spans="1:85">
      <c r="A131" t="s">
        <v>51</v>
      </c>
      <c r="B131">
        <v>4755</v>
      </c>
      <c r="C131" t="s">
        <v>1073</v>
      </c>
      <c r="D131" t="s">
        <v>4074</v>
      </c>
      <c r="E131" t="s">
        <v>54</v>
      </c>
      <c r="F131" t="s">
        <v>397</v>
      </c>
      <c r="G131" t="s">
        <v>577</v>
      </c>
      <c r="H131" t="s">
        <v>4075</v>
      </c>
      <c r="I131" t="s">
        <v>55</v>
      </c>
      <c r="J131" t="s">
        <v>398</v>
      </c>
      <c r="K131" t="s">
        <v>579</v>
      </c>
      <c r="L131" t="s">
        <v>4079</v>
      </c>
      <c r="M131" s="217">
        <v>501636</v>
      </c>
      <c r="N131" t="s">
        <v>123</v>
      </c>
      <c r="O131" t="s">
        <v>158</v>
      </c>
      <c r="P131" t="str">
        <f t="shared" si="34"/>
        <v>6</v>
      </c>
      <c r="Q131">
        <v>21630</v>
      </c>
      <c r="R131" t="s">
        <v>527</v>
      </c>
      <c r="S131" t="s">
        <v>528</v>
      </c>
      <c r="T131" t="s">
        <v>529</v>
      </c>
      <c r="U131" t="s">
        <v>61</v>
      </c>
      <c r="V131">
        <v>4502</v>
      </c>
      <c r="W131" t="s">
        <v>1049</v>
      </c>
      <c r="X131" t="s">
        <v>1074</v>
      </c>
      <c r="Y131" s="95">
        <v>41395</v>
      </c>
      <c r="Z131" t="s">
        <v>63</v>
      </c>
      <c r="AA131" t="s">
        <v>118</v>
      </c>
      <c r="AB131" t="s">
        <v>162</v>
      </c>
      <c r="AC131" t="s">
        <v>4232</v>
      </c>
      <c r="AD131" t="s">
        <v>1076</v>
      </c>
      <c r="AF131" t="s">
        <v>1077</v>
      </c>
      <c r="AG131" t="s">
        <v>1058</v>
      </c>
      <c r="AI131" s="146" t="e">
        <v>#N/A</v>
      </c>
      <c r="AJ131" t="str">
        <f t="shared" si="35"/>
        <v>Active</v>
      </c>
      <c r="AK131">
        <f t="shared" si="36"/>
        <v>4755</v>
      </c>
      <c r="AL131" t="str">
        <f t="shared" si="37"/>
        <v>横山 誠</v>
      </c>
      <c r="AM131" s="155" t="e">
        <f>+VLOOKUP($AK131,#REF!,3,0)</f>
        <v>#REF!</v>
      </c>
      <c r="AN131" t="e">
        <f t="shared" si="38"/>
        <v>#REF!</v>
      </c>
      <c r="AO131" s="154" t="s">
        <v>54</v>
      </c>
      <c r="AP131" t="e">
        <f>VLOOKUP(AM131,#REF!,2,0)</f>
        <v>#REF!</v>
      </c>
      <c r="AQ131" t="e">
        <f>VLOOKUP(AM131,#REF!,3,0)</f>
        <v>#REF!</v>
      </c>
      <c r="AR131" t="e">
        <f>VLOOKUP(AM131,#REF!,4,0)</f>
        <v>#REF!</v>
      </c>
      <c r="AS131" t="str">
        <f t="shared" ref="AS131:AS194" si="61">I131</f>
        <v>Oracle Consulting Services</v>
      </c>
      <c r="AT131" t="e">
        <f>VLOOKUP(AM131,#REF!,6,0)</f>
        <v>#REF!</v>
      </c>
      <c r="AU131" t="e">
        <f>VLOOKUP(AM131,#REF!,7,0)</f>
        <v>#REF!</v>
      </c>
      <c r="AV131" t="e">
        <f>VLOOKUP(AM131,#REF!,8,0)</f>
        <v>#REF!</v>
      </c>
      <c r="AW131" s="155">
        <v>501636</v>
      </c>
      <c r="AX131" t="str">
        <f>VLOOKUP($BA131,Jobcodemaster!$A:$J,4,0)</f>
        <v>IC3</v>
      </c>
      <c r="AY131" t="str">
        <f>VLOOKUP($BA131,Jobcodemaster!$A:$J,5,0)</f>
        <v>L6</v>
      </c>
      <c r="AZ131" t="str">
        <f t="shared" si="39"/>
        <v>6</v>
      </c>
      <c r="BA131" s="155">
        <f t="shared" si="40"/>
        <v>21630</v>
      </c>
      <c r="BB131" t="str">
        <f>VLOOKUP($BA131,Jobcodemaster!$A:$J,7,0)</f>
        <v>21630.Consulting Solution Lead - IC3</v>
      </c>
      <c r="BC131" t="str">
        <f>VLOOKUP($BA131,Jobcodemaster!$A:$J,9,0)</f>
        <v>Consulting Solution Lead</v>
      </c>
      <c r="BD131" t="str">
        <f>VLOOKUP($BA131,Jobcodemaster!$A:$J,2,0)</f>
        <v>Solution</v>
      </c>
      <c r="BE131" t="str">
        <f>VLOOKUP($BA131,Jobcodemaster!$A:$J,3,0)</f>
        <v>B</v>
      </c>
      <c r="BF131" t="e">
        <f>VLOOKUP(AM131,#REF!,14,0)</f>
        <v>#REF!</v>
      </c>
      <c r="BG131" t="e">
        <f>VLOOKUP(AM131,#REF!,15,0)</f>
        <v>#REF!</v>
      </c>
      <c r="BH131" t="str">
        <f t="shared" si="41"/>
        <v>makoto.yokoyama@oracle.com</v>
      </c>
      <c r="BI131" s="95">
        <f t="shared" si="42"/>
        <v>41395</v>
      </c>
      <c r="BJ131" t="str">
        <f t="shared" si="43"/>
        <v>C</v>
      </c>
      <c r="BK131" t="str">
        <f t="shared" si="44"/>
        <v>JP-Tokyo-Akasaka Office</v>
      </c>
      <c r="BL131" t="str">
        <f t="shared" si="45"/>
        <v>ACB</v>
      </c>
      <c r="BM131" t="str">
        <f t="shared" si="46"/>
        <v>ﾖｺﾔﾏ ﾏｺﾄ</v>
      </c>
      <c r="BN131" t="str">
        <f t="shared" si="47"/>
        <v>Makoto Yokoyama</v>
      </c>
      <c r="BO131" s="164">
        <f t="shared" si="48"/>
        <v>0</v>
      </c>
      <c r="BP131" t="str">
        <f t="shared" si="49"/>
        <v>よこやま まこと</v>
      </c>
      <c r="BQ131" t="e">
        <f>VLOOKUP(AM131,#REF!,12,0)</f>
        <v>#REF!</v>
      </c>
      <c r="BS131" s="173" t="str">
        <f t="shared" si="50"/>
        <v/>
      </c>
      <c r="BT131" s="173" t="str">
        <f t="shared" si="50"/>
        <v/>
      </c>
      <c r="BU131" s="173" t="str">
        <f t="shared" si="50"/>
        <v/>
      </c>
      <c r="BV131" s="173" t="str">
        <f t="shared" ref="BV131:BV194" si="62">IF(P131&lt;&gt;AZ131,"Y","")</f>
        <v/>
      </c>
      <c r="BW131" s="173" t="e">
        <f t="shared" si="51"/>
        <v>#REF!</v>
      </c>
      <c r="BX131" s="173" t="str">
        <f t="shared" si="52"/>
        <v/>
      </c>
      <c r="BY131" s="174" t="str">
        <f t="shared" si="53"/>
        <v/>
      </c>
      <c r="BZ131" t="str">
        <f t="shared" si="54"/>
        <v/>
      </c>
      <c r="CA131" s="214" t="str">
        <f t="shared" si="55"/>
        <v/>
      </c>
      <c r="CB131" t="str">
        <f t="shared" si="56"/>
        <v/>
      </c>
      <c r="CC131" t="e">
        <f t="shared" si="57"/>
        <v>#REF!</v>
      </c>
      <c r="CD131" t="e">
        <f t="shared" ref="CD131:CD194" si="63">IF($BW131="","",VLOOKUP(CC:CC,AK:BH,24,FALSE))</f>
        <v>#REF!</v>
      </c>
      <c r="CE131" t="str">
        <f t="shared" si="58"/>
        <v/>
      </c>
      <c r="CF131" t="str">
        <f t="shared" si="59"/>
        <v/>
      </c>
      <c r="CG131" t="str">
        <f t="shared" si="60"/>
        <v/>
      </c>
    </row>
    <row r="132" spans="1:85">
      <c r="A132" t="s">
        <v>51</v>
      </c>
      <c r="B132">
        <v>3770</v>
      </c>
      <c r="C132" t="s">
        <v>1079</v>
      </c>
      <c r="D132" t="s">
        <v>4074</v>
      </c>
      <c r="E132" t="s">
        <v>54</v>
      </c>
      <c r="F132" t="s">
        <v>397</v>
      </c>
      <c r="G132" t="s">
        <v>577</v>
      </c>
      <c r="H132" t="s">
        <v>4075</v>
      </c>
      <c r="I132" t="s">
        <v>55</v>
      </c>
      <c r="J132" t="s">
        <v>398</v>
      </c>
      <c r="K132" t="s">
        <v>579</v>
      </c>
      <c r="L132" t="s">
        <v>4079</v>
      </c>
      <c r="M132" s="217">
        <v>506315</v>
      </c>
      <c r="N132" t="s">
        <v>123</v>
      </c>
      <c r="O132" t="s">
        <v>124</v>
      </c>
      <c r="P132" t="str">
        <f t="shared" ref="P132:P195" si="64">MID(O132,2,LEN(O132))</f>
        <v>5</v>
      </c>
      <c r="Q132">
        <v>20515</v>
      </c>
      <c r="R132" t="s">
        <v>432</v>
      </c>
      <c r="S132" t="s">
        <v>433</v>
      </c>
      <c r="T132" t="s">
        <v>368</v>
      </c>
      <c r="U132" t="s">
        <v>61</v>
      </c>
      <c r="V132">
        <v>4502</v>
      </c>
      <c r="W132" t="s">
        <v>1049</v>
      </c>
      <c r="X132" t="s">
        <v>1081</v>
      </c>
      <c r="Y132" s="95">
        <v>39569</v>
      </c>
      <c r="Z132" t="s">
        <v>63</v>
      </c>
      <c r="AA132" t="s">
        <v>118</v>
      </c>
      <c r="AB132" t="s">
        <v>162</v>
      </c>
      <c r="AC132" t="s">
        <v>4233</v>
      </c>
      <c r="AD132" t="s">
        <v>1083</v>
      </c>
      <c r="AF132" t="s">
        <v>1084</v>
      </c>
      <c r="AG132" t="s">
        <v>1058</v>
      </c>
      <c r="AI132" s="146" t="e">
        <v>#N/A</v>
      </c>
      <c r="AJ132" t="str">
        <f t="shared" ref="AJ132:AJ195" si="65">A132</f>
        <v>Active</v>
      </c>
      <c r="AK132">
        <f t="shared" ref="AK132:AK195" si="66">B132</f>
        <v>3770</v>
      </c>
      <c r="AL132" t="str">
        <f t="shared" ref="AL132:AL195" si="67">C132</f>
        <v>永井 貴弘</v>
      </c>
      <c r="AM132" s="155" t="e">
        <f>+VLOOKUP($AK132,#REF!,3,0)</f>
        <v>#REF!</v>
      </c>
      <c r="AN132" t="e">
        <f t="shared" ref="AN132:AN195" si="68">CONCATENATE(AO132,IF(AP132="", "", " - "&amp;AP132),IF(AQ132="",""," - "&amp;AQ132),IF(AR132="",""," - "&amp;AR132))</f>
        <v>#REF!</v>
      </c>
      <c r="AO132" s="154" t="s">
        <v>54</v>
      </c>
      <c r="AP132" t="e">
        <f>VLOOKUP(AM132,#REF!,2,0)</f>
        <v>#REF!</v>
      </c>
      <c r="AQ132" t="e">
        <f>VLOOKUP(AM132,#REF!,3,0)</f>
        <v>#REF!</v>
      </c>
      <c r="AR132" t="e">
        <f>VLOOKUP(AM132,#REF!,4,0)</f>
        <v>#REF!</v>
      </c>
      <c r="AS132" t="str">
        <f t="shared" si="61"/>
        <v>Oracle Consulting Services</v>
      </c>
      <c r="AT132" t="e">
        <f>VLOOKUP(AM132,#REF!,6,0)</f>
        <v>#REF!</v>
      </c>
      <c r="AU132" t="e">
        <f>VLOOKUP(AM132,#REF!,7,0)</f>
        <v>#REF!</v>
      </c>
      <c r="AV132" t="e">
        <f>VLOOKUP(AM132,#REF!,8,0)</f>
        <v>#REF!</v>
      </c>
      <c r="AW132" s="155">
        <v>506325</v>
      </c>
      <c r="AX132" t="str">
        <f>VLOOKUP($BA132,Jobcodemaster!$A:$J,4,0)</f>
        <v>IC3</v>
      </c>
      <c r="AY132" t="str">
        <f>VLOOKUP($BA132,Jobcodemaster!$A:$J,5,0)</f>
        <v>L5</v>
      </c>
      <c r="AZ132" t="str">
        <f t="shared" ref="AZ132:AZ195" si="69">MID(AY132,2,LEN(AY132))</f>
        <v>5</v>
      </c>
      <c r="BA132" s="155">
        <f t="shared" ref="BA132:BA195" si="70">Q132</f>
        <v>20515</v>
      </c>
      <c r="BB132" t="str">
        <f>VLOOKUP($BA132,Jobcodemaster!$A:$J,7,0)</f>
        <v>20515.Principal Consultant - IC3</v>
      </c>
      <c r="BC132" t="str">
        <f>VLOOKUP($BA132,Jobcodemaster!$A:$J,9,0)</f>
        <v>Principal Consultant</v>
      </c>
      <c r="BD132" t="str">
        <f>VLOOKUP($BA132,Jobcodemaster!$A:$J,2,0)</f>
        <v>Delivery</v>
      </c>
      <c r="BE132" t="str">
        <f>VLOOKUP($BA132,Jobcodemaster!$A:$J,3,0)</f>
        <v>B</v>
      </c>
      <c r="BF132" t="e">
        <f>VLOOKUP(AM132,#REF!,14,0)</f>
        <v>#REF!</v>
      </c>
      <c r="BG132" t="e">
        <f>VLOOKUP(AM132,#REF!,15,0)</f>
        <v>#REF!</v>
      </c>
      <c r="BH132" t="str">
        <f t="shared" ref="BH132:BH195" si="71">X132</f>
        <v>takahiro.nagai@oracle.com</v>
      </c>
      <c r="BI132" s="95">
        <f t="shared" ref="BI132:BI195" si="72">Y132</f>
        <v>39569</v>
      </c>
      <c r="BJ132" t="str">
        <f t="shared" ref="BJ132:BJ195" si="73">Z132</f>
        <v>C</v>
      </c>
      <c r="BK132" t="str">
        <f t="shared" ref="BK132:BK195" si="74">AA132</f>
        <v>JP-Tokyo-Akasaka Office</v>
      </c>
      <c r="BL132" t="str">
        <f t="shared" ref="BL132:BL195" si="75">AB132</f>
        <v>ACB</v>
      </c>
      <c r="BM132" t="str">
        <f t="shared" ref="BM132:BM195" si="76">AC132</f>
        <v>ﾅｶﾞｲ ﾀｶﾋﾛ</v>
      </c>
      <c r="BN132" t="str">
        <f t="shared" ref="BN132:BN195" si="77">AD132</f>
        <v>Takahiro Nagai</v>
      </c>
      <c r="BO132" s="164">
        <f t="shared" ref="BO132:BO195" si="78">AE132</f>
        <v>0</v>
      </c>
      <c r="BP132" t="str">
        <f t="shared" ref="BP132:BP195" si="79">AF132</f>
        <v>ながい たかひろ</v>
      </c>
      <c r="BQ132" t="e">
        <f>VLOOKUP(AM132,#REF!,12,0)</f>
        <v>#REF!</v>
      </c>
      <c r="BS132" s="173" t="str">
        <f t="shared" ref="BS132:BV195" si="80">IF(M132&lt;&gt;AW132,"Y","")</f>
        <v>Y</v>
      </c>
      <c r="BT132" s="173" t="str">
        <f t="shared" si="80"/>
        <v/>
      </c>
      <c r="BU132" s="173" t="str">
        <f t="shared" si="80"/>
        <v/>
      </c>
      <c r="BV132" s="173" t="str">
        <f t="shared" si="62"/>
        <v/>
      </c>
      <c r="BW132" s="173" t="e">
        <f t="shared" ref="BW132:BW195" si="81">IF(W132&lt;&gt;BG132,"Y","")</f>
        <v>#REF!</v>
      </c>
      <c r="BX132" s="173" t="str">
        <f t="shared" ref="BX132:BX195" si="82">IF(COUNTIF(BS132:BW132,"Y")&lt;&gt;0,"Y","")</f>
        <v>Y</v>
      </c>
      <c r="BY132" s="174">
        <f t="shared" ref="BY132:BY195" si="83">IF($BX132="","",B132)</f>
        <v>3770</v>
      </c>
      <c r="BZ132" t="str">
        <f t="shared" ref="BZ132:BZ195" si="84">IF($BX132="","",X132)</f>
        <v>takahiro.nagai@oracle.com</v>
      </c>
      <c r="CA132" s="214">
        <f t="shared" ref="CA132:CA195" si="85">IF($BX132="","",DATE(2019,4,19))</f>
        <v>43574</v>
      </c>
      <c r="CB132">
        <f t="shared" ref="CB132:CB195" si="86">IF($BS132="","",AW132)</f>
        <v>506325</v>
      </c>
      <c r="CC132" t="e">
        <f t="shared" ref="CC132:CC195" si="87">IF($BW132="","",VALUE(BF132))</f>
        <v>#REF!</v>
      </c>
      <c r="CD132" t="e">
        <f t="shared" si="63"/>
        <v>#REF!</v>
      </c>
      <c r="CE132" t="str">
        <f t="shared" ref="CE132:CE195" si="88">IF($BX132="","","JPBG  - Oracle Corporation Japan")</f>
        <v>JPBG  - Oracle Corporation Japan</v>
      </c>
      <c r="CF132" t="str">
        <f t="shared" ref="CF132:CF195" si="89">IF($BV132="","",AW132)</f>
        <v/>
      </c>
      <c r="CG132" t="str">
        <f t="shared" ref="CG132:CG195" si="90">IF($BV132="","",BB132)</f>
        <v/>
      </c>
    </row>
    <row r="133" spans="1:85">
      <c r="A133" t="s">
        <v>51</v>
      </c>
      <c r="B133">
        <v>3889</v>
      </c>
      <c r="C133" t="s">
        <v>1086</v>
      </c>
      <c r="D133" t="s">
        <v>4074</v>
      </c>
      <c r="E133" t="s">
        <v>54</v>
      </c>
      <c r="F133" t="s">
        <v>397</v>
      </c>
      <c r="G133" t="s">
        <v>577</v>
      </c>
      <c r="H133" t="s">
        <v>4075</v>
      </c>
      <c r="I133" t="s">
        <v>55</v>
      </c>
      <c r="J133" t="s">
        <v>398</v>
      </c>
      <c r="K133" t="s">
        <v>579</v>
      </c>
      <c r="L133" t="s">
        <v>4079</v>
      </c>
      <c r="M133" s="217">
        <v>506315</v>
      </c>
      <c r="N133" t="s">
        <v>123</v>
      </c>
      <c r="O133" t="s">
        <v>124</v>
      </c>
      <c r="P133" t="str">
        <f t="shared" si="64"/>
        <v>5</v>
      </c>
      <c r="Q133">
        <v>20515</v>
      </c>
      <c r="R133" t="s">
        <v>432</v>
      </c>
      <c r="S133" t="s">
        <v>433</v>
      </c>
      <c r="T133" t="s">
        <v>368</v>
      </c>
      <c r="U133" t="s">
        <v>61</v>
      </c>
      <c r="V133">
        <v>4502</v>
      </c>
      <c r="W133" t="s">
        <v>1049</v>
      </c>
      <c r="X133" t="s">
        <v>1087</v>
      </c>
      <c r="Y133" s="95">
        <v>39814</v>
      </c>
      <c r="Z133" t="s">
        <v>63</v>
      </c>
      <c r="AA133" t="s">
        <v>118</v>
      </c>
      <c r="AB133" t="s">
        <v>162</v>
      </c>
      <c r="AC133" t="s">
        <v>4234</v>
      </c>
      <c r="AD133" t="s">
        <v>1089</v>
      </c>
      <c r="AF133" t="s">
        <v>1090</v>
      </c>
      <c r="AG133" t="s">
        <v>1058</v>
      </c>
      <c r="AI133" s="146" t="e">
        <v>#N/A</v>
      </c>
      <c r="AJ133" t="str">
        <f t="shared" si="65"/>
        <v>Active</v>
      </c>
      <c r="AK133">
        <f t="shared" si="66"/>
        <v>3889</v>
      </c>
      <c r="AL133" t="str">
        <f t="shared" si="67"/>
        <v>草薙 康裕</v>
      </c>
      <c r="AM133" s="155" t="e">
        <f>+VLOOKUP($AK133,#REF!,3,0)</f>
        <v>#REF!</v>
      </c>
      <c r="AN133" t="e">
        <f t="shared" si="68"/>
        <v>#REF!</v>
      </c>
      <c r="AO133" s="154" t="s">
        <v>54</v>
      </c>
      <c r="AP133" t="e">
        <f>VLOOKUP(AM133,#REF!,2,0)</f>
        <v>#REF!</v>
      </c>
      <c r="AQ133" t="e">
        <f>VLOOKUP(AM133,#REF!,3,0)</f>
        <v>#REF!</v>
      </c>
      <c r="AR133" t="e">
        <f>VLOOKUP(AM133,#REF!,4,0)</f>
        <v>#REF!</v>
      </c>
      <c r="AS133" t="str">
        <f t="shared" si="61"/>
        <v>Oracle Consulting Services</v>
      </c>
      <c r="AT133" t="e">
        <f>VLOOKUP(AM133,#REF!,6,0)</f>
        <v>#REF!</v>
      </c>
      <c r="AU133" t="e">
        <f>VLOOKUP(AM133,#REF!,7,0)</f>
        <v>#REF!</v>
      </c>
      <c r="AV133" t="e">
        <f>VLOOKUP(AM133,#REF!,8,0)</f>
        <v>#REF!</v>
      </c>
      <c r="AW133" s="155">
        <v>506325</v>
      </c>
      <c r="AX133" t="str">
        <f>VLOOKUP($BA133,Jobcodemaster!$A:$J,4,0)</f>
        <v>IC3</v>
      </c>
      <c r="AY133" t="str">
        <f>VLOOKUP($BA133,Jobcodemaster!$A:$J,5,0)</f>
        <v>L5</v>
      </c>
      <c r="AZ133" t="str">
        <f t="shared" si="69"/>
        <v>5</v>
      </c>
      <c r="BA133" s="155">
        <f t="shared" si="70"/>
        <v>20515</v>
      </c>
      <c r="BB133" t="str">
        <f>VLOOKUP($BA133,Jobcodemaster!$A:$J,7,0)</f>
        <v>20515.Principal Consultant - IC3</v>
      </c>
      <c r="BC133" t="str">
        <f>VLOOKUP($BA133,Jobcodemaster!$A:$J,9,0)</f>
        <v>Principal Consultant</v>
      </c>
      <c r="BD133" t="str">
        <f>VLOOKUP($BA133,Jobcodemaster!$A:$J,2,0)</f>
        <v>Delivery</v>
      </c>
      <c r="BE133" t="str">
        <f>VLOOKUP($BA133,Jobcodemaster!$A:$J,3,0)</f>
        <v>B</v>
      </c>
      <c r="BF133" t="e">
        <f>VLOOKUP(AM133,#REF!,14,0)</f>
        <v>#REF!</v>
      </c>
      <c r="BG133" t="e">
        <f>VLOOKUP(AM133,#REF!,15,0)</f>
        <v>#REF!</v>
      </c>
      <c r="BH133" t="str">
        <f t="shared" si="71"/>
        <v>yasuhiro.kusanagi@oracle.com</v>
      </c>
      <c r="BI133" s="95">
        <f t="shared" si="72"/>
        <v>39814</v>
      </c>
      <c r="BJ133" t="str">
        <f t="shared" si="73"/>
        <v>C</v>
      </c>
      <c r="BK133" t="str">
        <f t="shared" si="74"/>
        <v>JP-Tokyo-Akasaka Office</v>
      </c>
      <c r="BL133" t="str">
        <f t="shared" si="75"/>
        <v>ACB</v>
      </c>
      <c r="BM133" t="str">
        <f t="shared" si="76"/>
        <v>ｸｻﾅｷﾞ ﾔｽﾋﾛ</v>
      </c>
      <c r="BN133" t="str">
        <f t="shared" si="77"/>
        <v>Yasuhiro Kusanagi</v>
      </c>
      <c r="BO133" s="164">
        <f t="shared" si="78"/>
        <v>0</v>
      </c>
      <c r="BP133" t="str">
        <f t="shared" si="79"/>
        <v>くさなぎ やすひろ</v>
      </c>
      <c r="BQ133" t="e">
        <f>VLOOKUP(AM133,#REF!,12,0)</f>
        <v>#REF!</v>
      </c>
      <c r="BS133" s="173" t="str">
        <f t="shared" si="80"/>
        <v>Y</v>
      </c>
      <c r="BT133" s="173" t="str">
        <f t="shared" si="80"/>
        <v/>
      </c>
      <c r="BU133" s="173" t="str">
        <f t="shared" si="80"/>
        <v/>
      </c>
      <c r="BV133" s="173" t="str">
        <f t="shared" si="62"/>
        <v/>
      </c>
      <c r="BW133" s="173" t="e">
        <f t="shared" si="81"/>
        <v>#REF!</v>
      </c>
      <c r="BX133" s="173" t="str">
        <f t="shared" si="82"/>
        <v>Y</v>
      </c>
      <c r="BY133" s="174">
        <f t="shared" si="83"/>
        <v>3889</v>
      </c>
      <c r="BZ133" t="str">
        <f t="shared" si="84"/>
        <v>yasuhiro.kusanagi@oracle.com</v>
      </c>
      <c r="CA133" s="214">
        <f t="shared" si="85"/>
        <v>43574</v>
      </c>
      <c r="CB133">
        <f t="shared" si="86"/>
        <v>506325</v>
      </c>
      <c r="CC133" t="e">
        <f t="shared" si="87"/>
        <v>#REF!</v>
      </c>
      <c r="CD133" t="e">
        <f t="shared" si="63"/>
        <v>#REF!</v>
      </c>
      <c r="CE133" t="str">
        <f t="shared" si="88"/>
        <v>JPBG  - Oracle Corporation Japan</v>
      </c>
      <c r="CF133" t="str">
        <f t="shared" si="89"/>
        <v/>
      </c>
      <c r="CG133" t="str">
        <f t="shared" si="90"/>
        <v/>
      </c>
    </row>
    <row r="134" spans="1:85">
      <c r="A134" t="s">
        <v>51</v>
      </c>
      <c r="B134">
        <v>4764</v>
      </c>
      <c r="C134" t="s">
        <v>1092</v>
      </c>
      <c r="D134" t="s">
        <v>4074</v>
      </c>
      <c r="E134" t="s">
        <v>54</v>
      </c>
      <c r="F134" t="s">
        <v>397</v>
      </c>
      <c r="G134" t="s">
        <v>577</v>
      </c>
      <c r="H134" t="s">
        <v>4075</v>
      </c>
      <c r="I134" t="s">
        <v>55</v>
      </c>
      <c r="J134" t="s">
        <v>398</v>
      </c>
      <c r="K134" t="s">
        <v>579</v>
      </c>
      <c r="L134" t="s">
        <v>4079</v>
      </c>
      <c r="M134" s="217">
        <v>506315</v>
      </c>
      <c r="N134" t="s">
        <v>123</v>
      </c>
      <c r="O134" t="s">
        <v>124</v>
      </c>
      <c r="P134" t="str">
        <f t="shared" si="64"/>
        <v>5</v>
      </c>
      <c r="Q134">
        <v>20515</v>
      </c>
      <c r="R134" t="s">
        <v>432</v>
      </c>
      <c r="S134" t="s">
        <v>433</v>
      </c>
      <c r="T134" t="s">
        <v>368</v>
      </c>
      <c r="U134" t="s">
        <v>61</v>
      </c>
      <c r="V134">
        <v>4502</v>
      </c>
      <c r="W134" t="s">
        <v>1049</v>
      </c>
      <c r="X134" t="s">
        <v>1093</v>
      </c>
      <c r="Y134" s="95">
        <v>41426</v>
      </c>
      <c r="Z134" t="s">
        <v>63</v>
      </c>
      <c r="AA134" t="s">
        <v>118</v>
      </c>
      <c r="AB134" t="s">
        <v>162</v>
      </c>
      <c r="AC134" t="s">
        <v>4235</v>
      </c>
      <c r="AD134" t="s">
        <v>1095</v>
      </c>
      <c r="AF134" t="s">
        <v>1096</v>
      </c>
      <c r="AG134" t="s">
        <v>1058</v>
      </c>
      <c r="AI134" s="146" t="e">
        <v>#N/A</v>
      </c>
      <c r="AJ134" t="str">
        <f t="shared" si="65"/>
        <v>Active</v>
      </c>
      <c r="AK134">
        <f t="shared" si="66"/>
        <v>4764</v>
      </c>
      <c r="AL134" t="str">
        <f t="shared" si="67"/>
        <v>坂本 佑太</v>
      </c>
      <c r="AM134" s="155" t="e">
        <f>+VLOOKUP($AK134,#REF!,3,0)</f>
        <v>#REF!</v>
      </c>
      <c r="AN134" t="e">
        <f t="shared" si="68"/>
        <v>#REF!</v>
      </c>
      <c r="AO134" s="154" t="s">
        <v>54</v>
      </c>
      <c r="AP134" t="e">
        <f>VLOOKUP(AM134,#REF!,2,0)</f>
        <v>#REF!</v>
      </c>
      <c r="AQ134" t="e">
        <f>VLOOKUP(AM134,#REF!,3,0)</f>
        <v>#REF!</v>
      </c>
      <c r="AR134" t="e">
        <f>VLOOKUP(AM134,#REF!,4,0)</f>
        <v>#REF!</v>
      </c>
      <c r="AS134" t="str">
        <f t="shared" si="61"/>
        <v>Oracle Consulting Services</v>
      </c>
      <c r="AT134" t="e">
        <f>VLOOKUP(AM134,#REF!,6,0)</f>
        <v>#REF!</v>
      </c>
      <c r="AU134" t="e">
        <f>VLOOKUP(AM134,#REF!,7,0)</f>
        <v>#REF!</v>
      </c>
      <c r="AV134" t="e">
        <f>VLOOKUP(AM134,#REF!,8,0)</f>
        <v>#REF!</v>
      </c>
      <c r="AW134" s="155">
        <v>506325</v>
      </c>
      <c r="AX134" t="str">
        <f>VLOOKUP($BA134,Jobcodemaster!$A:$J,4,0)</f>
        <v>IC3</v>
      </c>
      <c r="AY134" t="str">
        <f>VLOOKUP($BA134,Jobcodemaster!$A:$J,5,0)</f>
        <v>L5</v>
      </c>
      <c r="AZ134" t="str">
        <f t="shared" si="69"/>
        <v>5</v>
      </c>
      <c r="BA134" s="155">
        <f t="shared" si="70"/>
        <v>20515</v>
      </c>
      <c r="BB134" t="str">
        <f>VLOOKUP($BA134,Jobcodemaster!$A:$J,7,0)</f>
        <v>20515.Principal Consultant - IC3</v>
      </c>
      <c r="BC134" t="str">
        <f>VLOOKUP($BA134,Jobcodemaster!$A:$J,9,0)</f>
        <v>Principal Consultant</v>
      </c>
      <c r="BD134" t="str">
        <f>VLOOKUP($BA134,Jobcodemaster!$A:$J,2,0)</f>
        <v>Delivery</v>
      </c>
      <c r="BE134" t="str">
        <f>VLOOKUP($BA134,Jobcodemaster!$A:$J,3,0)</f>
        <v>B</v>
      </c>
      <c r="BF134" t="e">
        <f>VLOOKUP(AM134,#REF!,14,0)</f>
        <v>#REF!</v>
      </c>
      <c r="BG134" t="e">
        <f>VLOOKUP(AM134,#REF!,15,0)</f>
        <v>#REF!</v>
      </c>
      <c r="BH134" t="str">
        <f t="shared" si="71"/>
        <v>yuta.x.sakamoto@oracle.com</v>
      </c>
      <c r="BI134" s="95">
        <f t="shared" si="72"/>
        <v>41426</v>
      </c>
      <c r="BJ134" t="str">
        <f t="shared" si="73"/>
        <v>C</v>
      </c>
      <c r="BK134" t="str">
        <f t="shared" si="74"/>
        <v>JP-Tokyo-Akasaka Office</v>
      </c>
      <c r="BL134" t="str">
        <f t="shared" si="75"/>
        <v>ACB</v>
      </c>
      <c r="BM134" t="str">
        <f t="shared" si="76"/>
        <v>ｻｶﾓﾄ ﾕｳﾀ</v>
      </c>
      <c r="BN134" t="str">
        <f t="shared" si="77"/>
        <v>Yuta Sakamoto</v>
      </c>
      <c r="BO134" s="164">
        <f t="shared" si="78"/>
        <v>0</v>
      </c>
      <c r="BP134" t="str">
        <f t="shared" si="79"/>
        <v>さかもと ゆうた</v>
      </c>
      <c r="BQ134" t="e">
        <f>VLOOKUP(AM134,#REF!,12,0)</f>
        <v>#REF!</v>
      </c>
      <c r="BS134" s="173" t="str">
        <f t="shared" si="80"/>
        <v>Y</v>
      </c>
      <c r="BT134" s="173" t="str">
        <f t="shared" si="80"/>
        <v/>
      </c>
      <c r="BU134" s="173" t="str">
        <f t="shared" si="80"/>
        <v/>
      </c>
      <c r="BV134" s="173" t="str">
        <f t="shared" si="62"/>
        <v/>
      </c>
      <c r="BW134" s="173" t="e">
        <f t="shared" si="81"/>
        <v>#REF!</v>
      </c>
      <c r="BX134" s="173" t="str">
        <f t="shared" si="82"/>
        <v>Y</v>
      </c>
      <c r="BY134" s="174">
        <f t="shared" si="83"/>
        <v>4764</v>
      </c>
      <c r="BZ134" t="str">
        <f t="shared" si="84"/>
        <v>yuta.x.sakamoto@oracle.com</v>
      </c>
      <c r="CA134" s="214">
        <f t="shared" si="85"/>
        <v>43574</v>
      </c>
      <c r="CB134">
        <f t="shared" si="86"/>
        <v>506325</v>
      </c>
      <c r="CC134" t="e">
        <f t="shared" si="87"/>
        <v>#REF!</v>
      </c>
      <c r="CD134" t="e">
        <f t="shared" si="63"/>
        <v>#REF!</v>
      </c>
      <c r="CE134" t="str">
        <f t="shared" si="88"/>
        <v>JPBG  - Oracle Corporation Japan</v>
      </c>
      <c r="CF134" t="str">
        <f t="shared" si="89"/>
        <v/>
      </c>
      <c r="CG134" t="str">
        <f t="shared" si="90"/>
        <v/>
      </c>
    </row>
    <row r="135" spans="1:85">
      <c r="A135" t="s">
        <v>51</v>
      </c>
      <c r="B135">
        <v>980149</v>
      </c>
      <c r="C135" t="s">
        <v>1098</v>
      </c>
      <c r="D135" t="s">
        <v>4074</v>
      </c>
      <c r="E135" t="s">
        <v>54</v>
      </c>
      <c r="F135" t="s">
        <v>397</v>
      </c>
      <c r="G135" t="s">
        <v>577</v>
      </c>
      <c r="H135" t="s">
        <v>4075</v>
      </c>
      <c r="I135" t="s">
        <v>55</v>
      </c>
      <c r="J135" t="s">
        <v>398</v>
      </c>
      <c r="K135" t="s">
        <v>579</v>
      </c>
      <c r="L135" t="s">
        <v>4079</v>
      </c>
      <c r="M135" s="217">
        <v>501636</v>
      </c>
      <c r="N135" t="s">
        <v>123</v>
      </c>
      <c r="O135" t="s">
        <v>124</v>
      </c>
      <c r="P135" t="str">
        <f t="shared" si="64"/>
        <v>5</v>
      </c>
      <c r="Q135">
        <v>20515</v>
      </c>
      <c r="R135" t="s">
        <v>432</v>
      </c>
      <c r="S135" t="s">
        <v>433</v>
      </c>
      <c r="T135" t="s">
        <v>368</v>
      </c>
      <c r="U135" t="s">
        <v>61</v>
      </c>
      <c r="V135">
        <v>4502</v>
      </c>
      <c r="W135" t="s">
        <v>1049</v>
      </c>
      <c r="X135" t="s">
        <v>1100</v>
      </c>
      <c r="Y135" s="95">
        <v>42979</v>
      </c>
      <c r="Z135" t="s">
        <v>63</v>
      </c>
      <c r="AA135" t="s">
        <v>118</v>
      </c>
      <c r="AB135" t="s">
        <v>162</v>
      </c>
      <c r="AC135" t="s">
        <v>4236</v>
      </c>
      <c r="AD135" t="s">
        <v>1102</v>
      </c>
      <c r="AF135" t="s">
        <v>1103</v>
      </c>
      <c r="AG135" t="s">
        <v>1058</v>
      </c>
      <c r="AI135" s="146" t="e">
        <v>#N/A</v>
      </c>
      <c r="AJ135" t="str">
        <f t="shared" si="65"/>
        <v>Active</v>
      </c>
      <c r="AK135">
        <f t="shared" si="66"/>
        <v>980149</v>
      </c>
      <c r="AL135" t="str">
        <f t="shared" si="67"/>
        <v>平泉 慶一</v>
      </c>
      <c r="AM135" s="155" t="e">
        <f>+VLOOKUP($AK135,#REF!,3,0)</f>
        <v>#REF!</v>
      </c>
      <c r="AN135" t="e">
        <f t="shared" si="68"/>
        <v>#REF!</v>
      </c>
      <c r="AO135" s="154" t="s">
        <v>54</v>
      </c>
      <c r="AP135" t="e">
        <f>VLOOKUP(AM135,#REF!,2,0)</f>
        <v>#REF!</v>
      </c>
      <c r="AQ135" t="e">
        <f>VLOOKUP(AM135,#REF!,3,0)</f>
        <v>#REF!</v>
      </c>
      <c r="AR135" t="e">
        <f>VLOOKUP(AM135,#REF!,4,0)</f>
        <v>#REF!</v>
      </c>
      <c r="AS135" t="str">
        <f t="shared" si="61"/>
        <v>Oracle Consulting Services</v>
      </c>
      <c r="AT135" t="e">
        <f>VLOOKUP(AM135,#REF!,6,0)</f>
        <v>#REF!</v>
      </c>
      <c r="AU135" t="e">
        <f>VLOOKUP(AM135,#REF!,7,0)</f>
        <v>#REF!</v>
      </c>
      <c r="AV135" t="e">
        <f>VLOOKUP(AM135,#REF!,8,0)</f>
        <v>#REF!</v>
      </c>
      <c r="AW135" s="155">
        <v>501636</v>
      </c>
      <c r="AX135" t="str">
        <f>VLOOKUP($BA135,Jobcodemaster!$A:$J,4,0)</f>
        <v>IC3</v>
      </c>
      <c r="AY135" t="str">
        <f>VLOOKUP($BA135,Jobcodemaster!$A:$J,5,0)</f>
        <v>L5</v>
      </c>
      <c r="AZ135" t="str">
        <f t="shared" si="69"/>
        <v>5</v>
      </c>
      <c r="BA135" s="155">
        <f t="shared" si="70"/>
        <v>20515</v>
      </c>
      <c r="BB135" t="str">
        <f>VLOOKUP($BA135,Jobcodemaster!$A:$J,7,0)</f>
        <v>20515.Principal Consultant - IC3</v>
      </c>
      <c r="BC135" t="str">
        <f>VLOOKUP($BA135,Jobcodemaster!$A:$J,9,0)</f>
        <v>Principal Consultant</v>
      </c>
      <c r="BD135" t="str">
        <f>VLOOKUP($BA135,Jobcodemaster!$A:$J,2,0)</f>
        <v>Delivery</v>
      </c>
      <c r="BE135" t="str">
        <f>VLOOKUP($BA135,Jobcodemaster!$A:$J,3,0)</f>
        <v>B</v>
      </c>
      <c r="BF135" t="e">
        <f>VLOOKUP(AM135,#REF!,14,0)</f>
        <v>#REF!</v>
      </c>
      <c r="BG135" t="e">
        <f>VLOOKUP(AM135,#REF!,15,0)</f>
        <v>#REF!</v>
      </c>
      <c r="BH135" t="str">
        <f t="shared" si="71"/>
        <v>yoshikazu.hiraizumi@oracle.com</v>
      </c>
      <c r="BI135" s="95">
        <f t="shared" si="72"/>
        <v>42979</v>
      </c>
      <c r="BJ135" t="str">
        <f t="shared" si="73"/>
        <v>C</v>
      </c>
      <c r="BK135" t="str">
        <f t="shared" si="74"/>
        <v>JP-Tokyo-Akasaka Office</v>
      </c>
      <c r="BL135" t="str">
        <f t="shared" si="75"/>
        <v>ACB</v>
      </c>
      <c r="BM135" t="str">
        <f t="shared" si="76"/>
        <v>ﾋﾗｲｽﾞﾐ ﾖｼｶｽﾞ</v>
      </c>
      <c r="BN135" t="str">
        <f t="shared" si="77"/>
        <v>Yoshikazu Hiraizumi</v>
      </c>
      <c r="BO135" s="164">
        <f t="shared" si="78"/>
        <v>0</v>
      </c>
      <c r="BP135" t="str">
        <f t="shared" si="79"/>
        <v>ひらいずみ よしかず</v>
      </c>
      <c r="BQ135" t="e">
        <f>VLOOKUP(AM135,#REF!,12,0)</f>
        <v>#REF!</v>
      </c>
      <c r="BS135" s="173" t="str">
        <f t="shared" si="80"/>
        <v/>
      </c>
      <c r="BT135" s="173" t="str">
        <f t="shared" si="80"/>
        <v/>
      </c>
      <c r="BU135" s="173" t="str">
        <f t="shared" si="80"/>
        <v/>
      </c>
      <c r="BV135" s="173" t="str">
        <f t="shared" si="62"/>
        <v/>
      </c>
      <c r="BW135" s="173" t="e">
        <f t="shared" si="81"/>
        <v>#REF!</v>
      </c>
      <c r="BX135" s="173" t="str">
        <f t="shared" si="82"/>
        <v/>
      </c>
      <c r="BY135" s="174" t="str">
        <f t="shared" si="83"/>
        <v/>
      </c>
      <c r="BZ135" t="str">
        <f t="shared" si="84"/>
        <v/>
      </c>
      <c r="CA135" s="214" t="str">
        <f t="shared" si="85"/>
        <v/>
      </c>
      <c r="CB135" t="str">
        <f t="shared" si="86"/>
        <v/>
      </c>
      <c r="CC135" t="e">
        <f t="shared" si="87"/>
        <v>#REF!</v>
      </c>
      <c r="CD135" t="e">
        <f t="shared" si="63"/>
        <v>#REF!</v>
      </c>
      <c r="CE135" t="str">
        <f t="shared" si="88"/>
        <v/>
      </c>
      <c r="CF135" t="str">
        <f t="shared" si="89"/>
        <v/>
      </c>
      <c r="CG135" t="str">
        <f t="shared" si="90"/>
        <v/>
      </c>
    </row>
    <row r="136" spans="1:85">
      <c r="A136" t="s">
        <v>51</v>
      </c>
      <c r="B136">
        <v>1007710</v>
      </c>
      <c r="C136" t="s">
        <v>1105</v>
      </c>
      <c r="D136" t="s">
        <v>4074</v>
      </c>
      <c r="E136" t="s">
        <v>54</v>
      </c>
      <c r="F136" t="s">
        <v>397</v>
      </c>
      <c r="G136" t="s">
        <v>577</v>
      </c>
      <c r="H136" t="s">
        <v>4075</v>
      </c>
      <c r="I136" t="s">
        <v>55</v>
      </c>
      <c r="J136" t="s">
        <v>398</v>
      </c>
      <c r="K136" t="s">
        <v>579</v>
      </c>
      <c r="L136" t="s">
        <v>4079</v>
      </c>
      <c r="M136" s="217">
        <v>506315</v>
      </c>
      <c r="N136" t="s">
        <v>123</v>
      </c>
      <c r="O136" t="s">
        <v>124</v>
      </c>
      <c r="P136" t="str">
        <f t="shared" si="64"/>
        <v>5</v>
      </c>
      <c r="Q136">
        <v>20515</v>
      </c>
      <c r="R136" t="s">
        <v>432</v>
      </c>
      <c r="S136" t="s">
        <v>433</v>
      </c>
      <c r="T136" t="s">
        <v>368</v>
      </c>
      <c r="U136" t="s">
        <v>61</v>
      </c>
      <c r="V136">
        <v>4502</v>
      </c>
      <c r="W136" t="s">
        <v>1049</v>
      </c>
      <c r="X136" t="s">
        <v>1106</v>
      </c>
      <c r="Y136" s="95">
        <v>43101</v>
      </c>
      <c r="Z136" t="s">
        <v>63</v>
      </c>
      <c r="AA136" t="s">
        <v>118</v>
      </c>
      <c r="AB136" t="s">
        <v>162</v>
      </c>
      <c r="AC136" t="s">
        <v>4237</v>
      </c>
      <c r="AD136" t="s">
        <v>1108</v>
      </c>
      <c r="AF136" t="s">
        <v>1109</v>
      </c>
      <c r="AG136" t="s">
        <v>1058</v>
      </c>
      <c r="AI136" s="146" t="e">
        <v>#N/A</v>
      </c>
      <c r="AJ136" t="str">
        <f t="shared" si="65"/>
        <v>Active</v>
      </c>
      <c r="AK136">
        <f t="shared" si="66"/>
        <v>1007710</v>
      </c>
      <c r="AL136" t="str">
        <f t="shared" si="67"/>
        <v>佐野 一高</v>
      </c>
      <c r="AM136" s="155" t="e">
        <f>+VLOOKUP($AK136,#REF!,3,0)</f>
        <v>#REF!</v>
      </c>
      <c r="AN136" t="e">
        <f t="shared" si="68"/>
        <v>#REF!</v>
      </c>
      <c r="AO136" s="154" t="s">
        <v>54</v>
      </c>
      <c r="AP136" t="e">
        <f>VLOOKUP(AM136,#REF!,2,0)</f>
        <v>#REF!</v>
      </c>
      <c r="AQ136" t="e">
        <f>VLOOKUP(AM136,#REF!,3,0)</f>
        <v>#REF!</v>
      </c>
      <c r="AR136" t="e">
        <f>VLOOKUP(AM136,#REF!,4,0)</f>
        <v>#REF!</v>
      </c>
      <c r="AS136" t="str">
        <f t="shared" si="61"/>
        <v>Oracle Consulting Services</v>
      </c>
      <c r="AT136" t="e">
        <f>VLOOKUP(AM136,#REF!,6,0)</f>
        <v>#REF!</v>
      </c>
      <c r="AU136" t="e">
        <f>VLOOKUP(AM136,#REF!,7,0)</f>
        <v>#REF!</v>
      </c>
      <c r="AV136" t="e">
        <f>VLOOKUP(AM136,#REF!,8,0)</f>
        <v>#REF!</v>
      </c>
      <c r="AW136" s="155">
        <v>506325</v>
      </c>
      <c r="AX136" t="str">
        <f>VLOOKUP($BA136,Jobcodemaster!$A:$J,4,0)</f>
        <v>IC3</v>
      </c>
      <c r="AY136" t="str">
        <f>VLOOKUP($BA136,Jobcodemaster!$A:$J,5,0)</f>
        <v>L5</v>
      </c>
      <c r="AZ136" t="str">
        <f t="shared" si="69"/>
        <v>5</v>
      </c>
      <c r="BA136" s="155">
        <f t="shared" si="70"/>
        <v>20515</v>
      </c>
      <c r="BB136" t="str">
        <f>VLOOKUP($BA136,Jobcodemaster!$A:$J,7,0)</f>
        <v>20515.Principal Consultant - IC3</v>
      </c>
      <c r="BC136" t="str">
        <f>VLOOKUP($BA136,Jobcodemaster!$A:$J,9,0)</f>
        <v>Principal Consultant</v>
      </c>
      <c r="BD136" t="str">
        <f>VLOOKUP($BA136,Jobcodemaster!$A:$J,2,0)</f>
        <v>Delivery</v>
      </c>
      <c r="BE136" t="str">
        <f>VLOOKUP($BA136,Jobcodemaster!$A:$J,3,0)</f>
        <v>B</v>
      </c>
      <c r="BF136" t="e">
        <f>VLOOKUP(AM136,#REF!,14,0)</f>
        <v>#REF!</v>
      </c>
      <c r="BG136" t="e">
        <f>VLOOKUP(AM136,#REF!,15,0)</f>
        <v>#REF!</v>
      </c>
      <c r="BH136" t="str">
        <f t="shared" si="71"/>
        <v>ikkou.sano@oracle.com</v>
      </c>
      <c r="BI136" s="95">
        <f t="shared" si="72"/>
        <v>43101</v>
      </c>
      <c r="BJ136" t="str">
        <f t="shared" si="73"/>
        <v>C</v>
      </c>
      <c r="BK136" t="str">
        <f t="shared" si="74"/>
        <v>JP-Tokyo-Akasaka Office</v>
      </c>
      <c r="BL136" t="str">
        <f t="shared" si="75"/>
        <v>ACB</v>
      </c>
      <c r="BM136" t="str">
        <f t="shared" si="76"/>
        <v>ｻﾉ ｲｯｺｳ</v>
      </c>
      <c r="BN136" t="str">
        <f t="shared" si="77"/>
        <v>Ikkou Sano</v>
      </c>
      <c r="BO136" s="164">
        <f t="shared" si="78"/>
        <v>0</v>
      </c>
      <c r="BP136" t="str">
        <f t="shared" si="79"/>
        <v>さの いっこう</v>
      </c>
      <c r="BQ136" t="e">
        <f>VLOOKUP(AM136,#REF!,12,0)</f>
        <v>#REF!</v>
      </c>
      <c r="BS136" s="173" t="str">
        <f t="shared" si="80"/>
        <v>Y</v>
      </c>
      <c r="BT136" s="173" t="str">
        <f t="shared" si="80"/>
        <v/>
      </c>
      <c r="BU136" s="173" t="str">
        <f t="shared" si="80"/>
        <v/>
      </c>
      <c r="BV136" s="173" t="str">
        <f t="shared" si="62"/>
        <v/>
      </c>
      <c r="BW136" s="173" t="e">
        <f t="shared" si="81"/>
        <v>#REF!</v>
      </c>
      <c r="BX136" s="173" t="str">
        <f t="shared" si="82"/>
        <v>Y</v>
      </c>
      <c r="BY136" s="174">
        <f t="shared" si="83"/>
        <v>1007710</v>
      </c>
      <c r="BZ136" t="str">
        <f t="shared" si="84"/>
        <v>ikkou.sano@oracle.com</v>
      </c>
      <c r="CA136" s="214">
        <f t="shared" si="85"/>
        <v>43574</v>
      </c>
      <c r="CB136">
        <f t="shared" si="86"/>
        <v>506325</v>
      </c>
      <c r="CC136" t="e">
        <f t="shared" si="87"/>
        <v>#REF!</v>
      </c>
      <c r="CD136" t="e">
        <f t="shared" si="63"/>
        <v>#REF!</v>
      </c>
      <c r="CE136" t="str">
        <f t="shared" si="88"/>
        <v>JPBG  - Oracle Corporation Japan</v>
      </c>
      <c r="CF136" t="str">
        <f t="shared" si="89"/>
        <v/>
      </c>
      <c r="CG136" t="str">
        <f t="shared" si="90"/>
        <v/>
      </c>
    </row>
    <row r="137" spans="1:85">
      <c r="A137" t="s">
        <v>51</v>
      </c>
      <c r="B137">
        <v>4744</v>
      </c>
      <c r="C137" t="s">
        <v>1111</v>
      </c>
      <c r="D137" t="s">
        <v>4074</v>
      </c>
      <c r="E137" t="s">
        <v>54</v>
      </c>
      <c r="F137" t="s">
        <v>397</v>
      </c>
      <c r="G137" t="s">
        <v>577</v>
      </c>
      <c r="H137" t="s">
        <v>4075</v>
      </c>
      <c r="I137" t="s">
        <v>55</v>
      </c>
      <c r="J137" t="s">
        <v>398</v>
      </c>
      <c r="K137" t="s">
        <v>579</v>
      </c>
      <c r="L137" t="s">
        <v>4079</v>
      </c>
      <c r="M137" s="217">
        <v>501636</v>
      </c>
      <c r="N137" t="s">
        <v>273</v>
      </c>
      <c r="O137" t="s">
        <v>274</v>
      </c>
      <c r="P137" t="str">
        <f t="shared" si="64"/>
        <v>4</v>
      </c>
      <c r="Q137">
        <v>20410</v>
      </c>
      <c r="R137" t="s">
        <v>542</v>
      </c>
      <c r="S137" t="s">
        <v>543</v>
      </c>
      <c r="T137" t="s">
        <v>368</v>
      </c>
      <c r="U137" t="s">
        <v>61</v>
      </c>
      <c r="V137">
        <v>4502</v>
      </c>
      <c r="W137" t="s">
        <v>1049</v>
      </c>
      <c r="X137" t="s">
        <v>1112</v>
      </c>
      <c r="Y137" s="95">
        <v>41365</v>
      </c>
      <c r="Z137" t="s">
        <v>201</v>
      </c>
      <c r="AA137" t="s">
        <v>118</v>
      </c>
      <c r="AB137" t="s">
        <v>162</v>
      </c>
      <c r="AC137" t="s">
        <v>4238</v>
      </c>
      <c r="AD137" t="s">
        <v>1114</v>
      </c>
      <c r="AF137" t="s">
        <v>1115</v>
      </c>
      <c r="AG137" t="s">
        <v>1058</v>
      </c>
      <c r="AI137" s="146" t="e">
        <v>#N/A</v>
      </c>
      <c r="AJ137" t="str">
        <f t="shared" si="65"/>
        <v>Active</v>
      </c>
      <c r="AK137">
        <f t="shared" si="66"/>
        <v>4744</v>
      </c>
      <c r="AL137" t="str">
        <f t="shared" si="67"/>
        <v>脇坂 洋祐</v>
      </c>
      <c r="AM137" s="155" t="e">
        <f>+VLOOKUP($AK137,#REF!,3,0)</f>
        <v>#REF!</v>
      </c>
      <c r="AN137" t="e">
        <f t="shared" si="68"/>
        <v>#REF!</v>
      </c>
      <c r="AO137" s="154" t="s">
        <v>54</v>
      </c>
      <c r="AP137" t="e">
        <f>VLOOKUP(AM137,#REF!,2,0)</f>
        <v>#REF!</v>
      </c>
      <c r="AQ137" t="e">
        <f>VLOOKUP(AM137,#REF!,3,0)</f>
        <v>#REF!</v>
      </c>
      <c r="AR137" t="e">
        <f>VLOOKUP(AM137,#REF!,4,0)</f>
        <v>#REF!</v>
      </c>
      <c r="AS137" t="str">
        <f t="shared" si="61"/>
        <v>Oracle Consulting Services</v>
      </c>
      <c r="AT137" t="e">
        <f>VLOOKUP(AM137,#REF!,6,0)</f>
        <v>#REF!</v>
      </c>
      <c r="AU137" t="e">
        <f>VLOOKUP(AM137,#REF!,7,0)</f>
        <v>#REF!</v>
      </c>
      <c r="AV137" t="e">
        <f>VLOOKUP(AM137,#REF!,8,0)</f>
        <v>#REF!</v>
      </c>
      <c r="AW137" s="155">
        <v>501636</v>
      </c>
      <c r="AX137" t="str">
        <f>VLOOKUP($BA137,Jobcodemaster!$A:$J,4,0)</f>
        <v>IC2</v>
      </c>
      <c r="AY137" t="str">
        <f>VLOOKUP($BA137,Jobcodemaster!$A:$J,5,0)</f>
        <v>L4</v>
      </c>
      <c r="AZ137" t="str">
        <f t="shared" si="69"/>
        <v>4</v>
      </c>
      <c r="BA137" s="155">
        <f t="shared" si="70"/>
        <v>20410</v>
      </c>
      <c r="BB137" t="str">
        <f>VLOOKUP($BA137,Jobcodemaster!$A:$J,7,0)</f>
        <v>20410.Senior Consultant - IC2</v>
      </c>
      <c r="BC137" t="str">
        <f>VLOOKUP($BA137,Jobcodemaster!$A:$J,9,0)</f>
        <v>Senior Consultant</v>
      </c>
      <c r="BD137" t="str">
        <f>VLOOKUP($BA137,Jobcodemaster!$A:$J,2,0)</f>
        <v>Delivery</v>
      </c>
      <c r="BE137" t="str">
        <f>VLOOKUP($BA137,Jobcodemaster!$A:$J,3,0)</f>
        <v>B</v>
      </c>
      <c r="BF137" t="e">
        <f>VLOOKUP(AM137,#REF!,14,0)</f>
        <v>#REF!</v>
      </c>
      <c r="BG137" t="e">
        <f>VLOOKUP(AM137,#REF!,15,0)</f>
        <v>#REF!</v>
      </c>
      <c r="BH137" t="str">
        <f t="shared" si="71"/>
        <v>yosuke.wakisaka@oracle.com</v>
      </c>
      <c r="BI137" s="95">
        <f t="shared" si="72"/>
        <v>41365</v>
      </c>
      <c r="BJ137" t="str">
        <f t="shared" si="73"/>
        <v>NG</v>
      </c>
      <c r="BK137" t="str">
        <f t="shared" si="74"/>
        <v>JP-Tokyo-Akasaka Office</v>
      </c>
      <c r="BL137" t="str">
        <f t="shared" si="75"/>
        <v>ACB</v>
      </c>
      <c r="BM137" t="str">
        <f t="shared" si="76"/>
        <v>ﾜｷｻｶ ﾖｳｽｹ</v>
      </c>
      <c r="BN137" t="str">
        <f t="shared" si="77"/>
        <v>Yosuke Wakisaka</v>
      </c>
      <c r="BO137" s="164">
        <f t="shared" si="78"/>
        <v>0</v>
      </c>
      <c r="BP137" t="str">
        <f t="shared" si="79"/>
        <v>わきさか ようすけ</v>
      </c>
      <c r="BQ137" t="e">
        <f>VLOOKUP(AM137,#REF!,12,0)</f>
        <v>#REF!</v>
      </c>
      <c r="BS137" s="173" t="str">
        <f t="shared" si="80"/>
        <v/>
      </c>
      <c r="BT137" s="173" t="str">
        <f t="shared" si="80"/>
        <v/>
      </c>
      <c r="BU137" s="173" t="str">
        <f t="shared" si="80"/>
        <v/>
      </c>
      <c r="BV137" s="173" t="str">
        <f t="shared" si="62"/>
        <v/>
      </c>
      <c r="BW137" s="173" t="e">
        <f t="shared" si="81"/>
        <v>#REF!</v>
      </c>
      <c r="BX137" s="173" t="str">
        <f t="shared" si="82"/>
        <v/>
      </c>
      <c r="BY137" s="174" t="str">
        <f t="shared" si="83"/>
        <v/>
      </c>
      <c r="BZ137" t="str">
        <f t="shared" si="84"/>
        <v/>
      </c>
      <c r="CA137" s="214" t="str">
        <f t="shared" si="85"/>
        <v/>
      </c>
      <c r="CB137" t="str">
        <f t="shared" si="86"/>
        <v/>
      </c>
      <c r="CC137" t="e">
        <f t="shared" si="87"/>
        <v>#REF!</v>
      </c>
      <c r="CD137" t="e">
        <f t="shared" si="63"/>
        <v>#REF!</v>
      </c>
      <c r="CE137" t="str">
        <f t="shared" si="88"/>
        <v/>
      </c>
      <c r="CF137" t="str">
        <f t="shared" si="89"/>
        <v/>
      </c>
      <c r="CG137" t="str">
        <f t="shared" si="90"/>
        <v/>
      </c>
    </row>
    <row r="138" spans="1:85">
      <c r="A138" t="s">
        <v>51</v>
      </c>
      <c r="B138">
        <v>4915</v>
      </c>
      <c r="C138" t="s">
        <v>1117</v>
      </c>
      <c r="D138" t="s">
        <v>4074</v>
      </c>
      <c r="E138" t="s">
        <v>54</v>
      </c>
      <c r="F138" t="s">
        <v>397</v>
      </c>
      <c r="G138" t="s">
        <v>577</v>
      </c>
      <c r="H138" t="s">
        <v>4075</v>
      </c>
      <c r="I138" t="s">
        <v>55</v>
      </c>
      <c r="J138" t="s">
        <v>398</v>
      </c>
      <c r="K138" t="s">
        <v>579</v>
      </c>
      <c r="L138" t="s">
        <v>4079</v>
      </c>
      <c r="M138" s="217">
        <v>506315</v>
      </c>
      <c r="N138" t="s">
        <v>273</v>
      </c>
      <c r="O138" t="s">
        <v>274</v>
      </c>
      <c r="P138" t="str">
        <f t="shared" si="64"/>
        <v>4</v>
      </c>
      <c r="Q138">
        <v>20410</v>
      </c>
      <c r="R138" t="s">
        <v>542</v>
      </c>
      <c r="S138" t="s">
        <v>543</v>
      </c>
      <c r="T138" t="s">
        <v>368</v>
      </c>
      <c r="U138" t="s">
        <v>61</v>
      </c>
      <c r="V138">
        <v>4502</v>
      </c>
      <c r="W138" t="s">
        <v>1049</v>
      </c>
      <c r="X138" t="s">
        <v>1118</v>
      </c>
      <c r="Y138" s="95">
        <v>41791</v>
      </c>
      <c r="Z138" t="s">
        <v>63</v>
      </c>
      <c r="AA138" t="s">
        <v>118</v>
      </c>
      <c r="AB138" t="s">
        <v>162</v>
      </c>
      <c r="AC138" t="s">
        <v>4239</v>
      </c>
      <c r="AD138" t="s">
        <v>1120</v>
      </c>
      <c r="AF138" t="s">
        <v>1121</v>
      </c>
      <c r="AG138" t="s">
        <v>1058</v>
      </c>
      <c r="AI138" s="146" t="e">
        <v>#N/A</v>
      </c>
      <c r="AJ138" t="str">
        <f t="shared" si="65"/>
        <v>Active</v>
      </c>
      <c r="AK138">
        <f t="shared" si="66"/>
        <v>4915</v>
      </c>
      <c r="AL138" t="str">
        <f t="shared" si="67"/>
        <v>谷内 信崇</v>
      </c>
      <c r="AM138" s="155" t="e">
        <f>+VLOOKUP($AK138,#REF!,3,0)</f>
        <v>#REF!</v>
      </c>
      <c r="AN138" t="e">
        <f t="shared" si="68"/>
        <v>#REF!</v>
      </c>
      <c r="AO138" s="154" t="s">
        <v>54</v>
      </c>
      <c r="AP138" t="e">
        <f>VLOOKUP(AM138,#REF!,2,0)</f>
        <v>#REF!</v>
      </c>
      <c r="AQ138" t="e">
        <f>VLOOKUP(AM138,#REF!,3,0)</f>
        <v>#REF!</v>
      </c>
      <c r="AR138" t="e">
        <f>VLOOKUP(AM138,#REF!,4,0)</f>
        <v>#REF!</v>
      </c>
      <c r="AS138" t="str">
        <f t="shared" si="61"/>
        <v>Oracle Consulting Services</v>
      </c>
      <c r="AT138" t="e">
        <f>VLOOKUP(AM138,#REF!,6,0)</f>
        <v>#REF!</v>
      </c>
      <c r="AU138" t="e">
        <f>VLOOKUP(AM138,#REF!,7,0)</f>
        <v>#REF!</v>
      </c>
      <c r="AV138" t="e">
        <f>VLOOKUP(AM138,#REF!,8,0)</f>
        <v>#REF!</v>
      </c>
      <c r="AW138" s="155">
        <v>506325</v>
      </c>
      <c r="AX138" t="str">
        <f>VLOOKUP($BA138,Jobcodemaster!$A:$J,4,0)</f>
        <v>IC2</v>
      </c>
      <c r="AY138" t="str">
        <f>VLOOKUP($BA138,Jobcodemaster!$A:$J,5,0)</f>
        <v>L4</v>
      </c>
      <c r="AZ138" t="str">
        <f t="shared" si="69"/>
        <v>4</v>
      </c>
      <c r="BA138" s="155">
        <f t="shared" si="70"/>
        <v>20410</v>
      </c>
      <c r="BB138" t="str">
        <f>VLOOKUP($BA138,Jobcodemaster!$A:$J,7,0)</f>
        <v>20410.Senior Consultant - IC2</v>
      </c>
      <c r="BC138" t="str">
        <f>VLOOKUP($BA138,Jobcodemaster!$A:$J,9,0)</f>
        <v>Senior Consultant</v>
      </c>
      <c r="BD138" t="str">
        <f>VLOOKUP($BA138,Jobcodemaster!$A:$J,2,0)</f>
        <v>Delivery</v>
      </c>
      <c r="BE138" t="str">
        <f>VLOOKUP($BA138,Jobcodemaster!$A:$J,3,0)</f>
        <v>B</v>
      </c>
      <c r="BF138" t="e">
        <f>VLOOKUP(AM138,#REF!,14,0)</f>
        <v>#REF!</v>
      </c>
      <c r="BG138" t="e">
        <f>VLOOKUP(AM138,#REF!,15,0)</f>
        <v>#REF!</v>
      </c>
      <c r="BH138" t="str">
        <f t="shared" si="71"/>
        <v>nobutaka.taniuchi@oracle.com</v>
      </c>
      <c r="BI138" s="95">
        <f t="shared" si="72"/>
        <v>41791</v>
      </c>
      <c r="BJ138" t="str">
        <f t="shared" si="73"/>
        <v>C</v>
      </c>
      <c r="BK138" t="str">
        <f t="shared" si="74"/>
        <v>JP-Tokyo-Akasaka Office</v>
      </c>
      <c r="BL138" t="str">
        <f t="shared" si="75"/>
        <v>ACB</v>
      </c>
      <c r="BM138" t="str">
        <f t="shared" si="76"/>
        <v>ﾀﾆｳﾁ ﾉﾌﾞﾀｶ</v>
      </c>
      <c r="BN138" t="str">
        <f t="shared" si="77"/>
        <v>Nobutaka Taniuchi</v>
      </c>
      <c r="BO138" s="164">
        <f t="shared" si="78"/>
        <v>0</v>
      </c>
      <c r="BP138" t="str">
        <f t="shared" si="79"/>
        <v>たにうち のぶたか</v>
      </c>
      <c r="BQ138" t="e">
        <f>VLOOKUP(AM138,#REF!,12,0)</f>
        <v>#REF!</v>
      </c>
      <c r="BS138" s="173" t="str">
        <f t="shared" si="80"/>
        <v>Y</v>
      </c>
      <c r="BT138" s="173" t="str">
        <f t="shared" si="80"/>
        <v/>
      </c>
      <c r="BU138" s="173" t="str">
        <f t="shared" si="80"/>
        <v/>
      </c>
      <c r="BV138" s="173" t="str">
        <f t="shared" si="62"/>
        <v/>
      </c>
      <c r="BW138" s="173" t="e">
        <f t="shared" si="81"/>
        <v>#REF!</v>
      </c>
      <c r="BX138" s="173" t="str">
        <f t="shared" si="82"/>
        <v>Y</v>
      </c>
      <c r="BY138" s="174">
        <f t="shared" si="83"/>
        <v>4915</v>
      </c>
      <c r="BZ138" t="str">
        <f t="shared" si="84"/>
        <v>nobutaka.taniuchi@oracle.com</v>
      </c>
      <c r="CA138" s="214">
        <f t="shared" si="85"/>
        <v>43574</v>
      </c>
      <c r="CB138">
        <f t="shared" si="86"/>
        <v>506325</v>
      </c>
      <c r="CC138" t="e">
        <f t="shared" si="87"/>
        <v>#REF!</v>
      </c>
      <c r="CD138" t="e">
        <f t="shared" si="63"/>
        <v>#REF!</v>
      </c>
      <c r="CE138" t="str">
        <f t="shared" si="88"/>
        <v>JPBG  - Oracle Corporation Japan</v>
      </c>
      <c r="CF138" t="str">
        <f t="shared" si="89"/>
        <v/>
      </c>
      <c r="CG138" t="str">
        <f t="shared" si="90"/>
        <v/>
      </c>
    </row>
    <row r="139" spans="1:85">
      <c r="A139" t="s">
        <v>51</v>
      </c>
      <c r="B139">
        <v>4953</v>
      </c>
      <c r="C139" t="s">
        <v>1123</v>
      </c>
      <c r="D139" t="s">
        <v>4074</v>
      </c>
      <c r="E139" t="s">
        <v>54</v>
      </c>
      <c r="F139" t="s">
        <v>397</v>
      </c>
      <c r="G139" t="s">
        <v>577</v>
      </c>
      <c r="H139" t="s">
        <v>4075</v>
      </c>
      <c r="I139" t="s">
        <v>55</v>
      </c>
      <c r="J139" t="s">
        <v>398</v>
      </c>
      <c r="K139" t="s">
        <v>579</v>
      </c>
      <c r="L139" t="s">
        <v>4079</v>
      </c>
      <c r="M139" s="217">
        <v>506315</v>
      </c>
      <c r="N139" t="s">
        <v>219</v>
      </c>
      <c r="O139" t="s">
        <v>220</v>
      </c>
      <c r="P139" t="str">
        <f t="shared" si="64"/>
        <v>3</v>
      </c>
      <c r="Q139">
        <v>20310</v>
      </c>
      <c r="R139" t="s">
        <v>447</v>
      </c>
      <c r="S139" t="s">
        <v>448</v>
      </c>
      <c r="T139" t="s">
        <v>368</v>
      </c>
      <c r="U139" t="s">
        <v>61</v>
      </c>
      <c r="V139">
        <v>4502</v>
      </c>
      <c r="W139" t="s">
        <v>1049</v>
      </c>
      <c r="X139" t="s">
        <v>1124</v>
      </c>
      <c r="Y139" s="95">
        <v>41730</v>
      </c>
      <c r="Z139" t="s">
        <v>201</v>
      </c>
      <c r="AA139" t="s">
        <v>118</v>
      </c>
      <c r="AB139" t="s">
        <v>162</v>
      </c>
      <c r="AC139" t="s">
        <v>4240</v>
      </c>
      <c r="AD139" t="s">
        <v>1126</v>
      </c>
      <c r="AF139" t="s">
        <v>1127</v>
      </c>
      <c r="AG139" t="s">
        <v>1058</v>
      </c>
      <c r="AI139" s="146" t="e">
        <v>#N/A</v>
      </c>
      <c r="AJ139" t="str">
        <f t="shared" si="65"/>
        <v>Active</v>
      </c>
      <c r="AK139">
        <f t="shared" si="66"/>
        <v>4953</v>
      </c>
      <c r="AL139" t="str">
        <f t="shared" si="67"/>
        <v>鳥山 康太郎</v>
      </c>
      <c r="AM139" s="155" t="e">
        <f>+VLOOKUP($AK139,#REF!,3,0)</f>
        <v>#REF!</v>
      </c>
      <c r="AN139" t="e">
        <f t="shared" si="68"/>
        <v>#REF!</v>
      </c>
      <c r="AO139" s="154" t="s">
        <v>54</v>
      </c>
      <c r="AP139" t="e">
        <f>VLOOKUP(AM139,#REF!,2,0)</f>
        <v>#REF!</v>
      </c>
      <c r="AQ139" t="e">
        <f>VLOOKUP(AM139,#REF!,3,0)</f>
        <v>#REF!</v>
      </c>
      <c r="AR139" t="e">
        <f>VLOOKUP(AM139,#REF!,4,0)</f>
        <v>#REF!</v>
      </c>
      <c r="AS139" t="str">
        <f t="shared" si="61"/>
        <v>Oracle Consulting Services</v>
      </c>
      <c r="AT139" t="e">
        <f>VLOOKUP(AM139,#REF!,6,0)</f>
        <v>#REF!</v>
      </c>
      <c r="AU139" t="e">
        <f>VLOOKUP(AM139,#REF!,7,0)</f>
        <v>#REF!</v>
      </c>
      <c r="AV139" t="e">
        <f>VLOOKUP(AM139,#REF!,8,0)</f>
        <v>#REF!</v>
      </c>
      <c r="AW139" s="155">
        <v>506325</v>
      </c>
      <c r="AX139" t="str">
        <f>VLOOKUP($BA139,Jobcodemaster!$A:$J,4,0)</f>
        <v>IC1</v>
      </c>
      <c r="AY139" t="str">
        <f>VLOOKUP($BA139,Jobcodemaster!$A:$J,5,0)</f>
        <v>L3</v>
      </c>
      <c r="AZ139" t="str">
        <f t="shared" si="69"/>
        <v>3</v>
      </c>
      <c r="BA139" s="155">
        <f t="shared" si="70"/>
        <v>20310</v>
      </c>
      <c r="BB139" t="str">
        <f>VLOOKUP($BA139,Jobcodemaster!$A:$J,7,0)</f>
        <v>20310.Staff Consultant - IC1</v>
      </c>
      <c r="BC139" t="str">
        <f>VLOOKUP($BA139,Jobcodemaster!$A:$J,9,0)</f>
        <v>Staff Consultant</v>
      </c>
      <c r="BD139" t="str">
        <f>VLOOKUP($BA139,Jobcodemaster!$A:$J,2,0)</f>
        <v>Delivery</v>
      </c>
      <c r="BE139" t="str">
        <f>VLOOKUP($BA139,Jobcodemaster!$A:$J,3,0)</f>
        <v>B</v>
      </c>
      <c r="BF139" t="e">
        <f>VLOOKUP(AM139,#REF!,14,0)</f>
        <v>#REF!</v>
      </c>
      <c r="BG139" t="e">
        <f>VLOOKUP(AM139,#REF!,15,0)</f>
        <v>#REF!</v>
      </c>
      <c r="BH139" t="str">
        <f t="shared" si="71"/>
        <v>kotaro.toriyama@oracle.com</v>
      </c>
      <c r="BI139" s="95">
        <f t="shared" si="72"/>
        <v>41730</v>
      </c>
      <c r="BJ139" t="str">
        <f t="shared" si="73"/>
        <v>NG</v>
      </c>
      <c r="BK139" t="str">
        <f t="shared" si="74"/>
        <v>JP-Tokyo-Akasaka Office</v>
      </c>
      <c r="BL139" t="str">
        <f t="shared" si="75"/>
        <v>ACB</v>
      </c>
      <c r="BM139" t="str">
        <f t="shared" si="76"/>
        <v>ﾄﾘﾔﾏ ｺｳﾀﾛｳ</v>
      </c>
      <c r="BN139" t="str">
        <f t="shared" si="77"/>
        <v>Kotaro Toriyama</v>
      </c>
      <c r="BO139" s="164">
        <f t="shared" si="78"/>
        <v>0</v>
      </c>
      <c r="BP139" t="str">
        <f t="shared" si="79"/>
        <v>とりやま こうたろう</v>
      </c>
      <c r="BQ139" t="e">
        <f>VLOOKUP(AM139,#REF!,12,0)</f>
        <v>#REF!</v>
      </c>
      <c r="BS139" s="173" t="str">
        <f t="shared" si="80"/>
        <v>Y</v>
      </c>
      <c r="BT139" s="173" t="str">
        <f t="shared" si="80"/>
        <v/>
      </c>
      <c r="BU139" s="173" t="str">
        <f t="shared" si="80"/>
        <v/>
      </c>
      <c r="BV139" s="173" t="str">
        <f t="shared" si="62"/>
        <v/>
      </c>
      <c r="BW139" s="173" t="e">
        <f t="shared" si="81"/>
        <v>#REF!</v>
      </c>
      <c r="BX139" s="173" t="str">
        <f t="shared" si="82"/>
        <v>Y</v>
      </c>
      <c r="BY139" s="174">
        <f t="shared" si="83"/>
        <v>4953</v>
      </c>
      <c r="BZ139" t="str">
        <f t="shared" si="84"/>
        <v>kotaro.toriyama@oracle.com</v>
      </c>
      <c r="CA139" s="214">
        <f t="shared" si="85"/>
        <v>43574</v>
      </c>
      <c r="CB139">
        <f t="shared" si="86"/>
        <v>506325</v>
      </c>
      <c r="CC139" t="e">
        <f t="shared" si="87"/>
        <v>#REF!</v>
      </c>
      <c r="CD139" t="e">
        <f t="shared" si="63"/>
        <v>#REF!</v>
      </c>
      <c r="CE139" t="str">
        <f t="shared" si="88"/>
        <v>JPBG  - Oracle Corporation Japan</v>
      </c>
      <c r="CF139" t="str">
        <f t="shared" si="89"/>
        <v/>
      </c>
      <c r="CG139" t="str">
        <f t="shared" si="90"/>
        <v/>
      </c>
    </row>
    <row r="140" spans="1:85">
      <c r="A140" t="s">
        <v>51</v>
      </c>
      <c r="B140">
        <v>8417</v>
      </c>
      <c r="C140" t="s">
        <v>1129</v>
      </c>
      <c r="D140" t="s">
        <v>4074</v>
      </c>
      <c r="E140" t="s">
        <v>54</v>
      </c>
      <c r="F140" t="s">
        <v>397</v>
      </c>
      <c r="G140" t="s">
        <v>577</v>
      </c>
      <c r="H140" t="s">
        <v>4075</v>
      </c>
      <c r="I140" t="s">
        <v>55</v>
      </c>
      <c r="J140" t="s">
        <v>398</v>
      </c>
      <c r="K140" t="s">
        <v>579</v>
      </c>
      <c r="L140" t="s">
        <v>4079</v>
      </c>
      <c r="M140" s="217">
        <v>506315</v>
      </c>
      <c r="N140" t="s">
        <v>219</v>
      </c>
      <c r="O140" t="s">
        <v>220</v>
      </c>
      <c r="P140" t="str">
        <f t="shared" si="64"/>
        <v>3</v>
      </c>
      <c r="Q140">
        <v>20310</v>
      </c>
      <c r="R140" t="s">
        <v>447</v>
      </c>
      <c r="S140" t="s">
        <v>448</v>
      </c>
      <c r="T140" t="s">
        <v>368</v>
      </c>
      <c r="U140" t="s">
        <v>61</v>
      </c>
      <c r="V140">
        <v>4502</v>
      </c>
      <c r="W140" t="s">
        <v>1049</v>
      </c>
      <c r="X140" t="s">
        <v>1130</v>
      </c>
      <c r="Y140" s="95">
        <v>42444</v>
      </c>
      <c r="Z140" t="s">
        <v>63</v>
      </c>
      <c r="AA140" t="s">
        <v>118</v>
      </c>
      <c r="AB140" t="s">
        <v>162</v>
      </c>
      <c r="AC140" t="s">
        <v>4241</v>
      </c>
      <c r="AD140" t="s">
        <v>1132</v>
      </c>
      <c r="AF140" t="s">
        <v>1133</v>
      </c>
      <c r="AG140" t="s">
        <v>1058</v>
      </c>
      <c r="AI140" s="146" t="e">
        <v>#N/A</v>
      </c>
      <c r="AJ140" t="str">
        <f t="shared" si="65"/>
        <v>Active</v>
      </c>
      <c r="AK140">
        <f t="shared" si="66"/>
        <v>8417</v>
      </c>
      <c r="AL140" t="str">
        <f t="shared" si="67"/>
        <v>鵜木 寛文</v>
      </c>
      <c r="AM140" s="155" t="e">
        <f>+VLOOKUP($AK140,#REF!,3,0)</f>
        <v>#REF!</v>
      </c>
      <c r="AN140" t="e">
        <f t="shared" si="68"/>
        <v>#REF!</v>
      </c>
      <c r="AO140" s="154" t="s">
        <v>54</v>
      </c>
      <c r="AP140" t="e">
        <f>VLOOKUP(AM140,#REF!,2,0)</f>
        <v>#REF!</v>
      </c>
      <c r="AQ140" t="e">
        <f>VLOOKUP(AM140,#REF!,3,0)</f>
        <v>#REF!</v>
      </c>
      <c r="AR140" t="e">
        <f>VLOOKUP(AM140,#REF!,4,0)</f>
        <v>#REF!</v>
      </c>
      <c r="AS140" t="str">
        <f t="shared" si="61"/>
        <v>Oracle Consulting Services</v>
      </c>
      <c r="AT140" t="e">
        <f>VLOOKUP(AM140,#REF!,6,0)</f>
        <v>#REF!</v>
      </c>
      <c r="AU140" t="e">
        <f>VLOOKUP(AM140,#REF!,7,0)</f>
        <v>#REF!</v>
      </c>
      <c r="AV140" t="e">
        <f>VLOOKUP(AM140,#REF!,8,0)</f>
        <v>#REF!</v>
      </c>
      <c r="AW140" s="155">
        <v>506325</v>
      </c>
      <c r="AX140" t="str">
        <f>VLOOKUP($BA140,Jobcodemaster!$A:$J,4,0)</f>
        <v>IC1</v>
      </c>
      <c r="AY140" t="str">
        <f>VLOOKUP($BA140,Jobcodemaster!$A:$J,5,0)</f>
        <v>L3</v>
      </c>
      <c r="AZ140" t="str">
        <f t="shared" si="69"/>
        <v>3</v>
      </c>
      <c r="BA140" s="155">
        <f t="shared" si="70"/>
        <v>20310</v>
      </c>
      <c r="BB140" t="str">
        <f>VLOOKUP($BA140,Jobcodemaster!$A:$J,7,0)</f>
        <v>20310.Staff Consultant - IC1</v>
      </c>
      <c r="BC140" t="str">
        <f>VLOOKUP($BA140,Jobcodemaster!$A:$J,9,0)</f>
        <v>Staff Consultant</v>
      </c>
      <c r="BD140" t="str">
        <f>VLOOKUP($BA140,Jobcodemaster!$A:$J,2,0)</f>
        <v>Delivery</v>
      </c>
      <c r="BE140" t="str">
        <f>VLOOKUP($BA140,Jobcodemaster!$A:$J,3,0)</f>
        <v>B</v>
      </c>
      <c r="BF140" t="e">
        <f>VLOOKUP(AM140,#REF!,14,0)</f>
        <v>#REF!</v>
      </c>
      <c r="BG140" t="e">
        <f>VLOOKUP(AM140,#REF!,15,0)</f>
        <v>#REF!</v>
      </c>
      <c r="BH140" t="str">
        <f t="shared" si="71"/>
        <v>yoshifumi.unoki@oracle.com</v>
      </c>
      <c r="BI140" s="95">
        <f t="shared" si="72"/>
        <v>42444</v>
      </c>
      <c r="BJ140" t="str">
        <f t="shared" si="73"/>
        <v>C</v>
      </c>
      <c r="BK140" t="str">
        <f t="shared" si="74"/>
        <v>JP-Tokyo-Akasaka Office</v>
      </c>
      <c r="BL140" t="str">
        <f t="shared" si="75"/>
        <v>ACB</v>
      </c>
      <c r="BM140" t="str">
        <f t="shared" si="76"/>
        <v>ｳﾉｷ ﾖｼﾌﾐ</v>
      </c>
      <c r="BN140" t="str">
        <f t="shared" si="77"/>
        <v>Yoshifumi Unoki</v>
      </c>
      <c r="BO140" s="164">
        <f t="shared" si="78"/>
        <v>0</v>
      </c>
      <c r="BP140" t="str">
        <f t="shared" si="79"/>
        <v>うのき よしふみ</v>
      </c>
      <c r="BQ140" t="e">
        <f>VLOOKUP(AM140,#REF!,12,0)</f>
        <v>#REF!</v>
      </c>
      <c r="BS140" s="173" t="str">
        <f t="shared" si="80"/>
        <v>Y</v>
      </c>
      <c r="BT140" s="173" t="str">
        <f t="shared" si="80"/>
        <v/>
      </c>
      <c r="BU140" s="173" t="str">
        <f t="shared" si="80"/>
        <v/>
      </c>
      <c r="BV140" s="173" t="str">
        <f t="shared" si="62"/>
        <v/>
      </c>
      <c r="BW140" s="173" t="e">
        <f t="shared" si="81"/>
        <v>#REF!</v>
      </c>
      <c r="BX140" s="173" t="str">
        <f t="shared" si="82"/>
        <v>Y</v>
      </c>
      <c r="BY140" s="174">
        <f t="shared" si="83"/>
        <v>8417</v>
      </c>
      <c r="BZ140" t="str">
        <f t="shared" si="84"/>
        <v>yoshifumi.unoki@oracle.com</v>
      </c>
      <c r="CA140" s="214">
        <f t="shared" si="85"/>
        <v>43574</v>
      </c>
      <c r="CB140">
        <f t="shared" si="86"/>
        <v>506325</v>
      </c>
      <c r="CC140" t="e">
        <f t="shared" si="87"/>
        <v>#REF!</v>
      </c>
      <c r="CD140" t="e">
        <f t="shared" si="63"/>
        <v>#REF!</v>
      </c>
      <c r="CE140" t="str">
        <f t="shared" si="88"/>
        <v>JPBG  - Oracle Corporation Japan</v>
      </c>
      <c r="CF140" t="str">
        <f t="shared" si="89"/>
        <v/>
      </c>
      <c r="CG140" t="str">
        <f t="shared" si="90"/>
        <v/>
      </c>
    </row>
    <row r="141" spans="1:85">
      <c r="A141" t="s">
        <v>51</v>
      </c>
      <c r="B141">
        <v>8430</v>
      </c>
      <c r="C141" t="s">
        <v>1135</v>
      </c>
      <c r="D141" t="s">
        <v>4074</v>
      </c>
      <c r="E141" t="s">
        <v>54</v>
      </c>
      <c r="F141" t="s">
        <v>397</v>
      </c>
      <c r="G141" t="s">
        <v>577</v>
      </c>
      <c r="H141" t="s">
        <v>4075</v>
      </c>
      <c r="I141" t="s">
        <v>55</v>
      </c>
      <c r="J141" t="s">
        <v>398</v>
      </c>
      <c r="K141" t="s">
        <v>579</v>
      </c>
      <c r="L141" t="s">
        <v>4079</v>
      </c>
      <c r="M141" s="217">
        <v>506315</v>
      </c>
      <c r="N141" t="s">
        <v>219</v>
      </c>
      <c r="O141" t="s">
        <v>355</v>
      </c>
      <c r="P141" t="str">
        <f t="shared" si="64"/>
        <v>2</v>
      </c>
      <c r="Q141">
        <v>20110</v>
      </c>
      <c r="R141" t="s">
        <v>568</v>
      </c>
      <c r="S141" t="s">
        <v>569</v>
      </c>
      <c r="T141" t="s">
        <v>368</v>
      </c>
      <c r="U141" t="s">
        <v>61</v>
      </c>
      <c r="V141">
        <v>4502</v>
      </c>
      <c r="W141" t="s">
        <v>1049</v>
      </c>
      <c r="X141" t="s">
        <v>1136</v>
      </c>
      <c r="Y141" s="95">
        <v>42475</v>
      </c>
      <c r="Z141" t="s">
        <v>63</v>
      </c>
      <c r="AA141" t="s">
        <v>118</v>
      </c>
      <c r="AB141" t="s">
        <v>162</v>
      </c>
      <c r="AC141" t="s">
        <v>4242</v>
      </c>
      <c r="AD141" t="s">
        <v>1138</v>
      </c>
      <c r="AF141" t="s">
        <v>1139</v>
      </c>
      <c r="AG141" t="s">
        <v>1058</v>
      </c>
      <c r="AI141" s="146" t="e">
        <v>#N/A</v>
      </c>
      <c r="AJ141" t="str">
        <f t="shared" si="65"/>
        <v>Active</v>
      </c>
      <c r="AK141">
        <f t="shared" si="66"/>
        <v>8430</v>
      </c>
      <c r="AL141" t="str">
        <f t="shared" si="67"/>
        <v>吉元 絢子</v>
      </c>
      <c r="AM141" s="155" t="e">
        <f>+VLOOKUP($AK141,#REF!,3,0)</f>
        <v>#REF!</v>
      </c>
      <c r="AN141" t="e">
        <f t="shared" si="68"/>
        <v>#REF!</v>
      </c>
      <c r="AO141" s="154" t="s">
        <v>54</v>
      </c>
      <c r="AP141" t="e">
        <f>VLOOKUP(AM141,#REF!,2,0)</f>
        <v>#REF!</v>
      </c>
      <c r="AQ141" t="e">
        <f>VLOOKUP(AM141,#REF!,3,0)</f>
        <v>#REF!</v>
      </c>
      <c r="AR141" t="e">
        <f>VLOOKUP(AM141,#REF!,4,0)</f>
        <v>#REF!</v>
      </c>
      <c r="AS141" t="str">
        <f t="shared" si="61"/>
        <v>Oracle Consulting Services</v>
      </c>
      <c r="AT141" t="e">
        <f>VLOOKUP(AM141,#REF!,6,0)</f>
        <v>#REF!</v>
      </c>
      <c r="AU141" t="e">
        <f>VLOOKUP(AM141,#REF!,7,0)</f>
        <v>#REF!</v>
      </c>
      <c r="AV141" t="e">
        <f>VLOOKUP(AM141,#REF!,8,0)</f>
        <v>#REF!</v>
      </c>
      <c r="AW141" s="155">
        <v>506325</v>
      </c>
      <c r="AX141" t="str">
        <f>VLOOKUP($BA141,Jobcodemaster!$A:$J,4,0)</f>
        <v>IC1</v>
      </c>
      <c r="AY141" t="str">
        <f>VLOOKUP($BA141,Jobcodemaster!$A:$J,5,0)</f>
        <v>L2</v>
      </c>
      <c r="AZ141" t="str">
        <f t="shared" si="69"/>
        <v>2</v>
      </c>
      <c r="BA141" s="155">
        <f t="shared" si="70"/>
        <v>20110</v>
      </c>
      <c r="BB141" t="str">
        <f>VLOOKUP($BA141,Jobcodemaster!$A:$J,7,0)</f>
        <v>20110.Associate Consultant - IC1</v>
      </c>
      <c r="BC141" t="str">
        <f>VLOOKUP($BA141,Jobcodemaster!$A:$J,9,0)</f>
        <v>Associate Consultant</v>
      </c>
      <c r="BD141" t="str">
        <f>VLOOKUP($BA141,Jobcodemaster!$A:$J,2,0)</f>
        <v>Delivery</v>
      </c>
      <c r="BE141" t="str">
        <f>VLOOKUP($BA141,Jobcodemaster!$A:$J,3,0)</f>
        <v>B</v>
      </c>
      <c r="BF141" t="e">
        <f>VLOOKUP(AM141,#REF!,14,0)</f>
        <v>#REF!</v>
      </c>
      <c r="BG141" t="e">
        <f>VLOOKUP(AM141,#REF!,15,0)</f>
        <v>#REF!</v>
      </c>
      <c r="BH141" t="str">
        <f t="shared" si="71"/>
        <v>ayako.yoshimoto@oracle.com</v>
      </c>
      <c r="BI141" s="95">
        <f t="shared" si="72"/>
        <v>42475</v>
      </c>
      <c r="BJ141" t="str">
        <f t="shared" si="73"/>
        <v>C</v>
      </c>
      <c r="BK141" t="str">
        <f t="shared" si="74"/>
        <v>JP-Tokyo-Akasaka Office</v>
      </c>
      <c r="BL141" t="str">
        <f t="shared" si="75"/>
        <v>ACB</v>
      </c>
      <c r="BM141" t="str">
        <f t="shared" si="76"/>
        <v>ﾖｼﾓﾄ ｱﾔｺ</v>
      </c>
      <c r="BN141" t="str">
        <f t="shared" si="77"/>
        <v>Ayako Yoshimoto</v>
      </c>
      <c r="BO141" s="164">
        <f t="shared" si="78"/>
        <v>0</v>
      </c>
      <c r="BP141" t="str">
        <f t="shared" si="79"/>
        <v>よしもと あやこ</v>
      </c>
      <c r="BQ141" t="e">
        <f>VLOOKUP(AM141,#REF!,12,0)</f>
        <v>#REF!</v>
      </c>
      <c r="BS141" s="173" t="str">
        <f t="shared" si="80"/>
        <v>Y</v>
      </c>
      <c r="BT141" s="173" t="str">
        <f t="shared" si="80"/>
        <v/>
      </c>
      <c r="BU141" s="173" t="str">
        <f t="shared" si="80"/>
        <v/>
      </c>
      <c r="BV141" s="173" t="str">
        <f t="shared" si="62"/>
        <v/>
      </c>
      <c r="BW141" s="173" t="e">
        <f t="shared" si="81"/>
        <v>#REF!</v>
      </c>
      <c r="BX141" s="173" t="str">
        <f t="shared" si="82"/>
        <v>Y</v>
      </c>
      <c r="BY141" s="174">
        <f t="shared" si="83"/>
        <v>8430</v>
      </c>
      <c r="BZ141" t="str">
        <f t="shared" si="84"/>
        <v>ayako.yoshimoto@oracle.com</v>
      </c>
      <c r="CA141" s="214">
        <f t="shared" si="85"/>
        <v>43574</v>
      </c>
      <c r="CB141">
        <f t="shared" si="86"/>
        <v>506325</v>
      </c>
      <c r="CC141" t="e">
        <f t="shared" si="87"/>
        <v>#REF!</v>
      </c>
      <c r="CD141" t="e">
        <f t="shared" si="63"/>
        <v>#REF!</v>
      </c>
      <c r="CE141" t="str">
        <f t="shared" si="88"/>
        <v>JPBG  - Oracle Corporation Japan</v>
      </c>
      <c r="CF141" t="str">
        <f t="shared" si="89"/>
        <v/>
      </c>
      <c r="CG141" t="str">
        <f t="shared" si="90"/>
        <v/>
      </c>
    </row>
    <row r="142" spans="1:85">
      <c r="A142" t="s">
        <v>51</v>
      </c>
      <c r="B142">
        <v>2559</v>
      </c>
      <c r="C142" t="s">
        <v>460</v>
      </c>
      <c r="D142" t="s">
        <v>1141</v>
      </c>
      <c r="E142" t="s">
        <v>54</v>
      </c>
      <c r="F142" t="s">
        <v>397</v>
      </c>
      <c r="G142" t="s">
        <v>1142</v>
      </c>
      <c r="H142" t="s">
        <v>1142</v>
      </c>
      <c r="I142" t="s">
        <v>55</v>
      </c>
      <c r="J142" t="s">
        <v>398</v>
      </c>
      <c r="K142" t="s">
        <v>1143</v>
      </c>
      <c r="L142" t="s">
        <v>1143</v>
      </c>
      <c r="M142" s="217">
        <v>508835</v>
      </c>
      <c r="N142" t="s">
        <v>233</v>
      </c>
      <c r="O142" t="s">
        <v>234</v>
      </c>
      <c r="P142" t="str">
        <f t="shared" si="64"/>
        <v>8</v>
      </c>
      <c r="Q142">
        <v>21310</v>
      </c>
      <c r="R142" t="s">
        <v>581</v>
      </c>
      <c r="S142" t="s">
        <v>367</v>
      </c>
      <c r="T142" t="s">
        <v>60</v>
      </c>
      <c r="U142" t="s">
        <v>61</v>
      </c>
      <c r="V142">
        <v>1737</v>
      </c>
      <c r="W142" t="s">
        <v>395</v>
      </c>
      <c r="X142" t="s">
        <v>1145</v>
      </c>
      <c r="Y142" s="95">
        <v>37653</v>
      </c>
      <c r="Z142" t="s">
        <v>63</v>
      </c>
      <c r="AA142" t="s">
        <v>64</v>
      </c>
      <c r="AB142" t="s">
        <v>119</v>
      </c>
      <c r="AC142" t="s">
        <v>4243</v>
      </c>
      <c r="AD142" t="s">
        <v>1147</v>
      </c>
      <c r="AE142" t="s">
        <v>67</v>
      </c>
      <c r="AF142" t="s">
        <v>1148</v>
      </c>
      <c r="AG142" t="s">
        <v>1149</v>
      </c>
      <c r="AI142" s="146" t="e">
        <v>#N/A</v>
      </c>
      <c r="AJ142" t="str">
        <f t="shared" si="65"/>
        <v>Active</v>
      </c>
      <c r="AK142">
        <f t="shared" si="66"/>
        <v>2559</v>
      </c>
      <c r="AL142" t="str">
        <f t="shared" si="67"/>
        <v>守屋 宏一</v>
      </c>
      <c r="AM142" s="155" t="e">
        <f>+VLOOKUP($AK142,#REF!,3,0)</f>
        <v>#REF!</v>
      </c>
      <c r="AN142" t="e">
        <f t="shared" si="68"/>
        <v>#REF!</v>
      </c>
      <c r="AO142" s="154" t="s">
        <v>54</v>
      </c>
      <c r="AP142" t="e">
        <f>VLOOKUP(AM142,#REF!,2,0)</f>
        <v>#REF!</v>
      </c>
      <c r="AQ142" t="e">
        <f>VLOOKUP(AM142,#REF!,3,0)</f>
        <v>#REF!</v>
      </c>
      <c r="AR142" t="e">
        <f>VLOOKUP(AM142,#REF!,4,0)</f>
        <v>#REF!</v>
      </c>
      <c r="AS142" t="str">
        <f t="shared" si="61"/>
        <v>Oracle Consulting Services</v>
      </c>
      <c r="AT142" t="e">
        <f>VLOOKUP(AM142,#REF!,6,0)</f>
        <v>#REF!</v>
      </c>
      <c r="AU142" t="e">
        <f>VLOOKUP(AM142,#REF!,7,0)</f>
        <v>#REF!</v>
      </c>
      <c r="AV142" t="e">
        <f>VLOOKUP(AM142,#REF!,8,0)</f>
        <v>#REF!</v>
      </c>
      <c r="AW142" s="155">
        <v>508835</v>
      </c>
      <c r="AX142" t="str">
        <f>VLOOKUP($BA142,Jobcodemaster!$A:$J,4,0)</f>
        <v>M4</v>
      </c>
      <c r="AY142" t="str">
        <f>VLOOKUP($BA142,Jobcodemaster!$A:$J,5,0)</f>
        <v>L8</v>
      </c>
      <c r="AZ142" t="str">
        <f t="shared" si="69"/>
        <v>8</v>
      </c>
      <c r="BA142" s="155">
        <f t="shared" si="70"/>
        <v>21310</v>
      </c>
      <c r="BB142" t="str">
        <f>VLOOKUP($BA142,Jobcodemaster!$A:$J,7,0)</f>
        <v>21310.Consulting Practice Director - M4</v>
      </c>
      <c r="BC142" t="str">
        <f>VLOOKUP($BA142,Jobcodemaster!$A:$J,9,0)</f>
        <v>Consulting Practice Director</v>
      </c>
      <c r="BD142" t="str">
        <f>VLOOKUP($BA142,Jobcodemaster!$A:$J,2,0)</f>
        <v>Practice</v>
      </c>
      <c r="BE142" t="str">
        <f>VLOOKUP($BA142,Jobcodemaster!$A:$J,3,0)</f>
        <v>B</v>
      </c>
      <c r="BF142" t="e">
        <f>VLOOKUP(AM142,#REF!,14,0)</f>
        <v>#REF!</v>
      </c>
      <c r="BG142" t="e">
        <f>VLOOKUP(AM142,#REF!,15,0)</f>
        <v>#REF!</v>
      </c>
      <c r="BH142" t="str">
        <f t="shared" si="71"/>
        <v>koichi.moriya@oracle.com</v>
      </c>
      <c r="BI142" s="95">
        <f t="shared" si="72"/>
        <v>37653</v>
      </c>
      <c r="BJ142" t="str">
        <f t="shared" si="73"/>
        <v>C</v>
      </c>
      <c r="BK142" t="str">
        <f t="shared" si="74"/>
        <v>JP-Tokyo-OAC</v>
      </c>
      <c r="BL142" t="str">
        <f t="shared" si="75"/>
        <v>OAC</v>
      </c>
      <c r="BM142" t="str">
        <f t="shared" si="76"/>
        <v>ﾓﾘﾔ ｺｳｲﾁ</v>
      </c>
      <c r="BN142" t="str">
        <f t="shared" si="77"/>
        <v>Koichi Moriya</v>
      </c>
      <c r="BO142" s="164" t="str">
        <f t="shared" si="78"/>
        <v>Y</v>
      </c>
      <c r="BP142" t="str">
        <f t="shared" si="79"/>
        <v>もりや こういち</v>
      </c>
      <c r="BQ142" t="e">
        <f>VLOOKUP(AM142,#REF!,12,0)</f>
        <v>#REF!</v>
      </c>
      <c r="BS142" s="173" t="str">
        <f t="shared" si="80"/>
        <v/>
      </c>
      <c r="BT142" s="173" t="str">
        <f t="shared" si="80"/>
        <v/>
      </c>
      <c r="BU142" s="173" t="str">
        <f t="shared" si="80"/>
        <v/>
      </c>
      <c r="BV142" s="173" t="str">
        <f t="shared" si="62"/>
        <v/>
      </c>
      <c r="BW142" s="173" t="e">
        <f t="shared" si="81"/>
        <v>#REF!</v>
      </c>
      <c r="BX142" s="173" t="str">
        <f t="shared" si="82"/>
        <v/>
      </c>
      <c r="BY142" s="174" t="str">
        <f t="shared" si="83"/>
        <v/>
      </c>
      <c r="BZ142" t="str">
        <f t="shared" si="84"/>
        <v/>
      </c>
      <c r="CA142" s="214" t="str">
        <f t="shared" si="85"/>
        <v/>
      </c>
      <c r="CB142" t="str">
        <f t="shared" si="86"/>
        <v/>
      </c>
      <c r="CC142" t="e">
        <f t="shared" si="87"/>
        <v>#REF!</v>
      </c>
      <c r="CD142" t="e">
        <f t="shared" si="63"/>
        <v>#REF!</v>
      </c>
      <c r="CE142" t="str">
        <f t="shared" si="88"/>
        <v/>
      </c>
      <c r="CF142" t="str">
        <f t="shared" si="89"/>
        <v/>
      </c>
      <c r="CG142" t="str">
        <f t="shared" si="90"/>
        <v/>
      </c>
    </row>
    <row r="143" spans="1:85">
      <c r="A143" t="s">
        <v>428</v>
      </c>
      <c r="B143">
        <v>4321</v>
      </c>
      <c r="C143" t="s">
        <v>1151</v>
      </c>
      <c r="D143" t="s">
        <v>1141</v>
      </c>
      <c r="E143" t="s">
        <v>54</v>
      </c>
      <c r="F143" t="s">
        <v>397</v>
      </c>
      <c r="G143" t="s">
        <v>1142</v>
      </c>
      <c r="H143" t="s">
        <v>1142</v>
      </c>
      <c r="I143" t="s">
        <v>55</v>
      </c>
      <c r="J143" t="s">
        <v>398</v>
      </c>
      <c r="K143" t="s">
        <v>1143</v>
      </c>
      <c r="L143" t="s">
        <v>1143</v>
      </c>
      <c r="M143" s="217">
        <v>506295</v>
      </c>
      <c r="N143" t="s">
        <v>123</v>
      </c>
      <c r="O143" t="s">
        <v>124</v>
      </c>
      <c r="P143" t="str">
        <f t="shared" si="64"/>
        <v>5</v>
      </c>
      <c r="Q143" s="149">
        <v>20515</v>
      </c>
      <c r="R143" t="s">
        <v>432</v>
      </c>
      <c r="S143" t="s">
        <v>433</v>
      </c>
      <c r="T143" t="s">
        <v>368</v>
      </c>
      <c r="U143" t="s">
        <v>61</v>
      </c>
      <c r="V143">
        <v>2559</v>
      </c>
      <c r="W143" t="s">
        <v>460</v>
      </c>
      <c r="X143" t="s">
        <v>1155</v>
      </c>
      <c r="Y143" s="95">
        <v>40725</v>
      </c>
      <c r="Z143" t="s">
        <v>63</v>
      </c>
      <c r="AA143" t="s">
        <v>118</v>
      </c>
      <c r="AB143" t="s">
        <v>162</v>
      </c>
      <c r="AC143" t="s">
        <v>4244</v>
      </c>
      <c r="AD143" t="s">
        <v>1157</v>
      </c>
      <c r="AF143" t="s">
        <v>1158</v>
      </c>
      <c r="AG143" t="s">
        <v>1149</v>
      </c>
      <c r="AI143" s="146" t="s">
        <v>5028</v>
      </c>
      <c r="AJ143" t="str">
        <f t="shared" si="65"/>
        <v>HC外_休職中</v>
      </c>
      <c r="AK143">
        <f t="shared" si="66"/>
        <v>4321</v>
      </c>
      <c r="AL143" t="str">
        <f t="shared" si="67"/>
        <v>渋谷 美奈子</v>
      </c>
      <c r="AM143" s="155" t="e">
        <f>+VLOOKUP($AK143,#REF!,3,0)</f>
        <v>#REF!</v>
      </c>
      <c r="AN143" t="e">
        <f t="shared" si="68"/>
        <v>#REF!</v>
      </c>
      <c r="AO143" s="154" t="s">
        <v>54</v>
      </c>
      <c r="AP143" t="e">
        <f>VLOOKUP(AM143,#REF!,2,0)</f>
        <v>#REF!</v>
      </c>
      <c r="AQ143" t="e">
        <f>VLOOKUP(AM143,#REF!,3,0)</f>
        <v>#REF!</v>
      </c>
      <c r="AR143" t="e">
        <f>VLOOKUP(AM143,#REF!,4,0)</f>
        <v>#REF!</v>
      </c>
      <c r="AS143" t="str">
        <f t="shared" si="61"/>
        <v>Oracle Consulting Services</v>
      </c>
      <c r="AT143" t="e">
        <f>VLOOKUP(AM143,#REF!,6,0)</f>
        <v>#REF!</v>
      </c>
      <c r="AU143" t="e">
        <f>VLOOKUP(AM143,#REF!,7,0)</f>
        <v>#REF!</v>
      </c>
      <c r="AV143" t="e">
        <f>VLOOKUP(AM143,#REF!,8,0)</f>
        <v>#REF!</v>
      </c>
      <c r="AW143" s="155">
        <v>506325</v>
      </c>
      <c r="AX143" t="str">
        <f>VLOOKUP($BA143,Jobcodemaster!$A:$J,4,0)</f>
        <v>IC3</v>
      </c>
      <c r="AY143" t="str">
        <f>VLOOKUP($BA143,Jobcodemaster!$A:$J,5,0)</f>
        <v>L5</v>
      </c>
      <c r="AZ143" t="str">
        <f t="shared" si="69"/>
        <v>5</v>
      </c>
      <c r="BA143" s="155">
        <f t="shared" si="70"/>
        <v>20515</v>
      </c>
      <c r="BB143" t="str">
        <f>VLOOKUP($BA143,Jobcodemaster!$A:$J,7,0)</f>
        <v>20515.Principal Consultant - IC3</v>
      </c>
      <c r="BC143" t="str">
        <f>VLOOKUP($BA143,Jobcodemaster!$A:$J,9,0)</f>
        <v>Principal Consultant</v>
      </c>
      <c r="BD143" t="str">
        <f>VLOOKUP($BA143,Jobcodemaster!$A:$J,2,0)</f>
        <v>Delivery</v>
      </c>
      <c r="BE143" t="str">
        <f>VLOOKUP($BA143,Jobcodemaster!$A:$J,3,0)</f>
        <v>B</v>
      </c>
      <c r="BF143" t="e">
        <f>VLOOKUP(AM143,#REF!,14,0)</f>
        <v>#REF!</v>
      </c>
      <c r="BG143" t="e">
        <f>VLOOKUP(AM143,#REF!,15,0)</f>
        <v>#REF!</v>
      </c>
      <c r="BH143" t="str">
        <f t="shared" si="71"/>
        <v>minako.shibuya@oracle.com</v>
      </c>
      <c r="BI143" s="95">
        <f t="shared" si="72"/>
        <v>40725</v>
      </c>
      <c r="BJ143" t="str">
        <f t="shared" si="73"/>
        <v>C</v>
      </c>
      <c r="BK143" t="str">
        <f t="shared" si="74"/>
        <v>JP-Tokyo-Akasaka Office</v>
      </c>
      <c r="BL143" t="str">
        <f t="shared" si="75"/>
        <v>ACB</v>
      </c>
      <c r="BM143" t="str">
        <f t="shared" si="76"/>
        <v>ｼﾌﾞﾔ ﾐﾅｺ</v>
      </c>
      <c r="BN143" t="str">
        <f t="shared" si="77"/>
        <v>Minako Shibuya</v>
      </c>
      <c r="BO143" s="164">
        <f t="shared" si="78"/>
        <v>0</v>
      </c>
      <c r="BP143" t="str">
        <f t="shared" si="79"/>
        <v>しぶや みなこ</v>
      </c>
      <c r="BQ143" t="e">
        <f>VLOOKUP(AM143,#REF!,12,0)</f>
        <v>#REF!</v>
      </c>
      <c r="BS143" s="173" t="str">
        <f t="shared" si="80"/>
        <v>Y</v>
      </c>
      <c r="BT143" s="173" t="str">
        <f t="shared" si="80"/>
        <v/>
      </c>
      <c r="BU143" s="173" t="str">
        <f t="shared" si="80"/>
        <v/>
      </c>
      <c r="BV143" s="173" t="str">
        <f t="shared" si="62"/>
        <v/>
      </c>
      <c r="BW143" s="173" t="e">
        <f t="shared" si="81"/>
        <v>#REF!</v>
      </c>
      <c r="BX143" s="173" t="str">
        <f t="shared" si="82"/>
        <v>Y</v>
      </c>
      <c r="BY143" s="174">
        <f t="shared" si="83"/>
        <v>4321</v>
      </c>
      <c r="BZ143" t="str">
        <f t="shared" si="84"/>
        <v>minako.shibuya@oracle.com</v>
      </c>
      <c r="CA143" s="214">
        <f t="shared" si="85"/>
        <v>43574</v>
      </c>
      <c r="CB143">
        <f t="shared" si="86"/>
        <v>506325</v>
      </c>
      <c r="CC143" t="e">
        <f t="shared" si="87"/>
        <v>#REF!</v>
      </c>
      <c r="CD143" t="e">
        <f t="shared" si="63"/>
        <v>#REF!</v>
      </c>
      <c r="CE143" t="str">
        <f t="shared" si="88"/>
        <v>JPBG  - Oracle Corporation Japan</v>
      </c>
      <c r="CF143" t="str">
        <f t="shared" si="89"/>
        <v/>
      </c>
      <c r="CG143" t="str">
        <f t="shared" si="90"/>
        <v/>
      </c>
    </row>
    <row r="144" spans="1:85">
      <c r="A144" t="s">
        <v>51</v>
      </c>
      <c r="B144">
        <v>1533</v>
      </c>
      <c r="C144" t="s">
        <v>1160</v>
      </c>
      <c r="D144" t="s">
        <v>1161</v>
      </c>
      <c r="E144" t="s">
        <v>54</v>
      </c>
      <c r="F144" t="s">
        <v>397</v>
      </c>
      <c r="G144" t="s">
        <v>1142</v>
      </c>
      <c r="H144" t="s">
        <v>1162</v>
      </c>
      <c r="I144" t="s">
        <v>55</v>
      </c>
      <c r="J144" t="s">
        <v>398</v>
      </c>
      <c r="K144" t="s">
        <v>1143</v>
      </c>
      <c r="L144" t="s">
        <v>1163</v>
      </c>
      <c r="M144" s="217">
        <v>508835</v>
      </c>
      <c r="N144" t="s">
        <v>233</v>
      </c>
      <c r="O144" t="s">
        <v>234</v>
      </c>
      <c r="P144" t="str">
        <f t="shared" si="64"/>
        <v>8</v>
      </c>
      <c r="Q144" s="149">
        <v>21310</v>
      </c>
      <c r="R144" t="s">
        <v>581</v>
      </c>
      <c r="S144" t="s">
        <v>367</v>
      </c>
      <c r="T144" t="s">
        <v>60</v>
      </c>
      <c r="U144" t="s">
        <v>61</v>
      </c>
      <c r="V144">
        <v>2559</v>
      </c>
      <c r="W144" t="s">
        <v>460</v>
      </c>
      <c r="X144" t="s">
        <v>1164</v>
      </c>
      <c r="Y144" s="95">
        <v>35977</v>
      </c>
      <c r="Z144" t="s">
        <v>63</v>
      </c>
      <c r="AA144" t="s">
        <v>64</v>
      </c>
      <c r="AB144" t="s">
        <v>119</v>
      </c>
      <c r="AC144" t="s">
        <v>4245</v>
      </c>
      <c r="AD144" t="s">
        <v>1166</v>
      </c>
      <c r="AE144" t="s">
        <v>67</v>
      </c>
      <c r="AF144" t="s">
        <v>1167</v>
      </c>
      <c r="AG144" t="s">
        <v>1168</v>
      </c>
      <c r="AI144" s="146" t="s">
        <v>5022</v>
      </c>
      <c r="AJ144" t="str">
        <f t="shared" si="65"/>
        <v>Active</v>
      </c>
      <c r="AK144">
        <f t="shared" si="66"/>
        <v>1533</v>
      </c>
      <c r="AL144" t="str">
        <f t="shared" si="67"/>
        <v>野宮 智博</v>
      </c>
      <c r="AM144" s="155" t="e">
        <f>+VLOOKUP($AK144,#REF!,3,0)</f>
        <v>#REF!</v>
      </c>
      <c r="AN144" t="e">
        <f t="shared" si="68"/>
        <v>#REF!</v>
      </c>
      <c r="AO144" s="154" t="s">
        <v>54</v>
      </c>
      <c r="AP144" t="e">
        <f>VLOOKUP(AM144,#REF!,2,0)</f>
        <v>#REF!</v>
      </c>
      <c r="AQ144" t="e">
        <f>VLOOKUP(AM144,#REF!,3,0)</f>
        <v>#REF!</v>
      </c>
      <c r="AR144" t="e">
        <f>VLOOKUP(AM144,#REF!,4,0)</f>
        <v>#REF!</v>
      </c>
      <c r="AS144" t="str">
        <f t="shared" si="61"/>
        <v>Oracle Consulting Services</v>
      </c>
      <c r="AT144" t="e">
        <f>VLOOKUP(AM144,#REF!,6,0)</f>
        <v>#REF!</v>
      </c>
      <c r="AU144" t="e">
        <f>VLOOKUP(AM144,#REF!,7,0)</f>
        <v>#REF!</v>
      </c>
      <c r="AV144" t="e">
        <f>VLOOKUP(AM144,#REF!,8,0)</f>
        <v>#REF!</v>
      </c>
      <c r="AW144" s="155">
        <v>508835</v>
      </c>
      <c r="AX144" t="str">
        <f>VLOOKUP($BA144,Jobcodemaster!$A:$J,4,0)</f>
        <v>M4</v>
      </c>
      <c r="AY144" t="str">
        <f>VLOOKUP($BA144,Jobcodemaster!$A:$J,5,0)</f>
        <v>L8</v>
      </c>
      <c r="AZ144" t="str">
        <f t="shared" si="69"/>
        <v>8</v>
      </c>
      <c r="BA144" s="155">
        <f t="shared" si="70"/>
        <v>21310</v>
      </c>
      <c r="BB144" t="str">
        <f>VLOOKUP($BA144,Jobcodemaster!$A:$J,7,0)</f>
        <v>21310.Consulting Practice Director - M4</v>
      </c>
      <c r="BC144" t="str">
        <f>VLOOKUP($BA144,Jobcodemaster!$A:$J,9,0)</f>
        <v>Consulting Practice Director</v>
      </c>
      <c r="BD144" t="str">
        <f>VLOOKUP($BA144,Jobcodemaster!$A:$J,2,0)</f>
        <v>Practice</v>
      </c>
      <c r="BE144" t="str">
        <f>VLOOKUP($BA144,Jobcodemaster!$A:$J,3,0)</f>
        <v>B</v>
      </c>
      <c r="BF144" t="e">
        <f>VLOOKUP(AM144,#REF!,14,0)</f>
        <v>#REF!</v>
      </c>
      <c r="BG144" t="e">
        <f>VLOOKUP(AM144,#REF!,15,0)</f>
        <v>#REF!</v>
      </c>
      <c r="BH144" t="str">
        <f t="shared" si="71"/>
        <v>tomohiro.nomiya@oracle.com</v>
      </c>
      <c r="BI144" s="95">
        <f t="shared" si="72"/>
        <v>35977</v>
      </c>
      <c r="BJ144" t="str">
        <f t="shared" si="73"/>
        <v>C</v>
      </c>
      <c r="BK144" t="str">
        <f t="shared" si="74"/>
        <v>JP-Tokyo-OAC</v>
      </c>
      <c r="BL144" t="str">
        <f t="shared" si="75"/>
        <v>OAC</v>
      </c>
      <c r="BM144" t="str">
        <f t="shared" si="76"/>
        <v>ﾉﾐﾔ ﾄﾓﾋﾛ</v>
      </c>
      <c r="BN144" t="str">
        <f t="shared" si="77"/>
        <v>Tomohiro Nomiya</v>
      </c>
      <c r="BO144" s="164" t="str">
        <f t="shared" si="78"/>
        <v>Y</v>
      </c>
      <c r="BP144" t="str">
        <f t="shared" si="79"/>
        <v>のみや ともひろ</v>
      </c>
      <c r="BQ144" t="e">
        <f>VLOOKUP(AM144,#REF!,12,0)</f>
        <v>#REF!</v>
      </c>
      <c r="BS144" s="173" t="str">
        <f t="shared" si="80"/>
        <v/>
      </c>
      <c r="BT144" s="173" t="str">
        <f t="shared" si="80"/>
        <v/>
      </c>
      <c r="BU144" s="173" t="str">
        <f t="shared" si="80"/>
        <v/>
      </c>
      <c r="BV144" s="173" t="str">
        <f t="shared" si="62"/>
        <v/>
      </c>
      <c r="BW144" s="173" t="e">
        <f t="shared" si="81"/>
        <v>#REF!</v>
      </c>
      <c r="BX144" s="173" t="str">
        <f t="shared" si="82"/>
        <v/>
      </c>
      <c r="BY144" s="174" t="str">
        <f t="shared" si="83"/>
        <v/>
      </c>
      <c r="BZ144" t="str">
        <f t="shared" si="84"/>
        <v/>
      </c>
      <c r="CA144" s="214" t="str">
        <f t="shared" si="85"/>
        <v/>
      </c>
      <c r="CB144" t="str">
        <f t="shared" si="86"/>
        <v/>
      </c>
      <c r="CC144" t="e">
        <f t="shared" si="87"/>
        <v>#REF!</v>
      </c>
      <c r="CD144" t="e">
        <f t="shared" si="63"/>
        <v>#REF!</v>
      </c>
      <c r="CE144" t="str">
        <f t="shared" si="88"/>
        <v/>
      </c>
      <c r="CF144" t="str">
        <f t="shared" si="89"/>
        <v/>
      </c>
      <c r="CG144" t="str">
        <f t="shared" si="90"/>
        <v/>
      </c>
    </row>
    <row r="145" spans="1:85">
      <c r="A145" t="s">
        <v>51</v>
      </c>
      <c r="B145">
        <v>2922</v>
      </c>
      <c r="C145" t="s">
        <v>1171</v>
      </c>
      <c r="D145" t="s">
        <v>1161</v>
      </c>
      <c r="E145" t="s">
        <v>54</v>
      </c>
      <c r="F145" t="s">
        <v>397</v>
      </c>
      <c r="G145" t="s">
        <v>1142</v>
      </c>
      <c r="H145" t="s">
        <v>1162</v>
      </c>
      <c r="I145" t="s">
        <v>55</v>
      </c>
      <c r="J145" t="s">
        <v>398</v>
      </c>
      <c r="K145" t="s">
        <v>1143</v>
      </c>
      <c r="L145" t="s">
        <v>1163</v>
      </c>
      <c r="M145" s="217">
        <v>508835</v>
      </c>
      <c r="N145" t="s">
        <v>169</v>
      </c>
      <c r="O145" t="s">
        <v>170</v>
      </c>
      <c r="P145" t="str">
        <f t="shared" si="64"/>
        <v>7</v>
      </c>
      <c r="Q145" s="149">
        <v>21640</v>
      </c>
      <c r="R145" t="s">
        <v>1172</v>
      </c>
      <c r="S145" t="s">
        <v>1173</v>
      </c>
      <c r="T145" t="s">
        <v>529</v>
      </c>
      <c r="U145" t="s">
        <v>61</v>
      </c>
      <c r="V145">
        <v>1533</v>
      </c>
      <c r="W145" t="s">
        <v>1160</v>
      </c>
      <c r="X145" t="s">
        <v>1174</v>
      </c>
      <c r="Y145" s="95">
        <v>38504</v>
      </c>
      <c r="Z145" t="s">
        <v>63</v>
      </c>
      <c r="AA145" t="s">
        <v>118</v>
      </c>
      <c r="AB145" t="s">
        <v>162</v>
      </c>
      <c r="AC145" t="s">
        <v>4246</v>
      </c>
      <c r="AD145" t="s">
        <v>1176</v>
      </c>
      <c r="AF145" t="s">
        <v>1177</v>
      </c>
      <c r="AG145" t="s">
        <v>1168</v>
      </c>
      <c r="AI145" s="146" t="s">
        <v>5017</v>
      </c>
      <c r="AJ145" t="str">
        <f t="shared" si="65"/>
        <v>Active</v>
      </c>
      <c r="AK145">
        <f t="shared" si="66"/>
        <v>2922</v>
      </c>
      <c r="AL145" t="str">
        <f t="shared" si="67"/>
        <v>菅沼 健治</v>
      </c>
      <c r="AM145" s="155" t="e">
        <f>+VLOOKUP($AK145,#REF!,3,0)</f>
        <v>#REF!</v>
      </c>
      <c r="AN145" t="e">
        <f t="shared" si="68"/>
        <v>#REF!</v>
      </c>
      <c r="AO145" s="154" t="s">
        <v>54</v>
      </c>
      <c r="AP145" t="e">
        <f>VLOOKUP(AM145,#REF!,2,0)</f>
        <v>#REF!</v>
      </c>
      <c r="AQ145" t="e">
        <f>VLOOKUP(AM145,#REF!,3,0)</f>
        <v>#REF!</v>
      </c>
      <c r="AR145" t="e">
        <f>VLOOKUP(AM145,#REF!,4,0)</f>
        <v>#REF!</v>
      </c>
      <c r="AS145" t="str">
        <f t="shared" si="61"/>
        <v>Oracle Consulting Services</v>
      </c>
      <c r="AT145" t="e">
        <f>VLOOKUP(AM145,#REF!,6,0)</f>
        <v>#REF!</v>
      </c>
      <c r="AU145" t="e">
        <f>VLOOKUP(AM145,#REF!,7,0)</f>
        <v>#REF!</v>
      </c>
      <c r="AV145" t="e">
        <f>VLOOKUP(AM145,#REF!,8,0)</f>
        <v>#REF!</v>
      </c>
      <c r="AW145" s="155">
        <v>508835</v>
      </c>
      <c r="AX145" t="str">
        <f>VLOOKUP($BA145,Jobcodemaster!$A:$J,4,0)</f>
        <v>IC4</v>
      </c>
      <c r="AY145" t="str">
        <f>VLOOKUP($BA145,Jobcodemaster!$A:$J,5,0)</f>
        <v>L7</v>
      </c>
      <c r="AZ145" t="str">
        <f t="shared" si="69"/>
        <v>7</v>
      </c>
      <c r="BA145" s="155">
        <f t="shared" si="70"/>
        <v>21640</v>
      </c>
      <c r="BB145" t="str">
        <f>VLOOKUP($BA145,Jobcodemaster!$A:$J,7,0)</f>
        <v>21640.Consulting Solution Manager - IC4</v>
      </c>
      <c r="BC145" t="str">
        <f>VLOOKUP($BA145,Jobcodemaster!$A:$J,9,0)</f>
        <v>Consulting Solution Manager</v>
      </c>
      <c r="BD145" t="str">
        <f>VLOOKUP($BA145,Jobcodemaster!$A:$J,2,0)</f>
        <v>Solution</v>
      </c>
      <c r="BE145" t="str">
        <f>VLOOKUP($BA145,Jobcodemaster!$A:$J,3,0)</f>
        <v>B</v>
      </c>
      <c r="BF145" t="e">
        <f>VLOOKUP(AM145,#REF!,14,0)</f>
        <v>#REF!</v>
      </c>
      <c r="BG145" t="e">
        <f>VLOOKUP(AM145,#REF!,15,0)</f>
        <v>#REF!</v>
      </c>
      <c r="BH145" t="str">
        <f t="shared" si="71"/>
        <v>kenji.suganuma@oracle.com</v>
      </c>
      <c r="BI145" s="95">
        <f t="shared" si="72"/>
        <v>38504</v>
      </c>
      <c r="BJ145" t="str">
        <f t="shared" si="73"/>
        <v>C</v>
      </c>
      <c r="BK145" t="str">
        <f t="shared" si="74"/>
        <v>JP-Tokyo-Akasaka Office</v>
      </c>
      <c r="BL145" t="str">
        <f t="shared" si="75"/>
        <v>ACB</v>
      </c>
      <c r="BM145" t="str">
        <f t="shared" si="76"/>
        <v>ｽｶﾞﾇﾏ ｹﾝｼﾞ</v>
      </c>
      <c r="BN145" t="str">
        <f t="shared" si="77"/>
        <v>Kenji Suganuma</v>
      </c>
      <c r="BO145" s="164">
        <f t="shared" si="78"/>
        <v>0</v>
      </c>
      <c r="BP145" t="str">
        <f t="shared" si="79"/>
        <v>すがぬま けんじ</v>
      </c>
      <c r="BQ145" t="e">
        <f>VLOOKUP(AM145,#REF!,12,0)</f>
        <v>#REF!</v>
      </c>
      <c r="BS145" s="173" t="str">
        <f t="shared" si="80"/>
        <v/>
      </c>
      <c r="BT145" s="173" t="str">
        <f t="shared" si="80"/>
        <v/>
      </c>
      <c r="BU145" s="173" t="str">
        <f t="shared" si="80"/>
        <v/>
      </c>
      <c r="BV145" s="173" t="str">
        <f t="shared" si="62"/>
        <v/>
      </c>
      <c r="BW145" s="173" t="e">
        <f t="shared" si="81"/>
        <v>#REF!</v>
      </c>
      <c r="BX145" s="173" t="str">
        <f t="shared" si="82"/>
        <v/>
      </c>
      <c r="BY145" s="174" t="str">
        <f t="shared" si="83"/>
        <v/>
      </c>
      <c r="BZ145" t="str">
        <f t="shared" si="84"/>
        <v/>
      </c>
      <c r="CA145" s="214" t="str">
        <f t="shared" si="85"/>
        <v/>
      </c>
      <c r="CB145" t="str">
        <f t="shared" si="86"/>
        <v/>
      </c>
      <c r="CC145" t="e">
        <f t="shared" si="87"/>
        <v>#REF!</v>
      </c>
      <c r="CD145" t="e">
        <f t="shared" si="63"/>
        <v>#REF!</v>
      </c>
      <c r="CE145" t="str">
        <f t="shared" si="88"/>
        <v/>
      </c>
      <c r="CF145" t="str">
        <f t="shared" si="89"/>
        <v/>
      </c>
      <c r="CG145" t="str">
        <f t="shared" si="90"/>
        <v/>
      </c>
    </row>
    <row r="146" spans="1:85">
      <c r="A146" t="s">
        <v>51</v>
      </c>
      <c r="B146">
        <v>3348</v>
      </c>
      <c r="C146" t="s">
        <v>1179</v>
      </c>
      <c r="D146" t="s">
        <v>1161</v>
      </c>
      <c r="E146" t="s">
        <v>54</v>
      </c>
      <c r="F146" t="s">
        <v>397</v>
      </c>
      <c r="G146" t="s">
        <v>1142</v>
      </c>
      <c r="H146" t="s">
        <v>1162</v>
      </c>
      <c r="I146" t="s">
        <v>55</v>
      </c>
      <c r="J146" t="s">
        <v>398</v>
      </c>
      <c r="K146" t="s">
        <v>1143</v>
      </c>
      <c r="L146" t="s">
        <v>1163</v>
      </c>
      <c r="M146" s="217">
        <v>508835</v>
      </c>
      <c r="N146" t="s">
        <v>169</v>
      </c>
      <c r="O146" t="s">
        <v>170</v>
      </c>
      <c r="P146" t="str">
        <f t="shared" si="64"/>
        <v>7</v>
      </c>
      <c r="Q146" s="149">
        <v>21640</v>
      </c>
      <c r="R146" t="s">
        <v>1172</v>
      </c>
      <c r="S146" t="s">
        <v>1173</v>
      </c>
      <c r="T146" t="s">
        <v>529</v>
      </c>
      <c r="U146" t="s">
        <v>61</v>
      </c>
      <c r="V146">
        <v>1533</v>
      </c>
      <c r="W146" t="s">
        <v>1160</v>
      </c>
      <c r="X146" t="s">
        <v>1180</v>
      </c>
      <c r="Y146" s="95">
        <v>39173</v>
      </c>
      <c r="Z146" t="s">
        <v>201</v>
      </c>
      <c r="AA146" t="s">
        <v>118</v>
      </c>
      <c r="AB146" t="s">
        <v>162</v>
      </c>
      <c r="AC146" t="s">
        <v>4247</v>
      </c>
      <c r="AD146" t="s">
        <v>1182</v>
      </c>
      <c r="AF146" t="s">
        <v>1183</v>
      </c>
      <c r="AG146" t="s">
        <v>1168</v>
      </c>
      <c r="AI146" s="146" t="s">
        <v>5017</v>
      </c>
      <c r="AJ146" t="str">
        <f t="shared" si="65"/>
        <v>Active</v>
      </c>
      <c r="AK146">
        <f t="shared" si="66"/>
        <v>3348</v>
      </c>
      <c r="AL146" t="str">
        <f t="shared" si="67"/>
        <v>福井 健一</v>
      </c>
      <c r="AM146" s="155" t="e">
        <f>+VLOOKUP($AK146,#REF!,3,0)</f>
        <v>#REF!</v>
      </c>
      <c r="AN146" t="e">
        <f t="shared" si="68"/>
        <v>#REF!</v>
      </c>
      <c r="AO146" s="154" t="s">
        <v>54</v>
      </c>
      <c r="AP146" t="e">
        <f>VLOOKUP(AM146,#REF!,2,0)</f>
        <v>#REF!</v>
      </c>
      <c r="AQ146" t="e">
        <f>VLOOKUP(AM146,#REF!,3,0)</f>
        <v>#REF!</v>
      </c>
      <c r="AR146" t="e">
        <f>VLOOKUP(AM146,#REF!,4,0)</f>
        <v>#REF!</v>
      </c>
      <c r="AS146" t="str">
        <f t="shared" si="61"/>
        <v>Oracle Consulting Services</v>
      </c>
      <c r="AT146" t="e">
        <f>VLOOKUP(AM146,#REF!,6,0)</f>
        <v>#REF!</v>
      </c>
      <c r="AU146" t="e">
        <f>VLOOKUP(AM146,#REF!,7,0)</f>
        <v>#REF!</v>
      </c>
      <c r="AV146" t="e">
        <f>VLOOKUP(AM146,#REF!,8,0)</f>
        <v>#REF!</v>
      </c>
      <c r="AW146" s="155">
        <v>508835</v>
      </c>
      <c r="AX146" t="str">
        <f>VLOOKUP($BA146,Jobcodemaster!$A:$J,4,0)</f>
        <v>IC4</v>
      </c>
      <c r="AY146" t="str">
        <f>VLOOKUP($BA146,Jobcodemaster!$A:$J,5,0)</f>
        <v>L7</v>
      </c>
      <c r="AZ146" t="str">
        <f t="shared" si="69"/>
        <v>7</v>
      </c>
      <c r="BA146" s="155">
        <f t="shared" si="70"/>
        <v>21640</v>
      </c>
      <c r="BB146" t="str">
        <f>VLOOKUP($BA146,Jobcodemaster!$A:$J,7,0)</f>
        <v>21640.Consulting Solution Manager - IC4</v>
      </c>
      <c r="BC146" t="str">
        <f>VLOOKUP($BA146,Jobcodemaster!$A:$J,9,0)</f>
        <v>Consulting Solution Manager</v>
      </c>
      <c r="BD146" t="str">
        <f>VLOOKUP($BA146,Jobcodemaster!$A:$J,2,0)</f>
        <v>Solution</v>
      </c>
      <c r="BE146" t="str">
        <f>VLOOKUP($BA146,Jobcodemaster!$A:$J,3,0)</f>
        <v>B</v>
      </c>
      <c r="BF146" t="e">
        <f>VLOOKUP(AM146,#REF!,14,0)</f>
        <v>#REF!</v>
      </c>
      <c r="BG146" t="e">
        <f>VLOOKUP(AM146,#REF!,15,0)</f>
        <v>#REF!</v>
      </c>
      <c r="BH146" t="str">
        <f t="shared" si="71"/>
        <v>kenichi.fukui@oracle.com</v>
      </c>
      <c r="BI146" s="95">
        <f t="shared" si="72"/>
        <v>39173</v>
      </c>
      <c r="BJ146" t="str">
        <f t="shared" si="73"/>
        <v>NG</v>
      </c>
      <c r="BK146" t="str">
        <f t="shared" si="74"/>
        <v>JP-Tokyo-Akasaka Office</v>
      </c>
      <c r="BL146" t="str">
        <f t="shared" si="75"/>
        <v>ACB</v>
      </c>
      <c r="BM146" t="str">
        <f t="shared" si="76"/>
        <v>ﾌｸｲ ｹﾝｲﾁ</v>
      </c>
      <c r="BN146" t="str">
        <f t="shared" si="77"/>
        <v>Kenichi Fukui</v>
      </c>
      <c r="BO146" s="164">
        <f t="shared" si="78"/>
        <v>0</v>
      </c>
      <c r="BP146" t="str">
        <f t="shared" si="79"/>
        <v>ふくい けんいち</v>
      </c>
      <c r="BQ146" t="e">
        <f>VLOOKUP(AM146,#REF!,12,0)</f>
        <v>#REF!</v>
      </c>
      <c r="BS146" s="173" t="str">
        <f t="shared" si="80"/>
        <v/>
      </c>
      <c r="BT146" s="173" t="str">
        <f t="shared" si="80"/>
        <v/>
      </c>
      <c r="BU146" s="173" t="str">
        <f t="shared" si="80"/>
        <v/>
      </c>
      <c r="BV146" s="173" t="str">
        <f t="shared" si="62"/>
        <v/>
      </c>
      <c r="BW146" s="173" t="e">
        <f t="shared" si="81"/>
        <v>#REF!</v>
      </c>
      <c r="BX146" s="173" t="str">
        <f t="shared" si="82"/>
        <v/>
      </c>
      <c r="BY146" s="174" t="str">
        <f t="shared" si="83"/>
        <v/>
      </c>
      <c r="BZ146" t="str">
        <f t="shared" si="84"/>
        <v/>
      </c>
      <c r="CA146" s="214" t="str">
        <f t="shared" si="85"/>
        <v/>
      </c>
      <c r="CB146" t="str">
        <f t="shared" si="86"/>
        <v/>
      </c>
      <c r="CC146" t="e">
        <f t="shared" si="87"/>
        <v>#REF!</v>
      </c>
      <c r="CD146" t="e">
        <f t="shared" si="63"/>
        <v>#REF!</v>
      </c>
      <c r="CE146" t="str">
        <f t="shared" si="88"/>
        <v/>
      </c>
      <c r="CF146" t="str">
        <f t="shared" si="89"/>
        <v/>
      </c>
      <c r="CG146" t="str">
        <f t="shared" si="90"/>
        <v/>
      </c>
    </row>
    <row r="147" spans="1:85">
      <c r="A147" t="s">
        <v>51</v>
      </c>
      <c r="B147">
        <v>6071</v>
      </c>
      <c r="C147" t="s">
        <v>1185</v>
      </c>
      <c r="D147" t="s">
        <v>1161</v>
      </c>
      <c r="E147" t="s">
        <v>54</v>
      </c>
      <c r="F147" t="s">
        <v>397</v>
      </c>
      <c r="G147" t="s">
        <v>1142</v>
      </c>
      <c r="H147" t="s">
        <v>1162</v>
      </c>
      <c r="I147" t="s">
        <v>55</v>
      </c>
      <c r="J147" t="s">
        <v>398</v>
      </c>
      <c r="K147" t="s">
        <v>1143</v>
      </c>
      <c r="L147" t="s">
        <v>1163</v>
      </c>
      <c r="M147" s="217">
        <v>508835</v>
      </c>
      <c r="N147" t="s">
        <v>169</v>
      </c>
      <c r="O147" t="s">
        <v>170</v>
      </c>
      <c r="P147" t="str">
        <f t="shared" si="64"/>
        <v>7</v>
      </c>
      <c r="Q147" s="149">
        <v>21640</v>
      </c>
      <c r="R147" t="s">
        <v>1172</v>
      </c>
      <c r="S147" t="s">
        <v>1173</v>
      </c>
      <c r="T147" t="s">
        <v>529</v>
      </c>
      <c r="U147" t="s">
        <v>61</v>
      </c>
      <c r="V147">
        <v>1533</v>
      </c>
      <c r="W147" t="s">
        <v>1160</v>
      </c>
      <c r="X147" t="s">
        <v>1186</v>
      </c>
      <c r="Y147" s="95">
        <v>39630</v>
      </c>
      <c r="Z147" t="s">
        <v>63</v>
      </c>
      <c r="AA147" t="s">
        <v>118</v>
      </c>
      <c r="AB147" t="s">
        <v>162</v>
      </c>
      <c r="AC147" t="s">
        <v>4248</v>
      </c>
      <c r="AD147" t="s">
        <v>1188</v>
      </c>
      <c r="AF147" t="s">
        <v>1189</v>
      </c>
      <c r="AG147" t="s">
        <v>1168</v>
      </c>
      <c r="AI147" s="146" t="s">
        <v>5017</v>
      </c>
      <c r="AJ147" t="str">
        <f t="shared" si="65"/>
        <v>Active</v>
      </c>
      <c r="AK147">
        <f t="shared" si="66"/>
        <v>6071</v>
      </c>
      <c r="AL147" t="str">
        <f t="shared" si="67"/>
        <v>藤田 真一</v>
      </c>
      <c r="AM147" s="155" t="e">
        <f>+VLOOKUP($AK147,#REF!,3,0)</f>
        <v>#REF!</v>
      </c>
      <c r="AN147" t="e">
        <f t="shared" si="68"/>
        <v>#REF!</v>
      </c>
      <c r="AO147" s="154" t="s">
        <v>54</v>
      </c>
      <c r="AP147" t="e">
        <f>VLOOKUP(AM147,#REF!,2,0)</f>
        <v>#REF!</v>
      </c>
      <c r="AQ147" t="e">
        <f>VLOOKUP(AM147,#REF!,3,0)</f>
        <v>#REF!</v>
      </c>
      <c r="AR147" t="e">
        <f>VLOOKUP(AM147,#REF!,4,0)</f>
        <v>#REF!</v>
      </c>
      <c r="AS147" t="str">
        <f t="shared" si="61"/>
        <v>Oracle Consulting Services</v>
      </c>
      <c r="AT147" t="e">
        <f>VLOOKUP(AM147,#REF!,6,0)</f>
        <v>#REF!</v>
      </c>
      <c r="AU147" t="e">
        <f>VLOOKUP(AM147,#REF!,7,0)</f>
        <v>#REF!</v>
      </c>
      <c r="AV147" t="e">
        <f>VLOOKUP(AM147,#REF!,8,0)</f>
        <v>#REF!</v>
      </c>
      <c r="AW147" s="155">
        <v>508835</v>
      </c>
      <c r="AX147" t="str">
        <f>VLOOKUP($BA147,Jobcodemaster!$A:$J,4,0)</f>
        <v>IC4</v>
      </c>
      <c r="AY147" t="str">
        <f>VLOOKUP($BA147,Jobcodemaster!$A:$J,5,0)</f>
        <v>L7</v>
      </c>
      <c r="AZ147" t="str">
        <f t="shared" si="69"/>
        <v>7</v>
      </c>
      <c r="BA147" s="155">
        <f t="shared" si="70"/>
        <v>21640</v>
      </c>
      <c r="BB147" t="str">
        <f>VLOOKUP($BA147,Jobcodemaster!$A:$J,7,0)</f>
        <v>21640.Consulting Solution Manager - IC4</v>
      </c>
      <c r="BC147" t="str">
        <f>VLOOKUP($BA147,Jobcodemaster!$A:$J,9,0)</f>
        <v>Consulting Solution Manager</v>
      </c>
      <c r="BD147" t="str">
        <f>VLOOKUP($BA147,Jobcodemaster!$A:$J,2,0)</f>
        <v>Solution</v>
      </c>
      <c r="BE147" t="str">
        <f>VLOOKUP($BA147,Jobcodemaster!$A:$J,3,0)</f>
        <v>B</v>
      </c>
      <c r="BF147" t="e">
        <f>VLOOKUP(AM147,#REF!,14,0)</f>
        <v>#REF!</v>
      </c>
      <c r="BG147" t="e">
        <f>VLOOKUP(AM147,#REF!,15,0)</f>
        <v>#REF!</v>
      </c>
      <c r="BH147" t="str">
        <f t="shared" si="71"/>
        <v>shinichi.fujita@oracle.com</v>
      </c>
      <c r="BI147" s="95">
        <f t="shared" si="72"/>
        <v>39630</v>
      </c>
      <c r="BJ147" t="str">
        <f t="shared" si="73"/>
        <v>C</v>
      </c>
      <c r="BK147" t="str">
        <f t="shared" si="74"/>
        <v>JP-Tokyo-Akasaka Office</v>
      </c>
      <c r="BL147" t="str">
        <f t="shared" si="75"/>
        <v>ACB</v>
      </c>
      <c r="BM147" t="str">
        <f t="shared" si="76"/>
        <v>ﾌｼﾞﾀ ｼﾝｲﾁ</v>
      </c>
      <c r="BN147" t="str">
        <f t="shared" si="77"/>
        <v>Shinichi Fujita</v>
      </c>
      <c r="BO147" s="164">
        <f t="shared" si="78"/>
        <v>0</v>
      </c>
      <c r="BP147" t="str">
        <f t="shared" si="79"/>
        <v>ふじた しんいち</v>
      </c>
      <c r="BQ147" t="e">
        <f>VLOOKUP(AM147,#REF!,12,0)</f>
        <v>#REF!</v>
      </c>
      <c r="BS147" s="173" t="str">
        <f t="shared" si="80"/>
        <v/>
      </c>
      <c r="BT147" s="173" t="str">
        <f t="shared" si="80"/>
        <v/>
      </c>
      <c r="BU147" s="173" t="str">
        <f t="shared" si="80"/>
        <v/>
      </c>
      <c r="BV147" s="173" t="str">
        <f t="shared" si="62"/>
        <v/>
      </c>
      <c r="BW147" s="173" t="e">
        <f t="shared" si="81"/>
        <v>#REF!</v>
      </c>
      <c r="BX147" s="173" t="str">
        <f t="shared" si="82"/>
        <v/>
      </c>
      <c r="BY147" s="174" t="str">
        <f t="shared" si="83"/>
        <v/>
      </c>
      <c r="BZ147" t="str">
        <f t="shared" si="84"/>
        <v/>
      </c>
      <c r="CA147" s="214" t="str">
        <f t="shared" si="85"/>
        <v/>
      </c>
      <c r="CB147" t="str">
        <f t="shared" si="86"/>
        <v/>
      </c>
      <c r="CC147" t="e">
        <f t="shared" si="87"/>
        <v>#REF!</v>
      </c>
      <c r="CD147" t="e">
        <f t="shared" si="63"/>
        <v>#REF!</v>
      </c>
      <c r="CE147" t="str">
        <f t="shared" si="88"/>
        <v/>
      </c>
      <c r="CF147" t="str">
        <f t="shared" si="89"/>
        <v/>
      </c>
      <c r="CG147" t="str">
        <f t="shared" si="90"/>
        <v/>
      </c>
    </row>
    <row r="148" spans="1:85">
      <c r="A148" t="s">
        <v>51</v>
      </c>
      <c r="B148">
        <v>2149</v>
      </c>
      <c r="C148" t="s">
        <v>1191</v>
      </c>
      <c r="D148" t="s">
        <v>1161</v>
      </c>
      <c r="E148" t="s">
        <v>54</v>
      </c>
      <c r="F148" t="s">
        <v>397</v>
      </c>
      <c r="G148" t="s">
        <v>1142</v>
      </c>
      <c r="H148" t="s">
        <v>1162</v>
      </c>
      <c r="I148" t="s">
        <v>55</v>
      </c>
      <c r="J148" t="s">
        <v>398</v>
      </c>
      <c r="K148" t="s">
        <v>1143</v>
      </c>
      <c r="L148" t="s">
        <v>1163</v>
      </c>
      <c r="M148" s="217">
        <v>508835</v>
      </c>
      <c r="N148" t="s">
        <v>123</v>
      </c>
      <c r="O148" t="s">
        <v>158</v>
      </c>
      <c r="P148" t="str">
        <f t="shared" si="64"/>
        <v>6</v>
      </c>
      <c r="Q148" s="149">
        <v>21630</v>
      </c>
      <c r="R148" t="s">
        <v>527</v>
      </c>
      <c r="S148" t="s">
        <v>528</v>
      </c>
      <c r="T148" t="s">
        <v>529</v>
      </c>
      <c r="U148" t="s">
        <v>61</v>
      </c>
      <c r="V148">
        <v>1533</v>
      </c>
      <c r="W148" t="s">
        <v>1160</v>
      </c>
      <c r="X148" t="s">
        <v>1192</v>
      </c>
      <c r="Y148" s="95">
        <v>36892</v>
      </c>
      <c r="Z148" t="s">
        <v>63</v>
      </c>
      <c r="AA148" t="s">
        <v>118</v>
      </c>
      <c r="AB148" t="s">
        <v>162</v>
      </c>
      <c r="AC148" t="s">
        <v>4249</v>
      </c>
      <c r="AD148" t="s">
        <v>1194</v>
      </c>
      <c r="AF148" t="s">
        <v>1195</v>
      </c>
      <c r="AG148" t="s">
        <v>1168</v>
      </c>
      <c r="AI148" s="146" t="s">
        <v>5014</v>
      </c>
      <c r="AJ148" t="str">
        <f t="shared" si="65"/>
        <v>Active</v>
      </c>
      <c r="AK148">
        <f t="shared" si="66"/>
        <v>2149</v>
      </c>
      <c r="AL148" t="str">
        <f t="shared" si="67"/>
        <v>渡邉 桂太</v>
      </c>
      <c r="AM148" s="155" t="e">
        <f>+VLOOKUP($AK148,#REF!,3,0)</f>
        <v>#REF!</v>
      </c>
      <c r="AN148" t="e">
        <f t="shared" si="68"/>
        <v>#REF!</v>
      </c>
      <c r="AO148" s="154" t="s">
        <v>54</v>
      </c>
      <c r="AP148" t="e">
        <f>VLOOKUP(AM148,#REF!,2,0)</f>
        <v>#REF!</v>
      </c>
      <c r="AQ148" t="e">
        <f>VLOOKUP(AM148,#REF!,3,0)</f>
        <v>#REF!</v>
      </c>
      <c r="AR148" t="e">
        <f>VLOOKUP(AM148,#REF!,4,0)</f>
        <v>#REF!</v>
      </c>
      <c r="AS148" t="str">
        <f t="shared" si="61"/>
        <v>Oracle Consulting Services</v>
      </c>
      <c r="AT148" t="e">
        <f>VLOOKUP(AM148,#REF!,6,0)</f>
        <v>#REF!</v>
      </c>
      <c r="AU148" t="e">
        <f>VLOOKUP(AM148,#REF!,7,0)</f>
        <v>#REF!</v>
      </c>
      <c r="AV148" t="e">
        <f>VLOOKUP(AM148,#REF!,8,0)</f>
        <v>#REF!</v>
      </c>
      <c r="AW148" s="155">
        <v>508835</v>
      </c>
      <c r="AX148" t="str">
        <f>VLOOKUP($BA148,Jobcodemaster!$A:$J,4,0)</f>
        <v>IC3</v>
      </c>
      <c r="AY148" t="str">
        <f>VLOOKUP($BA148,Jobcodemaster!$A:$J,5,0)</f>
        <v>L6</v>
      </c>
      <c r="AZ148" t="str">
        <f t="shared" si="69"/>
        <v>6</v>
      </c>
      <c r="BA148" s="155">
        <f t="shared" si="70"/>
        <v>21630</v>
      </c>
      <c r="BB148" t="str">
        <f>VLOOKUP($BA148,Jobcodemaster!$A:$J,7,0)</f>
        <v>21630.Consulting Solution Lead - IC3</v>
      </c>
      <c r="BC148" t="str">
        <f>VLOOKUP($BA148,Jobcodemaster!$A:$J,9,0)</f>
        <v>Consulting Solution Lead</v>
      </c>
      <c r="BD148" t="str">
        <f>VLOOKUP($BA148,Jobcodemaster!$A:$J,2,0)</f>
        <v>Solution</v>
      </c>
      <c r="BE148" t="str">
        <f>VLOOKUP($BA148,Jobcodemaster!$A:$J,3,0)</f>
        <v>B</v>
      </c>
      <c r="BF148" t="e">
        <f>VLOOKUP(AM148,#REF!,14,0)</f>
        <v>#REF!</v>
      </c>
      <c r="BG148" t="e">
        <f>VLOOKUP(AM148,#REF!,15,0)</f>
        <v>#REF!</v>
      </c>
      <c r="BH148" t="str">
        <f t="shared" si="71"/>
        <v>keita.watanabe@oracle.com</v>
      </c>
      <c r="BI148" s="95">
        <f t="shared" si="72"/>
        <v>36892</v>
      </c>
      <c r="BJ148" t="str">
        <f t="shared" si="73"/>
        <v>C</v>
      </c>
      <c r="BK148" t="str">
        <f t="shared" si="74"/>
        <v>JP-Tokyo-Akasaka Office</v>
      </c>
      <c r="BL148" t="str">
        <f t="shared" si="75"/>
        <v>ACB</v>
      </c>
      <c r="BM148" t="str">
        <f t="shared" si="76"/>
        <v>ﾜﾀﾅﾍﾞ ｹｲﾀ</v>
      </c>
      <c r="BN148" t="str">
        <f t="shared" si="77"/>
        <v>Keita Watanabe</v>
      </c>
      <c r="BO148" s="164">
        <f t="shared" si="78"/>
        <v>0</v>
      </c>
      <c r="BP148" t="str">
        <f t="shared" si="79"/>
        <v>わたなべ けいた</v>
      </c>
      <c r="BQ148" t="e">
        <f>VLOOKUP(AM148,#REF!,12,0)</f>
        <v>#REF!</v>
      </c>
      <c r="BS148" s="173" t="str">
        <f t="shared" si="80"/>
        <v/>
      </c>
      <c r="BT148" s="173" t="str">
        <f t="shared" si="80"/>
        <v/>
      </c>
      <c r="BU148" s="173" t="str">
        <f t="shared" si="80"/>
        <v/>
      </c>
      <c r="BV148" s="173" t="str">
        <f t="shared" si="62"/>
        <v/>
      </c>
      <c r="BW148" s="173" t="e">
        <f t="shared" si="81"/>
        <v>#REF!</v>
      </c>
      <c r="BX148" s="173" t="str">
        <f t="shared" si="82"/>
        <v/>
      </c>
      <c r="BY148" s="174" t="str">
        <f t="shared" si="83"/>
        <v/>
      </c>
      <c r="BZ148" t="str">
        <f t="shared" si="84"/>
        <v/>
      </c>
      <c r="CA148" s="214" t="str">
        <f t="shared" si="85"/>
        <v/>
      </c>
      <c r="CB148" t="str">
        <f t="shared" si="86"/>
        <v/>
      </c>
      <c r="CC148" t="e">
        <f t="shared" si="87"/>
        <v>#REF!</v>
      </c>
      <c r="CD148" t="e">
        <f t="shared" si="63"/>
        <v>#REF!</v>
      </c>
      <c r="CE148" t="str">
        <f t="shared" si="88"/>
        <v/>
      </c>
      <c r="CF148" t="str">
        <f t="shared" si="89"/>
        <v/>
      </c>
      <c r="CG148" t="str">
        <f t="shared" si="90"/>
        <v/>
      </c>
    </row>
    <row r="149" spans="1:85">
      <c r="A149" t="s">
        <v>51</v>
      </c>
      <c r="B149">
        <v>3672</v>
      </c>
      <c r="C149" t="s">
        <v>1197</v>
      </c>
      <c r="D149" t="s">
        <v>1161</v>
      </c>
      <c r="E149" t="s">
        <v>54</v>
      </c>
      <c r="F149" t="s">
        <v>397</v>
      </c>
      <c r="G149" t="s">
        <v>1142</v>
      </c>
      <c r="H149" t="s">
        <v>1162</v>
      </c>
      <c r="I149" t="s">
        <v>55</v>
      </c>
      <c r="J149" t="s">
        <v>398</v>
      </c>
      <c r="K149" t="s">
        <v>1143</v>
      </c>
      <c r="L149" t="s">
        <v>1163</v>
      </c>
      <c r="M149" s="217">
        <v>508835</v>
      </c>
      <c r="N149" t="s">
        <v>123</v>
      </c>
      <c r="O149" t="s">
        <v>158</v>
      </c>
      <c r="P149" t="str">
        <f t="shared" si="64"/>
        <v>6</v>
      </c>
      <c r="Q149" s="149">
        <v>21630</v>
      </c>
      <c r="R149" t="s">
        <v>527</v>
      </c>
      <c r="S149" t="s">
        <v>528</v>
      </c>
      <c r="T149" t="s">
        <v>529</v>
      </c>
      <c r="U149" t="s">
        <v>61</v>
      </c>
      <c r="V149">
        <v>1533</v>
      </c>
      <c r="W149" t="s">
        <v>1160</v>
      </c>
      <c r="X149" t="s">
        <v>1198</v>
      </c>
      <c r="Y149" s="95">
        <v>39539</v>
      </c>
      <c r="Z149" t="s">
        <v>201</v>
      </c>
      <c r="AA149" t="s">
        <v>118</v>
      </c>
      <c r="AB149" t="s">
        <v>162</v>
      </c>
      <c r="AC149" t="s">
        <v>4250</v>
      </c>
      <c r="AD149" t="s">
        <v>1200</v>
      </c>
      <c r="AF149" t="s">
        <v>1201</v>
      </c>
      <c r="AG149" t="s">
        <v>1168</v>
      </c>
      <c r="AI149" s="146" t="s">
        <v>5014</v>
      </c>
      <c r="AJ149" t="str">
        <f t="shared" si="65"/>
        <v>Active</v>
      </c>
      <c r="AK149">
        <f t="shared" si="66"/>
        <v>3672</v>
      </c>
      <c r="AL149" t="str">
        <f t="shared" si="67"/>
        <v>石川 雄一朗</v>
      </c>
      <c r="AM149" s="155" t="e">
        <f>+VLOOKUP($AK149,#REF!,3,0)</f>
        <v>#REF!</v>
      </c>
      <c r="AN149" t="e">
        <f t="shared" si="68"/>
        <v>#REF!</v>
      </c>
      <c r="AO149" s="154" t="s">
        <v>54</v>
      </c>
      <c r="AP149" t="e">
        <f>VLOOKUP(AM149,#REF!,2,0)</f>
        <v>#REF!</v>
      </c>
      <c r="AQ149" t="e">
        <f>VLOOKUP(AM149,#REF!,3,0)</f>
        <v>#REF!</v>
      </c>
      <c r="AR149" t="e">
        <f>VLOOKUP(AM149,#REF!,4,0)</f>
        <v>#REF!</v>
      </c>
      <c r="AS149" t="str">
        <f t="shared" si="61"/>
        <v>Oracle Consulting Services</v>
      </c>
      <c r="AT149" t="e">
        <f>VLOOKUP(AM149,#REF!,6,0)</f>
        <v>#REF!</v>
      </c>
      <c r="AU149" t="e">
        <f>VLOOKUP(AM149,#REF!,7,0)</f>
        <v>#REF!</v>
      </c>
      <c r="AV149" t="e">
        <f>VLOOKUP(AM149,#REF!,8,0)</f>
        <v>#REF!</v>
      </c>
      <c r="AW149" s="155">
        <v>508835</v>
      </c>
      <c r="AX149" t="str">
        <f>VLOOKUP($BA149,Jobcodemaster!$A:$J,4,0)</f>
        <v>IC3</v>
      </c>
      <c r="AY149" t="str">
        <f>VLOOKUP($BA149,Jobcodemaster!$A:$J,5,0)</f>
        <v>L6</v>
      </c>
      <c r="AZ149" t="str">
        <f t="shared" si="69"/>
        <v>6</v>
      </c>
      <c r="BA149" s="155">
        <f t="shared" si="70"/>
        <v>21630</v>
      </c>
      <c r="BB149" t="str">
        <f>VLOOKUP($BA149,Jobcodemaster!$A:$J,7,0)</f>
        <v>21630.Consulting Solution Lead - IC3</v>
      </c>
      <c r="BC149" t="str">
        <f>VLOOKUP($BA149,Jobcodemaster!$A:$J,9,0)</f>
        <v>Consulting Solution Lead</v>
      </c>
      <c r="BD149" t="str">
        <f>VLOOKUP($BA149,Jobcodemaster!$A:$J,2,0)</f>
        <v>Solution</v>
      </c>
      <c r="BE149" t="str">
        <f>VLOOKUP($BA149,Jobcodemaster!$A:$J,3,0)</f>
        <v>B</v>
      </c>
      <c r="BF149" t="e">
        <f>VLOOKUP(AM149,#REF!,14,0)</f>
        <v>#REF!</v>
      </c>
      <c r="BG149" t="e">
        <f>VLOOKUP(AM149,#REF!,15,0)</f>
        <v>#REF!</v>
      </c>
      <c r="BH149" t="str">
        <f t="shared" si="71"/>
        <v>yuichiro.ishikawa@oracle.com</v>
      </c>
      <c r="BI149" s="95">
        <f t="shared" si="72"/>
        <v>39539</v>
      </c>
      <c r="BJ149" t="str">
        <f t="shared" si="73"/>
        <v>NG</v>
      </c>
      <c r="BK149" t="str">
        <f t="shared" si="74"/>
        <v>JP-Tokyo-Akasaka Office</v>
      </c>
      <c r="BL149" t="str">
        <f t="shared" si="75"/>
        <v>ACB</v>
      </c>
      <c r="BM149" t="str">
        <f t="shared" si="76"/>
        <v>ｲｼｶﾜ ﾕｳｲﾁﾛｳ</v>
      </c>
      <c r="BN149" t="str">
        <f t="shared" si="77"/>
        <v>Yuichiro Ishikawa</v>
      </c>
      <c r="BO149" s="164">
        <f t="shared" si="78"/>
        <v>0</v>
      </c>
      <c r="BP149" t="str">
        <f t="shared" si="79"/>
        <v>いしかわ ゆういちろう</v>
      </c>
      <c r="BQ149" t="e">
        <f>VLOOKUP(AM149,#REF!,12,0)</f>
        <v>#REF!</v>
      </c>
      <c r="BS149" s="173" t="str">
        <f t="shared" si="80"/>
        <v/>
      </c>
      <c r="BT149" s="173" t="str">
        <f t="shared" si="80"/>
        <v/>
      </c>
      <c r="BU149" s="173" t="str">
        <f t="shared" si="80"/>
        <v/>
      </c>
      <c r="BV149" s="173" t="str">
        <f t="shared" si="62"/>
        <v/>
      </c>
      <c r="BW149" s="173" t="e">
        <f t="shared" si="81"/>
        <v>#REF!</v>
      </c>
      <c r="BX149" s="173" t="str">
        <f t="shared" si="82"/>
        <v/>
      </c>
      <c r="BY149" s="174" t="str">
        <f t="shared" si="83"/>
        <v/>
      </c>
      <c r="BZ149" t="str">
        <f t="shared" si="84"/>
        <v/>
      </c>
      <c r="CA149" s="214" t="str">
        <f t="shared" si="85"/>
        <v/>
      </c>
      <c r="CB149" t="str">
        <f t="shared" si="86"/>
        <v/>
      </c>
      <c r="CC149" t="e">
        <f t="shared" si="87"/>
        <v>#REF!</v>
      </c>
      <c r="CD149" t="e">
        <f t="shared" si="63"/>
        <v>#REF!</v>
      </c>
      <c r="CE149" t="str">
        <f t="shared" si="88"/>
        <v/>
      </c>
      <c r="CF149" t="str">
        <f t="shared" si="89"/>
        <v/>
      </c>
      <c r="CG149" t="str">
        <f t="shared" si="90"/>
        <v/>
      </c>
    </row>
    <row r="150" spans="1:85">
      <c r="A150" t="s">
        <v>51</v>
      </c>
      <c r="B150">
        <v>3715</v>
      </c>
      <c r="C150" t="s">
        <v>1203</v>
      </c>
      <c r="D150" t="s">
        <v>1161</v>
      </c>
      <c r="E150" t="s">
        <v>54</v>
      </c>
      <c r="F150" t="s">
        <v>397</v>
      </c>
      <c r="G150" t="s">
        <v>1142</v>
      </c>
      <c r="H150" t="s">
        <v>1162</v>
      </c>
      <c r="I150" t="s">
        <v>55</v>
      </c>
      <c r="J150" t="s">
        <v>398</v>
      </c>
      <c r="K150" t="s">
        <v>1143</v>
      </c>
      <c r="L150" t="s">
        <v>1163</v>
      </c>
      <c r="M150" s="217">
        <v>508835</v>
      </c>
      <c r="N150" t="s">
        <v>123</v>
      </c>
      <c r="O150" t="s">
        <v>158</v>
      </c>
      <c r="P150" t="str">
        <f t="shared" si="64"/>
        <v>6</v>
      </c>
      <c r="Q150" s="149">
        <v>21630</v>
      </c>
      <c r="R150" t="s">
        <v>527</v>
      </c>
      <c r="S150" t="s">
        <v>528</v>
      </c>
      <c r="T150" t="s">
        <v>529</v>
      </c>
      <c r="U150" t="s">
        <v>61</v>
      </c>
      <c r="V150">
        <v>1533</v>
      </c>
      <c r="W150" t="s">
        <v>1160</v>
      </c>
      <c r="X150" t="s">
        <v>1204</v>
      </c>
      <c r="Y150" s="95">
        <v>39539</v>
      </c>
      <c r="Z150" t="s">
        <v>201</v>
      </c>
      <c r="AA150" t="s">
        <v>118</v>
      </c>
      <c r="AB150" t="s">
        <v>162</v>
      </c>
      <c r="AC150" t="s">
        <v>4251</v>
      </c>
      <c r="AD150" t="s">
        <v>1206</v>
      </c>
      <c r="AF150" t="s">
        <v>1207</v>
      </c>
      <c r="AG150" t="s">
        <v>1168</v>
      </c>
      <c r="AI150" s="146" t="s">
        <v>5014</v>
      </c>
      <c r="AJ150" t="str">
        <f t="shared" si="65"/>
        <v>Active</v>
      </c>
      <c r="AK150">
        <f t="shared" si="66"/>
        <v>3715</v>
      </c>
      <c r="AL150" t="str">
        <f t="shared" si="67"/>
        <v>細野 恭平</v>
      </c>
      <c r="AM150" s="155" t="e">
        <f>+VLOOKUP($AK150,#REF!,3,0)</f>
        <v>#REF!</v>
      </c>
      <c r="AN150" t="e">
        <f t="shared" si="68"/>
        <v>#REF!</v>
      </c>
      <c r="AO150" s="154" t="s">
        <v>54</v>
      </c>
      <c r="AP150" t="e">
        <f>VLOOKUP(AM150,#REF!,2,0)</f>
        <v>#REF!</v>
      </c>
      <c r="AQ150" t="e">
        <f>VLOOKUP(AM150,#REF!,3,0)</f>
        <v>#REF!</v>
      </c>
      <c r="AR150" t="e">
        <f>VLOOKUP(AM150,#REF!,4,0)</f>
        <v>#REF!</v>
      </c>
      <c r="AS150" t="str">
        <f t="shared" si="61"/>
        <v>Oracle Consulting Services</v>
      </c>
      <c r="AT150" t="e">
        <f>VLOOKUP(AM150,#REF!,6,0)</f>
        <v>#REF!</v>
      </c>
      <c r="AU150" t="e">
        <f>VLOOKUP(AM150,#REF!,7,0)</f>
        <v>#REF!</v>
      </c>
      <c r="AV150" t="e">
        <f>VLOOKUP(AM150,#REF!,8,0)</f>
        <v>#REF!</v>
      </c>
      <c r="AW150" s="155">
        <v>508835</v>
      </c>
      <c r="AX150" t="str">
        <f>VLOOKUP($BA150,Jobcodemaster!$A:$J,4,0)</f>
        <v>IC3</v>
      </c>
      <c r="AY150" t="str">
        <f>VLOOKUP($BA150,Jobcodemaster!$A:$J,5,0)</f>
        <v>L6</v>
      </c>
      <c r="AZ150" t="str">
        <f t="shared" si="69"/>
        <v>6</v>
      </c>
      <c r="BA150" s="155">
        <f t="shared" si="70"/>
        <v>21630</v>
      </c>
      <c r="BB150" t="str">
        <f>VLOOKUP($BA150,Jobcodemaster!$A:$J,7,0)</f>
        <v>21630.Consulting Solution Lead - IC3</v>
      </c>
      <c r="BC150" t="str">
        <f>VLOOKUP($BA150,Jobcodemaster!$A:$J,9,0)</f>
        <v>Consulting Solution Lead</v>
      </c>
      <c r="BD150" t="str">
        <f>VLOOKUP($BA150,Jobcodemaster!$A:$J,2,0)</f>
        <v>Solution</v>
      </c>
      <c r="BE150" t="str">
        <f>VLOOKUP($BA150,Jobcodemaster!$A:$J,3,0)</f>
        <v>B</v>
      </c>
      <c r="BF150" t="e">
        <f>VLOOKUP(AM150,#REF!,14,0)</f>
        <v>#REF!</v>
      </c>
      <c r="BG150" t="e">
        <f>VLOOKUP(AM150,#REF!,15,0)</f>
        <v>#REF!</v>
      </c>
      <c r="BH150" t="str">
        <f t="shared" si="71"/>
        <v>kyohei.hosono@oracle.com</v>
      </c>
      <c r="BI150" s="95">
        <f t="shared" si="72"/>
        <v>39539</v>
      </c>
      <c r="BJ150" t="str">
        <f t="shared" si="73"/>
        <v>NG</v>
      </c>
      <c r="BK150" t="str">
        <f t="shared" si="74"/>
        <v>JP-Tokyo-Akasaka Office</v>
      </c>
      <c r="BL150" t="str">
        <f t="shared" si="75"/>
        <v>ACB</v>
      </c>
      <c r="BM150" t="str">
        <f t="shared" si="76"/>
        <v>ﾎｿﾉ ｷｮｳﾍｲ</v>
      </c>
      <c r="BN150" t="str">
        <f t="shared" si="77"/>
        <v>Kyohei Hosono</v>
      </c>
      <c r="BO150" s="164">
        <f t="shared" si="78"/>
        <v>0</v>
      </c>
      <c r="BP150" t="str">
        <f t="shared" si="79"/>
        <v>ほその きょうへい</v>
      </c>
      <c r="BQ150" t="e">
        <f>VLOOKUP(AM150,#REF!,12,0)</f>
        <v>#REF!</v>
      </c>
      <c r="BS150" s="173" t="str">
        <f t="shared" si="80"/>
        <v/>
      </c>
      <c r="BT150" s="173" t="str">
        <f t="shared" si="80"/>
        <v/>
      </c>
      <c r="BU150" s="173" t="str">
        <f t="shared" si="80"/>
        <v/>
      </c>
      <c r="BV150" s="173" t="str">
        <f t="shared" si="62"/>
        <v/>
      </c>
      <c r="BW150" s="173" t="e">
        <f t="shared" si="81"/>
        <v>#REF!</v>
      </c>
      <c r="BX150" s="173" t="str">
        <f t="shared" si="82"/>
        <v/>
      </c>
      <c r="BY150" s="174" t="str">
        <f t="shared" si="83"/>
        <v/>
      </c>
      <c r="BZ150" t="str">
        <f t="shared" si="84"/>
        <v/>
      </c>
      <c r="CA150" s="214" t="str">
        <f t="shared" si="85"/>
        <v/>
      </c>
      <c r="CB150" t="str">
        <f t="shared" si="86"/>
        <v/>
      </c>
      <c r="CC150" t="e">
        <f t="shared" si="87"/>
        <v>#REF!</v>
      </c>
      <c r="CD150" t="e">
        <f t="shared" si="63"/>
        <v>#REF!</v>
      </c>
      <c r="CE150" t="str">
        <f t="shared" si="88"/>
        <v/>
      </c>
      <c r="CF150" t="str">
        <f t="shared" si="89"/>
        <v/>
      </c>
      <c r="CG150" t="str">
        <f t="shared" si="90"/>
        <v/>
      </c>
    </row>
    <row r="151" spans="1:85">
      <c r="A151" t="s">
        <v>51</v>
      </c>
      <c r="B151">
        <v>3919</v>
      </c>
      <c r="C151" t="s">
        <v>1210</v>
      </c>
      <c r="D151" t="s">
        <v>1161</v>
      </c>
      <c r="E151" t="s">
        <v>54</v>
      </c>
      <c r="F151" t="s">
        <v>397</v>
      </c>
      <c r="G151" t="s">
        <v>1142</v>
      </c>
      <c r="H151" t="s">
        <v>1162</v>
      </c>
      <c r="I151" t="s">
        <v>55</v>
      </c>
      <c r="J151" t="s">
        <v>398</v>
      </c>
      <c r="K151" t="s">
        <v>1143</v>
      </c>
      <c r="L151" t="s">
        <v>1163</v>
      </c>
      <c r="M151" s="217">
        <v>508835</v>
      </c>
      <c r="N151" t="s">
        <v>123</v>
      </c>
      <c r="O151" t="s">
        <v>158</v>
      </c>
      <c r="P151" t="str">
        <f t="shared" si="64"/>
        <v>6</v>
      </c>
      <c r="Q151" s="149">
        <v>21630</v>
      </c>
      <c r="R151" t="s">
        <v>527</v>
      </c>
      <c r="S151" t="s">
        <v>528</v>
      </c>
      <c r="T151" t="s">
        <v>529</v>
      </c>
      <c r="U151" t="s">
        <v>61</v>
      </c>
      <c r="V151">
        <v>1533</v>
      </c>
      <c r="W151" t="s">
        <v>1160</v>
      </c>
      <c r="X151" t="s">
        <v>1211</v>
      </c>
      <c r="Y151" s="95">
        <v>39904</v>
      </c>
      <c r="Z151" t="s">
        <v>201</v>
      </c>
      <c r="AA151" t="s">
        <v>118</v>
      </c>
      <c r="AB151" t="s">
        <v>162</v>
      </c>
      <c r="AC151" t="s">
        <v>4252</v>
      </c>
      <c r="AD151" t="s">
        <v>1213</v>
      </c>
      <c r="AF151" t="s">
        <v>1214</v>
      </c>
      <c r="AG151" t="s">
        <v>1168</v>
      </c>
      <c r="AI151" s="146" t="s">
        <v>5026</v>
      </c>
      <c r="AJ151" t="str">
        <f t="shared" si="65"/>
        <v>Active</v>
      </c>
      <c r="AK151">
        <f t="shared" si="66"/>
        <v>3919</v>
      </c>
      <c r="AL151" t="str">
        <f t="shared" si="67"/>
        <v>武吉 佑祐</v>
      </c>
      <c r="AM151" s="155" t="e">
        <f>+VLOOKUP($AK151,#REF!,3,0)</f>
        <v>#REF!</v>
      </c>
      <c r="AN151" t="e">
        <f t="shared" si="68"/>
        <v>#REF!</v>
      </c>
      <c r="AO151" s="154" t="s">
        <v>54</v>
      </c>
      <c r="AP151" t="e">
        <f>VLOOKUP(AM151,#REF!,2,0)</f>
        <v>#REF!</v>
      </c>
      <c r="AQ151" t="e">
        <f>VLOOKUP(AM151,#REF!,3,0)</f>
        <v>#REF!</v>
      </c>
      <c r="AR151" t="e">
        <f>VLOOKUP(AM151,#REF!,4,0)</f>
        <v>#REF!</v>
      </c>
      <c r="AS151" t="str">
        <f t="shared" si="61"/>
        <v>Oracle Consulting Services</v>
      </c>
      <c r="AT151" t="e">
        <f>VLOOKUP(AM151,#REF!,6,0)</f>
        <v>#REF!</v>
      </c>
      <c r="AU151" t="e">
        <f>VLOOKUP(AM151,#REF!,7,0)</f>
        <v>#REF!</v>
      </c>
      <c r="AV151" t="e">
        <f>VLOOKUP(AM151,#REF!,8,0)</f>
        <v>#REF!</v>
      </c>
      <c r="AW151" s="155">
        <v>508835</v>
      </c>
      <c r="AX151" t="str">
        <f>VLOOKUP($BA151,Jobcodemaster!$A:$J,4,0)</f>
        <v>IC3</v>
      </c>
      <c r="AY151" t="str">
        <f>VLOOKUP($BA151,Jobcodemaster!$A:$J,5,0)</f>
        <v>L6</v>
      </c>
      <c r="AZ151" t="str">
        <f t="shared" si="69"/>
        <v>6</v>
      </c>
      <c r="BA151" s="155">
        <f t="shared" si="70"/>
        <v>21630</v>
      </c>
      <c r="BB151" t="str">
        <f>VLOOKUP($BA151,Jobcodemaster!$A:$J,7,0)</f>
        <v>21630.Consulting Solution Lead - IC3</v>
      </c>
      <c r="BC151" t="str">
        <f>VLOOKUP($BA151,Jobcodemaster!$A:$J,9,0)</f>
        <v>Consulting Solution Lead</v>
      </c>
      <c r="BD151" t="str">
        <f>VLOOKUP($BA151,Jobcodemaster!$A:$J,2,0)</f>
        <v>Solution</v>
      </c>
      <c r="BE151" t="str">
        <f>VLOOKUP($BA151,Jobcodemaster!$A:$J,3,0)</f>
        <v>B</v>
      </c>
      <c r="BF151" t="e">
        <f>VLOOKUP(AM151,#REF!,14,0)</f>
        <v>#REF!</v>
      </c>
      <c r="BG151" t="e">
        <f>VLOOKUP(AM151,#REF!,15,0)</f>
        <v>#REF!</v>
      </c>
      <c r="BH151" t="str">
        <f t="shared" si="71"/>
        <v>yusuke.takeyoshi@oracle.com</v>
      </c>
      <c r="BI151" s="95">
        <f t="shared" si="72"/>
        <v>39904</v>
      </c>
      <c r="BJ151" t="str">
        <f t="shared" si="73"/>
        <v>NG</v>
      </c>
      <c r="BK151" t="str">
        <f t="shared" si="74"/>
        <v>JP-Tokyo-Akasaka Office</v>
      </c>
      <c r="BL151" t="str">
        <f t="shared" si="75"/>
        <v>ACB</v>
      </c>
      <c r="BM151" t="str">
        <f t="shared" si="76"/>
        <v>ﾀｹﾖｼ ﾕｳｽｹ</v>
      </c>
      <c r="BN151" t="str">
        <f t="shared" si="77"/>
        <v>Yusuke Takeyoshi</v>
      </c>
      <c r="BO151" s="164">
        <f t="shared" si="78"/>
        <v>0</v>
      </c>
      <c r="BP151" t="str">
        <f t="shared" si="79"/>
        <v>たけよし ゆうすけ</v>
      </c>
      <c r="BQ151" t="e">
        <f>VLOOKUP(AM151,#REF!,12,0)</f>
        <v>#REF!</v>
      </c>
      <c r="BS151" s="173" t="str">
        <f t="shared" si="80"/>
        <v/>
      </c>
      <c r="BT151" s="173" t="str">
        <f t="shared" si="80"/>
        <v/>
      </c>
      <c r="BU151" s="173" t="str">
        <f t="shared" si="80"/>
        <v/>
      </c>
      <c r="BV151" s="173" t="str">
        <f t="shared" si="62"/>
        <v/>
      </c>
      <c r="BW151" s="173" t="e">
        <f t="shared" si="81"/>
        <v>#REF!</v>
      </c>
      <c r="BX151" s="173" t="str">
        <f t="shared" si="82"/>
        <v/>
      </c>
      <c r="BY151" s="174" t="str">
        <f t="shared" si="83"/>
        <v/>
      </c>
      <c r="BZ151" t="str">
        <f t="shared" si="84"/>
        <v/>
      </c>
      <c r="CA151" s="214" t="str">
        <f t="shared" si="85"/>
        <v/>
      </c>
      <c r="CB151" t="str">
        <f t="shared" si="86"/>
        <v/>
      </c>
      <c r="CC151" t="e">
        <f t="shared" si="87"/>
        <v>#REF!</v>
      </c>
      <c r="CD151" t="e">
        <f t="shared" si="63"/>
        <v>#REF!</v>
      </c>
      <c r="CE151" t="str">
        <f t="shared" si="88"/>
        <v/>
      </c>
      <c r="CF151" t="str">
        <f t="shared" si="89"/>
        <v/>
      </c>
      <c r="CG151" t="str">
        <f t="shared" si="90"/>
        <v/>
      </c>
    </row>
    <row r="152" spans="1:85">
      <c r="A152" t="s">
        <v>51</v>
      </c>
      <c r="B152">
        <v>4745</v>
      </c>
      <c r="C152" t="s">
        <v>1216</v>
      </c>
      <c r="D152" t="s">
        <v>1161</v>
      </c>
      <c r="E152" t="s">
        <v>54</v>
      </c>
      <c r="F152" t="s">
        <v>397</v>
      </c>
      <c r="G152" t="s">
        <v>1142</v>
      </c>
      <c r="H152" t="s">
        <v>1162</v>
      </c>
      <c r="I152" t="s">
        <v>55</v>
      </c>
      <c r="J152" t="s">
        <v>398</v>
      </c>
      <c r="K152" t="s">
        <v>1143</v>
      </c>
      <c r="L152" t="s">
        <v>1163</v>
      </c>
      <c r="M152" s="217">
        <v>508835</v>
      </c>
      <c r="N152" t="s">
        <v>123</v>
      </c>
      <c r="O152" t="s">
        <v>158</v>
      </c>
      <c r="P152" t="str">
        <f t="shared" si="64"/>
        <v>6</v>
      </c>
      <c r="Q152" s="149">
        <v>21630</v>
      </c>
      <c r="R152" t="s">
        <v>527</v>
      </c>
      <c r="S152" t="s">
        <v>528</v>
      </c>
      <c r="T152" t="s">
        <v>529</v>
      </c>
      <c r="U152" t="s">
        <v>61</v>
      </c>
      <c r="V152">
        <v>1533</v>
      </c>
      <c r="W152" t="s">
        <v>1160</v>
      </c>
      <c r="X152" t="s">
        <v>1217</v>
      </c>
      <c r="Y152" s="95">
        <v>41395</v>
      </c>
      <c r="Z152" t="s">
        <v>63</v>
      </c>
      <c r="AA152" t="s">
        <v>118</v>
      </c>
      <c r="AB152" t="s">
        <v>162</v>
      </c>
      <c r="AC152" t="s">
        <v>4253</v>
      </c>
      <c r="AD152" t="s">
        <v>1219</v>
      </c>
      <c r="AF152" t="s">
        <v>1220</v>
      </c>
      <c r="AG152" t="s">
        <v>1168</v>
      </c>
      <c r="AI152" s="146" t="s">
        <v>5023</v>
      </c>
      <c r="AJ152" t="str">
        <f t="shared" si="65"/>
        <v>Active</v>
      </c>
      <c r="AK152">
        <f t="shared" si="66"/>
        <v>4745</v>
      </c>
      <c r="AL152" t="str">
        <f t="shared" si="67"/>
        <v>鈴木 祐介</v>
      </c>
      <c r="AM152" s="155" t="e">
        <f>+VLOOKUP($AK152,#REF!,3,0)</f>
        <v>#REF!</v>
      </c>
      <c r="AN152" t="e">
        <f t="shared" si="68"/>
        <v>#REF!</v>
      </c>
      <c r="AO152" s="154" t="s">
        <v>54</v>
      </c>
      <c r="AP152" t="e">
        <f>VLOOKUP(AM152,#REF!,2,0)</f>
        <v>#REF!</v>
      </c>
      <c r="AQ152" t="e">
        <f>VLOOKUP(AM152,#REF!,3,0)</f>
        <v>#REF!</v>
      </c>
      <c r="AR152" t="e">
        <f>VLOOKUP(AM152,#REF!,4,0)</f>
        <v>#REF!</v>
      </c>
      <c r="AS152" t="str">
        <f t="shared" si="61"/>
        <v>Oracle Consulting Services</v>
      </c>
      <c r="AT152" t="e">
        <f>VLOOKUP(AM152,#REF!,6,0)</f>
        <v>#REF!</v>
      </c>
      <c r="AU152" t="e">
        <f>VLOOKUP(AM152,#REF!,7,0)</f>
        <v>#REF!</v>
      </c>
      <c r="AV152" t="e">
        <f>VLOOKUP(AM152,#REF!,8,0)</f>
        <v>#REF!</v>
      </c>
      <c r="AW152" s="155">
        <v>508835</v>
      </c>
      <c r="AX152" t="str">
        <f>VLOOKUP($BA152,Jobcodemaster!$A:$J,4,0)</f>
        <v>IC3</v>
      </c>
      <c r="AY152" t="str">
        <f>VLOOKUP($BA152,Jobcodemaster!$A:$J,5,0)</f>
        <v>L6</v>
      </c>
      <c r="AZ152" t="str">
        <f t="shared" si="69"/>
        <v>6</v>
      </c>
      <c r="BA152" s="155">
        <f t="shared" si="70"/>
        <v>21630</v>
      </c>
      <c r="BB152" t="str">
        <f>VLOOKUP($BA152,Jobcodemaster!$A:$J,7,0)</f>
        <v>21630.Consulting Solution Lead - IC3</v>
      </c>
      <c r="BC152" t="str">
        <f>VLOOKUP($BA152,Jobcodemaster!$A:$J,9,0)</f>
        <v>Consulting Solution Lead</v>
      </c>
      <c r="BD152" t="str">
        <f>VLOOKUP($BA152,Jobcodemaster!$A:$J,2,0)</f>
        <v>Solution</v>
      </c>
      <c r="BE152" t="str">
        <f>VLOOKUP($BA152,Jobcodemaster!$A:$J,3,0)</f>
        <v>B</v>
      </c>
      <c r="BF152" t="e">
        <f>VLOOKUP(AM152,#REF!,14,0)</f>
        <v>#REF!</v>
      </c>
      <c r="BG152" t="e">
        <f>VLOOKUP(AM152,#REF!,15,0)</f>
        <v>#REF!</v>
      </c>
      <c r="BH152" t="str">
        <f t="shared" si="71"/>
        <v>yusuke.x.suzuki@oracle.com</v>
      </c>
      <c r="BI152" s="95">
        <f t="shared" si="72"/>
        <v>41395</v>
      </c>
      <c r="BJ152" t="str">
        <f t="shared" si="73"/>
        <v>C</v>
      </c>
      <c r="BK152" t="str">
        <f t="shared" si="74"/>
        <v>JP-Tokyo-Akasaka Office</v>
      </c>
      <c r="BL152" t="str">
        <f t="shared" si="75"/>
        <v>ACB</v>
      </c>
      <c r="BM152" t="str">
        <f t="shared" si="76"/>
        <v>ｽｽﾞｷ ﾕｳｽｹ</v>
      </c>
      <c r="BN152" t="str">
        <f t="shared" si="77"/>
        <v>Yusuke Suzuki</v>
      </c>
      <c r="BO152" s="164">
        <f t="shared" si="78"/>
        <v>0</v>
      </c>
      <c r="BP152" t="str">
        <f t="shared" si="79"/>
        <v>すずき ゆうすけ</v>
      </c>
      <c r="BQ152" t="e">
        <f>VLOOKUP(AM152,#REF!,12,0)</f>
        <v>#REF!</v>
      </c>
      <c r="BS152" s="173" t="str">
        <f t="shared" si="80"/>
        <v/>
      </c>
      <c r="BT152" s="173" t="str">
        <f t="shared" si="80"/>
        <v/>
      </c>
      <c r="BU152" s="173" t="str">
        <f t="shared" si="80"/>
        <v/>
      </c>
      <c r="BV152" s="173" t="str">
        <f t="shared" si="62"/>
        <v/>
      </c>
      <c r="BW152" s="173" t="e">
        <f t="shared" si="81"/>
        <v>#REF!</v>
      </c>
      <c r="BX152" s="173" t="str">
        <f t="shared" si="82"/>
        <v/>
      </c>
      <c r="BY152" s="174" t="str">
        <f t="shared" si="83"/>
        <v/>
      </c>
      <c r="BZ152" t="str">
        <f t="shared" si="84"/>
        <v/>
      </c>
      <c r="CA152" s="214" t="str">
        <f t="shared" si="85"/>
        <v/>
      </c>
      <c r="CB152" t="str">
        <f t="shared" si="86"/>
        <v/>
      </c>
      <c r="CC152" t="e">
        <f t="shared" si="87"/>
        <v>#REF!</v>
      </c>
      <c r="CD152" t="e">
        <f t="shared" si="63"/>
        <v>#REF!</v>
      </c>
      <c r="CE152" t="str">
        <f t="shared" si="88"/>
        <v/>
      </c>
      <c r="CF152" t="str">
        <f t="shared" si="89"/>
        <v/>
      </c>
      <c r="CG152" t="str">
        <f t="shared" si="90"/>
        <v/>
      </c>
    </row>
    <row r="153" spans="1:85">
      <c r="A153" t="s">
        <v>51</v>
      </c>
      <c r="B153">
        <v>7500</v>
      </c>
      <c r="C153" t="s">
        <v>1222</v>
      </c>
      <c r="D153" t="s">
        <v>1161</v>
      </c>
      <c r="E153" t="s">
        <v>54</v>
      </c>
      <c r="F153" t="s">
        <v>397</v>
      </c>
      <c r="G153" t="s">
        <v>1142</v>
      </c>
      <c r="H153" t="s">
        <v>1162</v>
      </c>
      <c r="I153" t="s">
        <v>55</v>
      </c>
      <c r="J153" t="s">
        <v>398</v>
      </c>
      <c r="K153" t="s">
        <v>1143</v>
      </c>
      <c r="L153" t="s">
        <v>1163</v>
      </c>
      <c r="M153" s="217">
        <v>508835</v>
      </c>
      <c r="N153" t="s">
        <v>123</v>
      </c>
      <c r="O153" t="s">
        <v>158</v>
      </c>
      <c r="P153" t="str">
        <f t="shared" si="64"/>
        <v>6</v>
      </c>
      <c r="Q153" s="149">
        <v>21630</v>
      </c>
      <c r="R153" t="s">
        <v>527</v>
      </c>
      <c r="S153" t="s">
        <v>528</v>
      </c>
      <c r="T153" t="s">
        <v>529</v>
      </c>
      <c r="U153" t="s">
        <v>61</v>
      </c>
      <c r="V153">
        <v>1533</v>
      </c>
      <c r="W153" t="s">
        <v>1160</v>
      </c>
      <c r="X153" t="s">
        <v>1223</v>
      </c>
      <c r="Y153" s="95">
        <v>40330</v>
      </c>
      <c r="Z153" t="s">
        <v>63</v>
      </c>
      <c r="AA153" t="s">
        <v>118</v>
      </c>
      <c r="AB153" t="s">
        <v>162</v>
      </c>
      <c r="AC153" t="s">
        <v>4254</v>
      </c>
      <c r="AD153" t="s">
        <v>1225</v>
      </c>
      <c r="AF153" t="s">
        <v>1226</v>
      </c>
      <c r="AG153" t="s">
        <v>1168</v>
      </c>
      <c r="AI153" s="146" t="s">
        <v>5014</v>
      </c>
      <c r="AJ153" t="str">
        <f t="shared" si="65"/>
        <v>Active</v>
      </c>
      <c r="AK153">
        <f t="shared" si="66"/>
        <v>7500</v>
      </c>
      <c r="AL153" t="str">
        <f t="shared" si="67"/>
        <v>山田 剛志</v>
      </c>
      <c r="AM153" s="155" t="e">
        <f>+VLOOKUP($AK153,#REF!,3,0)</f>
        <v>#REF!</v>
      </c>
      <c r="AN153" t="e">
        <f t="shared" si="68"/>
        <v>#REF!</v>
      </c>
      <c r="AO153" s="154" t="s">
        <v>54</v>
      </c>
      <c r="AP153" t="e">
        <f>VLOOKUP(AM153,#REF!,2,0)</f>
        <v>#REF!</v>
      </c>
      <c r="AQ153" t="e">
        <f>VLOOKUP(AM153,#REF!,3,0)</f>
        <v>#REF!</v>
      </c>
      <c r="AR153" t="e">
        <f>VLOOKUP(AM153,#REF!,4,0)</f>
        <v>#REF!</v>
      </c>
      <c r="AS153" t="str">
        <f t="shared" si="61"/>
        <v>Oracle Consulting Services</v>
      </c>
      <c r="AT153" t="e">
        <f>VLOOKUP(AM153,#REF!,6,0)</f>
        <v>#REF!</v>
      </c>
      <c r="AU153" t="e">
        <f>VLOOKUP(AM153,#REF!,7,0)</f>
        <v>#REF!</v>
      </c>
      <c r="AV153" t="e">
        <f>VLOOKUP(AM153,#REF!,8,0)</f>
        <v>#REF!</v>
      </c>
      <c r="AW153" s="155">
        <v>508835</v>
      </c>
      <c r="AX153" t="str">
        <f>VLOOKUP($BA153,Jobcodemaster!$A:$J,4,0)</f>
        <v>IC3</v>
      </c>
      <c r="AY153" t="str">
        <f>VLOOKUP($BA153,Jobcodemaster!$A:$J,5,0)</f>
        <v>L6</v>
      </c>
      <c r="AZ153" t="str">
        <f t="shared" si="69"/>
        <v>6</v>
      </c>
      <c r="BA153" s="155">
        <f t="shared" si="70"/>
        <v>21630</v>
      </c>
      <c r="BB153" t="str">
        <f>VLOOKUP($BA153,Jobcodemaster!$A:$J,7,0)</f>
        <v>21630.Consulting Solution Lead - IC3</v>
      </c>
      <c r="BC153" t="str">
        <f>VLOOKUP($BA153,Jobcodemaster!$A:$J,9,0)</f>
        <v>Consulting Solution Lead</v>
      </c>
      <c r="BD153" t="str">
        <f>VLOOKUP($BA153,Jobcodemaster!$A:$J,2,0)</f>
        <v>Solution</v>
      </c>
      <c r="BE153" t="str">
        <f>VLOOKUP($BA153,Jobcodemaster!$A:$J,3,0)</f>
        <v>B</v>
      </c>
      <c r="BF153" t="e">
        <f>VLOOKUP(AM153,#REF!,14,0)</f>
        <v>#REF!</v>
      </c>
      <c r="BG153" t="e">
        <f>VLOOKUP(AM153,#REF!,15,0)</f>
        <v>#REF!</v>
      </c>
      <c r="BH153" t="str">
        <f t="shared" si="71"/>
        <v>takeshi.yamada@oracle.com</v>
      </c>
      <c r="BI153" s="95">
        <f t="shared" si="72"/>
        <v>40330</v>
      </c>
      <c r="BJ153" t="str">
        <f t="shared" si="73"/>
        <v>C</v>
      </c>
      <c r="BK153" t="str">
        <f t="shared" si="74"/>
        <v>JP-Tokyo-Akasaka Office</v>
      </c>
      <c r="BL153" t="str">
        <f t="shared" si="75"/>
        <v>ACB</v>
      </c>
      <c r="BM153" t="str">
        <f t="shared" si="76"/>
        <v>ﾔﾏﾀﾞ ﾀｹｼ</v>
      </c>
      <c r="BN153" t="str">
        <f t="shared" si="77"/>
        <v>Takeshi Yamada</v>
      </c>
      <c r="BO153" s="164">
        <f t="shared" si="78"/>
        <v>0</v>
      </c>
      <c r="BP153" t="str">
        <f t="shared" si="79"/>
        <v>やまだ たけし</v>
      </c>
      <c r="BQ153" t="e">
        <f>VLOOKUP(AM153,#REF!,12,0)</f>
        <v>#REF!</v>
      </c>
      <c r="BS153" s="173" t="str">
        <f t="shared" si="80"/>
        <v/>
      </c>
      <c r="BT153" s="173" t="str">
        <f t="shared" si="80"/>
        <v/>
      </c>
      <c r="BU153" s="173" t="str">
        <f t="shared" si="80"/>
        <v/>
      </c>
      <c r="BV153" s="173" t="str">
        <f t="shared" si="62"/>
        <v/>
      </c>
      <c r="BW153" s="173" t="e">
        <f t="shared" si="81"/>
        <v>#REF!</v>
      </c>
      <c r="BX153" s="173" t="str">
        <f t="shared" si="82"/>
        <v/>
      </c>
      <c r="BY153" s="174" t="str">
        <f t="shared" si="83"/>
        <v/>
      </c>
      <c r="BZ153" t="str">
        <f t="shared" si="84"/>
        <v/>
      </c>
      <c r="CA153" s="214" t="str">
        <f t="shared" si="85"/>
        <v/>
      </c>
      <c r="CB153" t="str">
        <f t="shared" si="86"/>
        <v/>
      </c>
      <c r="CC153" t="e">
        <f t="shared" si="87"/>
        <v>#REF!</v>
      </c>
      <c r="CD153" t="e">
        <f t="shared" si="63"/>
        <v>#REF!</v>
      </c>
      <c r="CE153" t="str">
        <f t="shared" si="88"/>
        <v/>
      </c>
      <c r="CF153" t="str">
        <f t="shared" si="89"/>
        <v/>
      </c>
      <c r="CG153" t="str">
        <f t="shared" si="90"/>
        <v/>
      </c>
    </row>
    <row r="154" spans="1:85">
      <c r="A154" t="s">
        <v>51</v>
      </c>
      <c r="B154">
        <v>3571</v>
      </c>
      <c r="C154" t="s">
        <v>1228</v>
      </c>
      <c r="D154" t="s">
        <v>1161</v>
      </c>
      <c r="E154" t="s">
        <v>54</v>
      </c>
      <c r="F154" t="s">
        <v>397</v>
      </c>
      <c r="G154" t="s">
        <v>1142</v>
      </c>
      <c r="H154" t="s">
        <v>1162</v>
      </c>
      <c r="I154" t="s">
        <v>55</v>
      </c>
      <c r="J154" t="s">
        <v>398</v>
      </c>
      <c r="K154" t="s">
        <v>1143</v>
      </c>
      <c r="L154" t="s">
        <v>1163</v>
      </c>
      <c r="M154" s="217">
        <v>508835</v>
      </c>
      <c r="N154" t="s">
        <v>123</v>
      </c>
      <c r="O154" t="s">
        <v>124</v>
      </c>
      <c r="P154" t="str">
        <f t="shared" si="64"/>
        <v>5</v>
      </c>
      <c r="Q154" s="149">
        <v>21620</v>
      </c>
      <c r="R154" t="s">
        <v>652</v>
      </c>
      <c r="S154" t="s">
        <v>653</v>
      </c>
      <c r="T154" t="s">
        <v>529</v>
      </c>
      <c r="U154" t="s">
        <v>61</v>
      </c>
      <c r="V154">
        <v>1533</v>
      </c>
      <c r="W154" t="s">
        <v>1160</v>
      </c>
      <c r="X154" t="s">
        <v>1229</v>
      </c>
      <c r="Y154" s="95">
        <v>39417</v>
      </c>
      <c r="Z154" t="s">
        <v>63</v>
      </c>
      <c r="AA154" t="s">
        <v>118</v>
      </c>
      <c r="AB154" t="s">
        <v>162</v>
      </c>
      <c r="AC154" t="s">
        <v>4255</v>
      </c>
      <c r="AD154" t="s">
        <v>1231</v>
      </c>
      <c r="AF154" t="s">
        <v>1232</v>
      </c>
      <c r="AG154" t="s">
        <v>1168</v>
      </c>
      <c r="AI154" s="146" t="s">
        <v>5014</v>
      </c>
      <c r="AJ154" t="str">
        <f t="shared" si="65"/>
        <v>Active</v>
      </c>
      <c r="AK154">
        <f t="shared" si="66"/>
        <v>3571</v>
      </c>
      <c r="AL154" t="str">
        <f t="shared" si="67"/>
        <v>伊藤 郁保</v>
      </c>
      <c r="AM154" s="155" t="e">
        <f>+VLOOKUP($AK154,#REF!,3,0)</f>
        <v>#REF!</v>
      </c>
      <c r="AN154" t="e">
        <f t="shared" si="68"/>
        <v>#REF!</v>
      </c>
      <c r="AO154" s="154" t="s">
        <v>54</v>
      </c>
      <c r="AP154" t="e">
        <f>VLOOKUP(AM154,#REF!,2,0)</f>
        <v>#REF!</v>
      </c>
      <c r="AQ154" t="e">
        <f>VLOOKUP(AM154,#REF!,3,0)</f>
        <v>#REF!</v>
      </c>
      <c r="AR154" t="e">
        <f>VLOOKUP(AM154,#REF!,4,0)</f>
        <v>#REF!</v>
      </c>
      <c r="AS154" t="str">
        <f t="shared" si="61"/>
        <v>Oracle Consulting Services</v>
      </c>
      <c r="AT154" t="e">
        <f>VLOOKUP(AM154,#REF!,6,0)</f>
        <v>#REF!</v>
      </c>
      <c r="AU154" t="e">
        <f>VLOOKUP(AM154,#REF!,7,0)</f>
        <v>#REF!</v>
      </c>
      <c r="AV154" t="e">
        <f>VLOOKUP(AM154,#REF!,8,0)</f>
        <v>#REF!</v>
      </c>
      <c r="AW154" s="155">
        <v>508835</v>
      </c>
      <c r="AX154" t="str">
        <f>VLOOKUP($BA154,Jobcodemaster!$A:$J,4,0)</f>
        <v>IC3</v>
      </c>
      <c r="AY154" t="str">
        <f>VLOOKUP($BA154,Jobcodemaster!$A:$J,5,0)</f>
        <v>L5</v>
      </c>
      <c r="AZ154" t="str">
        <f t="shared" si="69"/>
        <v>5</v>
      </c>
      <c r="BA154" s="155">
        <f t="shared" si="70"/>
        <v>21620</v>
      </c>
      <c r="BB154" t="str">
        <f>VLOOKUP($BA154,Jobcodemaster!$A:$J,7,0)</f>
        <v>21620.Consulting Solution Principal - IC3</v>
      </c>
      <c r="BC154" t="str">
        <f>VLOOKUP($BA154,Jobcodemaster!$A:$J,9,0)</f>
        <v>Consulting Solution Principal</v>
      </c>
      <c r="BD154" t="str">
        <f>VLOOKUP($BA154,Jobcodemaster!$A:$J,2,0)</f>
        <v>Solution</v>
      </c>
      <c r="BE154" t="str">
        <f>VLOOKUP($BA154,Jobcodemaster!$A:$J,3,0)</f>
        <v>B</v>
      </c>
      <c r="BF154" t="e">
        <f>VLOOKUP(AM154,#REF!,14,0)</f>
        <v>#REF!</v>
      </c>
      <c r="BG154" t="e">
        <f>VLOOKUP(AM154,#REF!,15,0)</f>
        <v>#REF!</v>
      </c>
      <c r="BH154" t="str">
        <f t="shared" si="71"/>
        <v>ikuho.itoh@oracle.com</v>
      </c>
      <c r="BI154" s="95">
        <f t="shared" si="72"/>
        <v>39417</v>
      </c>
      <c r="BJ154" t="str">
        <f t="shared" si="73"/>
        <v>C</v>
      </c>
      <c r="BK154" t="str">
        <f t="shared" si="74"/>
        <v>JP-Tokyo-Akasaka Office</v>
      </c>
      <c r="BL154" t="str">
        <f t="shared" si="75"/>
        <v>ACB</v>
      </c>
      <c r="BM154" t="str">
        <f t="shared" si="76"/>
        <v>ｲﾄｳ ｲｸﾎ</v>
      </c>
      <c r="BN154" t="str">
        <f t="shared" si="77"/>
        <v>Ikuho Itoh</v>
      </c>
      <c r="BO154" s="164">
        <f t="shared" si="78"/>
        <v>0</v>
      </c>
      <c r="BP154" t="str">
        <f t="shared" si="79"/>
        <v>いとう いくほ</v>
      </c>
      <c r="BQ154" t="e">
        <f>VLOOKUP(AM154,#REF!,12,0)</f>
        <v>#REF!</v>
      </c>
      <c r="BS154" s="173" t="str">
        <f t="shared" si="80"/>
        <v/>
      </c>
      <c r="BT154" s="173" t="str">
        <f t="shared" si="80"/>
        <v/>
      </c>
      <c r="BU154" s="173" t="str">
        <f t="shared" si="80"/>
        <v/>
      </c>
      <c r="BV154" s="173" t="str">
        <f t="shared" si="62"/>
        <v/>
      </c>
      <c r="BW154" s="173" t="e">
        <f t="shared" si="81"/>
        <v>#REF!</v>
      </c>
      <c r="BX154" s="173" t="str">
        <f t="shared" si="82"/>
        <v/>
      </c>
      <c r="BY154" s="174" t="str">
        <f t="shared" si="83"/>
        <v/>
      </c>
      <c r="BZ154" t="str">
        <f t="shared" si="84"/>
        <v/>
      </c>
      <c r="CA154" s="214" t="str">
        <f t="shared" si="85"/>
        <v/>
      </c>
      <c r="CB154" t="str">
        <f t="shared" si="86"/>
        <v/>
      </c>
      <c r="CC154" t="e">
        <f t="shared" si="87"/>
        <v>#REF!</v>
      </c>
      <c r="CD154" t="e">
        <f t="shared" si="63"/>
        <v>#REF!</v>
      </c>
      <c r="CE154" t="str">
        <f t="shared" si="88"/>
        <v/>
      </c>
      <c r="CF154" t="str">
        <f t="shared" si="89"/>
        <v/>
      </c>
      <c r="CG154" t="str">
        <f t="shared" si="90"/>
        <v/>
      </c>
    </row>
    <row r="155" spans="1:85">
      <c r="A155" t="s">
        <v>51</v>
      </c>
      <c r="B155">
        <v>1387</v>
      </c>
      <c r="C155" t="s">
        <v>1234</v>
      </c>
      <c r="D155" t="s">
        <v>1235</v>
      </c>
      <c r="E155" t="s">
        <v>54</v>
      </c>
      <c r="F155" t="s">
        <v>397</v>
      </c>
      <c r="G155" t="s">
        <v>1142</v>
      </c>
      <c r="H155" t="s">
        <v>1236</v>
      </c>
      <c r="I155" t="s">
        <v>55</v>
      </c>
      <c r="J155" t="s">
        <v>398</v>
      </c>
      <c r="K155" t="s">
        <v>1143</v>
      </c>
      <c r="L155" t="s">
        <v>1237</v>
      </c>
      <c r="M155" s="217">
        <v>508835</v>
      </c>
      <c r="N155" t="s">
        <v>197</v>
      </c>
      <c r="O155" t="s">
        <v>170</v>
      </c>
      <c r="P155" t="str">
        <f t="shared" si="64"/>
        <v>7</v>
      </c>
      <c r="Q155">
        <v>21505</v>
      </c>
      <c r="R155" t="s">
        <v>608</v>
      </c>
      <c r="S155" t="s">
        <v>609</v>
      </c>
      <c r="T155" t="s">
        <v>368</v>
      </c>
      <c r="U155" t="s">
        <v>61</v>
      </c>
      <c r="V155">
        <v>2559</v>
      </c>
      <c r="W155" t="s">
        <v>1238</v>
      </c>
      <c r="X155" t="s">
        <v>1239</v>
      </c>
      <c r="Y155" s="95">
        <v>35886</v>
      </c>
      <c r="Z155" t="s">
        <v>201</v>
      </c>
      <c r="AA155" t="s">
        <v>118</v>
      </c>
      <c r="AB155" t="s">
        <v>162</v>
      </c>
      <c r="AC155" t="s">
        <v>4256</v>
      </c>
      <c r="AD155" t="s">
        <v>1241</v>
      </c>
      <c r="AE155" t="s">
        <v>67</v>
      </c>
      <c r="AF155" t="s">
        <v>1242</v>
      </c>
      <c r="AG155" t="s">
        <v>1243</v>
      </c>
      <c r="AI155" s="146" t="e">
        <v>#N/A</v>
      </c>
      <c r="AJ155" t="str">
        <f t="shared" si="65"/>
        <v>Active</v>
      </c>
      <c r="AK155">
        <f t="shared" si="66"/>
        <v>1387</v>
      </c>
      <c r="AL155" t="str">
        <f t="shared" si="67"/>
        <v>伊藤 天昭</v>
      </c>
      <c r="AM155" s="155" t="e">
        <f>+VLOOKUP($AK155,#REF!,3,0)</f>
        <v>#REF!</v>
      </c>
      <c r="AN155" t="e">
        <f t="shared" si="68"/>
        <v>#REF!</v>
      </c>
      <c r="AO155" s="154" t="s">
        <v>54</v>
      </c>
      <c r="AP155" t="e">
        <f>VLOOKUP(AM155,#REF!,2,0)</f>
        <v>#REF!</v>
      </c>
      <c r="AQ155" t="e">
        <f>VLOOKUP(AM155,#REF!,3,0)</f>
        <v>#REF!</v>
      </c>
      <c r="AR155" t="e">
        <f>VLOOKUP(AM155,#REF!,4,0)</f>
        <v>#REF!</v>
      </c>
      <c r="AS155" t="str">
        <f t="shared" si="61"/>
        <v>Oracle Consulting Services</v>
      </c>
      <c r="AT155" t="e">
        <f>VLOOKUP(AM155,#REF!,6,0)</f>
        <v>#REF!</v>
      </c>
      <c r="AU155" t="e">
        <f>VLOOKUP(AM155,#REF!,7,0)</f>
        <v>#REF!</v>
      </c>
      <c r="AV155" t="e">
        <f>VLOOKUP(AM155,#REF!,8,0)</f>
        <v>#REF!</v>
      </c>
      <c r="AW155" s="155">
        <v>508835</v>
      </c>
      <c r="AX155" t="str">
        <f>VLOOKUP($BA155,Jobcodemaster!$A:$J,4,0)</f>
        <v>M3</v>
      </c>
      <c r="AY155" t="str">
        <f>VLOOKUP($BA155,Jobcodemaster!$A:$J,5,0)</f>
        <v>L7</v>
      </c>
      <c r="AZ155" t="str">
        <f t="shared" si="69"/>
        <v>7</v>
      </c>
      <c r="BA155" s="155">
        <f t="shared" si="70"/>
        <v>21505</v>
      </c>
      <c r="BB155" t="str">
        <f>VLOOKUP($BA155,Jobcodemaster!$A:$J,7,0)</f>
        <v>21505.Consulting Technical Mgmt Manager - M3</v>
      </c>
      <c r="BC155" t="str">
        <f>VLOOKUP($BA155,Jobcodemaster!$A:$J,9,0)</f>
        <v>Consulting Technical Mgmt Manager</v>
      </c>
      <c r="BD155" t="str">
        <f>VLOOKUP($BA155,Jobcodemaster!$A:$J,2,0)</f>
        <v>Delivery</v>
      </c>
      <c r="BE155" t="str">
        <f>VLOOKUP($BA155,Jobcodemaster!$A:$J,3,0)</f>
        <v>B</v>
      </c>
      <c r="BF155" t="e">
        <f>VLOOKUP(AM155,#REF!,14,0)</f>
        <v>#REF!</v>
      </c>
      <c r="BG155" t="e">
        <f>VLOOKUP(AM155,#REF!,15,0)</f>
        <v>#REF!</v>
      </c>
      <c r="BH155" t="str">
        <f t="shared" si="71"/>
        <v>takaaki.ito@oracle.com</v>
      </c>
      <c r="BI155" s="95">
        <f t="shared" si="72"/>
        <v>35886</v>
      </c>
      <c r="BJ155" t="str">
        <f t="shared" si="73"/>
        <v>NG</v>
      </c>
      <c r="BK155" t="str">
        <f t="shared" si="74"/>
        <v>JP-Tokyo-Akasaka Office</v>
      </c>
      <c r="BL155" t="str">
        <f t="shared" si="75"/>
        <v>ACB</v>
      </c>
      <c r="BM155" t="str">
        <f t="shared" si="76"/>
        <v>ｲﾄｳ ﾀｶｱｷ</v>
      </c>
      <c r="BN155" t="str">
        <f t="shared" si="77"/>
        <v>Takaaki Ito</v>
      </c>
      <c r="BO155" s="164" t="str">
        <f t="shared" si="78"/>
        <v>Y</v>
      </c>
      <c r="BP155" t="str">
        <f t="shared" si="79"/>
        <v>いとう たかあき</v>
      </c>
      <c r="BQ155" t="e">
        <f>VLOOKUP(AM155,#REF!,12,0)</f>
        <v>#REF!</v>
      </c>
      <c r="BS155" s="173" t="str">
        <f t="shared" si="80"/>
        <v/>
      </c>
      <c r="BT155" s="173" t="str">
        <f t="shared" si="80"/>
        <v/>
      </c>
      <c r="BU155" s="173" t="str">
        <f t="shared" si="80"/>
        <v/>
      </c>
      <c r="BV155" s="173" t="str">
        <f t="shared" si="62"/>
        <v/>
      </c>
      <c r="BW155" s="173" t="e">
        <f t="shared" si="81"/>
        <v>#REF!</v>
      </c>
      <c r="BX155" s="173" t="str">
        <f t="shared" si="82"/>
        <v/>
      </c>
      <c r="BY155" s="174" t="str">
        <f t="shared" si="83"/>
        <v/>
      </c>
      <c r="BZ155" t="str">
        <f t="shared" si="84"/>
        <v/>
      </c>
      <c r="CA155" s="214" t="str">
        <f t="shared" si="85"/>
        <v/>
      </c>
      <c r="CB155" t="str">
        <f t="shared" si="86"/>
        <v/>
      </c>
      <c r="CC155" t="e">
        <f t="shared" si="87"/>
        <v>#REF!</v>
      </c>
      <c r="CD155" t="e">
        <f t="shared" si="63"/>
        <v>#REF!</v>
      </c>
      <c r="CE155" t="str">
        <f t="shared" si="88"/>
        <v/>
      </c>
      <c r="CF155" t="str">
        <f t="shared" si="89"/>
        <v/>
      </c>
      <c r="CG155" t="str">
        <f t="shared" si="90"/>
        <v/>
      </c>
    </row>
    <row r="156" spans="1:85">
      <c r="A156" t="s">
        <v>51</v>
      </c>
      <c r="B156">
        <v>3382</v>
      </c>
      <c r="C156" t="s">
        <v>1245</v>
      </c>
      <c r="D156" t="s">
        <v>1235</v>
      </c>
      <c r="E156" t="s">
        <v>54</v>
      </c>
      <c r="F156" t="s">
        <v>397</v>
      </c>
      <c r="G156" t="s">
        <v>1142</v>
      </c>
      <c r="H156" t="s">
        <v>1236</v>
      </c>
      <c r="I156" t="s">
        <v>55</v>
      </c>
      <c r="J156" t="s">
        <v>398</v>
      </c>
      <c r="K156" t="s">
        <v>1143</v>
      </c>
      <c r="L156" t="s">
        <v>1237</v>
      </c>
      <c r="M156" s="217">
        <v>508835</v>
      </c>
      <c r="N156" t="s">
        <v>123</v>
      </c>
      <c r="O156" t="s">
        <v>158</v>
      </c>
      <c r="P156" t="str">
        <f t="shared" si="64"/>
        <v>6</v>
      </c>
      <c r="Q156" s="149">
        <v>20610</v>
      </c>
      <c r="R156" t="s">
        <v>590</v>
      </c>
      <c r="S156" t="s">
        <v>591</v>
      </c>
      <c r="T156" t="s">
        <v>368</v>
      </c>
      <c r="U156" t="s">
        <v>61</v>
      </c>
      <c r="V156">
        <v>1387</v>
      </c>
      <c r="W156" t="s">
        <v>1234</v>
      </c>
      <c r="X156" t="s">
        <v>1246</v>
      </c>
      <c r="Y156" s="95">
        <v>41821</v>
      </c>
      <c r="Z156" t="s">
        <v>63</v>
      </c>
      <c r="AA156" t="s">
        <v>118</v>
      </c>
      <c r="AB156" t="s">
        <v>162</v>
      </c>
      <c r="AC156" t="s">
        <v>4257</v>
      </c>
      <c r="AD156" t="s">
        <v>1248</v>
      </c>
      <c r="AF156" t="s">
        <v>1249</v>
      </c>
      <c r="AG156" t="s">
        <v>1243</v>
      </c>
      <c r="AI156" s="146" t="s">
        <v>5026</v>
      </c>
      <c r="AJ156" t="str">
        <f t="shared" si="65"/>
        <v>Active</v>
      </c>
      <c r="AK156">
        <f t="shared" si="66"/>
        <v>3382</v>
      </c>
      <c r="AL156" t="str">
        <f t="shared" si="67"/>
        <v>石田 一路</v>
      </c>
      <c r="AM156" s="155" t="e">
        <f>+VLOOKUP($AK156,#REF!,3,0)</f>
        <v>#REF!</v>
      </c>
      <c r="AN156" t="e">
        <f t="shared" si="68"/>
        <v>#REF!</v>
      </c>
      <c r="AO156" s="154" t="s">
        <v>54</v>
      </c>
      <c r="AP156" t="e">
        <f>VLOOKUP(AM156,#REF!,2,0)</f>
        <v>#REF!</v>
      </c>
      <c r="AQ156" t="e">
        <f>VLOOKUP(AM156,#REF!,3,0)</f>
        <v>#REF!</v>
      </c>
      <c r="AR156" t="e">
        <f>VLOOKUP(AM156,#REF!,4,0)</f>
        <v>#REF!</v>
      </c>
      <c r="AS156" t="str">
        <f t="shared" si="61"/>
        <v>Oracle Consulting Services</v>
      </c>
      <c r="AT156" t="e">
        <f>VLOOKUP(AM156,#REF!,6,0)</f>
        <v>#REF!</v>
      </c>
      <c r="AU156" t="e">
        <f>VLOOKUP(AM156,#REF!,7,0)</f>
        <v>#REF!</v>
      </c>
      <c r="AV156" t="e">
        <f>VLOOKUP(AM156,#REF!,8,0)</f>
        <v>#REF!</v>
      </c>
      <c r="AW156" s="155">
        <v>508835</v>
      </c>
      <c r="AX156" t="str">
        <f>VLOOKUP($BA156,Jobcodemaster!$A:$J,4,0)</f>
        <v>IC3</v>
      </c>
      <c r="AY156" t="str">
        <f>VLOOKUP($BA156,Jobcodemaster!$A:$J,5,0)</f>
        <v>L6</v>
      </c>
      <c r="AZ156" t="str">
        <f t="shared" si="69"/>
        <v>6</v>
      </c>
      <c r="BA156" s="155">
        <f t="shared" si="70"/>
        <v>20610</v>
      </c>
      <c r="BB156" t="str">
        <f>VLOOKUP($BA156,Jobcodemaster!$A:$J,7,0)</f>
        <v>20610.Senior Principal Consultant - IC3</v>
      </c>
      <c r="BC156" t="str">
        <f>VLOOKUP($BA156,Jobcodemaster!$A:$J,9,0)</f>
        <v>Senior Principal Consultant</v>
      </c>
      <c r="BD156" t="str">
        <f>VLOOKUP($BA156,Jobcodemaster!$A:$J,2,0)</f>
        <v>Delivery</v>
      </c>
      <c r="BE156" t="str">
        <f>VLOOKUP($BA156,Jobcodemaster!$A:$J,3,0)</f>
        <v>B</v>
      </c>
      <c r="BF156" t="e">
        <f>VLOOKUP(AM156,#REF!,14,0)</f>
        <v>#REF!</v>
      </c>
      <c r="BG156" t="e">
        <f>VLOOKUP(AM156,#REF!,15,0)</f>
        <v>#REF!</v>
      </c>
      <c r="BH156" t="str">
        <f t="shared" si="71"/>
        <v>kazumichi.ishida@oracle.com</v>
      </c>
      <c r="BI156" s="95">
        <f t="shared" si="72"/>
        <v>41821</v>
      </c>
      <c r="BJ156" t="str">
        <f t="shared" si="73"/>
        <v>C</v>
      </c>
      <c r="BK156" t="str">
        <f t="shared" si="74"/>
        <v>JP-Tokyo-Akasaka Office</v>
      </c>
      <c r="BL156" t="str">
        <f t="shared" si="75"/>
        <v>ACB</v>
      </c>
      <c r="BM156" t="str">
        <f t="shared" si="76"/>
        <v>ｲｼﾀﾞ ｶｽﾞﾐﾁ</v>
      </c>
      <c r="BN156" t="str">
        <f t="shared" si="77"/>
        <v>Kazumichi Ishida</v>
      </c>
      <c r="BO156" s="164">
        <f t="shared" si="78"/>
        <v>0</v>
      </c>
      <c r="BP156" t="str">
        <f t="shared" si="79"/>
        <v>いしだ かずみち</v>
      </c>
      <c r="BQ156" t="e">
        <f>VLOOKUP(AM156,#REF!,12,0)</f>
        <v>#REF!</v>
      </c>
      <c r="BS156" s="173" t="str">
        <f t="shared" si="80"/>
        <v/>
      </c>
      <c r="BT156" s="173" t="str">
        <f t="shared" si="80"/>
        <v/>
      </c>
      <c r="BU156" s="173" t="str">
        <f t="shared" si="80"/>
        <v/>
      </c>
      <c r="BV156" s="173" t="str">
        <f t="shared" si="62"/>
        <v/>
      </c>
      <c r="BW156" s="173" t="e">
        <f t="shared" si="81"/>
        <v>#REF!</v>
      </c>
      <c r="BX156" s="173" t="str">
        <f t="shared" si="82"/>
        <v/>
      </c>
      <c r="BY156" s="174" t="str">
        <f t="shared" si="83"/>
        <v/>
      </c>
      <c r="BZ156" t="str">
        <f t="shared" si="84"/>
        <v/>
      </c>
      <c r="CA156" s="214" t="str">
        <f t="shared" si="85"/>
        <v/>
      </c>
      <c r="CB156" t="str">
        <f t="shared" si="86"/>
        <v/>
      </c>
      <c r="CC156" t="e">
        <f t="shared" si="87"/>
        <v>#REF!</v>
      </c>
      <c r="CD156" t="e">
        <f t="shared" si="63"/>
        <v>#REF!</v>
      </c>
      <c r="CE156" t="str">
        <f t="shared" si="88"/>
        <v/>
      </c>
      <c r="CF156" t="str">
        <f t="shared" si="89"/>
        <v/>
      </c>
      <c r="CG156" t="str">
        <f t="shared" si="90"/>
        <v/>
      </c>
    </row>
    <row r="157" spans="1:85">
      <c r="A157" t="s">
        <v>51</v>
      </c>
      <c r="B157">
        <v>3392</v>
      </c>
      <c r="C157" t="s">
        <v>1251</v>
      </c>
      <c r="D157" t="s">
        <v>1235</v>
      </c>
      <c r="E157" t="s">
        <v>54</v>
      </c>
      <c r="F157" t="s">
        <v>397</v>
      </c>
      <c r="G157" t="s">
        <v>1142</v>
      </c>
      <c r="H157" t="s">
        <v>1236</v>
      </c>
      <c r="I157" t="s">
        <v>55</v>
      </c>
      <c r="J157" t="s">
        <v>398</v>
      </c>
      <c r="K157" t="s">
        <v>1143</v>
      </c>
      <c r="L157" t="s">
        <v>1237</v>
      </c>
      <c r="M157" s="217">
        <v>508835</v>
      </c>
      <c r="N157" t="s">
        <v>123</v>
      </c>
      <c r="O157" t="s">
        <v>158</v>
      </c>
      <c r="P157" t="str">
        <f t="shared" si="64"/>
        <v>6</v>
      </c>
      <c r="Q157">
        <v>12609</v>
      </c>
      <c r="R157" t="s">
        <v>632</v>
      </c>
      <c r="S157" t="s">
        <v>633</v>
      </c>
      <c r="T157" t="s">
        <v>619</v>
      </c>
      <c r="U157" t="s">
        <v>61</v>
      </c>
      <c r="V157">
        <v>1387</v>
      </c>
      <c r="W157" t="s">
        <v>1234</v>
      </c>
      <c r="X157" t="s">
        <v>1252</v>
      </c>
      <c r="Y157" s="95">
        <v>39203</v>
      </c>
      <c r="Z157" t="s">
        <v>63</v>
      </c>
      <c r="AA157" t="s">
        <v>118</v>
      </c>
      <c r="AB157" t="s">
        <v>162</v>
      </c>
      <c r="AC157" t="s">
        <v>4258</v>
      </c>
      <c r="AD157" t="s">
        <v>1254</v>
      </c>
      <c r="AF157" t="s">
        <v>1255</v>
      </c>
      <c r="AG157" t="s">
        <v>1243</v>
      </c>
      <c r="AI157" s="146" t="e">
        <v>#N/A</v>
      </c>
      <c r="AJ157" t="str">
        <f t="shared" si="65"/>
        <v>Active</v>
      </c>
      <c r="AK157">
        <f t="shared" si="66"/>
        <v>3392</v>
      </c>
      <c r="AL157" t="str">
        <f t="shared" si="67"/>
        <v>小野 和弘</v>
      </c>
      <c r="AM157" s="155" t="e">
        <f>+VLOOKUP($AK157,#REF!,3,0)</f>
        <v>#REF!</v>
      </c>
      <c r="AN157" t="e">
        <f t="shared" si="68"/>
        <v>#REF!</v>
      </c>
      <c r="AO157" s="154" t="s">
        <v>54</v>
      </c>
      <c r="AP157" t="e">
        <f>VLOOKUP(AM157,#REF!,2,0)</f>
        <v>#REF!</v>
      </c>
      <c r="AQ157" t="e">
        <f>VLOOKUP(AM157,#REF!,3,0)</f>
        <v>#REF!</v>
      </c>
      <c r="AR157" t="e">
        <f>VLOOKUP(AM157,#REF!,4,0)</f>
        <v>#REF!</v>
      </c>
      <c r="AS157" t="str">
        <f t="shared" si="61"/>
        <v>Oracle Consulting Services</v>
      </c>
      <c r="AT157" t="e">
        <f>VLOOKUP(AM157,#REF!,6,0)</f>
        <v>#REF!</v>
      </c>
      <c r="AU157" t="e">
        <f>VLOOKUP(AM157,#REF!,7,0)</f>
        <v>#REF!</v>
      </c>
      <c r="AV157" t="e">
        <f>VLOOKUP(AM157,#REF!,8,0)</f>
        <v>#REF!</v>
      </c>
      <c r="AW157" s="155">
        <v>508835</v>
      </c>
      <c r="AX157" t="str">
        <f>VLOOKUP($BA157,Jobcodemaster!$A:$J,4,0)</f>
        <v>IC3</v>
      </c>
      <c r="AY157" t="str">
        <f>VLOOKUP($BA157,Jobcodemaster!$A:$J,5,0)</f>
        <v>L6</v>
      </c>
      <c r="AZ157" t="str">
        <f t="shared" si="69"/>
        <v>6</v>
      </c>
      <c r="BA157" s="155">
        <f t="shared" si="70"/>
        <v>12609</v>
      </c>
      <c r="BB157" t="str">
        <f>VLOOKUP($BA157,Jobcodemaster!$A:$J,7,0)</f>
        <v>12609.Consulting Project Senior Principal - IC3</v>
      </c>
      <c r="BC157" t="str">
        <f>VLOOKUP($BA157,Jobcodemaster!$A:$J,9,0)</f>
        <v>Consulting Project Senior Principal Consultant</v>
      </c>
      <c r="BD157" t="str">
        <f>VLOOKUP($BA157,Jobcodemaster!$A:$J,2,0)</f>
        <v>Project</v>
      </c>
      <c r="BE157" t="str">
        <f>VLOOKUP($BA157,Jobcodemaster!$A:$J,3,0)</f>
        <v>B</v>
      </c>
      <c r="BF157" t="e">
        <f>VLOOKUP(AM157,#REF!,14,0)</f>
        <v>#REF!</v>
      </c>
      <c r="BG157" t="e">
        <f>VLOOKUP(AM157,#REF!,15,0)</f>
        <v>#REF!</v>
      </c>
      <c r="BH157" t="str">
        <f t="shared" si="71"/>
        <v>kazuhiro.ono@oracle.com</v>
      </c>
      <c r="BI157" s="95">
        <f t="shared" si="72"/>
        <v>39203</v>
      </c>
      <c r="BJ157" t="str">
        <f t="shared" si="73"/>
        <v>C</v>
      </c>
      <c r="BK157" t="str">
        <f t="shared" si="74"/>
        <v>JP-Tokyo-Akasaka Office</v>
      </c>
      <c r="BL157" t="str">
        <f t="shared" si="75"/>
        <v>ACB</v>
      </c>
      <c r="BM157" t="str">
        <f t="shared" si="76"/>
        <v>ｵﾉ ｶｽﾞﾋﾛ</v>
      </c>
      <c r="BN157" t="str">
        <f t="shared" si="77"/>
        <v>Kazuhiro Ono</v>
      </c>
      <c r="BO157" s="164">
        <f t="shared" si="78"/>
        <v>0</v>
      </c>
      <c r="BP157" t="str">
        <f t="shared" si="79"/>
        <v>おの かずひろ</v>
      </c>
      <c r="BQ157" t="e">
        <f>VLOOKUP(AM157,#REF!,12,0)</f>
        <v>#REF!</v>
      </c>
      <c r="BS157" s="173" t="str">
        <f t="shared" si="80"/>
        <v/>
      </c>
      <c r="BT157" s="173" t="str">
        <f t="shared" si="80"/>
        <v/>
      </c>
      <c r="BU157" s="173" t="str">
        <f t="shared" si="80"/>
        <v/>
      </c>
      <c r="BV157" s="173" t="str">
        <f t="shared" si="62"/>
        <v/>
      </c>
      <c r="BW157" s="173" t="e">
        <f t="shared" si="81"/>
        <v>#REF!</v>
      </c>
      <c r="BX157" s="173" t="str">
        <f t="shared" si="82"/>
        <v/>
      </c>
      <c r="BY157" s="174" t="str">
        <f t="shared" si="83"/>
        <v/>
      </c>
      <c r="BZ157" t="str">
        <f t="shared" si="84"/>
        <v/>
      </c>
      <c r="CA157" s="214" t="str">
        <f t="shared" si="85"/>
        <v/>
      </c>
      <c r="CB157" t="str">
        <f t="shared" si="86"/>
        <v/>
      </c>
      <c r="CC157" t="e">
        <f t="shared" si="87"/>
        <v>#REF!</v>
      </c>
      <c r="CD157" t="e">
        <f t="shared" si="63"/>
        <v>#REF!</v>
      </c>
      <c r="CE157" t="str">
        <f t="shared" si="88"/>
        <v/>
      </c>
      <c r="CF157" t="str">
        <f t="shared" si="89"/>
        <v/>
      </c>
      <c r="CG157" t="str">
        <f t="shared" si="90"/>
        <v/>
      </c>
    </row>
    <row r="158" spans="1:85">
      <c r="A158" t="s">
        <v>51</v>
      </c>
      <c r="B158">
        <v>3486</v>
      </c>
      <c r="C158" t="s">
        <v>1257</v>
      </c>
      <c r="D158" t="s">
        <v>1235</v>
      </c>
      <c r="E158" t="s">
        <v>54</v>
      </c>
      <c r="F158" t="s">
        <v>397</v>
      </c>
      <c r="G158" t="s">
        <v>1142</v>
      </c>
      <c r="H158" t="s">
        <v>1236</v>
      </c>
      <c r="I158" t="s">
        <v>55</v>
      </c>
      <c r="J158" t="s">
        <v>398</v>
      </c>
      <c r="K158" t="s">
        <v>1143</v>
      </c>
      <c r="L158" t="s">
        <v>1237</v>
      </c>
      <c r="M158" s="217">
        <v>506295</v>
      </c>
      <c r="N158" t="s">
        <v>123</v>
      </c>
      <c r="O158" t="s">
        <v>158</v>
      </c>
      <c r="P158" t="str">
        <f t="shared" si="64"/>
        <v>6</v>
      </c>
      <c r="Q158">
        <v>20610</v>
      </c>
      <c r="R158" t="s">
        <v>590</v>
      </c>
      <c r="S158" t="s">
        <v>591</v>
      </c>
      <c r="T158" t="s">
        <v>368</v>
      </c>
      <c r="U158" t="s">
        <v>61</v>
      </c>
      <c r="V158">
        <v>1387</v>
      </c>
      <c r="W158" t="s">
        <v>1234</v>
      </c>
      <c r="X158" t="s">
        <v>1258</v>
      </c>
      <c r="Y158" s="95">
        <v>39310</v>
      </c>
      <c r="Z158" t="s">
        <v>63</v>
      </c>
      <c r="AA158" t="s">
        <v>118</v>
      </c>
      <c r="AB158" t="s">
        <v>162</v>
      </c>
      <c r="AC158" t="s">
        <v>4259</v>
      </c>
      <c r="AD158" t="s">
        <v>1260</v>
      </c>
      <c r="AF158" t="s">
        <v>1261</v>
      </c>
      <c r="AG158" t="s">
        <v>1243</v>
      </c>
      <c r="AI158" s="146" t="e">
        <v>#N/A</v>
      </c>
      <c r="AJ158" t="str">
        <f t="shared" si="65"/>
        <v>Active</v>
      </c>
      <c r="AK158">
        <f t="shared" si="66"/>
        <v>3486</v>
      </c>
      <c r="AL158" t="str">
        <f t="shared" si="67"/>
        <v>越智 満智</v>
      </c>
      <c r="AM158" s="155" t="e">
        <f>+VLOOKUP($AK158,#REF!,3,0)</f>
        <v>#REF!</v>
      </c>
      <c r="AN158" t="e">
        <f t="shared" si="68"/>
        <v>#REF!</v>
      </c>
      <c r="AO158" s="154" t="s">
        <v>54</v>
      </c>
      <c r="AP158" t="e">
        <f>VLOOKUP(AM158,#REF!,2,0)</f>
        <v>#REF!</v>
      </c>
      <c r="AQ158" t="e">
        <f>VLOOKUP(AM158,#REF!,3,0)</f>
        <v>#REF!</v>
      </c>
      <c r="AR158" t="e">
        <f>VLOOKUP(AM158,#REF!,4,0)</f>
        <v>#REF!</v>
      </c>
      <c r="AS158" t="str">
        <f t="shared" si="61"/>
        <v>Oracle Consulting Services</v>
      </c>
      <c r="AT158" t="e">
        <f>VLOOKUP(AM158,#REF!,6,0)</f>
        <v>#REF!</v>
      </c>
      <c r="AU158" t="e">
        <f>VLOOKUP(AM158,#REF!,7,0)</f>
        <v>#REF!</v>
      </c>
      <c r="AV158" t="e">
        <f>VLOOKUP(AM158,#REF!,8,0)</f>
        <v>#REF!</v>
      </c>
      <c r="AW158" s="155">
        <v>506325</v>
      </c>
      <c r="AX158" t="str">
        <f>VLOOKUP($BA158,Jobcodemaster!$A:$J,4,0)</f>
        <v>IC3</v>
      </c>
      <c r="AY158" t="str">
        <f>VLOOKUP($BA158,Jobcodemaster!$A:$J,5,0)</f>
        <v>L6</v>
      </c>
      <c r="AZ158" t="str">
        <f t="shared" si="69"/>
        <v>6</v>
      </c>
      <c r="BA158" s="155">
        <f t="shared" si="70"/>
        <v>20610</v>
      </c>
      <c r="BB158" t="str">
        <f>VLOOKUP($BA158,Jobcodemaster!$A:$J,7,0)</f>
        <v>20610.Senior Principal Consultant - IC3</v>
      </c>
      <c r="BC158" t="str">
        <f>VLOOKUP($BA158,Jobcodemaster!$A:$J,9,0)</f>
        <v>Senior Principal Consultant</v>
      </c>
      <c r="BD158" t="str">
        <f>VLOOKUP($BA158,Jobcodemaster!$A:$J,2,0)</f>
        <v>Delivery</v>
      </c>
      <c r="BE158" t="str">
        <f>VLOOKUP($BA158,Jobcodemaster!$A:$J,3,0)</f>
        <v>B</v>
      </c>
      <c r="BF158" t="e">
        <f>VLOOKUP(AM158,#REF!,14,0)</f>
        <v>#REF!</v>
      </c>
      <c r="BG158" t="e">
        <f>VLOOKUP(AM158,#REF!,15,0)</f>
        <v>#REF!</v>
      </c>
      <c r="BH158" t="str">
        <f t="shared" si="71"/>
        <v>mitsutomo.ochi@oracle.com</v>
      </c>
      <c r="BI158" s="95">
        <f t="shared" si="72"/>
        <v>39310</v>
      </c>
      <c r="BJ158" t="str">
        <f t="shared" si="73"/>
        <v>C</v>
      </c>
      <c r="BK158" t="str">
        <f t="shared" si="74"/>
        <v>JP-Tokyo-Akasaka Office</v>
      </c>
      <c r="BL158" t="str">
        <f t="shared" si="75"/>
        <v>ACB</v>
      </c>
      <c r="BM158" t="str">
        <f t="shared" si="76"/>
        <v>ｵﾁ ﾐﾂﾄﾓ</v>
      </c>
      <c r="BN158" t="str">
        <f t="shared" si="77"/>
        <v>Mitsutomo Ochi</v>
      </c>
      <c r="BO158" s="164">
        <f t="shared" si="78"/>
        <v>0</v>
      </c>
      <c r="BP158" t="str">
        <f t="shared" si="79"/>
        <v>おち みつとも</v>
      </c>
      <c r="BQ158" t="e">
        <f>VLOOKUP(AM158,#REF!,12,0)</f>
        <v>#REF!</v>
      </c>
      <c r="BS158" s="173" t="str">
        <f t="shared" si="80"/>
        <v>Y</v>
      </c>
      <c r="BT158" s="173" t="str">
        <f t="shared" si="80"/>
        <v/>
      </c>
      <c r="BU158" s="173" t="str">
        <f t="shared" si="80"/>
        <v/>
      </c>
      <c r="BV158" s="173" t="str">
        <f t="shared" si="62"/>
        <v/>
      </c>
      <c r="BW158" s="173" t="e">
        <f t="shared" si="81"/>
        <v>#REF!</v>
      </c>
      <c r="BX158" s="173" t="str">
        <f t="shared" si="82"/>
        <v>Y</v>
      </c>
      <c r="BY158" s="174">
        <f t="shared" si="83"/>
        <v>3486</v>
      </c>
      <c r="BZ158" t="str">
        <f t="shared" si="84"/>
        <v>mitsutomo.ochi@oracle.com</v>
      </c>
      <c r="CA158" s="214">
        <f t="shared" si="85"/>
        <v>43574</v>
      </c>
      <c r="CB158">
        <f t="shared" si="86"/>
        <v>506325</v>
      </c>
      <c r="CC158" t="e">
        <f t="shared" si="87"/>
        <v>#REF!</v>
      </c>
      <c r="CD158" t="e">
        <f t="shared" si="63"/>
        <v>#REF!</v>
      </c>
      <c r="CE158" t="str">
        <f t="shared" si="88"/>
        <v>JPBG  - Oracle Corporation Japan</v>
      </c>
      <c r="CF158" t="str">
        <f t="shared" si="89"/>
        <v/>
      </c>
      <c r="CG158" t="str">
        <f t="shared" si="90"/>
        <v/>
      </c>
    </row>
    <row r="159" spans="1:85">
      <c r="A159" t="s">
        <v>51</v>
      </c>
      <c r="B159">
        <v>3748</v>
      </c>
      <c r="C159" t="s">
        <v>1263</v>
      </c>
      <c r="D159" t="s">
        <v>1235</v>
      </c>
      <c r="E159" t="s">
        <v>54</v>
      </c>
      <c r="F159" t="s">
        <v>397</v>
      </c>
      <c r="G159" t="s">
        <v>1142</v>
      </c>
      <c r="H159" t="s">
        <v>1236</v>
      </c>
      <c r="I159" t="s">
        <v>55</v>
      </c>
      <c r="J159" t="s">
        <v>398</v>
      </c>
      <c r="K159" t="s">
        <v>1143</v>
      </c>
      <c r="L159" t="s">
        <v>1237</v>
      </c>
      <c r="M159" s="217">
        <v>506295</v>
      </c>
      <c r="N159" t="s">
        <v>123</v>
      </c>
      <c r="O159" t="s">
        <v>158</v>
      </c>
      <c r="P159" t="str">
        <f t="shared" si="64"/>
        <v>6</v>
      </c>
      <c r="Q159">
        <v>12609</v>
      </c>
      <c r="R159" t="s">
        <v>632</v>
      </c>
      <c r="S159" t="s">
        <v>633</v>
      </c>
      <c r="T159" t="s">
        <v>619</v>
      </c>
      <c r="U159" t="s">
        <v>61</v>
      </c>
      <c r="V159">
        <v>1387</v>
      </c>
      <c r="W159" t="s">
        <v>1234</v>
      </c>
      <c r="X159" t="s">
        <v>1264</v>
      </c>
      <c r="Y159" s="95">
        <v>39539</v>
      </c>
      <c r="Z159" t="s">
        <v>63</v>
      </c>
      <c r="AA159" t="s">
        <v>118</v>
      </c>
      <c r="AB159" t="s">
        <v>162</v>
      </c>
      <c r="AC159" t="s">
        <v>4260</v>
      </c>
      <c r="AD159" t="s">
        <v>1266</v>
      </c>
      <c r="AF159" t="s">
        <v>1267</v>
      </c>
      <c r="AG159" t="s">
        <v>1243</v>
      </c>
      <c r="AI159" s="146" t="e">
        <v>#N/A</v>
      </c>
      <c r="AJ159" t="str">
        <f t="shared" si="65"/>
        <v>Active</v>
      </c>
      <c r="AK159">
        <f t="shared" si="66"/>
        <v>3748</v>
      </c>
      <c r="AL159" t="str">
        <f t="shared" si="67"/>
        <v>堀内 重人</v>
      </c>
      <c r="AM159" s="155" t="e">
        <f>+VLOOKUP($AK159,#REF!,3,0)</f>
        <v>#REF!</v>
      </c>
      <c r="AN159" t="e">
        <f t="shared" si="68"/>
        <v>#REF!</v>
      </c>
      <c r="AO159" s="154" t="s">
        <v>54</v>
      </c>
      <c r="AP159" t="e">
        <f>VLOOKUP(AM159,#REF!,2,0)</f>
        <v>#REF!</v>
      </c>
      <c r="AQ159" t="e">
        <f>VLOOKUP(AM159,#REF!,3,0)</f>
        <v>#REF!</v>
      </c>
      <c r="AR159" t="e">
        <f>VLOOKUP(AM159,#REF!,4,0)</f>
        <v>#REF!</v>
      </c>
      <c r="AS159" t="str">
        <f t="shared" si="61"/>
        <v>Oracle Consulting Services</v>
      </c>
      <c r="AT159" t="e">
        <f>VLOOKUP(AM159,#REF!,6,0)</f>
        <v>#REF!</v>
      </c>
      <c r="AU159" t="e">
        <f>VLOOKUP(AM159,#REF!,7,0)</f>
        <v>#REF!</v>
      </c>
      <c r="AV159" t="e">
        <f>VLOOKUP(AM159,#REF!,8,0)</f>
        <v>#REF!</v>
      </c>
      <c r="AW159" s="155">
        <v>506325</v>
      </c>
      <c r="AX159" t="str">
        <f>VLOOKUP($BA159,Jobcodemaster!$A:$J,4,0)</f>
        <v>IC3</v>
      </c>
      <c r="AY159" t="str">
        <f>VLOOKUP($BA159,Jobcodemaster!$A:$J,5,0)</f>
        <v>L6</v>
      </c>
      <c r="AZ159" t="str">
        <f t="shared" si="69"/>
        <v>6</v>
      </c>
      <c r="BA159" s="155">
        <f t="shared" si="70"/>
        <v>12609</v>
      </c>
      <c r="BB159" t="str">
        <f>VLOOKUP($BA159,Jobcodemaster!$A:$J,7,0)</f>
        <v>12609.Consulting Project Senior Principal - IC3</v>
      </c>
      <c r="BC159" t="str">
        <f>VLOOKUP($BA159,Jobcodemaster!$A:$J,9,0)</f>
        <v>Consulting Project Senior Principal Consultant</v>
      </c>
      <c r="BD159" t="str">
        <f>VLOOKUP($BA159,Jobcodemaster!$A:$J,2,0)</f>
        <v>Project</v>
      </c>
      <c r="BE159" t="str">
        <f>VLOOKUP($BA159,Jobcodemaster!$A:$J,3,0)</f>
        <v>B</v>
      </c>
      <c r="BF159" t="e">
        <f>VLOOKUP(AM159,#REF!,14,0)</f>
        <v>#REF!</v>
      </c>
      <c r="BG159" t="e">
        <f>VLOOKUP(AM159,#REF!,15,0)</f>
        <v>#REF!</v>
      </c>
      <c r="BH159" t="str">
        <f t="shared" si="71"/>
        <v>shigeto.horiuchi@oracle.com</v>
      </c>
      <c r="BI159" s="95">
        <f t="shared" si="72"/>
        <v>39539</v>
      </c>
      <c r="BJ159" t="str">
        <f t="shared" si="73"/>
        <v>C</v>
      </c>
      <c r="BK159" t="str">
        <f t="shared" si="74"/>
        <v>JP-Tokyo-Akasaka Office</v>
      </c>
      <c r="BL159" t="str">
        <f t="shared" si="75"/>
        <v>ACB</v>
      </c>
      <c r="BM159" t="str">
        <f t="shared" si="76"/>
        <v>ﾎﾘｳﾁ ｼｹﾞﾄ</v>
      </c>
      <c r="BN159" t="str">
        <f t="shared" si="77"/>
        <v>Shigeto Horiuchi</v>
      </c>
      <c r="BO159" s="164">
        <f t="shared" si="78"/>
        <v>0</v>
      </c>
      <c r="BP159" t="str">
        <f t="shared" si="79"/>
        <v>ほりうち しげと</v>
      </c>
      <c r="BQ159" t="e">
        <f>VLOOKUP(AM159,#REF!,12,0)</f>
        <v>#REF!</v>
      </c>
      <c r="BS159" s="173" t="str">
        <f t="shared" si="80"/>
        <v>Y</v>
      </c>
      <c r="BT159" s="173" t="str">
        <f t="shared" si="80"/>
        <v/>
      </c>
      <c r="BU159" s="173" t="str">
        <f t="shared" si="80"/>
        <v/>
      </c>
      <c r="BV159" s="173" t="str">
        <f t="shared" si="62"/>
        <v/>
      </c>
      <c r="BW159" s="173" t="e">
        <f t="shared" si="81"/>
        <v>#REF!</v>
      </c>
      <c r="BX159" s="173" t="str">
        <f t="shared" si="82"/>
        <v>Y</v>
      </c>
      <c r="BY159" s="174">
        <f t="shared" si="83"/>
        <v>3748</v>
      </c>
      <c r="BZ159" t="str">
        <f t="shared" si="84"/>
        <v>shigeto.horiuchi@oracle.com</v>
      </c>
      <c r="CA159" s="214">
        <f t="shared" si="85"/>
        <v>43574</v>
      </c>
      <c r="CB159">
        <f t="shared" si="86"/>
        <v>506325</v>
      </c>
      <c r="CC159" t="e">
        <f t="shared" si="87"/>
        <v>#REF!</v>
      </c>
      <c r="CD159" t="e">
        <f t="shared" si="63"/>
        <v>#REF!</v>
      </c>
      <c r="CE159" t="str">
        <f t="shared" si="88"/>
        <v>JPBG  - Oracle Corporation Japan</v>
      </c>
      <c r="CF159" t="str">
        <f t="shared" si="89"/>
        <v/>
      </c>
      <c r="CG159" t="str">
        <f t="shared" si="90"/>
        <v/>
      </c>
    </row>
    <row r="160" spans="1:85">
      <c r="A160" t="s">
        <v>51</v>
      </c>
      <c r="B160">
        <v>8121</v>
      </c>
      <c r="C160" t="s">
        <v>1269</v>
      </c>
      <c r="D160" t="s">
        <v>1235</v>
      </c>
      <c r="E160" t="s">
        <v>54</v>
      </c>
      <c r="F160" t="s">
        <v>397</v>
      </c>
      <c r="G160" t="s">
        <v>1142</v>
      </c>
      <c r="H160" t="s">
        <v>1236</v>
      </c>
      <c r="I160" t="s">
        <v>55</v>
      </c>
      <c r="J160" t="s">
        <v>398</v>
      </c>
      <c r="K160" t="s">
        <v>1143</v>
      </c>
      <c r="L160" t="s">
        <v>1237</v>
      </c>
      <c r="M160" s="217">
        <v>506295</v>
      </c>
      <c r="N160" t="s">
        <v>123</v>
      </c>
      <c r="O160" t="s">
        <v>158</v>
      </c>
      <c r="P160" t="str">
        <f t="shared" si="64"/>
        <v>6</v>
      </c>
      <c r="Q160">
        <v>20610</v>
      </c>
      <c r="R160" t="s">
        <v>590</v>
      </c>
      <c r="S160" t="s">
        <v>591</v>
      </c>
      <c r="T160" t="s">
        <v>368</v>
      </c>
      <c r="U160" t="s">
        <v>61</v>
      </c>
      <c r="V160">
        <v>1387</v>
      </c>
      <c r="W160" t="s">
        <v>1234</v>
      </c>
      <c r="X160" t="s">
        <v>1270</v>
      </c>
      <c r="Y160" s="95">
        <v>42036</v>
      </c>
      <c r="Z160" t="s">
        <v>63</v>
      </c>
      <c r="AA160" t="s">
        <v>118</v>
      </c>
      <c r="AB160" t="s">
        <v>162</v>
      </c>
      <c r="AC160" t="s">
        <v>4261</v>
      </c>
      <c r="AD160" t="s">
        <v>1272</v>
      </c>
      <c r="AF160" t="s">
        <v>1273</v>
      </c>
      <c r="AG160" t="s">
        <v>1243</v>
      </c>
      <c r="AI160" s="146" t="e">
        <v>#N/A</v>
      </c>
      <c r="AJ160" t="str">
        <f t="shared" si="65"/>
        <v>Active</v>
      </c>
      <c r="AK160">
        <f t="shared" si="66"/>
        <v>8121</v>
      </c>
      <c r="AL160" t="str">
        <f t="shared" si="67"/>
        <v>永井 望夢</v>
      </c>
      <c r="AM160" s="155" t="e">
        <f>+VLOOKUP($AK160,#REF!,3,0)</f>
        <v>#REF!</v>
      </c>
      <c r="AN160" t="e">
        <f t="shared" si="68"/>
        <v>#REF!</v>
      </c>
      <c r="AO160" s="154" t="s">
        <v>54</v>
      </c>
      <c r="AP160" t="e">
        <f>VLOOKUP(AM160,#REF!,2,0)</f>
        <v>#REF!</v>
      </c>
      <c r="AQ160" t="e">
        <f>VLOOKUP(AM160,#REF!,3,0)</f>
        <v>#REF!</v>
      </c>
      <c r="AR160" t="e">
        <f>VLOOKUP(AM160,#REF!,4,0)</f>
        <v>#REF!</v>
      </c>
      <c r="AS160" t="str">
        <f t="shared" si="61"/>
        <v>Oracle Consulting Services</v>
      </c>
      <c r="AT160" t="e">
        <f>VLOOKUP(AM160,#REF!,6,0)</f>
        <v>#REF!</v>
      </c>
      <c r="AU160" t="e">
        <f>VLOOKUP(AM160,#REF!,7,0)</f>
        <v>#REF!</v>
      </c>
      <c r="AV160" t="e">
        <f>VLOOKUP(AM160,#REF!,8,0)</f>
        <v>#REF!</v>
      </c>
      <c r="AW160" s="155">
        <v>506325</v>
      </c>
      <c r="AX160" t="str">
        <f>VLOOKUP($BA160,Jobcodemaster!$A:$J,4,0)</f>
        <v>IC3</v>
      </c>
      <c r="AY160" t="str">
        <f>VLOOKUP($BA160,Jobcodemaster!$A:$J,5,0)</f>
        <v>L6</v>
      </c>
      <c r="AZ160" t="str">
        <f t="shared" si="69"/>
        <v>6</v>
      </c>
      <c r="BA160" s="155">
        <f t="shared" si="70"/>
        <v>20610</v>
      </c>
      <c r="BB160" t="str">
        <f>VLOOKUP($BA160,Jobcodemaster!$A:$J,7,0)</f>
        <v>20610.Senior Principal Consultant - IC3</v>
      </c>
      <c r="BC160" t="str">
        <f>VLOOKUP($BA160,Jobcodemaster!$A:$J,9,0)</f>
        <v>Senior Principal Consultant</v>
      </c>
      <c r="BD160" t="str">
        <f>VLOOKUP($BA160,Jobcodemaster!$A:$J,2,0)</f>
        <v>Delivery</v>
      </c>
      <c r="BE160" t="str">
        <f>VLOOKUP($BA160,Jobcodemaster!$A:$J,3,0)</f>
        <v>B</v>
      </c>
      <c r="BF160" t="e">
        <f>VLOOKUP(AM160,#REF!,14,0)</f>
        <v>#REF!</v>
      </c>
      <c r="BG160" t="e">
        <f>VLOOKUP(AM160,#REF!,15,0)</f>
        <v>#REF!</v>
      </c>
      <c r="BH160" t="str">
        <f t="shared" si="71"/>
        <v>nozomu.nagai@oracle.com</v>
      </c>
      <c r="BI160" s="95">
        <f t="shared" si="72"/>
        <v>42036</v>
      </c>
      <c r="BJ160" t="str">
        <f t="shared" si="73"/>
        <v>C</v>
      </c>
      <c r="BK160" t="str">
        <f t="shared" si="74"/>
        <v>JP-Tokyo-Akasaka Office</v>
      </c>
      <c r="BL160" t="str">
        <f t="shared" si="75"/>
        <v>ACB</v>
      </c>
      <c r="BM160" t="str">
        <f t="shared" si="76"/>
        <v>ﾅｶﾞｲ ﾉｿﾞﾑ</v>
      </c>
      <c r="BN160" t="str">
        <f t="shared" si="77"/>
        <v>Nozomu Nagai</v>
      </c>
      <c r="BO160" s="164">
        <f t="shared" si="78"/>
        <v>0</v>
      </c>
      <c r="BP160" t="str">
        <f t="shared" si="79"/>
        <v>ながい のぞむ</v>
      </c>
      <c r="BQ160" t="e">
        <f>VLOOKUP(AM160,#REF!,12,0)</f>
        <v>#REF!</v>
      </c>
      <c r="BS160" s="173" t="str">
        <f t="shared" si="80"/>
        <v>Y</v>
      </c>
      <c r="BT160" s="173" t="str">
        <f t="shared" si="80"/>
        <v/>
      </c>
      <c r="BU160" s="173" t="str">
        <f t="shared" si="80"/>
        <v/>
      </c>
      <c r="BV160" s="173" t="str">
        <f t="shared" si="62"/>
        <v/>
      </c>
      <c r="BW160" s="173" t="e">
        <f t="shared" si="81"/>
        <v>#REF!</v>
      </c>
      <c r="BX160" s="173" t="str">
        <f t="shared" si="82"/>
        <v>Y</v>
      </c>
      <c r="BY160" s="174">
        <f t="shared" si="83"/>
        <v>8121</v>
      </c>
      <c r="BZ160" t="str">
        <f t="shared" si="84"/>
        <v>nozomu.nagai@oracle.com</v>
      </c>
      <c r="CA160" s="214">
        <f t="shared" si="85"/>
        <v>43574</v>
      </c>
      <c r="CB160">
        <f t="shared" si="86"/>
        <v>506325</v>
      </c>
      <c r="CC160" t="e">
        <f t="shared" si="87"/>
        <v>#REF!</v>
      </c>
      <c r="CD160" t="e">
        <f t="shared" si="63"/>
        <v>#REF!</v>
      </c>
      <c r="CE160" t="str">
        <f t="shared" si="88"/>
        <v>JPBG  - Oracle Corporation Japan</v>
      </c>
      <c r="CF160" t="str">
        <f t="shared" si="89"/>
        <v/>
      </c>
      <c r="CG160" t="str">
        <f t="shared" si="90"/>
        <v/>
      </c>
    </row>
    <row r="161" spans="1:85">
      <c r="A161" t="s">
        <v>51</v>
      </c>
      <c r="B161">
        <v>1070090</v>
      </c>
      <c r="C161" t="s">
        <v>1275</v>
      </c>
      <c r="D161" t="s">
        <v>1235</v>
      </c>
      <c r="E161" t="s">
        <v>54</v>
      </c>
      <c r="F161" t="s">
        <v>397</v>
      </c>
      <c r="G161" t="s">
        <v>1142</v>
      </c>
      <c r="H161" t="s">
        <v>1236</v>
      </c>
      <c r="I161" t="s">
        <v>55</v>
      </c>
      <c r="J161" t="s">
        <v>398</v>
      </c>
      <c r="K161" t="s">
        <v>1143</v>
      </c>
      <c r="L161" t="s">
        <v>1237</v>
      </c>
      <c r="M161" s="217">
        <v>508835</v>
      </c>
      <c r="N161" t="s">
        <v>123</v>
      </c>
      <c r="O161" t="s">
        <v>158</v>
      </c>
      <c r="P161" t="str">
        <f t="shared" si="64"/>
        <v>6</v>
      </c>
      <c r="Q161">
        <v>20610</v>
      </c>
      <c r="R161" t="s">
        <v>590</v>
      </c>
      <c r="S161" t="s">
        <v>591</v>
      </c>
      <c r="T161" t="s">
        <v>368</v>
      </c>
      <c r="U161" t="s">
        <v>61</v>
      </c>
      <c r="V161">
        <v>1387</v>
      </c>
      <c r="W161" t="s">
        <v>1234</v>
      </c>
      <c r="X161" t="s">
        <v>1276</v>
      </c>
      <c r="Y161" s="95">
        <v>43435</v>
      </c>
      <c r="Z161" t="s">
        <v>63</v>
      </c>
      <c r="AA161" t="s">
        <v>118</v>
      </c>
      <c r="AB161" t="s">
        <v>162</v>
      </c>
      <c r="AC161" t="s">
        <v>4262</v>
      </c>
      <c r="AD161" t="s">
        <v>1278</v>
      </c>
      <c r="AF161" t="s">
        <v>4263</v>
      </c>
      <c r="AG161" t="s">
        <v>1243</v>
      </c>
      <c r="AI161" s="146" t="e">
        <v>#N/A</v>
      </c>
      <c r="AJ161" t="str">
        <f t="shared" si="65"/>
        <v>Active</v>
      </c>
      <c r="AK161">
        <f t="shared" si="66"/>
        <v>1070090</v>
      </c>
      <c r="AL161" t="str">
        <f t="shared" si="67"/>
        <v>浦本 和俊</v>
      </c>
      <c r="AM161" s="155" t="e">
        <f>+VLOOKUP($AK161,#REF!,3,0)</f>
        <v>#REF!</v>
      </c>
      <c r="AN161" t="e">
        <f t="shared" si="68"/>
        <v>#REF!</v>
      </c>
      <c r="AO161" s="154" t="s">
        <v>54</v>
      </c>
      <c r="AP161" t="e">
        <f>VLOOKUP(AM161,#REF!,2,0)</f>
        <v>#REF!</v>
      </c>
      <c r="AQ161" t="e">
        <f>VLOOKUP(AM161,#REF!,3,0)</f>
        <v>#REF!</v>
      </c>
      <c r="AR161" t="e">
        <f>VLOOKUP(AM161,#REF!,4,0)</f>
        <v>#REF!</v>
      </c>
      <c r="AS161" t="str">
        <f t="shared" si="61"/>
        <v>Oracle Consulting Services</v>
      </c>
      <c r="AT161" t="e">
        <f>VLOOKUP(AM161,#REF!,6,0)</f>
        <v>#REF!</v>
      </c>
      <c r="AU161" t="e">
        <f>VLOOKUP(AM161,#REF!,7,0)</f>
        <v>#REF!</v>
      </c>
      <c r="AV161" t="e">
        <f>VLOOKUP(AM161,#REF!,8,0)</f>
        <v>#REF!</v>
      </c>
      <c r="AW161" s="155">
        <v>508835</v>
      </c>
      <c r="AX161" t="str">
        <f>VLOOKUP($BA161,Jobcodemaster!$A:$J,4,0)</f>
        <v>IC3</v>
      </c>
      <c r="AY161" t="str">
        <f>VLOOKUP($BA161,Jobcodemaster!$A:$J,5,0)</f>
        <v>L6</v>
      </c>
      <c r="AZ161" t="str">
        <f t="shared" si="69"/>
        <v>6</v>
      </c>
      <c r="BA161" s="155">
        <f t="shared" si="70"/>
        <v>20610</v>
      </c>
      <c r="BB161" t="str">
        <f>VLOOKUP($BA161,Jobcodemaster!$A:$J,7,0)</f>
        <v>20610.Senior Principal Consultant - IC3</v>
      </c>
      <c r="BC161" t="str">
        <f>VLOOKUP($BA161,Jobcodemaster!$A:$J,9,0)</f>
        <v>Senior Principal Consultant</v>
      </c>
      <c r="BD161" t="str">
        <f>VLOOKUP($BA161,Jobcodemaster!$A:$J,2,0)</f>
        <v>Delivery</v>
      </c>
      <c r="BE161" t="str">
        <f>VLOOKUP($BA161,Jobcodemaster!$A:$J,3,0)</f>
        <v>B</v>
      </c>
      <c r="BF161" t="e">
        <f>VLOOKUP(AM161,#REF!,14,0)</f>
        <v>#REF!</v>
      </c>
      <c r="BG161" t="e">
        <f>VLOOKUP(AM161,#REF!,15,0)</f>
        <v>#REF!</v>
      </c>
      <c r="BH161" t="str">
        <f t="shared" si="71"/>
        <v>kazutoshi.uramoto@oracle.com</v>
      </c>
      <c r="BI161" s="95">
        <f t="shared" si="72"/>
        <v>43435</v>
      </c>
      <c r="BJ161" t="str">
        <f t="shared" si="73"/>
        <v>C</v>
      </c>
      <c r="BK161" t="str">
        <f t="shared" si="74"/>
        <v>JP-Tokyo-Akasaka Office</v>
      </c>
      <c r="BL161" t="str">
        <f t="shared" si="75"/>
        <v>ACB</v>
      </c>
      <c r="BM161" t="str">
        <f t="shared" si="76"/>
        <v>ｳﾗﾓﾄ ｶｽﾞﾄｼ</v>
      </c>
      <c r="BN161" t="str">
        <f t="shared" si="77"/>
        <v>Kazutoshi Uramoto</v>
      </c>
      <c r="BO161" s="164">
        <f t="shared" si="78"/>
        <v>0</v>
      </c>
      <c r="BP161" t="str">
        <f t="shared" si="79"/>
        <v>うらもと かずとし</v>
      </c>
      <c r="BQ161" t="e">
        <f>VLOOKUP(AM161,#REF!,12,0)</f>
        <v>#REF!</v>
      </c>
      <c r="BS161" s="173" t="str">
        <f t="shared" si="80"/>
        <v/>
      </c>
      <c r="BT161" s="173" t="str">
        <f t="shared" si="80"/>
        <v/>
      </c>
      <c r="BU161" s="173" t="str">
        <f t="shared" si="80"/>
        <v/>
      </c>
      <c r="BV161" s="173" t="str">
        <f t="shared" si="62"/>
        <v/>
      </c>
      <c r="BW161" s="173" t="e">
        <f t="shared" si="81"/>
        <v>#REF!</v>
      </c>
      <c r="BX161" s="173" t="str">
        <f t="shared" si="82"/>
        <v/>
      </c>
      <c r="BY161" s="174" t="str">
        <f t="shared" si="83"/>
        <v/>
      </c>
      <c r="BZ161" t="str">
        <f t="shared" si="84"/>
        <v/>
      </c>
      <c r="CA161" s="214" t="str">
        <f t="shared" si="85"/>
        <v/>
      </c>
      <c r="CB161" t="str">
        <f t="shared" si="86"/>
        <v/>
      </c>
      <c r="CC161" t="e">
        <f t="shared" si="87"/>
        <v>#REF!</v>
      </c>
      <c r="CD161" t="e">
        <f t="shared" si="63"/>
        <v>#REF!</v>
      </c>
      <c r="CE161" t="str">
        <f t="shared" si="88"/>
        <v/>
      </c>
      <c r="CF161" t="str">
        <f t="shared" si="89"/>
        <v/>
      </c>
      <c r="CG161" t="str">
        <f t="shared" si="90"/>
        <v/>
      </c>
    </row>
    <row r="162" spans="1:85">
      <c r="A162" t="s">
        <v>51</v>
      </c>
      <c r="B162">
        <v>4585</v>
      </c>
      <c r="C162" t="s">
        <v>1281</v>
      </c>
      <c r="D162" t="s">
        <v>1235</v>
      </c>
      <c r="E162" t="s">
        <v>54</v>
      </c>
      <c r="F162" t="s">
        <v>397</v>
      </c>
      <c r="G162" t="s">
        <v>1142</v>
      </c>
      <c r="H162" t="s">
        <v>1236</v>
      </c>
      <c r="I162" t="s">
        <v>55</v>
      </c>
      <c r="J162" t="s">
        <v>398</v>
      </c>
      <c r="K162" t="s">
        <v>1143</v>
      </c>
      <c r="L162" t="s">
        <v>5029</v>
      </c>
      <c r="M162" s="217">
        <v>508835</v>
      </c>
      <c r="N162" t="s">
        <v>123</v>
      </c>
      <c r="O162" t="s">
        <v>124</v>
      </c>
      <c r="P162" t="str">
        <f t="shared" si="64"/>
        <v>5</v>
      </c>
      <c r="Q162" s="149">
        <v>20515</v>
      </c>
      <c r="R162" t="s">
        <v>432</v>
      </c>
      <c r="S162" t="s">
        <v>433</v>
      </c>
      <c r="T162" t="s">
        <v>368</v>
      </c>
      <c r="U162" t="s">
        <v>61</v>
      </c>
      <c r="V162">
        <v>1387</v>
      </c>
      <c r="W162" t="s">
        <v>1234</v>
      </c>
      <c r="X162" t="s">
        <v>1282</v>
      </c>
      <c r="Y162" s="95">
        <v>41091</v>
      </c>
      <c r="Z162" t="s">
        <v>63</v>
      </c>
      <c r="AA162" t="s">
        <v>118</v>
      </c>
      <c r="AB162" t="s">
        <v>162</v>
      </c>
      <c r="AC162" t="s">
        <v>4264</v>
      </c>
      <c r="AD162" t="s">
        <v>1284</v>
      </c>
      <c r="AF162" t="s">
        <v>1285</v>
      </c>
      <c r="AG162" t="s">
        <v>1243</v>
      </c>
      <c r="AI162" s="146" t="s">
        <v>5026</v>
      </c>
      <c r="AJ162" t="str">
        <f t="shared" si="65"/>
        <v>Active</v>
      </c>
      <c r="AK162">
        <f t="shared" si="66"/>
        <v>4585</v>
      </c>
      <c r="AL162" t="str">
        <f t="shared" si="67"/>
        <v>田崎 正宜</v>
      </c>
      <c r="AM162" s="155" t="e">
        <f>+VLOOKUP($AK162,#REF!,3,0)</f>
        <v>#REF!</v>
      </c>
      <c r="AN162" t="e">
        <f t="shared" si="68"/>
        <v>#REF!</v>
      </c>
      <c r="AO162" s="154" t="s">
        <v>54</v>
      </c>
      <c r="AP162" t="e">
        <f>VLOOKUP(AM162,#REF!,2,0)</f>
        <v>#REF!</v>
      </c>
      <c r="AQ162" t="e">
        <f>VLOOKUP(AM162,#REF!,3,0)</f>
        <v>#REF!</v>
      </c>
      <c r="AR162" t="e">
        <f>VLOOKUP(AM162,#REF!,4,0)</f>
        <v>#REF!</v>
      </c>
      <c r="AS162" t="str">
        <f t="shared" si="61"/>
        <v>Oracle Consulting Services</v>
      </c>
      <c r="AT162" t="e">
        <f>VLOOKUP(AM162,#REF!,6,0)</f>
        <v>#REF!</v>
      </c>
      <c r="AU162" t="e">
        <f>VLOOKUP(AM162,#REF!,7,0)</f>
        <v>#REF!</v>
      </c>
      <c r="AV162" t="e">
        <f>VLOOKUP(AM162,#REF!,8,0)</f>
        <v>#REF!</v>
      </c>
      <c r="AW162" s="155">
        <v>508835</v>
      </c>
      <c r="AX162" t="str">
        <f>VLOOKUP($BA162,Jobcodemaster!$A:$J,4,0)</f>
        <v>IC3</v>
      </c>
      <c r="AY162" t="str">
        <f>VLOOKUP($BA162,Jobcodemaster!$A:$J,5,0)</f>
        <v>L5</v>
      </c>
      <c r="AZ162" t="str">
        <f t="shared" si="69"/>
        <v>5</v>
      </c>
      <c r="BA162" s="155">
        <f t="shared" si="70"/>
        <v>20515</v>
      </c>
      <c r="BB162" t="str">
        <f>VLOOKUP($BA162,Jobcodemaster!$A:$J,7,0)</f>
        <v>20515.Principal Consultant - IC3</v>
      </c>
      <c r="BC162" t="str">
        <f>VLOOKUP($BA162,Jobcodemaster!$A:$J,9,0)</f>
        <v>Principal Consultant</v>
      </c>
      <c r="BD162" t="str">
        <f>VLOOKUP($BA162,Jobcodemaster!$A:$J,2,0)</f>
        <v>Delivery</v>
      </c>
      <c r="BE162" t="str">
        <f>VLOOKUP($BA162,Jobcodemaster!$A:$J,3,0)</f>
        <v>B</v>
      </c>
      <c r="BF162" t="e">
        <f>VLOOKUP(AM162,#REF!,14,0)</f>
        <v>#REF!</v>
      </c>
      <c r="BG162" t="e">
        <f>VLOOKUP(AM162,#REF!,15,0)</f>
        <v>#REF!</v>
      </c>
      <c r="BH162" t="str">
        <f t="shared" si="71"/>
        <v>masanori.m.tazaki@oracle.com</v>
      </c>
      <c r="BI162" s="95">
        <f t="shared" si="72"/>
        <v>41091</v>
      </c>
      <c r="BJ162" t="str">
        <f t="shared" si="73"/>
        <v>C</v>
      </c>
      <c r="BK162" t="str">
        <f t="shared" si="74"/>
        <v>JP-Tokyo-Akasaka Office</v>
      </c>
      <c r="BL162" t="str">
        <f t="shared" si="75"/>
        <v>ACB</v>
      </c>
      <c r="BM162" t="str">
        <f t="shared" si="76"/>
        <v>ﾀｻﾞｷ ﾏｻﾉﾘ</v>
      </c>
      <c r="BN162" t="str">
        <f t="shared" si="77"/>
        <v>Masanori Tazaki</v>
      </c>
      <c r="BO162" s="164">
        <f t="shared" si="78"/>
        <v>0</v>
      </c>
      <c r="BP162" t="str">
        <f t="shared" si="79"/>
        <v>たざき まさのり</v>
      </c>
      <c r="BQ162" t="e">
        <f>VLOOKUP(AM162,#REF!,12,0)</f>
        <v>#REF!</v>
      </c>
      <c r="BS162" s="173" t="str">
        <f t="shared" si="80"/>
        <v/>
      </c>
      <c r="BT162" s="173" t="str">
        <f t="shared" si="80"/>
        <v/>
      </c>
      <c r="BU162" s="173" t="str">
        <f t="shared" si="80"/>
        <v/>
      </c>
      <c r="BV162" s="173" t="str">
        <f t="shared" si="62"/>
        <v/>
      </c>
      <c r="BW162" s="173" t="e">
        <f t="shared" si="81"/>
        <v>#REF!</v>
      </c>
      <c r="BX162" s="173" t="str">
        <f t="shared" si="82"/>
        <v/>
      </c>
      <c r="BY162" s="174" t="str">
        <f t="shared" si="83"/>
        <v/>
      </c>
      <c r="BZ162" t="str">
        <f t="shared" si="84"/>
        <v/>
      </c>
      <c r="CA162" s="214" t="str">
        <f t="shared" si="85"/>
        <v/>
      </c>
      <c r="CB162" t="str">
        <f t="shared" si="86"/>
        <v/>
      </c>
      <c r="CC162" t="e">
        <f t="shared" si="87"/>
        <v>#REF!</v>
      </c>
      <c r="CD162" t="e">
        <f t="shared" si="63"/>
        <v>#REF!</v>
      </c>
      <c r="CE162" t="str">
        <f t="shared" si="88"/>
        <v/>
      </c>
      <c r="CF162" t="str">
        <f t="shared" si="89"/>
        <v/>
      </c>
      <c r="CG162" t="str">
        <f t="shared" si="90"/>
        <v/>
      </c>
    </row>
    <row r="163" spans="1:85">
      <c r="A163" t="s">
        <v>51</v>
      </c>
      <c r="B163">
        <v>8014</v>
      </c>
      <c r="C163" t="s">
        <v>1287</v>
      </c>
      <c r="D163" t="s">
        <v>1235</v>
      </c>
      <c r="E163" t="s">
        <v>54</v>
      </c>
      <c r="F163" t="s">
        <v>397</v>
      </c>
      <c r="G163" t="s">
        <v>1142</v>
      </c>
      <c r="H163" t="s">
        <v>1236</v>
      </c>
      <c r="I163" t="s">
        <v>55</v>
      </c>
      <c r="J163" t="s">
        <v>398</v>
      </c>
      <c r="K163" t="s">
        <v>1143</v>
      </c>
      <c r="L163" t="s">
        <v>1237</v>
      </c>
      <c r="M163" s="217">
        <v>508835</v>
      </c>
      <c r="N163" t="s">
        <v>273</v>
      </c>
      <c r="O163" t="s">
        <v>274</v>
      </c>
      <c r="P163" t="str">
        <f t="shared" si="64"/>
        <v>4</v>
      </c>
      <c r="Q163">
        <v>20410</v>
      </c>
      <c r="R163" t="s">
        <v>542</v>
      </c>
      <c r="S163" t="s">
        <v>543</v>
      </c>
      <c r="T163" t="s">
        <v>368</v>
      </c>
      <c r="U163" t="s">
        <v>61</v>
      </c>
      <c r="V163">
        <v>1387</v>
      </c>
      <c r="W163" t="s">
        <v>1234</v>
      </c>
      <c r="X163" t="s">
        <v>1288</v>
      </c>
      <c r="Y163" s="95">
        <v>41852</v>
      </c>
      <c r="Z163" t="s">
        <v>63</v>
      </c>
      <c r="AA163" t="s">
        <v>118</v>
      </c>
      <c r="AB163" t="s">
        <v>162</v>
      </c>
      <c r="AC163" t="s">
        <v>4265</v>
      </c>
      <c r="AD163" t="s">
        <v>1290</v>
      </c>
      <c r="AF163" t="s">
        <v>1291</v>
      </c>
      <c r="AG163" t="s">
        <v>1243</v>
      </c>
      <c r="AI163" s="146" t="e">
        <v>#N/A</v>
      </c>
      <c r="AJ163" t="str">
        <f t="shared" si="65"/>
        <v>Active</v>
      </c>
      <c r="AK163">
        <f t="shared" si="66"/>
        <v>8014</v>
      </c>
      <c r="AL163" t="str">
        <f t="shared" si="67"/>
        <v>増田 かほる</v>
      </c>
      <c r="AM163" s="155" t="e">
        <f>+VLOOKUP($AK163,#REF!,3,0)</f>
        <v>#REF!</v>
      </c>
      <c r="AN163" t="e">
        <f t="shared" si="68"/>
        <v>#REF!</v>
      </c>
      <c r="AO163" s="154" t="s">
        <v>54</v>
      </c>
      <c r="AP163" t="e">
        <f>VLOOKUP(AM163,#REF!,2,0)</f>
        <v>#REF!</v>
      </c>
      <c r="AQ163" t="e">
        <f>VLOOKUP(AM163,#REF!,3,0)</f>
        <v>#REF!</v>
      </c>
      <c r="AR163" t="e">
        <f>VLOOKUP(AM163,#REF!,4,0)</f>
        <v>#REF!</v>
      </c>
      <c r="AS163" t="str">
        <f t="shared" si="61"/>
        <v>Oracle Consulting Services</v>
      </c>
      <c r="AT163" t="e">
        <f>VLOOKUP(AM163,#REF!,6,0)</f>
        <v>#REF!</v>
      </c>
      <c r="AU163" t="e">
        <f>VLOOKUP(AM163,#REF!,7,0)</f>
        <v>#REF!</v>
      </c>
      <c r="AV163" t="e">
        <f>VLOOKUP(AM163,#REF!,8,0)</f>
        <v>#REF!</v>
      </c>
      <c r="AW163" s="155">
        <v>508835</v>
      </c>
      <c r="AX163" t="str">
        <f>VLOOKUP($BA163,Jobcodemaster!$A:$J,4,0)</f>
        <v>IC2</v>
      </c>
      <c r="AY163" t="str">
        <f>VLOOKUP($BA163,Jobcodemaster!$A:$J,5,0)</f>
        <v>L4</v>
      </c>
      <c r="AZ163" t="str">
        <f t="shared" si="69"/>
        <v>4</v>
      </c>
      <c r="BA163" s="155">
        <f t="shared" si="70"/>
        <v>20410</v>
      </c>
      <c r="BB163" t="str">
        <f>VLOOKUP($BA163,Jobcodemaster!$A:$J,7,0)</f>
        <v>20410.Senior Consultant - IC2</v>
      </c>
      <c r="BC163" t="str">
        <f>VLOOKUP($BA163,Jobcodemaster!$A:$J,9,0)</f>
        <v>Senior Consultant</v>
      </c>
      <c r="BD163" t="str">
        <f>VLOOKUP($BA163,Jobcodemaster!$A:$J,2,0)</f>
        <v>Delivery</v>
      </c>
      <c r="BE163" t="str">
        <f>VLOOKUP($BA163,Jobcodemaster!$A:$J,3,0)</f>
        <v>B</v>
      </c>
      <c r="BF163" t="e">
        <f>VLOOKUP(AM163,#REF!,14,0)</f>
        <v>#REF!</v>
      </c>
      <c r="BG163" t="e">
        <f>VLOOKUP(AM163,#REF!,15,0)</f>
        <v>#REF!</v>
      </c>
      <c r="BH163" t="str">
        <f t="shared" si="71"/>
        <v>kaoru.masuda@oracle.com</v>
      </c>
      <c r="BI163" s="95">
        <f t="shared" si="72"/>
        <v>41852</v>
      </c>
      <c r="BJ163" t="str">
        <f t="shared" si="73"/>
        <v>C</v>
      </c>
      <c r="BK163" t="str">
        <f t="shared" si="74"/>
        <v>JP-Tokyo-Akasaka Office</v>
      </c>
      <c r="BL163" t="str">
        <f t="shared" si="75"/>
        <v>ACB</v>
      </c>
      <c r="BM163" t="str">
        <f t="shared" si="76"/>
        <v>ﾏｽﾀﾞ ｶｵﾙ</v>
      </c>
      <c r="BN163" t="str">
        <f t="shared" si="77"/>
        <v>Kaoru Masuda</v>
      </c>
      <c r="BO163" s="164">
        <f t="shared" si="78"/>
        <v>0</v>
      </c>
      <c r="BP163" t="str">
        <f t="shared" si="79"/>
        <v>ますだ かおる</v>
      </c>
      <c r="BQ163" t="e">
        <f>VLOOKUP(AM163,#REF!,12,0)</f>
        <v>#REF!</v>
      </c>
      <c r="BS163" s="173" t="str">
        <f t="shared" si="80"/>
        <v/>
      </c>
      <c r="BT163" s="173" t="str">
        <f t="shared" si="80"/>
        <v/>
      </c>
      <c r="BU163" s="173" t="str">
        <f t="shared" si="80"/>
        <v/>
      </c>
      <c r="BV163" s="173" t="str">
        <f t="shared" si="62"/>
        <v/>
      </c>
      <c r="BW163" s="173" t="e">
        <f t="shared" si="81"/>
        <v>#REF!</v>
      </c>
      <c r="BX163" s="173" t="str">
        <f t="shared" si="82"/>
        <v/>
      </c>
      <c r="BY163" s="174" t="str">
        <f t="shared" si="83"/>
        <v/>
      </c>
      <c r="BZ163" t="str">
        <f t="shared" si="84"/>
        <v/>
      </c>
      <c r="CA163" s="214" t="str">
        <f t="shared" si="85"/>
        <v/>
      </c>
      <c r="CB163" t="str">
        <f t="shared" si="86"/>
        <v/>
      </c>
      <c r="CC163" t="e">
        <f t="shared" si="87"/>
        <v>#REF!</v>
      </c>
      <c r="CD163" t="e">
        <f t="shared" si="63"/>
        <v>#REF!</v>
      </c>
      <c r="CE163" t="str">
        <f t="shared" si="88"/>
        <v/>
      </c>
      <c r="CF163" t="str">
        <f t="shared" si="89"/>
        <v/>
      </c>
      <c r="CG163" t="str">
        <f t="shared" si="90"/>
        <v/>
      </c>
    </row>
    <row r="164" spans="1:85">
      <c r="A164" t="s">
        <v>51</v>
      </c>
      <c r="B164">
        <v>908093</v>
      </c>
      <c r="C164" t="s">
        <v>1293</v>
      </c>
      <c r="D164" t="s">
        <v>1235</v>
      </c>
      <c r="E164" t="s">
        <v>54</v>
      </c>
      <c r="F164" t="s">
        <v>397</v>
      </c>
      <c r="G164" t="s">
        <v>1142</v>
      </c>
      <c r="H164" t="s">
        <v>1236</v>
      </c>
      <c r="I164" t="s">
        <v>55</v>
      </c>
      <c r="J164" t="s">
        <v>398</v>
      </c>
      <c r="K164" t="s">
        <v>1143</v>
      </c>
      <c r="L164" t="s">
        <v>1237</v>
      </c>
      <c r="M164" s="217">
        <v>506295</v>
      </c>
      <c r="N164" t="s">
        <v>273</v>
      </c>
      <c r="O164" t="s">
        <v>274</v>
      </c>
      <c r="P164" t="str">
        <f t="shared" si="64"/>
        <v>4</v>
      </c>
      <c r="Q164">
        <v>20410</v>
      </c>
      <c r="R164" t="s">
        <v>542</v>
      </c>
      <c r="S164" t="s">
        <v>543</v>
      </c>
      <c r="T164" t="s">
        <v>368</v>
      </c>
      <c r="U164" t="s">
        <v>61</v>
      </c>
      <c r="V164">
        <v>1387</v>
      </c>
      <c r="W164" t="s">
        <v>1234</v>
      </c>
      <c r="X164" t="s">
        <v>1294</v>
      </c>
      <c r="Y164" s="95">
        <v>42614</v>
      </c>
      <c r="Z164" t="s">
        <v>63</v>
      </c>
      <c r="AA164" t="s">
        <v>118</v>
      </c>
      <c r="AB164" t="s">
        <v>162</v>
      </c>
      <c r="AC164" t="s">
        <v>4266</v>
      </c>
      <c r="AD164" t="s">
        <v>1296</v>
      </c>
      <c r="AF164" t="s">
        <v>1297</v>
      </c>
      <c r="AG164" t="s">
        <v>1243</v>
      </c>
      <c r="AI164" s="146" t="e">
        <v>#N/A</v>
      </c>
      <c r="AJ164" t="str">
        <f t="shared" si="65"/>
        <v>Active</v>
      </c>
      <c r="AK164">
        <f t="shared" si="66"/>
        <v>908093</v>
      </c>
      <c r="AL164" t="str">
        <f t="shared" si="67"/>
        <v>福中 裕明</v>
      </c>
      <c r="AM164" s="155" t="e">
        <f>+VLOOKUP($AK164,#REF!,3,0)</f>
        <v>#REF!</v>
      </c>
      <c r="AN164" t="e">
        <f t="shared" si="68"/>
        <v>#REF!</v>
      </c>
      <c r="AO164" s="154" t="s">
        <v>54</v>
      </c>
      <c r="AP164" t="e">
        <f>VLOOKUP(AM164,#REF!,2,0)</f>
        <v>#REF!</v>
      </c>
      <c r="AQ164" t="e">
        <f>VLOOKUP(AM164,#REF!,3,0)</f>
        <v>#REF!</v>
      </c>
      <c r="AR164" t="e">
        <f>VLOOKUP(AM164,#REF!,4,0)</f>
        <v>#REF!</v>
      </c>
      <c r="AS164" t="str">
        <f t="shared" si="61"/>
        <v>Oracle Consulting Services</v>
      </c>
      <c r="AT164" t="e">
        <f>VLOOKUP(AM164,#REF!,6,0)</f>
        <v>#REF!</v>
      </c>
      <c r="AU164" t="e">
        <f>VLOOKUP(AM164,#REF!,7,0)</f>
        <v>#REF!</v>
      </c>
      <c r="AV164" t="e">
        <f>VLOOKUP(AM164,#REF!,8,0)</f>
        <v>#REF!</v>
      </c>
      <c r="AW164" s="155">
        <v>506325</v>
      </c>
      <c r="AX164" t="str">
        <f>VLOOKUP($BA164,Jobcodemaster!$A:$J,4,0)</f>
        <v>IC2</v>
      </c>
      <c r="AY164" t="str">
        <f>VLOOKUP($BA164,Jobcodemaster!$A:$J,5,0)</f>
        <v>L4</v>
      </c>
      <c r="AZ164" t="str">
        <f t="shared" si="69"/>
        <v>4</v>
      </c>
      <c r="BA164" s="155">
        <f t="shared" si="70"/>
        <v>20410</v>
      </c>
      <c r="BB164" t="str">
        <f>VLOOKUP($BA164,Jobcodemaster!$A:$J,7,0)</f>
        <v>20410.Senior Consultant - IC2</v>
      </c>
      <c r="BC164" t="str">
        <f>VLOOKUP($BA164,Jobcodemaster!$A:$J,9,0)</f>
        <v>Senior Consultant</v>
      </c>
      <c r="BD164" t="str">
        <f>VLOOKUP($BA164,Jobcodemaster!$A:$J,2,0)</f>
        <v>Delivery</v>
      </c>
      <c r="BE164" t="str">
        <f>VLOOKUP($BA164,Jobcodemaster!$A:$J,3,0)</f>
        <v>B</v>
      </c>
      <c r="BF164" t="e">
        <f>VLOOKUP(AM164,#REF!,14,0)</f>
        <v>#REF!</v>
      </c>
      <c r="BG164" t="e">
        <f>VLOOKUP(AM164,#REF!,15,0)</f>
        <v>#REF!</v>
      </c>
      <c r="BH164" t="str">
        <f t="shared" si="71"/>
        <v>hiroaki.fukunaka@oracle.com</v>
      </c>
      <c r="BI164" s="95">
        <f t="shared" si="72"/>
        <v>42614</v>
      </c>
      <c r="BJ164" t="str">
        <f t="shared" si="73"/>
        <v>C</v>
      </c>
      <c r="BK164" t="str">
        <f t="shared" si="74"/>
        <v>JP-Tokyo-Akasaka Office</v>
      </c>
      <c r="BL164" t="str">
        <f t="shared" si="75"/>
        <v>ACB</v>
      </c>
      <c r="BM164" t="str">
        <f t="shared" si="76"/>
        <v>ﾌｸﾅｶ ﾋﾛｱｷ</v>
      </c>
      <c r="BN164" t="str">
        <f t="shared" si="77"/>
        <v>Hiroaki Fukunaka</v>
      </c>
      <c r="BO164" s="164">
        <f t="shared" si="78"/>
        <v>0</v>
      </c>
      <c r="BP164" t="str">
        <f t="shared" si="79"/>
        <v>ふくなか ひろあき</v>
      </c>
      <c r="BQ164" t="e">
        <f>VLOOKUP(AM164,#REF!,12,0)</f>
        <v>#REF!</v>
      </c>
      <c r="BS164" s="173" t="str">
        <f t="shared" si="80"/>
        <v>Y</v>
      </c>
      <c r="BT164" s="173" t="str">
        <f t="shared" si="80"/>
        <v/>
      </c>
      <c r="BU164" s="173" t="str">
        <f t="shared" si="80"/>
        <v/>
      </c>
      <c r="BV164" s="173" t="str">
        <f t="shared" si="62"/>
        <v/>
      </c>
      <c r="BW164" s="173" t="e">
        <f t="shared" si="81"/>
        <v>#REF!</v>
      </c>
      <c r="BX164" s="173" t="str">
        <f t="shared" si="82"/>
        <v>Y</v>
      </c>
      <c r="BY164" s="174">
        <f t="shared" si="83"/>
        <v>908093</v>
      </c>
      <c r="BZ164" t="str">
        <f t="shared" si="84"/>
        <v>hiroaki.fukunaka@oracle.com</v>
      </c>
      <c r="CA164" s="214">
        <f t="shared" si="85"/>
        <v>43574</v>
      </c>
      <c r="CB164">
        <f t="shared" si="86"/>
        <v>506325</v>
      </c>
      <c r="CC164" t="e">
        <f t="shared" si="87"/>
        <v>#REF!</v>
      </c>
      <c r="CD164" t="e">
        <f t="shared" si="63"/>
        <v>#REF!</v>
      </c>
      <c r="CE164" t="str">
        <f t="shared" si="88"/>
        <v>JPBG  - Oracle Corporation Japan</v>
      </c>
      <c r="CF164" t="str">
        <f t="shared" si="89"/>
        <v/>
      </c>
      <c r="CG164" t="str">
        <f t="shared" si="90"/>
        <v/>
      </c>
    </row>
    <row r="165" spans="1:85">
      <c r="A165" t="s">
        <v>51</v>
      </c>
      <c r="B165">
        <v>1027154</v>
      </c>
      <c r="C165" t="s">
        <v>1299</v>
      </c>
      <c r="D165" t="s">
        <v>1235</v>
      </c>
      <c r="E165" t="s">
        <v>54</v>
      </c>
      <c r="F165" t="s">
        <v>397</v>
      </c>
      <c r="G165" t="s">
        <v>1142</v>
      </c>
      <c r="H165" t="s">
        <v>1236</v>
      </c>
      <c r="I165" t="s">
        <v>55</v>
      </c>
      <c r="J165" t="s">
        <v>398</v>
      </c>
      <c r="K165" t="s">
        <v>1143</v>
      </c>
      <c r="L165" t="s">
        <v>1237</v>
      </c>
      <c r="M165" s="217">
        <v>506295</v>
      </c>
      <c r="N165" t="s">
        <v>273</v>
      </c>
      <c r="O165" t="s">
        <v>274</v>
      </c>
      <c r="P165" t="str">
        <f t="shared" si="64"/>
        <v>4</v>
      </c>
      <c r="Q165">
        <v>20410</v>
      </c>
      <c r="R165" t="s">
        <v>542</v>
      </c>
      <c r="S165" t="s">
        <v>543</v>
      </c>
      <c r="T165" t="s">
        <v>368</v>
      </c>
      <c r="U165" t="s">
        <v>61</v>
      </c>
      <c r="V165">
        <v>1387</v>
      </c>
      <c r="W165" t="s">
        <v>1234</v>
      </c>
      <c r="X165" t="s">
        <v>1300</v>
      </c>
      <c r="Y165" s="95">
        <v>43221</v>
      </c>
      <c r="Z165" t="s">
        <v>63</v>
      </c>
      <c r="AA165" t="s">
        <v>118</v>
      </c>
      <c r="AB165" t="s">
        <v>162</v>
      </c>
      <c r="AC165" t="s">
        <v>4267</v>
      </c>
      <c r="AD165" t="s">
        <v>1302</v>
      </c>
      <c r="AF165" t="s">
        <v>1303</v>
      </c>
      <c r="AG165" t="s">
        <v>1243</v>
      </c>
      <c r="AI165" s="146" t="e">
        <v>#N/A</v>
      </c>
      <c r="AJ165" t="str">
        <f t="shared" si="65"/>
        <v>Active</v>
      </c>
      <c r="AK165">
        <f t="shared" si="66"/>
        <v>1027154</v>
      </c>
      <c r="AL165" t="str">
        <f t="shared" si="67"/>
        <v>石黒 裕三</v>
      </c>
      <c r="AM165" s="155" t="e">
        <f>+VLOOKUP($AK165,#REF!,3,0)</f>
        <v>#REF!</v>
      </c>
      <c r="AN165" t="e">
        <f t="shared" si="68"/>
        <v>#REF!</v>
      </c>
      <c r="AO165" s="154" t="s">
        <v>54</v>
      </c>
      <c r="AP165" t="e">
        <f>VLOOKUP(AM165,#REF!,2,0)</f>
        <v>#REF!</v>
      </c>
      <c r="AQ165" t="e">
        <f>VLOOKUP(AM165,#REF!,3,0)</f>
        <v>#REF!</v>
      </c>
      <c r="AR165" t="e">
        <f>VLOOKUP(AM165,#REF!,4,0)</f>
        <v>#REF!</v>
      </c>
      <c r="AS165" t="str">
        <f t="shared" si="61"/>
        <v>Oracle Consulting Services</v>
      </c>
      <c r="AT165" t="e">
        <f>VLOOKUP(AM165,#REF!,6,0)</f>
        <v>#REF!</v>
      </c>
      <c r="AU165" t="e">
        <f>VLOOKUP(AM165,#REF!,7,0)</f>
        <v>#REF!</v>
      </c>
      <c r="AV165" t="e">
        <f>VLOOKUP(AM165,#REF!,8,0)</f>
        <v>#REF!</v>
      </c>
      <c r="AW165" s="155">
        <v>506325</v>
      </c>
      <c r="AX165" t="str">
        <f>VLOOKUP($BA165,Jobcodemaster!$A:$J,4,0)</f>
        <v>IC2</v>
      </c>
      <c r="AY165" t="str">
        <f>VLOOKUP($BA165,Jobcodemaster!$A:$J,5,0)</f>
        <v>L4</v>
      </c>
      <c r="AZ165" t="str">
        <f t="shared" si="69"/>
        <v>4</v>
      </c>
      <c r="BA165" s="155">
        <f t="shared" si="70"/>
        <v>20410</v>
      </c>
      <c r="BB165" t="str">
        <f>VLOOKUP($BA165,Jobcodemaster!$A:$J,7,0)</f>
        <v>20410.Senior Consultant - IC2</v>
      </c>
      <c r="BC165" t="str">
        <f>VLOOKUP($BA165,Jobcodemaster!$A:$J,9,0)</f>
        <v>Senior Consultant</v>
      </c>
      <c r="BD165" t="str">
        <f>VLOOKUP($BA165,Jobcodemaster!$A:$J,2,0)</f>
        <v>Delivery</v>
      </c>
      <c r="BE165" t="str">
        <f>VLOOKUP($BA165,Jobcodemaster!$A:$J,3,0)</f>
        <v>B</v>
      </c>
      <c r="BF165" t="e">
        <f>VLOOKUP(AM165,#REF!,14,0)</f>
        <v>#REF!</v>
      </c>
      <c r="BG165" t="e">
        <f>VLOOKUP(AM165,#REF!,15,0)</f>
        <v>#REF!</v>
      </c>
      <c r="BH165" t="str">
        <f t="shared" si="71"/>
        <v>yuzo.ishiguro@oracle.com</v>
      </c>
      <c r="BI165" s="95">
        <f t="shared" si="72"/>
        <v>43221</v>
      </c>
      <c r="BJ165" t="str">
        <f t="shared" si="73"/>
        <v>C</v>
      </c>
      <c r="BK165" t="str">
        <f t="shared" si="74"/>
        <v>JP-Tokyo-Akasaka Office</v>
      </c>
      <c r="BL165" t="str">
        <f t="shared" si="75"/>
        <v>ACB</v>
      </c>
      <c r="BM165" t="str">
        <f t="shared" si="76"/>
        <v>ｲｼｸﾞﾛ ﾕｳｿﾞｳ</v>
      </c>
      <c r="BN165" t="str">
        <f t="shared" si="77"/>
        <v>Yuzo Ishiguro</v>
      </c>
      <c r="BO165" s="164">
        <f t="shared" si="78"/>
        <v>0</v>
      </c>
      <c r="BP165" t="str">
        <f t="shared" si="79"/>
        <v>いしぐろ ゆうぞう</v>
      </c>
      <c r="BQ165" t="e">
        <f>VLOOKUP(AM165,#REF!,12,0)</f>
        <v>#REF!</v>
      </c>
      <c r="BS165" s="173" t="str">
        <f t="shared" si="80"/>
        <v>Y</v>
      </c>
      <c r="BT165" s="173" t="str">
        <f t="shared" si="80"/>
        <v/>
      </c>
      <c r="BU165" s="173" t="str">
        <f t="shared" si="80"/>
        <v/>
      </c>
      <c r="BV165" s="173" t="str">
        <f t="shared" si="62"/>
        <v/>
      </c>
      <c r="BW165" s="173" t="e">
        <f t="shared" si="81"/>
        <v>#REF!</v>
      </c>
      <c r="BX165" s="173" t="str">
        <f t="shared" si="82"/>
        <v>Y</v>
      </c>
      <c r="BY165" s="174">
        <f t="shared" si="83"/>
        <v>1027154</v>
      </c>
      <c r="BZ165" t="str">
        <f t="shared" si="84"/>
        <v>yuzo.ishiguro@oracle.com</v>
      </c>
      <c r="CA165" s="214">
        <f t="shared" si="85"/>
        <v>43574</v>
      </c>
      <c r="CB165">
        <f t="shared" si="86"/>
        <v>506325</v>
      </c>
      <c r="CC165" t="e">
        <f t="shared" si="87"/>
        <v>#REF!</v>
      </c>
      <c r="CD165" t="e">
        <f t="shared" si="63"/>
        <v>#REF!</v>
      </c>
      <c r="CE165" t="str">
        <f t="shared" si="88"/>
        <v>JPBG  - Oracle Corporation Japan</v>
      </c>
      <c r="CF165" t="str">
        <f t="shared" si="89"/>
        <v/>
      </c>
      <c r="CG165" t="str">
        <f t="shared" si="90"/>
        <v/>
      </c>
    </row>
    <row r="166" spans="1:85">
      <c r="A166" t="s">
        <v>51</v>
      </c>
      <c r="B166">
        <v>4936</v>
      </c>
      <c r="C166" t="s">
        <v>1305</v>
      </c>
      <c r="D166" t="s">
        <v>1235</v>
      </c>
      <c r="E166" t="s">
        <v>54</v>
      </c>
      <c r="F166" t="s">
        <v>397</v>
      </c>
      <c r="G166" t="s">
        <v>1142</v>
      </c>
      <c r="H166" t="s">
        <v>1236</v>
      </c>
      <c r="I166" t="s">
        <v>55</v>
      </c>
      <c r="J166" t="s">
        <v>398</v>
      </c>
      <c r="K166" t="s">
        <v>1143</v>
      </c>
      <c r="L166" t="s">
        <v>1237</v>
      </c>
      <c r="M166" s="217">
        <v>501636</v>
      </c>
      <c r="N166" t="s">
        <v>219</v>
      </c>
      <c r="O166" t="s">
        <v>220</v>
      </c>
      <c r="P166" t="str">
        <f t="shared" si="64"/>
        <v>3</v>
      </c>
      <c r="Q166">
        <v>20310</v>
      </c>
      <c r="R166" t="s">
        <v>447</v>
      </c>
      <c r="S166" t="s">
        <v>448</v>
      </c>
      <c r="T166" t="s">
        <v>368</v>
      </c>
      <c r="U166" t="s">
        <v>61</v>
      </c>
      <c r="V166">
        <v>1387</v>
      </c>
      <c r="W166" t="s">
        <v>1234</v>
      </c>
      <c r="X166" t="s">
        <v>1306</v>
      </c>
      <c r="Y166" s="95">
        <v>41730</v>
      </c>
      <c r="Z166" t="s">
        <v>201</v>
      </c>
      <c r="AA166" t="s">
        <v>118</v>
      </c>
      <c r="AB166" t="s">
        <v>162</v>
      </c>
      <c r="AC166" t="s">
        <v>4268</v>
      </c>
      <c r="AD166" t="s">
        <v>1308</v>
      </c>
      <c r="AF166" t="s">
        <v>1309</v>
      </c>
      <c r="AG166" t="s">
        <v>1243</v>
      </c>
      <c r="AI166" s="146" t="e">
        <v>#N/A</v>
      </c>
      <c r="AJ166" t="str">
        <f t="shared" si="65"/>
        <v>Active</v>
      </c>
      <c r="AK166">
        <f t="shared" si="66"/>
        <v>4936</v>
      </c>
      <c r="AL166" t="str">
        <f t="shared" si="67"/>
        <v>神吉 佑</v>
      </c>
      <c r="AM166" s="155" t="e">
        <f>+VLOOKUP($AK166,#REF!,3,0)</f>
        <v>#REF!</v>
      </c>
      <c r="AN166" t="e">
        <f t="shared" si="68"/>
        <v>#REF!</v>
      </c>
      <c r="AO166" s="154" t="s">
        <v>54</v>
      </c>
      <c r="AP166" t="e">
        <f>VLOOKUP(AM166,#REF!,2,0)</f>
        <v>#REF!</v>
      </c>
      <c r="AQ166" t="e">
        <f>VLOOKUP(AM166,#REF!,3,0)</f>
        <v>#REF!</v>
      </c>
      <c r="AR166" t="e">
        <f>VLOOKUP(AM166,#REF!,4,0)</f>
        <v>#REF!</v>
      </c>
      <c r="AS166" t="str">
        <f t="shared" si="61"/>
        <v>Oracle Consulting Services</v>
      </c>
      <c r="AT166" t="e">
        <f>VLOOKUP(AM166,#REF!,6,0)</f>
        <v>#REF!</v>
      </c>
      <c r="AU166" t="e">
        <f>VLOOKUP(AM166,#REF!,7,0)</f>
        <v>#REF!</v>
      </c>
      <c r="AV166" t="e">
        <f>VLOOKUP(AM166,#REF!,8,0)</f>
        <v>#REF!</v>
      </c>
      <c r="AW166" s="155">
        <v>501636</v>
      </c>
      <c r="AX166" t="str">
        <f>VLOOKUP($BA166,Jobcodemaster!$A:$J,4,0)</f>
        <v>IC1</v>
      </c>
      <c r="AY166" t="str">
        <f>VLOOKUP($BA166,Jobcodemaster!$A:$J,5,0)</f>
        <v>L3</v>
      </c>
      <c r="AZ166" t="str">
        <f t="shared" si="69"/>
        <v>3</v>
      </c>
      <c r="BA166" s="155">
        <f t="shared" si="70"/>
        <v>20310</v>
      </c>
      <c r="BB166" t="str">
        <f>VLOOKUP($BA166,Jobcodemaster!$A:$J,7,0)</f>
        <v>20310.Staff Consultant - IC1</v>
      </c>
      <c r="BC166" t="str">
        <f>VLOOKUP($BA166,Jobcodemaster!$A:$J,9,0)</f>
        <v>Staff Consultant</v>
      </c>
      <c r="BD166" t="str">
        <f>VLOOKUP($BA166,Jobcodemaster!$A:$J,2,0)</f>
        <v>Delivery</v>
      </c>
      <c r="BE166" t="str">
        <f>VLOOKUP($BA166,Jobcodemaster!$A:$J,3,0)</f>
        <v>B</v>
      </c>
      <c r="BF166" t="e">
        <f>VLOOKUP(AM166,#REF!,14,0)</f>
        <v>#REF!</v>
      </c>
      <c r="BG166" t="e">
        <f>VLOOKUP(AM166,#REF!,15,0)</f>
        <v>#REF!</v>
      </c>
      <c r="BH166" t="str">
        <f t="shared" si="71"/>
        <v>yu.kanki@oracle.com</v>
      </c>
      <c r="BI166" s="95">
        <f t="shared" si="72"/>
        <v>41730</v>
      </c>
      <c r="BJ166" t="str">
        <f t="shared" si="73"/>
        <v>NG</v>
      </c>
      <c r="BK166" t="str">
        <f t="shared" si="74"/>
        <v>JP-Tokyo-Akasaka Office</v>
      </c>
      <c r="BL166" t="str">
        <f t="shared" si="75"/>
        <v>ACB</v>
      </c>
      <c r="BM166" t="str">
        <f t="shared" si="76"/>
        <v>ｶﾝｷ ﾕｳ</v>
      </c>
      <c r="BN166" t="str">
        <f t="shared" si="77"/>
        <v>Yu Kanki</v>
      </c>
      <c r="BO166" s="164">
        <f t="shared" si="78"/>
        <v>0</v>
      </c>
      <c r="BP166" t="str">
        <f t="shared" si="79"/>
        <v>かんき ゆう</v>
      </c>
      <c r="BQ166" t="e">
        <f>VLOOKUP(AM166,#REF!,12,0)</f>
        <v>#REF!</v>
      </c>
      <c r="BS166" s="173" t="str">
        <f t="shared" si="80"/>
        <v/>
      </c>
      <c r="BT166" s="173" t="str">
        <f t="shared" si="80"/>
        <v/>
      </c>
      <c r="BU166" s="173" t="str">
        <f t="shared" si="80"/>
        <v/>
      </c>
      <c r="BV166" s="173" t="str">
        <f t="shared" si="62"/>
        <v/>
      </c>
      <c r="BW166" s="173" t="e">
        <f t="shared" si="81"/>
        <v>#REF!</v>
      </c>
      <c r="BX166" s="173" t="str">
        <f t="shared" si="82"/>
        <v/>
      </c>
      <c r="BY166" s="174" t="str">
        <f t="shared" si="83"/>
        <v/>
      </c>
      <c r="BZ166" t="str">
        <f t="shared" si="84"/>
        <v/>
      </c>
      <c r="CA166" s="214" t="str">
        <f t="shared" si="85"/>
        <v/>
      </c>
      <c r="CB166" t="str">
        <f t="shared" si="86"/>
        <v/>
      </c>
      <c r="CC166" t="e">
        <f t="shared" si="87"/>
        <v>#REF!</v>
      </c>
      <c r="CD166" t="e">
        <f t="shared" si="63"/>
        <v>#REF!</v>
      </c>
      <c r="CE166" t="str">
        <f t="shared" si="88"/>
        <v/>
      </c>
      <c r="CF166" t="str">
        <f t="shared" si="89"/>
        <v/>
      </c>
      <c r="CG166" t="str">
        <f t="shared" si="90"/>
        <v/>
      </c>
    </row>
    <row r="167" spans="1:85">
      <c r="A167" t="s">
        <v>51</v>
      </c>
      <c r="B167">
        <v>952621</v>
      </c>
      <c r="C167" t="s">
        <v>1311</v>
      </c>
      <c r="D167" t="s">
        <v>1235</v>
      </c>
      <c r="E167" t="s">
        <v>54</v>
      </c>
      <c r="F167" t="s">
        <v>397</v>
      </c>
      <c r="G167" t="s">
        <v>1142</v>
      </c>
      <c r="H167" t="s">
        <v>1236</v>
      </c>
      <c r="I167" t="s">
        <v>55</v>
      </c>
      <c r="J167" t="s">
        <v>398</v>
      </c>
      <c r="K167" t="s">
        <v>1143</v>
      </c>
      <c r="L167" t="s">
        <v>1237</v>
      </c>
      <c r="M167" s="217">
        <v>501636</v>
      </c>
      <c r="N167" t="s">
        <v>219</v>
      </c>
      <c r="O167" t="s">
        <v>355</v>
      </c>
      <c r="P167" t="str">
        <f t="shared" si="64"/>
        <v>2</v>
      </c>
      <c r="Q167">
        <v>20110</v>
      </c>
      <c r="R167" t="s">
        <v>568</v>
      </c>
      <c r="S167" t="s">
        <v>569</v>
      </c>
      <c r="T167" t="s">
        <v>368</v>
      </c>
      <c r="U167" t="s">
        <v>61</v>
      </c>
      <c r="V167">
        <v>1387</v>
      </c>
      <c r="W167" t="s">
        <v>1234</v>
      </c>
      <c r="X167" t="s">
        <v>1312</v>
      </c>
      <c r="Y167" s="95">
        <v>42826</v>
      </c>
      <c r="Z167" t="s">
        <v>201</v>
      </c>
      <c r="AA167" t="s">
        <v>118</v>
      </c>
      <c r="AB167" t="s">
        <v>162</v>
      </c>
      <c r="AC167" t="s">
        <v>4269</v>
      </c>
      <c r="AD167" t="s">
        <v>1314</v>
      </c>
      <c r="AF167" t="s">
        <v>1315</v>
      </c>
      <c r="AG167" t="s">
        <v>1243</v>
      </c>
      <c r="AI167" s="146" t="e">
        <v>#N/A</v>
      </c>
      <c r="AJ167" t="str">
        <f t="shared" si="65"/>
        <v>Active</v>
      </c>
      <c r="AK167">
        <f t="shared" si="66"/>
        <v>952621</v>
      </c>
      <c r="AL167" t="str">
        <f t="shared" si="67"/>
        <v>長島 洋亮</v>
      </c>
      <c r="AM167" s="155" t="e">
        <f>+VLOOKUP($AK167,#REF!,3,0)</f>
        <v>#REF!</v>
      </c>
      <c r="AN167" t="e">
        <f t="shared" si="68"/>
        <v>#REF!</v>
      </c>
      <c r="AO167" s="154" t="s">
        <v>54</v>
      </c>
      <c r="AP167" t="e">
        <f>VLOOKUP(AM167,#REF!,2,0)</f>
        <v>#REF!</v>
      </c>
      <c r="AQ167" t="e">
        <f>VLOOKUP(AM167,#REF!,3,0)</f>
        <v>#REF!</v>
      </c>
      <c r="AR167" t="e">
        <f>VLOOKUP(AM167,#REF!,4,0)</f>
        <v>#REF!</v>
      </c>
      <c r="AS167" t="str">
        <f t="shared" si="61"/>
        <v>Oracle Consulting Services</v>
      </c>
      <c r="AT167" t="e">
        <f>VLOOKUP(AM167,#REF!,6,0)</f>
        <v>#REF!</v>
      </c>
      <c r="AU167" t="e">
        <f>VLOOKUP(AM167,#REF!,7,0)</f>
        <v>#REF!</v>
      </c>
      <c r="AV167" t="e">
        <f>VLOOKUP(AM167,#REF!,8,0)</f>
        <v>#REF!</v>
      </c>
      <c r="AW167" s="155">
        <v>501636</v>
      </c>
      <c r="AX167" t="str">
        <f>VLOOKUP($BA167,Jobcodemaster!$A:$J,4,0)</f>
        <v>IC1</v>
      </c>
      <c r="AY167" t="str">
        <f>VLOOKUP($BA167,Jobcodemaster!$A:$J,5,0)</f>
        <v>L2</v>
      </c>
      <c r="AZ167" t="str">
        <f t="shared" si="69"/>
        <v>2</v>
      </c>
      <c r="BA167" s="155">
        <f t="shared" si="70"/>
        <v>20110</v>
      </c>
      <c r="BB167" t="str">
        <f>VLOOKUP($BA167,Jobcodemaster!$A:$J,7,0)</f>
        <v>20110.Associate Consultant - IC1</v>
      </c>
      <c r="BC167" t="str">
        <f>VLOOKUP($BA167,Jobcodemaster!$A:$J,9,0)</f>
        <v>Associate Consultant</v>
      </c>
      <c r="BD167" t="str">
        <f>VLOOKUP($BA167,Jobcodemaster!$A:$J,2,0)</f>
        <v>Delivery</v>
      </c>
      <c r="BE167" t="str">
        <f>VLOOKUP($BA167,Jobcodemaster!$A:$J,3,0)</f>
        <v>B</v>
      </c>
      <c r="BF167" t="e">
        <f>VLOOKUP(AM167,#REF!,14,0)</f>
        <v>#REF!</v>
      </c>
      <c r="BG167" t="e">
        <f>VLOOKUP(AM167,#REF!,15,0)</f>
        <v>#REF!</v>
      </c>
      <c r="BH167" t="str">
        <f t="shared" si="71"/>
        <v>yosuke.nagashima@oracle.com</v>
      </c>
      <c r="BI167" s="95">
        <f t="shared" si="72"/>
        <v>42826</v>
      </c>
      <c r="BJ167" t="str">
        <f t="shared" si="73"/>
        <v>NG</v>
      </c>
      <c r="BK167" t="str">
        <f t="shared" si="74"/>
        <v>JP-Tokyo-Akasaka Office</v>
      </c>
      <c r="BL167" t="str">
        <f t="shared" si="75"/>
        <v>ACB</v>
      </c>
      <c r="BM167" t="str">
        <f t="shared" si="76"/>
        <v>ﾅｶﾞｼﾏ ﾖｳｽｹ</v>
      </c>
      <c r="BN167" t="str">
        <f t="shared" si="77"/>
        <v>Yosuke Nagashima</v>
      </c>
      <c r="BO167" s="164">
        <f t="shared" si="78"/>
        <v>0</v>
      </c>
      <c r="BP167" t="str">
        <f t="shared" si="79"/>
        <v>ながしま ようすけ</v>
      </c>
      <c r="BQ167" t="e">
        <f>VLOOKUP(AM167,#REF!,12,0)</f>
        <v>#REF!</v>
      </c>
      <c r="BS167" s="173" t="str">
        <f t="shared" si="80"/>
        <v/>
      </c>
      <c r="BT167" s="173" t="str">
        <f t="shared" si="80"/>
        <v/>
      </c>
      <c r="BU167" s="173" t="str">
        <f t="shared" si="80"/>
        <v/>
      </c>
      <c r="BV167" s="173" t="str">
        <f t="shared" si="62"/>
        <v/>
      </c>
      <c r="BW167" s="173" t="e">
        <f t="shared" si="81"/>
        <v>#REF!</v>
      </c>
      <c r="BX167" s="173" t="str">
        <f t="shared" si="82"/>
        <v/>
      </c>
      <c r="BY167" s="174" t="str">
        <f t="shared" si="83"/>
        <v/>
      </c>
      <c r="BZ167" t="str">
        <f t="shared" si="84"/>
        <v/>
      </c>
      <c r="CA167" s="214" t="str">
        <f t="shared" si="85"/>
        <v/>
      </c>
      <c r="CB167" t="str">
        <f t="shared" si="86"/>
        <v/>
      </c>
      <c r="CC167" t="e">
        <f t="shared" si="87"/>
        <v>#REF!</v>
      </c>
      <c r="CD167" t="e">
        <f t="shared" si="63"/>
        <v>#REF!</v>
      </c>
      <c r="CE167" t="str">
        <f t="shared" si="88"/>
        <v/>
      </c>
      <c r="CF167" t="str">
        <f t="shared" si="89"/>
        <v/>
      </c>
      <c r="CG167" t="str">
        <f t="shared" si="90"/>
        <v/>
      </c>
    </row>
    <row r="168" spans="1:85">
      <c r="A168" t="s">
        <v>51</v>
      </c>
      <c r="B168">
        <v>1020783</v>
      </c>
      <c r="C168" t="s">
        <v>1317</v>
      </c>
      <c r="D168" t="s">
        <v>1235</v>
      </c>
      <c r="E168" t="s">
        <v>54</v>
      </c>
      <c r="F168" t="s">
        <v>397</v>
      </c>
      <c r="G168" t="s">
        <v>1142</v>
      </c>
      <c r="H168" t="s">
        <v>1236</v>
      </c>
      <c r="I168" t="s">
        <v>55</v>
      </c>
      <c r="J168" t="s">
        <v>398</v>
      </c>
      <c r="K168" t="s">
        <v>1143</v>
      </c>
      <c r="L168" t="s">
        <v>1237</v>
      </c>
      <c r="M168" s="217">
        <v>508835</v>
      </c>
      <c r="N168" t="s">
        <v>219</v>
      </c>
      <c r="O168" t="s">
        <v>355</v>
      </c>
      <c r="P168" t="str">
        <f t="shared" si="64"/>
        <v>2</v>
      </c>
      <c r="Q168" s="150">
        <v>20110</v>
      </c>
      <c r="R168" s="144" t="s">
        <v>568</v>
      </c>
      <c r="S168" t="s">
        <v>357</v>
      </c>
      <c r="T168" t="s">
        <v>127</v>
      </c>
      <c r="U168" t="s">
        <v>128</v>
      </c>
      <c r="V168">
        <v>1387</v>
      </c>
      <c r="W168" t="s">
        <v>1234</v>
      </c>
      <c r="X168" t="s">
        <v>1318</v>
      </c>
      <c r="Y168" s="95">
        <v>43191</v>
      </c>
      <c r="Z168" t="s">
        <v>201</v>
      </c>
      <c r="AA168" t="s">
        <v>118</v>
      </c>
      <c r="AB168" t="s">
        <v>162</v>
      </c>
      <c r="AC168" t="s">
        <v>4270</v>
      </c>
      <c r="AD168" t="s">
        <v>1320</v>
      </c>
      <c r="AF168" t="s">
        <v>1321</v>
      </c>
      <c r="AG168" t="s">
        <v>1243</v>
      </c>
      <c r="AI168" s="146" t="s">
        <v>5024</v>
      </c>
      <c r="AJ168" t="str">
        <f t="shared" si="65"/>
        <v>Active</v>
      </c>
      <c r="AK168">
        <f t="shared" si="66"/>
        <v>1020783</v>
      </c>
      <c r="AL168" t="str">
        <f t="shared" si="67"/>
        <v>堀川 真梨子</v>
      </c>
      <c r="AM168" s="155" t="e">
        <f>+VLOOKUP($AK168,#REF!,3,0)</f>
        <v>#REF!</v>
      </c>
      <c r="AN168" t="e">
        <f t="shared" si="68"/>
        <v>#REF!</v>
      </c>
      <c r="AO168" s="154" t="s">
        <v>54</v>
      </c>
      <c r="AP168" t="e">
        <f>VLOOKUP(AM168,#REF!,2,0)</f>
        <v>#REF!</v>
      </c>
      <c r="AQ168" t="e">
        <f>VLOOKUP(AM168,#REF!,3,0)</f>
        <v>#REF!</v>
      </c>
      <c r="AR168" t="e">
        <f>VLOOKUP(AM168,#REF!,4,0)</f>
        <v>#REF!</v>
      </c>
      <c r="AS168" t="str">
        <f t="shared" si="61"/>
        <v>Oracle Consulting Services</v>
      </c>
      <c r="AT168" t="e">
        <f>VLOOKUP(AM168,#REF!,6,0)</f>
        <v>#REF!</v>
      </c>
      <c r="AU168" t="e">
        <f>VLOOKUP(AM168,#REF!,7,0)</f>
        <v>#REF!</v>
      </c>
      <c r="AV168" t="e">
        <f>VLOOKUP(AM168,#REF!,8,0)</f>
        <v>#REF!</v>
      </c>
      <c r="AW168" s="155">
        <v>508835</v>
      </c>
      <c r="AX168" t="str">
        <f>VLOOKUP($BA168,Jobcodemaster!$A:$J,4,0)</f>
        <v>IC1</v>
      </c>
      <c r="AY168" t="str">
        <f>VLOOKUP($BA168,Jobcodemaster!$A:$J,5,0)</f>
        <v>L2</v>
      </c>
      <c r="AZ168" t="str">
        <f t="shared" si="69"/>
        <v>2</v>
      </c>
      <c r="BA168" s="155">
        <f t="shared" si="70"/>
        <v>20110</v>
      </c>
      <c r="BB168" t="str">
        <f>VLOOKUP($BA168,Jobcodemaster!$A:$J,7,0)</f>
        <v>20110.Associate Consultant - IC1</v>
      </c>
      <c r="BC168" t="str">
        <f>VLOOKUP($BA168,Jobcodemaster!$A:$J,9,0)</f>
        <v>Associate Consultant</v>
      </c>
      <c r="BD168" t="str">
        <f>VLOOKUP($BA168,Jobcodemaster!$A:$J,2,0)</f>
        <v>Delivery</v>
      </c>
      <c r="BE168" t="str">
        <f>VLOOKUP($BA168,Jobcodemaster!$A:$J,3,0)</f>
        <v>B</v>
      </c>
      <c r="BF168" t="e">
        <f>VLOOKUP(AM168,#REF!,14,0)</f>
        <v>#REF!</v>
      </c>
      <c r="BG168" t="e">
        <f>VLOOKUP(AM168,#REF!,15,0)</f>
        <v>#REF!</v>
      </c>
      <c r="BH168" t="str">
        <f t="shared" si="71"/>
        <v>mariko.horikawa@oracle.com</v>
      </c>
      <c r="BI168" s="95">
        <f t="shared" si="72"/>
        <v>43191</v>
      </c>
      <c r="BJ168" t="str">
        <f t="shared" si="73"/>
        <v>NG</v>
      </c>
      <c r="BK168" t="str">
        <f t="shared" si="74"/>
        <v>JP-Tokyo-Akasaka Office</v>
      </c>
      <c r="BL168" t="str">
        <f t="shared" si="75"/>
        <v>ACB</v>
      </c>
      <c r="BM168" t="str">
        <f t="shared" si="76"/>
        <v>ﾎﾘｶﾜ ﾏﾘｺ</v>
      </c>
      <c r="BN168" t="str">
        <f t="shared" si="77"/>
        <v>Mariko Horikawa</v>
      </c>
      <c r="BO168" s="164">
        <f t="shared" si="78"/>
        <v>0</v>
      </c>
      <c r="BP168" t="str">
        <f t="shared" si="79"/>
        <v>ほりかわ まりこ</v>
      </c>
      <c r="BQ168" t="e">
        <f>VLOOKUP(AM168,#REF!,12,0)</f>
        <v>#REF!</v>
      </c>
      <c r="BS168" s="173" t="str">
        <f t="shared" si="80"/>
        <v/>
      </c>
      <c r="BT168" s="173" t="str">
        <f t="shared" si="80"/>
        <v/>
      </c>
      <c r="BU168" s="173" t="str">
        <f t="shared" si="80"/>
        <v/>
      </c>
      <c r="BV168" s="173" t="str">
        <f t="shared" si="62"/>
        <v/>
      </c>
      <c r="BW168" s="173" t="e">
        <f t="shared" si="81"/>
        <v>#REF!</v>
      </c>
      <c r="BX168" s="173" t="str">
        <f t="shared" si="82"/>
        <v/>
      </c>
      <c r="BY168" s="174" t="str">
        <f t="shared" si="83"/>
        <v/>
      </c>
      <c r="BZ168" t="str">
        <f t="shared" si="84"/>
        <v/>
      </c>
      <c r="CA168" s="214" t="str">
        <f t="shared" si="85"/>
        <v/>
      </c>
      <c r="CB168" t="str">
        <f t="shared" si="86"/>
        <v/>
      </c>
      <c r="CC168" t="e">
        <f t="shared" si="87"/>
        <v>#REF!</v>
      </c>
      <c r="CD168" t="e">
        <f t="shared" si="63"/>
        <v>#REF!</v>
      </c>
      <c r="CE168" t="str">
        <f t="shared" si="88"/>
        <v/>
      </c>
      <c r="CF168" t="str">
        <f t="shared" si="89"/>
        <v/>
      </c>
      <c r="CG168" t="str">
        <f t="shared" si="90"/>
        <v/>
      </c>
    </row>
    <row r="169" spans="1:85">
      <c r="A169" t="s">
        <v>51</v>
      </c>
      <c r="B169">
        <v>1701</v>
      </c>
      <c r="C169" t="s">
        <v>1323</v>
      </c>
      <c r="D169" t="s">
        <v>1324</v>
      </c>
      <c r="E169" t="s">
        <v>54</v>
      </c>
      <c r="F169" t="s">
        <v>397</v>
      </c>
      <c r="G169" t="s">
        <v>1142</v>
      </c>
      <c r="H169" t="s">
        <v>1325</v>
      </c>
      <c r="I169" t="s">
        <v>55</v>
      </c>
      <c r="J169" t="s">
        <v>398</v>
      </c>
      <c r="K169" t="s">
        <v>1143</v>
      </c>
      <c r="L169" t="s">
        <v>1326</v>
      </c>
      <c r="M169" s="217">
        <v>508835</v>
      </c>
      <c r="N169" t="s">
        <v>197</v>
      </c>
      <c r="O169" t="s">
        <v>170</v>
      </c>
      <c r="P169" t="str">
        <f t="shared" si="64"/>
        <v>7</v>
      </c>
      <c r="Q169">
        <v>21505</v>
      </c>
      <c r="R169" t="s">
        <v>608</v>
      </c>
      <c r="S169" t="s">
        <v>609</v>
      </c>
      <c r="T169" t="s">
        <v>368</v>
      </c>
      <c r="U169" t="s">
        <v>61</v>
      </c>
      <c r="V169">
        <v>2559</v>
      </c>
      <c r="W169" t="s">
        <v>1238</v>
      </c>
      <c r="X169" t="s">
        <v>1327</v>
      </c>
      <c r="Y169" s="95">
        <v>36251</v>
      </c>
      <c r="Z169" t="s">
        <v>201</v>
      </c>
      <c r="AA169" t="s">
        <v>118</v>
      </c>
      <c r="AB169" t="s">
        <v>162</v>
      </c>
      <c r="AC169" t="s">
        <v>4271</v>
      </c>
      <c r="AD169" t="s">
        <v>1329</v>
      </c>
      <c r="AE169" t="s">
        <v>67</v>
      </c>
      <c r="AF169" t="s">
        <v>1330</v>
      </c>
      <c r="AG169" t="s">
        <v>1331</v>
      </c>
      <c r="AI169" s="146" t="e">
        <v>#N/A</v>
      </c>
      <c r="AJ169" t="str">
        <f t="shared" si="65"/>
        <v>Active</v>
      </c>
      <c r="AK169">
        <f t="shared" si="66"/>
        <v>1701</v>
      </c>
      <c r="AL169" t="str">
        <f t="shared" si="67"/>
        <v>高橋 尚之</v>
      </c>
      <c r="AM169" s="155" t="e">
        <f>+VLOOKUP($AK169,#REF!,3,0)</f>
        <v>#REF!</v>
      </c>
      <c r="AN169" t="e">
        <f t="shared" si="68"/>
        <v>#REF!</v>
      </c>
      <c r="AO169" s="154" t="s">
        <v>54</v>
      </c>
      <c r="AP169" t="e">
        <f>VLOOKUP(AM169,#REF!,2,0)</f>
        <v>#REF!</v>
      </c>
      <c r="AQ169" t="e">
        <f>VLOOKUP(AM169,#REF!,3,0)</f>
        <v>#REF!</v>
      </c>
      <c r="AR169" t="e">
        <f>VLOOKUP(AM169,#REF!,4,0)</f>
        <v>#REF!</v>
      </c>
      <c r="AS169" t="str">
        <f t="shared" si="61"/>
        <v>Oracle Consulting Services</v>
      </c>
      <c r="AT169" t="e">
        <f>VLOOKUP(AM169,#REF!,6,0)</f>
        <v>#REF!</v>
      </c>
      <c r="AU169" t="e">
        <f>VLOOKUP(AM169,#REF!,7,0)</f>
        <v>#REF!</v>
      </c>
      <c r="AV169" t="e">
        <f>VLOOKUP(AM169,#REF!,8,0)</f>
        <v>#REF!</v>
      </c>
      <c r="AW169" s="155">
        <v>508835</v>
      </c>
      <c r="AX169" t="str">
        <f>VLOOKUP($BA169,Jobcodemaster!$A:$J,4,0)</f>
        <v>M3</v>
      </c>
      <c r="AY169" t="str">
        <f>VLOOKUP($BA169,Jobcodemaster!$A:$J,5,0)</f>
        <v>L7</v>
      </c>
      <c r="AZ169" t="str">
        <f t="shared" si="69"/>
        <v>7</v>
      </c>
      <c r="BA169" s="155">
        <f t="shared" si="70"/>
        <v>21505</v>
      </c>
      <c r="BB169" t="str">
        <f>VLOOKUP($BA169,Jobcodemaster!$A:$J,7,0)</f>
        <v>21505.Consulting Technical Mgmt Manager - M3</v>
      </c>
      <c r="BC169" t="str">
        <f>VLOOKUP($BA169,Jobcodemaster!$A:$J,9,0)</f>
        <v>Consulting Technical Mgmt Manager</v>
      </c>
      <c r="BD169" t="str">
        <f>VLOOKUP($BA169,Jobcodemaster!$A:$J,2,0)</f>
        <v>Delivery</v>
      </c>
      <c r="BE169" t="str">
        <f>VLOOKUP($BA169,Jobcodemaster!$A:$J,3,0)</f>
        <v>B</v>
      </c>
      <c r="BF169" t="e">
        <f>VLOOKUP(AM169,#REF!,14,0)</f>
        <v>#REF!</v>
      </c>
      <c r="BG169" t="e">
        <f>VLOOKUP(AM169,#REF!,15,0)</f>
        <v>#REF!</v>
      </c>
      <c r="BH169" t="str">
        <f t="shared" si="71"/>
        <v>naoyuki.takahashi@oracle.com</v>
      </c>
      <c r="BI169" s="95">
        <f t="shared" si="72"/>
        <v>36251</v>
      </c>
      <c r="BJ169" t="str">
        <f t="shared" si="73"/>
        <v>NG</v>
      </c>
      <c r="BK169" t="str">
        <f t="shared" si="74"/>
        <v>JP-Tokyo-Akasaka Office</v>
      </c>
      <c r="BL169" t="str">
        <f t="shared" si="75"/>
        <v>ACB</v>
      </c>
      <c r="BM169" t="str">
        <f t="shared" si="76"/>
        <v>ﾀｶﾊｼ ﾅｵﾕｷ</v>
      </c>
      <c r="BN169" t="str">
        <f t="shared" si="77"/>
        <v>Naoyuki Takahashi</v>
      </c>
      <c r="BO169" s="164" t="str">
        <f t="shared" si="78"/>
        <v>Y</v>
      </c>
      <c r="BP169" t="str">
        <f t="shared" si="79"/>
        <v>たかはし なおゆき</v>
      </c>
      <c r="BQ169" t="e">
        <f>VLOOKUP(AM169,#REF!,12,0)</f>
        <v>#REF!</v>
      </c>
      <c r="BS169" s="173" t="str">
        <f t="shared" si="80"/>
        <v/>
      </c>
      <c r="BT169" s="173" t="str">
        <f t="shared" si="80"/>
        <v/>
      </c>
      <c r="BU169" s="173" t="str">
        <f t="shared" si="80"/>
        <v/>
      </c>
      <c r="BV169" s="173" t="str">
        <f t="shared" si="62"/>
        <v/>
      </c>
      <c r="BW169" s="173" t="e">
        <f t="shared" si="81"/>
        <v>#REF!</v>
      </c>
      <c r="BX169" s="173" t="str">
        <f t="shared" si="82"/>
        <v/>
      </c>
      <c r="BY169" s="174" t="str">
        <f t="shared" si="83"/>
        <v/>
      </c>
      <c r="BZ169" t="str">
        <f t="shared" si="84"/>
        <v/>
      </c>
      <c r="CA169" s="214" t="str">
        <f t="shared" si="85"/>
        <v/>
      </c>
      <c r="CB169" t="str">
        <f t="shared" si="86"/>
        <v/>
      </c>
      <c r="CC169" t="e">
        <f t="shared" si="87"/>
        <v>#REF!</v>
      </c>
      <c r="CD169" t="e">
        <f t="shared" si="63"/>
        <v>#REF!</v>
      </c>
      <c r="CE169" t="str">
        <f t="shared" si="88"/>
        <v/>
      </c>
      <c r="CF169" t="str">
        <f t="shared" si="89"/>
        <v/>
      </c>
      <c r="CG169" t="str">
        <f t="shared" si="90"/>
        <v/>
      </c>
    </row>
    <row r="170" spans="1:85">
      <c r="A170" t="s">
        <v>51</v>
      </c>
      <c r="B170">
        <v>3338</v>
      </c>
      <c r="C170" t="s">
        <v>1333</v>
      </c>
      <c r="D170" t="s">
        <v>1324</v>
      </c>
      <c r="E170" t="s">
        <v>54</v>
      </c>
      <c r="F170" t="s">
        <v>397</v>
      </c>
      <c r="G170" t="s">
        <v>1142</v>
      </c>
      <c r="H170" t="s">
        <v>1325</v>
      </c>
      <c r="I170" t="s">
        <v>55</v>
      </c>
      <c r="J170" t="s">
        <v>398</v>
      </c>
      <c r="K170" t="s">
        <v>1143</v>
      </c>
      <c r="L170" t="s">
        <v>1326</v>
      </c>
      <c r="M170" s="217">
        <v>508835</v>
      </c>
      <c r="N170" t="s">
        <v>123</v>
      </c>
      <c r="O170" t="s">
        <v>158</v>
      </c>
      <c r="P170" t="str">
        <f t="shared" si="64"/>
        <v>6</v>
      </c>
      <c r="Q170" s="149">
        <v>20610</v>
      </c>
      <c r="R170" t="s">
        <v>590</v>
      </c>
      <c r="S170" t="s">
        <v>591</v>
      </c>
      <c r="T170" t="s">
        <v>368</v>
      </c>
      <c r="U170" t="s">
        <v>61</v>
      </c>
      <c r="V170">
        <v>1701</v>
      </c>
      <c r="W170" t="s">
        <v>1323</v>
      </c>
      <c r="X170" t="s">
        <v>1334</v>
      </c>
      <c r="Y170" s="95">
        <v>39173</v>
      </c>
      <c r="Z170" t="s">
        <v>201</v>
      </c>
      <c r="AA170" t="s">
        <v>118</v>
      </c>
      <c r="AB170" t="s">
        <v>162</v>
      </c>
      <c r="AC170" t="s">
        <v>4272</v>
      </c>
      <c r="AD170" t="s">
        <v>1336</v>
      </c>
      <c r="AF170" t="s">
        <v>1337</v>
      </c>
      <c r="AG170" t="s">
        <v>1331</v>
      </c>
      <c r="AI170" s="146" t="s">
        <v>5017</v>
      </c>
      <c r="AJ170" t="str">
        <f t="shared" si="65"/>
        <v>Active</v>
      </c>
      <c r="AK170">
        <f t="shared" si="66"/>
        <v>3338</v>
      </c>
      <c r="AL170" t="str">
        <f t="shared" si="67"/>
        <v>高原 睦</v>
      </c>
      <c r="AM170" s="155" t="e">
        <f>+VLOOKUP($AK170,#REF!,3,0)</f>
        <v>#REF!</v>
      </c>
      <c r="AN170" t="e">
        <f t="shared" si="68"/>
        <v>#REF!</v>
      </c>
      <c r="AO170" s="154" t="s">
        <v>54</v>
      </c>
      <c r="AP170" t="e">
        <f>VLOOKUP(AM170,#REF!,2,0)</f>
        <v>#REF!</v>
      </c>
      <c r="AQ170" t="e">
        <f>VLOOKUP(AM170,#REF!,3,0)</f>
        <v>#REF!</v>
      </c>
      <c r="AR170" t="e">
        <f>VLOOKUP(AM170,#REF!,4,0)</f>
        <v>#REF!</v>
      </c>
      <c r="AS170" t="str">
        <f t="shared" si="61"/>
        <v>Oracle Consulting Services</v>
      </c>
      <c r="AT170" t="e">
        <f>VLOOKUP(AM170,#REF!,6,0)</f>
        <v>#REF!</v>
      </c>
      <c r="AU170" t="e">
        <f>VLOOKUP(AM170,#REF!,7,0)</f>
        <v>#REF!</v>
      </c>
      <c r="AV170" t="e">
        <f>VLOOKUP(AM170,#REF!,8,0)</f>
        <v>#REF!</v>
      </c>
      <c r="AW170" s="155">
        <v>508835</v>
      </c>
      <c r="AX170" t="str">
        <f>VLOOKUP($BA170,Jobcodemaster!$A:$J,4,0)</f>
        <v>IC3</v>
      </c>
      <c r="AY170" t="str">
        <f>VLOOKUP($BA170,Jobcodemaster!$A:$J,5,0)</f>
        <v>L6</v>
      </c>
      <c r="AZ170" t="str">
        <f t="shared" si="69"/>
        <v>6</v>
      </c>
      <c r="BA170" s="155">
        <f t="shared" si="70"/>
        <v>20610</v>
      </c>
      <c r="BB170" t="str">
        <f>VLOOKUP($BA170,Jobcodemaster!$A:$J,7,0)</f>
        <v>20610.Senior Principal Consultant - IC3</v>
      </c>
      <c r="BC170" t="str">
        <f>VLOOKUP($BA170,Jobcodemaster!$A:$J,9,0)</f>
        <v>Senior Principal Consultant</v>
      </c>
      <c r="BD170" t="str">
        <f>VLOOKUP($BA170,Jobcodemaster!$A:$J,2,0)</f>
        <v>Delivery</v>
      </c>
      <c r="BE170" t="str">
        <f>VLOOKUP($BA170,Jobcodemaster!$A:$J,3,0)</f>
        <v>B</v>
      </c>
      <c r="BF170" t="e">
        <f>VLOOKUP(AM170,#REF!,14,0)</f>
        <v>#REF!</v>
      </c>
      <c r="BG170" t="e">
        <f>VLOOKUP(AM170,#REF!,15,0)</f>
        <v>#REF!</v>
      </c>
      <c r="BH170" t="str">
        <f t="shared" si="71"/>
        <v>atsushi.takahara@oracle.com</v>
      </c>
      <c r="BI170" s="95">
        <f t="shared" si="72"/>
        <v>39173</v>
      </c>
      <c r="BJ170" t="str">
        <f t="shared" si="73"/>
        <v>NG</v>
      </c>
      <c r="BK170" t="str">
        <f t="shared" si="74"/>
        <v>JP-Tokyo-Akasaka Office</v>
      </c>
      <c r="BL170" t="str">
        <f t="shared" si="75"/>
        <v>ACB</v>
      </c>
      <c r="BM170" t="str">
        <f t="shared" si="76"/>
        <v>ﾀｶﾊﾗ ｱﾂｼ</v>
      </c>
      <c r="BN170" t="str">
        <f t="shared" si="77"/>
        <v>Atsushi Takahara</v>
      </c>
      <c r="BO170" s="164">
        <f t="shared" si="78"/>
        <v>0</v>
      </c>
      <c r="BP170" t="str">
        <f t="shared" si="79"/>
        <v>たかはら あつし</v>
      </c>
      <c r="BQ170" t="e">
        <f>VLOOKUP(AM170,#REF!,12,0)</f>
        <v>#REF!</v>
      </c>
      <c r="BS170" s="173" t="str">
        <f t="shared" si="80"/>
        <v/>
      </c>
      <c r="BT170" s="173" t="str">
        <f t="shared" si="80"/>
        <v/>
      </c>
      <c r="BU170" s="173" t="str">
        <f t="shared" si="80"/>
        <v/>
      </c>
      <c r="BV170" s="173" t="str">
        <f t="shared" si="62"/>
        <v/>
      </c>
      <c r="BW170" s="173" t="e">
        <f t="shared" si="81"/>
        <v>#REF!</v>
      </c>
      <c r="BX170" s="173" t="str">
        <f t="shared" si="82"/>
        <v/>
      </c>
      <c r="BY170" s="174" t="str">
        <f t="shared" si="83"/>
        <v/>
      </c>
      <c r="BZ170" t="str">
        <f t="shared" si="84"/>
        <v/>
      </c>
      <c r="CA170" s="214" t="str">
        <f t="shared" si="85"/>
        <v/>
      </c>
      <c r="CB170" t="str">
        <f t="shared" si="86"/>
        <v/>
      </c>
      <c r="CC170" t="e">
        <f t="shared" si="87"/>
        <v>#REF!</v>
      </c>
      <c r="CD170" t="e">
        <f t="shared" si="63"/>
        <v>#REF!</v>
      </c>
      <c r="CE170" t="str">
        <f t="shared" si="88"/>
        <v/>
      </c>
      <c r="CF170" t="str">
        <f t="shared" si="89"/>
        <v/>
      </c>
      <c r="CG170" t="str">
        <f t="shared" si="90"/>
        <v/>
      </c>
    </row>
    <row r="171" spans="1:85">
      <c r="A171" t="s">
        <v>51</v>
      </c>
      <c r="B171">
        <v>1027698</v>
      </c>
      <c r="C171" t="s">
        <v>1339</v>
      </c>
      <c r="D171" t="s">
        <v>1324</v>
      </c>
      <c r="E171" t="s">
        <v>54</v>
      </c>
      <c r="F171" t="s">
        <v>397</v>
      </c>
      <c r="G171" t="s">
        <v>1142</v>
      </c>
      <c r="H171" t="s">
        <v>1325</v>
      </c>
      <c r="I171" t="s">
        <v>55</v>
      </c>
      <c r="J171" t="s">
        <v>398</v>
      </c>
      <c r="K171" t="s">
        <v>1143</v>
      </c>
      <c r="L171" t="s">
        <v>1326</v>
      </c>
      <c r="M171" s="217">
        <v>508835</v>
      </c>
      <c r="N171" t="s">
        <v>123</v>
      </c>
      <c r="O171" t="s">
        <v>158</v>
      </c>
      <c r="P171" t="str">
        <f t="shared" si="64"/>
        <v>6</v>
      </c>
      <c r="Q171">
        <v>20610</v>
      </c>
      <c r="R171" t="s">
        <v>590</v>
      </c>
      <c r="S171" t="s">
        <v>591</v>
      </c>
      <c r="T171" t="s">
        <v>368</v>
      </c>
      <c r="U171" t="s">
        <v>61</v>
      </c>
      <c r="V171">
        <v>1701</v>
      </c>
      <c r="W171" t="s">
        <v>1323</v>
      </c>
      <c r="X171" t="s">
        <v>1340</v>
      </c>
      <c r="Y171" s="95">
        <v>43252</v>
      </c>
      <c r="Z171" t="s">
        <v>63</v>
      </c>
      <c r="AA171" t="s">
        <v>118</v>
      </c>
      <c r="AB171" t="s">
        <v>162</v>
      </c>
      <c r="AC171" t="s">
        <v>4273</v>
      </c>
      <c r="AD171" t="s">
        <v>1342</v>
      </c>
      <c r="AF171" t="s">
        <v>1343</v>
      </c>
      <c r="AG171" t="s">
        <v>1331</v>
      </c>
      <c r="AI171" s="146" t="e">
        <v>#N/A</v>
      </c>
      <c r="AJ171" t="str">
        <f t="shared" si="65"/>
        <v>Active</v>
      </c>
      <c r="AK171">
        <f t="shared" si="66"/>
        <v>1027698</v>
      </c>
      <c r="AL171" t="str">
        <f t="shared" si="67"/>
        <v>猪瀬 直弥</v>
      </c>
      <c r="AM171" s="155" t="e">
        <f>+VLOOKUP($AK171,#REF!,3,0)</f>
        <v>#REF!</v>
      </c>
      <c r="AN171" t="e">
        <f t="shared" si="68"/>
        <v>#REF!</v>
      </c>
      <c r="AO171" s="154" t="s">
        <v>54</v>
      </c>
      <c r="AP171" t="e">
        <f>VLOOKUP(AM171,#REF!,2,0)</f>
        <v>#REF!</v>
      </c>
      <c r="AQ171" t="e">
        <f>VLOOKUP(AM171,#REF!,3,0)</f>
        <v>#REF!</v>
      </c>
      <c r="AR171" t="e">
        <f>VLOOKUP(AM171,#REF!,4,0)</f>
        <v>#REF!</v>
      </c>
      <c r="AS171" t="str">
        <f t="shared" si="61"/>
        <v>Oracle Consulting Services</v>
      </c>
      <c r="AT171" t="e">
        <f>VLOOKUP(AM171,#REF!,6,0)</f>
        <v>#REF!</v>
      </c>
      <c r="AU171" t="e">
        <f>VLOOKUP(AM171,#REF!,7,0)</f>
        <v>#REF!</v>
      </c>
      <c r="AV171" t="e">
        <f>VLOOKUP(AM171,#REF!,8,0)</f>
        <v>#REF!</v>
      </c>
      <c r="AW171" s="155">
        <v>508835</v>
      </c>
      <c r="AX171" t="str">
        <f>VLOOKUP($BA171,Jobcodemaster!$A:$J,4,0)</f>
        <v>IC3</v>
      </c>
      <c r="AY171" t="str">
        <f>VLOOKUP($BA171,Jobcodemaster!$A:$J,5,0)</f>
        <v>L6</v>
      </c>
      <c r="AZ171" t="str">
        <f t="shared" si="69"/>
        <v>6</v>
      </c>
      <c r="BA171" s="155">
        <f t="shared" si="70"/>
        <v>20610</v>
      </c>
      <c r="BB171" t="str">
        <f>VLOOKUP($BA171,Jobcodemaster!$A:$J,7,0)</f>
        <v>20610.Senior Principal Consultant - IC3</v>
      </c>
      <c r="BC171" t="str">
        <f>VLOOKUP($BA171,Jobcodemaster!$A:$J,9,0)</f>
        <v>Senior Principal Consultant</v>
      </c>
      <c r="BD171" t="str">
        <f>VLOOKUP($BA171,Jobcodemaster!$A:$J,2,0)</f>
        <v>Delivery</v>
      </c>
      <c r="BE171" t="str">
        <f>VLOOKUP($BA171,Jobcodemaster!$A:$J,3,0)</f>
        <v>B</v>
      </c>
      <c r="BF171" t="e">
        <f>VLOOKUP(AM171,#REF!,14,0)</f>
        <v>#REF!</v>
      </c>
      <c r="BG171" t="e">
        <f>VLOOKUP(AM171,#REF!,15,0)</f>
        <v>#REF!</v>
      </c>
      <c r="BH171" t="str">
        <f t="shared" si="71"/>
        <v>naoya.x.inose@oracle.com</v>
      </c>
      <c r="BI171" s="95">
        <f t="shared" si="72"/>
        <v>43252</v>
      </c>
      <c r="BJ171" t="str">
        <f t="shared" si="73"/>
        <v>C</v>
      </c>
      <c r="BK171" t="str">
        <f t="shared" si="74"/>
        <v>JP-Tokyo-Akasaka Office</v>
      </c>
      <c r="BL171" t="str">
        <f t="shared" si="75"/>
        <v>ACB</v>
      </c>
      <c r="BM171" t="str">
        <f t="shared" si="76"/>
        <v>ｲﾉｾ ﾅｵﾔ</v>
      </c>
      <c r="BN171" t="str">
        <f t="shared" si="77"/>
        <v>Naoya Inose</v>
      </c>
      <c r="BO171" s="164">
        <f t="shared" si="78"/>
        <v>0</v>
      </c>
      <c r="BP171" t="str">
        <f t="shared" si="79"/>
        <v>いのせ なおや</v>
      </c>
      <c r="BQ171" t="e">
        <f>VLOOKUP(AM171,#REF!,12,0)</f>
        <v>#REF!</v>
      </c>
      <c r="BS171" s="173" t="str">
        <f t="shared" si="80"/>
        <v/>
      </c>
      <c r="BT171" s="173" t="str">
        <f t="shared" si="80"/>
        <v/>
      </c>
      <c r="BU171" s="173" t="str">
        <f t="shared" si="80"/>
        <v/>
      </c>
      <c r="BV171" s="173" t="str">
        <f t="shared" si="62"/>
        <v/>
      </c>
      <c r="BW171" s="173" t="e">
        <f t="shared" si="81"/>
        <v>#REF!</v>
      </c>
      <c r="BX171" s="173" t="str">
        <f t="shared" si="82"/>
        <v/>
      </c>
      <c r="BY171" s="174" t="str">
        <f t="shared" si="83"/>
        <v/>
      </c>
      <c r="BZ171" t="str">
        <f t="shared" si="84"/>
        <v/>
      </c>
      <c r="CA171" s="214" t="str">
        <f t="shared" si="85"/>
        <v/>
      </c>
      <c r="CB171" t="str">
        <f t="shared" si="86"/>
        <v/>
      </c>
      <c r="CC171" t="e">
        <f t="shared" si="87"/>
        <v>#REF!</v>
      </c>
      <c r="CD171" t="e">
        <f t="shared" si="63"/>
        <v>#REF!</v>
      </c>
      <c r="CE171" t="str">
        <f t="shared" si="88"/>
        <v/>
      </c>
      <c r="CF171" t="str">
        <f t="shared" si="89"/>
        <v/>
      </c>
      <c r="CG171" t="str">
        <f t="shared" si="90"/>
        <v/>
      </c>
    </row>
    <row r="172" spans="1:85">
      <c r="A172" t="s">
        <v>51</v>
      </c>
      <c r="B172">
        <v>1062636</v>
      </c>
      <c r="C172" t="s">
        <v>1345</v>
      </c>
      <c r="D172" t="s">
        <v>1324</v>
      </c>
      <c r="E172" t="s">
        <v>54</v>
      </c>
      <c r="F172" t="s">
        <v>397</v>
      </c>
      <c r="G172" t="s">
        <v>1142</v>
      </c>
      <c r="H172" t="s">
        <v>1325</v>
      </c>
      <c r="I172" t="s">
        <v>55</v>
      </c>
      <c r="J172" t="s">
        <v>398</v>
      </c>
      <c r="K172" t="s">
        <v>1143</v>
      </c>
      <c r="L172" t="s">
        <v>1326</v>
      </c>
      <c r="M172" s="217">
        <v>506295</v>
      </c>
      <c r="N172" t="s">
        <v>123</v>
      </c>
      <c r="O172" t="s">
        <v>158</v>
      </c>
      <c r="P172" t="str">
        <f t="shared" si="64"/>
        <v>6</v>
      </c>
      <c r="Q172">
        <v>20610</v>
      </c>
      <c r="R172" t="s">
        <v>590</v>
      </c>
      <c r="S172" t="s">
        <v>591</v>
      </c>
      <c r="T172" t="s">
        <v>368</v>
      </c>
      <c r="U172" t="s">
        <v>61</v>
      </c>
      <c r="V172">
        <v>1701</v>
      </c>
      <c r="W172" t="s">
        <v>1323</v>
      </c>
      <c r="X172" t="s">
        <v>1346</v>
      </c>
      <c r="Y172" s="95">
        <v>43374</v>
      </c>
      <c r="Z172" t="s">
        <v>63</v>
      </c>
      <c r="AA172" t="s">
        <v>118</v>
      </c>
      <c r="AB172" t="s">
        <v>162</v>
      </c>
      <c r="AC172" t="s">
        <v>4274</v>
      </c>
      <c r="AD172" t="s">
        <v>1348</v>
      </c>
      <c r="AF172" t="s">
        <v>4275</v>
      </c>
      <c r="AG172" t="s">
        <v>1331</v>
      </c>
      <c r="AI172" s="146" t="e">
        <v>#N/A</v>
      </c>
      <c r="AJ172" t="str">
        <f t="shared" si="65"/>
        <v>Active</v>
      </c>
      <c r="AK172">
        <f t="shared" si="66"/>
        <v>1062636</v>
      </c>
      <c r="AL172" t="str">
        <f t="shared" si="67"/>
        <v>神人 將彰</v>
      </c>
      <c r="AM172" s="155" t="e">
        <f>+VLOOKUP($AK172,#REF!,3,0)</f>
        <v>#REF!</v>
      </c>
      <c r="AN172" t="e">
        <f t="shared" si="68"/>
        <v>#REF!</v>
      </c>
      <c r="AO172" s="154" t="s">
        <v>54</v>
      </c>
      <c r="AP172" t="e">
        <f>VLOOKUP(AM172,#REF!,2,0)</f>
        <v>#REF!</v>
      </c>
      <c r="AQ172" t="e">
        <f>VLOOKUP(AM172,#REF!,3,0)</f>
        <v>#REF!</v>
      </c>
      <c r="AR172" t="e">
        <f>VLOOKUP(AM172,#REF!,4,0)</f>
        <v>#REF!</v>
      </c>
      <c r="AS172" t="str">
        <f t="shared" si="61"/>
        <v>Oracle Consulting Services</v>
      </c>
      <c r="AT172" t="e">
        <f>VLOOKUP(AM172,#REF!,6,0)</f>
        <v>#REF!</v>
      </c>
      <c r="AU172" t="e">
        <f>VLOOKUP(AM172,#REF!,7,0)</f>
        <v>#REF!</v>
      </c>
      <c r="AV172" t="e">
        <f>VLOOKUP(AM172,#REF!,8,0)</f>
        <v>#REF!</v>
      </c>
      <c r="AW172" s="155">
        <v>506325</v>
      </c>
      <c r="AX172" t="str">
        <f>VLOOKUP($BA172,Jobcodemaster!$A:$J,4,0)</f>
        <v>IC3</v>
      </c>
      <c r="AY172" t="str">
        <f>VLOOKUP($BA172,Jobcodemaster!$A:$J,5,0)</f>
        <v>L6</v>
      </c>
      <c r="AZ172" t="str">
        <f t="shared" si="69"/>
        <v>6</v>
      </c>
      <c r="BA172" s="155">
        <f t="shared" si="70"/>
        <v>20610</v>
      </c>
      <c r="BB172" t="str">
        <f>VLOOKUP($BA172,Jobcodemaster!$A:$J,7,0)</f>
        <v>20610.Senior Principal Consultant - IC3</v>
      </c>
      <c r="BC172" t="str">
        <f>VLOOKUP($BA172,Jobcodemaster!$A:$J,9,0)</f>
        <v>Senior Principal Consultant</v>
      </c>
      <c r="BD172" t="str">
        <f>VLOOKUP($BA172,Jobcodemaster!$A:$J,2,0)</f>
        <v>Delivery</v>
      </c>
      <c r="BE172" t="str">
        <f>VLOOKUP($BA172,Jobcodemaster!$A:$J,3,0)</f>
        <v>B</v>
      </c>
      <c r="BF172" t="e">
        <f>VLOOKUP(AM172,#REF!,14,0)</f>
        <v>#REF!</v>
      </c>
      <c r="BG172" t="e">
        <f>VLOOKUP(AM172,#REF!,15,0)</f>
        <v>#REF!</v>
      </c>
      <c r="BH172" t="str">
        <f t="shared" si="71"/>
        <v>masaaki.kamito@oracle.com</v>
      </c>
      <c r="BI172" s="95">
        <f t="shared" si="72"/>
        <v>43374</v>
      </c>
      <c r="BJ172" t="str">
        <f t="shared" si="73"/>
        <v>C</v>
      </c>
      <c r="BK172" t="str">
        <f t="shared" si="74"/>
        <v>JP-Tokyo-Akasaka Office</v>
      </c>
      <c r="BL172" t="str">
        <f t="shared" si="75"/>
        <v>ACB</v>
      </c>
      <c r="BM172" t="str">
        <f t="shared" si="76"/>
        <v>ｶﾐﾄ ﾏｻｱｷ</v>
      </c>
      <c r="BN172" t="str">
        <f t="shared" si="77"/>
        <v>Masaaki Kamito</v>
      </c>
      <c r="BO172" s="164">
        <f t="shared" si="78"/>
        <v>0</v>
      </c>
      <c r="BP172" t="str">
        <f t="shared" si="79"/>
        <v>かみと まさあき</v>
      </c>
      <c r="BQ172" t="e">
        <f>VLOOKUP(AM172,#REF!,12,0)</f>
        <v>#REF!</v>
      </c>
      <c r="BS172" s="173" t="str">
        <f t="shared" si="80"/>
        <v>Y</v>
      </c>
      <c r="BT172" s="173" t="str">
        <f t="shared" si="80"/>
        <v/>
      </c>
      <c r="BU172" s="173" t="str">
        <f t="shared" si="80"/>
        <v/>
      </c>
      <c r="BV172" s="173" t="str">
        <f t="shared" si="62"/>
        <v/>
      </c>
      <c r="BW172" s="173" t="e">
        <f t="shared" si="81"/>
        <v>#REF!</v>
      </c>
      <c r="BX172" s="173" t="str">
        <f t="shared" si="82"/>
        <v>Y</v>
      </c>
      <c r="BY172" s="174">
        <f t="shared" si="83"/>
        <v>1062636</v>
      </c>
      <c r="BZ172" t="str">
        <f t="shared" si="84"/>
        <v>masaaki.kamito@oracle.com</v>
      </c>
      <c r="CA172" s="214">
        <f t="shared" si="85"/>
        <v>43574</v>
      </c>
      <c r="CB172">
        <f t="shared" si="86"/>
        <v>506325</v>
      </c>
      <c r="CC172" t="e">
        <f t="shared" si="87"/>
        <v>#REF!</v>
      </c>
      <c r="CD172" t="e">
        <f t="shared" si="63"/>
        <v>#REF!</v>
      </c>
      <c r="CE172" t="str">
        <f t="shared" si="88"/>
        <v>JPBG  - Oracle Corporation Japan</v>
      </c>
      <c r="CF172" t="str">
        <f t="shared" si="89"/>
        <v/>
      </c>
      <c r="CG172" t="str">
        <f t="shared" si="90"/>
        <v/>
      </c>
    </row>
    <row r="173" spans="1:85">
      <c r="A173" t="s">
        <v>51</v>
      </c>
      <c r="B173">
        <v>3678</v>
      </c>
      <c r="C173" t="s">
        <v>1351</v>
      </c>
      <c r="D173" t="s">
        <v>1324</v>
      </c>
      <c r="E173" t="s">
        <v>54</v>
      </c>
      <c r="F173" t="s">
        <v>397</v>
      </c>
      <c r="G173" t="s">
        <v>1142</v>
      </c>
      <c r="H173" t="s">
        <v>1325</v>
      </c>
      <c r="I173" t="s">
        <v>55</v>
      </c>
      <c r="J173" t="s">
        <v>398</v>
      </c>
      <c r="K173" t="s">
        <v>1143</v>
      </c>
      <c r="L173" t="s">
        <v>1326</v>
      </c>
      <c r="M173" s="217">
        <v>506295</v>
      </c>
      <c r="N173" t="s">
        <v>123</v>
      </c>
      <c r="O173" t="s">
        <v>124</v>
      </c>
      <c r="P173" t="str">
        <f t="shared" si="64"/>
        <v>5</v>
      </c>
      <c r="Q173">
        <v>20515</v>
      </c>
      <c r="R173" t="s">
        <v>432</v>
      </c>
      <c r="S173" t="s">
        <v>433</v>
      </c>
      <c r="T173" t="s">
        <v>368</v>
      </c>
      <c r="U173" t="s">
        <v>61</v>
      </c>
      <c r="V173">
        <v>1701</v>
      </c>
      <c r="W173" t="s">
        <v>1323</v>
      </c>
      <c r="X173" t="s">
        <v>1352</v>
      </c>
      <c r="Y173" s="95">
        <v>39539</v>
      </c>
      <c r="Z173" t="s">
        <v>201</v>
      </c>
      <c r="AA173" t="s">
        <v>118</v>
      </c>
      <c r="AB173" t="s">
        <v>162</v>
      </c>
      <c r="AC173" t="s">
        <v>4276</v>
      </c>
      <c r="AD173" t="s">
        <v>1354</v>
      </c>
      <c r="AF173" t="s">
        <v>1355</v>
      </c>
      <c r="AG173" t="s">
        <v>1331</v>
      </c>
      <c r="AI173" s="146" t="e">
        <v>#N/A</v>
      </c>
      <c r="AJ173" t="str">
        <f t="shared" si="65"/>
        <v>Active</v>
      </c>
      <c r="AK173">
        <f t="shared" si="66"/>
        <v>3678</v>
      </c>
      <c r="AL173" t="str">
        <f t="shared" si="67"/>
        <v>内田 翼</v>
      </c>
      <c r="AM173" s="155" t="e">
        <f>+VLOOKUP($AK173,#REF!,3,0)</f>
        <v>#REF!</v>
      </c>
      <c r="AN173" t="e">
        <f t="shared" si="68"/>
        <v>#REF!</v>
      </c>
      <c r="AO173" s="154" t="s">
        <v>54</v>
      </c>
      <c r="AP173" t="e">
        <f>VLOOKUP(AM173,#REF!,2,0)</f>
        <v>#REF!</v>
      </c>
      <c r="AQ173" t="e">
        <f>VLOOKUP(AM173,#REF!,3,0)</f>
        <v>#REF!</v>
      </c>
      <c r="AR173" t="e">
        <f>VLOOKUP(AM173,#REF!,4,0)</f>
        <v>#REF!</v>
      </c>
      <c r="AS173" t="str">
        <f t="shared" si="61"/>
        <v>Oracle Consulting Services</v>
      </c>
      <c r="AT173" t="e">
        <f>VLOOKUP(AM173,#REF!,6,0)</f>
        <v>#REF!</v>
      </c>
      <c r="AU173" t="e">
        <f>VLOOKUP(AM173,#REF!,7,0)</f>
        <v>#REF!</v>
      </c>
      <c r="AV173" t="e">
        <f>VLOOKUP(AM173,#REF!,8,0)</f>
        <v>#REF!</v>
      </c>
      <c r="AW173" s="155">
        <v>506325</v>
      </c>
      <c r="AX173" t="str">
        <f>VLOOKUP($BA173,Jobcodemaster!$A:$J,4,0)</f>
        <v>IC3</v>
      </c>
      <c r="AY173" t="str">
        <f>VLOOKUP($BA173,Jobcodemaster!$A:$J,5,0)</f>
        <v>L5</v>
      </c>
      <c r="AZ173" t="str">
        <f t="shared" si="69"/>
        <v>5</v>
      </c>
      <c r="BA173" s="155">
        <f t="shared" si="70"/>
        <v>20515</v>
      </c>
      <c r="BB173" t="str">
        <f>VLOOKUP($BA173,Jobcodemaster!$A:$J,7,0)</f>
        <v>20515.Principal Consultant - IC3</v>
      </c>
      <c r="BC173" t="str">
        <f>VLOOKUP($BA173,Jobcodemaster!$A:$J,9,0)</f>
        <v>Principal Consultant</v>
      </c>
      <c r="BD173" t="str">
        <f>VLOOKUP($BA173,Jobcodemaster!$A:$J,2,0)</f>
        <v>Delivery</v>
      </c>
      <c r="BE173" t="str">
        <f>VLOOKUP($BA173,Jobcodemaster!$A:$J,3,0)</f>
        <v>B</v>
      </c>
      <c r="BF173" t="e">
        <f>VLOOKUP(AM173,#REF!,14,0)</f>
        <v>#REF!</v>
      </c>
      <c r="BG173" t="e">
        <f>VLOOKUP(AM173,#REF!,15,0)</f>
        <v>#REF!</v>
      </c>
      <c r="BH173" t="str">
        <f t="shared" si="71"/>
        <v>tsubasa.uchida@oracle.com</v>
      </c>
      <c r="BI173" s="95">
        <f t="shared" si="72"/>
        <v>39539</v>
      </c>
      <c r="BJ173" t="str">
        <f t="shared" si="73"/>
        <v>NG</v>
      </c>
      <c r="BK173" t="str">
        <f t="shared" si="74"/>
        <v>JP-Tokyo-Akasaka Office</v>
      </c>
      <c r="BL173" t="str">
        <f t="shared" si="75"/>
        <v>ACB</v>
      </c>
      <c r="BM173" t="str">
        <f t="shared" si="76"/>
        <v>ｳﾁﾀﾞ ﾂﾊﾞｻ</v>
      </c>
      <c r="BN173" t="str">
        <f t="shared" si="77"/>
        <v>Tsubasa Uchida</v>
      </c>
      <c r="BO173" s="164">
        <f t="shared" si="78"/>
        <v>0</v>
      </c>
      <c r="BP173" t="str">
        <f t="shared" si="79"/>
        <v>うちだ つばさ</v>
      </c>
      <c r="BQ173" t="e">
        <f>VLOOKUP(AM173,#REF!,12,0)</f>
        <v>#REF!</v>
      </c>
      <c r="BS173" s="173" t="str">
        <f t="shared" si="80"/>
        <v>Y</v>
      </c>
      <c r="BT173" s="173" t="str">
        <f t="shared" si="80"/>
        <v/>
      </c>
      <c r="BU173" s="173" t="str">
        <f t="shared" si="80"/>
        <v/>
      </c>
      <c r="BV173" s="173" t="str">
        <f t="shared" si="62"/>
        <v/>
      </c>
      <c r="BW173" s="173" t="e">
        <f t="shared" si="81"/>
        <v>#REF!</v>
      </c>
      <c r="BX173" s="173" t="str">
        <f t="shared" si="82"/>
        <v>Y</v>
      </c>
      <c r="BY173" s="174">
        <f t="shared" si="83"/>
        <v>3678</v>
      </c>
      <c r="BZ173" t="str">
        <f t="shared" si="84"/>
        <v>tsubasa.uchida@oracle.com</v>
      </c>
      <c r="CA173" s="214">
        <f t="shared" si="85"/>
        <v>43574</v>
      </c>
      <c r="CB173">
        <f t="shared" si="86"/>
        <v>506325</v>
      </c>
      <c r="CC173" t="e">
        <f t="shared" si="87"/>
        <v>#REF!</v>
      </c>
      <c r="CD173" t="e">
        <f t="shared" si="63"/>
        <v>#REF!</v>
      </c>
      <c r="CE173" t="str">
        <f t="shared" si="88"/>
        <v>JPBG  - Oracle Corporation Japan</v>
      </c>
      <c r="CF173" t="str">
        <f t="shared" si="89"/>
        <v/>
      </c>
      <c r="CG173" t="str">
        <f t="shared" si="90"/>
        <v/>
      </c>
    </row>
    <row r="174" spans="1:85">
      <c r="A174" t="s">
        <v>51</v>
      </c>
      <c r="B174">
        <v>4356</v>
      </c>
      <c r="C174" t="s">
        <v>1357</v>
      </c>
      <c r="D174" t="s">
        <v>1324</v>
      </c>
      <c r="E174" t="s">
        <v>54</v>
      </c>
      <c r="F174" t="s">
        <v>397</v>
      </c>
      <c r="G174" t="s">
        <v>1142</v>
      </c>
      <c r="H174" t="s">
        <v>1325</v>
      </c>
      <c r="I174" t="s">
        <v>55</v>
      </c>
      <c r="J174" t="s">
        <v>398</v>
      </c>
      <c r="K174" t="s">
        <v>1143</v>
      </c>
      <c r="L174" t="s">
        <v>1326</v>
      </c>
      <c r="M174" s="217">
        <v>506295</v>
      </c>
      <c r="N174" t="s">
        <v>123</v>
      </c>
      <c r="O174" t="s">
        <v>124</v>
      </c>
      <c r="P174" t="str">
        <f t="shared" si="64"/>
        <v>5</v>
      </c>
      <c r="Q174">
        <v>20515</v>
      </c>
      <c r="R174" t="s">
        <v>432</v>
      </c>
      <c r="S174" t="s">
        <v>433</v>
      </c>
      <c r="T174" t="s">
        <v>368</v>
      </c>
      <c r="U174" t="s">
        <v>61</v>
      </c>
      <c r="V174">
        <v>1701</v>
      </c>
      <c r="W174" t="s">
        <v>1323</v>
      </c>
      <c r="X174" t="s">
        <v>1358</v>
      </c>
      <c r="Y174" s="95">
        <v>40787</v>
      </c>
      <c r="Z174" t="s">
        <v>63</v>
      </c>
      <c r="AA174" t="s">
        <v>118</v>
      </c>
      <c r="AB174" t="s">
        <v>162</v>
      </c>
      <c r="AC174" t="s">
        <v>4277</v>
      </c>
      <c r="AD174" t="s">
        <v>1360</v>
      </c>
      <c r="AF174" t="s">
        <v>1361</v>
      </c>
      <c r="AG174" t="s">
        <v>1331</v>
      </c>
      <c r="AI174" s="146" t="e">
        <v>#N/A</v>
      </c>
      <c r="AJ174" t="str">
        <f t="shared" si="65"/>
        <v>Active</v>
      </c>
      <c r="AK174">
        <f t="shared" si="66"/>
        <v>4356</v>
      </c>
      <c r="AL174" t="str">
        <f t="shared" si="67"/>
        <v>中島 啓之</v>
      </c>
      <c r="AM174" s="155" t="e">
        <f>+VLOOKUP($AK174,#REF!,3,0)</f>
        <v>#REF!</v>
      </c>
      <c r="AN174" t="e">
        <f t="shared" si="68"/>
        <v>#REF!</v>
      </c>
      <c r="AO174" s="154" t="s">
        <v>54</v>
      </c>
      <c r="AP174" t="e">
        <f>VLOOKUP(AM174,#REF!,2,0)</f>
        <v>#REF!</v>
      </c>
      <c r="AQ174" t="e">
        <f>VLOOKUP(AM174,#REF!,3,0)</f>
        <v>#REF!</v>
      </c>
      <c r="AR174" t="e">
        <f>VLOOKUP(AM174,#REF!,4,0)</f>
        <v>#REF!</v>
      </c>
      <c r="AS174" t="str">
        <f t="shared" si="61"/>
        <v>Oracle Consulting Services</v>
      </c>
      <c r="AT174" t="e">
        <f>VLOOKUP(AM174,#REF!,6,0)</f>
        <v>#REF!</v>
      </c>
      <c r="AU174" t="e">
        <f>VLOOKUP(AM174,#REF!,7,0)</f>
        <v>#REF!</v>
      </c>
      <c r="AV174" t="e">
        <f>VLOOKUP(AM174,#REF!,8,0)</f>
        <v>#REF!</v>
      </c>
      <c r="AW174" s="155">
        <v>506325</v>
      </c>
      <c r="AX174" t="str">
        <f>VLOOKUP($BA174,Jobcodemaster!$A:$J,4,0)</f>
        <v>IC3</v>
      </c>
      <c r="AY174" t="str">
        <f>VLOOKUP($BA174,Jobcodemaster!$A:$J,5,0)</f>
        <v>L5</v>
      </c>
      <c r="AZ174" t="str">
        <f t="shared" si="69"/>
        <v>5</v>
      </c>
      <c r="BA174" s="155">
        <f t="shared" si="70"/>
        <v>20515</v>
      </c>
      <c r="BB174" t="str">
        <f>VLOOKUP($BA174,Jobcodemaster!$A:$J,7,0)</f>
        <v>20515.Principal Consultant - IC3</v>
      </c>
      <c r="BC174" t="str">
        <f>VLOOKUP($BA174,Jobcodemaster!$A:$J,9,0)</f>
        <v>Principal Consultant</v>
      </c>
      <c r="BD174" t="str">
        <f>VLOOKUP($BA174,Jobcodemaster!$A:$J,2,0)</f>
        <v>Delivery</v>
      </c>
      <c r="BE174" t="str">
        <f>VLOOKUP($BA174,Jobcodemaster!$A:$J,3,0)</f>
        <v>B</v>
      </c>
      <c r="BF174" t="e">
        <f>VLOOKUP(AM174,#REF!,14,0)</f>
        <v>#REF!</v>
      </c>
      <c r="BG174" t="e">
        <f>VLOOKUP(AM174,#REF!,15,0)</f>
        <v>#REF!</v>
      </c>
      <c r="BH174" t="str">
        <f t="shared" si="71"/>
        <v>hiroyuki.x.nakajima@oracle.com</v>
      </c>
      <c r="BI174" s="95">
        <f t="shared" si="72"/>
        <v>40787</v>
      </c>
      <c r="BJ174" t="str">
        <f t="shared" si="73"/>
        <v>C</v>
      </c>
      <c r="BK174" t="str">
        <f t="shared" si="74"/>
        <v>JP-Tokyo-Akasaka Office</v>
      </c>
      <c r="BL174" t="str">
        <f t="shared" si="75"/>
        <v>ACB</v>
      </c>
      <c r="BM174" t="str">
        <f t="shared" si="76"/>
        <v>ﾅｶｼﾞﾏ ﾋﾛﾕｷ</v>
      </c>
      <c r="BN174" t="str">
        <f t="shared" si="77"/>
        <v>Hiroyuki Nakajima</v>
      </c>
      <c r="BO174" s="164">
        <f t="shared" si="78"/>
        <v>0</v>
      </c>
      <c r="BP174" t="str">
        <f t="shared" si="79"/>
        <v>なかじま ひろゆき</v>
      </c>
      <c r="BQ174" t="e">
        <f>VLOOKUP(AM174,#REF!,12,0)</f>
        <v>#REF!</v>
      </c>
      <c r="BS174" s="173" t="str">
        <f t="shared" si="80"/>
        <v>Y</v>
      </c>
      <c r="BT174" s="173" t="str">
        <f t="shared" si="80"/>
        <v/>
      </c>
      <c r="BU174" s="173" t="str">
        <f t="shared" si="80"/>
        <v/>
      </c>
      <c r="BV174" s="173" t="str">
        <f t="shared" si="62"/>
        <v/>
      </c>
      <c r="BW174" s="173" t="e">
        <f t="shared" si="81"/>
        <v>#REF!</v>
      </c>
      <c r="BX174" s="173" t="str">
        <f t="shared" si="82"/>
        <v>Y</v>
      </c>
      <c r="BY174" s="174">
        <f t="shared" si="83"/>
        <v>4356</v>
      </c>
      <c r="BZ174" t="str">
        <f t="shared" si="84"/>
        <v>hiroyuki.x.nakajima@oracle.com</v>
      </c>
      <c r="CA174" s="214">
        <f t="shared" si="85"/>
        <v>43574</v>
      </c>
      <c r="CB174">
        <f t="shared" si="86"/>
        <v>506325</v>
      </c>
      <c r="CC174" t="e">
        <f t="shared" si="87"/>
        <v>#REF!</v>
      </c>
      <c r="CD174" t="e">
        <f t="shared" si="63"/>
        <v>#REF!</v>
      </c>
      <c r="CE174" t="str">
        <f t="shared" si="88"/>
        <v>JPBG  - Oracle Corporation Japan</v>
      </c>
      <c r="CF174" t="str">
        <f t="shared" si="89"/>
        <v/>
      </c>
      <c r="CG174" t="str">
        <f t="shared" si="90"/>
        <v/>
      </c>
    </row>
    <row r="175" spans="1:85">
      <c r="A175" t="s">
        <v>51</v>
      </c>
      <c r="B175">
        <v>4885</v>
      </c>
      <c r="C175" t="s">
        <v>1363</v>
      </c>
      <c r="D175" t="s">
        <v>1324</v>
      </c>
      <c r="E175" t="s">
        <v>54</v>
      </c>
      <c r="F175" t="s">
        <v>397</v>
      </c>
      <c r="G175" t="s">
        <v>1142</v>
      </c>
      <c r="H175" t="s">
        <v>1325</v>
      </c>
      <c r="I175" t="s">
        <v>55</v>
      </c>
      <c r="J175" t="s">
        <v>398</v>
      </c>
      <c r="K175" t="s">
        <v>1143</v>
      </c>
      <c r="L175" t="s">
        <v>1326</v>
      </c>
      <c r="M175" s="217">
        <v>506295</v>
      </c>
      <c r="N175" t="s">
        <v>123</v>
      </c>
      <c r="O175" t="s">
        <v>124</v>
      </c>
      <c r="P175" t="str">
        <f t="shared" si="64"/>
        <v>5</v>
      </c>
      <c r="Q175">
        <v>20515</v>
      </c>
      <c r="R175" t="s">
        <v>432</v>
      </c>
      <c r="S175" t="s">
        <v>433</v>
      </c>
      <c r="T175" t="s">
        <v>368</v>
      </c>
      <c r="U175" t="s">
        <v>61</v>
      </c>
      <c r="V175">
        <v>1701</v>
      </c>
      <c r="W175" t="s">
        <v>1323</v>
      </c>
      <c r="X175" t="s">
        <v>1364</v>
      </c>
      <c r="Y175" s="95">
        <v>41671</v>
      </c>
      <c r="Z175" t="s">
        <v>63</v>
      </c>
      <c r="AA175" t="s">
        <v>118</v>
      </c>
      <c r="AB175" t="s">
        <v>162</v>
      </c>
      <c r="AC175" t="s">
        <v>4278</v>
      </c>
      <c r="AD175" t="s">
        <v>1366</v>
      </c>
      <c r="AF175" t="s">
        <v>1367</v>
      </c>
      <c r="AG175" t="s">
        <v>1331</v>
      </c>
      <c r="AI175" s="146" t="e">
        <v>#N/A</v>
      </c>
      <c r="AJ175" t="str">
        <f t="shared" si="65"/>
        <v>Active</v>
      </c>
      <c r="AK175">
        <f t="shared" si="66"/>
        <v>4885</v>
      </c>
      <c r="AL175" t="str">
        <f t="shared" si="67"/>
        <v>加藤田 益嗣</v>
      </c>
      <c r="AM175" s="155" t="e">
        <f>+VLOOKUP($AK175,#REF!,3,0)</f>
        <v>#REF!</v>
      </c>
      <c r="AN175" t="e">
        <f t="shared" si="68"/>
        <v>#REF!</v>
      </c>
      <c r="AO175" s="154" t="s">
        <v>54</v>
      </c>
      <c r="AP175" t="e">
        <f>VLOOKUP(AM175,#REF!,2,0)</f>
        <v>#REF!</v>
      </c>
      <c r="AQ175" t="e">
        <f>VLOOKUP(AM175,#REF!,3,0)</f>
        <v>#REF!</v>
      </c>
      <c r="AR175" t="e">
        <f>VLOOKUP(AM175,#REF!,4,0)</f>
        <v>#REF!</v>
      </c>
      <c r="AS175" t="str">
        <f t="shared" si="61"/>
        <v>Oracle Consulting Services</v>
      </c>
      <c r="AT175" t="e">
        <f>VLOOKUP(AM175,#REF!,6,0)</f>
        <v>#REF!</v>
      </c>
      <c r="AU175" t="e">
        <f>VLOOKUP(AM175,#REF!,7,0)</f>
        <v>#REF!</v>
      </c>
      <c r="AV175" t="e">
        <f>VLOOKUP(AM175,#REF!,8,0)</f>
        <v>#REF!</v>
      </c>
      <c r="AW175" s="155">
        <v>506325</v>
      </c>
      <c r="AX175" t="str">
        <f>VLOOKUP($BA175,Jobcodemaster!$A:$J,4,0)</f>
        <v>IC3</v>
      </c>
      <c r="AY175" t="str">
        <f>VLOOKUP($BA175,Jobcodemaster!$A:$J,5,0)</f>
        <v>L5</v>
      </c>
      <c r="AZ175" t="str">
        <f t="shared" si="69"/>
        <v>5</v>
      </c>
      <c r="BA175" s="155">
        <f t="shared" si="70"/>
        <v>20515</v>
      </c>
      <c r="BB175" t="str">
        <f>VLOOKUP($BA175,Jobcodemaster!$A:$J,7,0)</f>
        <v>20515.Principal Consultant - IC3</v>
      </c>
      <c r="BC175" t="str">
        <f>VLOOKUP($BA175,Jobcodemaster!$A:$J,9,0)</f>
        <v>Principal Consultant</v>
      </c>
      <c r="BD175" t="str">
        <f>VLOOKUP($BA175,Jobcodemaster!$A:$J,2,0)</f>
        <v>Delivery</v>
      </c>
      <c r="BE175" t="str">
        <f>VLOOKUP($BA175,Jobcodemaster!$A:$J,3,0)</f>
        <v>B</v>
      </c>
      <c r="BF175" t="e">
        <f>VLOOKUP(AM175,#REF!,14,0)</f>
        <v>#REF!</v>
      </c>
      <c r="BG175" t="e">
        <f>VLOOKUP(AM175,#REF!,15,0)</f>
        <v>#REF!</v>
      </c>
      <c r="BH175" t="str">
        <f t="shared" si="71"/>
        <v>masuji.katoda@oracle.com</v>
      </c>
      <c r="BI175" s="95">
        <f t="shared" si="72"/>
        <v>41671</v>
      </c>
      <c r="BJ175" t="str">
        <f t="shared" si="73"/>
        <v>C</v>
      </c>
      <c r="BK175" t="str">
        <f t="shared" si="74"/>
        <v>JP-Tokyo-Akasaka Office</v>
      </c>
      <c r="BL175" t="str">
        <f t="shared" si="75"/>
        <v>ACB</v>
      </c>
      <c r="BM175" t="str">
        <f t="shared" si="76"/>
        <v>ｶﾄｳﾀﾞ ﾏｽｼﾞ</v>
      </c>
      <c r="BN175" t="str">
        <f t="shared" si="77"/>
        <v>Masuji Katoda</v>
      </c>
      <c r="BO175" s="164">
        <f t="shared" si="78"/>
        <v>0</v>
      </c>
      <c r="BP175" t="str">
        <f t="shared" si="79"/>
        <v>かとうだ ますじ</v>
      </c>
      <c r="BQ175" t="e">
        <f>VLOOKUP(AM175,#REF!,12,0)</f>
        <v>#REF!</v>
      </c>
      <c r="BS175" s="173" t="str">
        <f t="shared" si="80"/>
        <v>Y</v>
      </c>
      <c r="BT175" s="173" t="str">
        <f t="shared" si="80"/>
        <v/>
      </c>
      <c r="BU175" s="173" t="str">
        <f t="shared" si="80"/>
        <v/>
      </c>
      <c r="BV175" s="173" t="str">
        <f t="shared" si="62"/>
        <v/>
      </c>
      <c r="BW175" s="173" t="e">
        <f t="shared" si="81"/>
        <v>#REF!</v>
      </c>
      <c r="BX175" s="173" t="str">
        <f t="shared" si="82"/>
        <v>Y</v>
      </c>
      <c r="BY175" s="174">
        <f t="shared" si="83"/>
        <v>4885</v>
      </c>
      <c r="BZ175" t="str">
        <f t="shared" si="84"/>
        <v>masuji.katoda@oracle.com</v>
      </c>
      <c r="CA175" s="214">
        <f t="shared" si="85"/>
        <v>43574</v>
      </c>
      <c r="CB175">
        <f t="shared" si="86"/>
        <v>506325</v>
      </c>
      <c r="CC175" t="e">
        <f t="shared" si="87"/>
        <v>#REF!</v>
      </c>
      <c r="CD175" t="e">
        <f t="shared" si="63"/>
        <v>#REF!</v>
      </c>
      <c r="CE175" t="str">
        <f t="shared" si="88"/>
        <v>JPBG  - Oracle Corporation Japan</v>
      </c>
      <c r="CF175" t="str">
        <f t="shared" si="89"/>
        <v/>
      </c>
      <c r="CG175" t="str">
        <f t="shared" si="90"/>
        <v/>
      </c>
    </row>
    <row r="176" spans="1:85">
      <c r="A176" t="s">
        <v>51</v>
      </c>
      <c r="B176">
        <v>4997</v>
      </c>
      <c r="C176" t="s">
        <v>1369</v>
      </c>
      <c r="D176" t="s">
        <v>1324</v>
      </c>
      <c r="E176" t="s">
        <v>54</v>
      </c>
      <c r="F176" t="s">
        <v>397</v>
      </c>
      <c r="G176" t="s">
        <v>1142</v>
      </c>
      <c r="H176" t="s">
        <v>1325</v>
      </c>
      <c r="I176" t="s">
        <v>55</v>
      </c>
      <c r="J176" t="s">
        <v>398</v>
      </c>
      <c r="K176" t="s">
        <v>1143</v>
      </c>
      <c r="L176" t="s">
        <v>1326</v>
      </c>
      <c r="M176" s="217">
        <v>508835</v>
      </c>
      <c r="N176" t="s">
        <v>123</v>
      </c>
      <c r="O176" t="s">
        <v>124</v>
      </c>
      <c r="P176" t="str">
        <f t="shared" si="64"/>
        <v>5</v>
      </c>
      <c r="Q176">
        <v>20515</v>
      </c>
      <c r="R176" t="s">
        <v>432</v>
      </c>
      <c r="S176" t="s">
        <v>433</v>
      </c>
      <c r="T176" t="s">
        <v>368</v>
      </c>
      <c r="U176" t="s">
        <v>61</v>
      </c>
      <c r="V176">
        <v>1701</v>
      </c>
      <c r="W176" t="s">
        <v>1323</v>
      </c>
      <c r="X176" t="s">
        <v>1370</v>
      </c>
      <c r="Y176" s="95">
        <v>41835</v>
      </c>
      <c r="Z176" t="s">
        <v>63</v>
      </c>
      <c r="AA176" t="s">
        <v>118</v>
      </c>
      <c r="AB176" t="s">
        <v>162</v>
      </c>
      <c r="AC176" t="s">
        <v>4279</v>
      </c>
      <c r="AD176" t="s">
        <v>1372</v>
      </c>
      <c r="AF176" t="s">
        <v>1373</v>
      </c>
      <c r="AG176" t="s">
        <v>1331</v>
      </c>
      <c r="AI176" s="146" t="e">
        <v>#N/A</v>
      </c>
      <c r="AJ176" t="str">
        <f t="shared" si="65"/>
        <v>Active</v>
      </c>
      <c r="AK176">
        <f t="shared" si="66"/>
        <v>4997</v>
      </c>
      <c r="AL176" t="str">
        <f t="shared" si="67"/>
        <v>橋本 大吾</v>
      </c>
      <c r="AM176" s="155" t="e">
        <f>+VLOOKUP($AK176,#REF!,3,0)</f>
        <v>#REF!</v>
      </c>
      <c r="AN176" t="e">
        <f t="shared" si="68"/>
        <v>#REF!</v>
      </c>
      <c r="AO176" s="154" t="s">
        <v>54</v>
      </c>
      <c r="AP176" t="e">
        <f>VLOOKUP(AM176,#REF!,2,0)</f>
        <v>#REF!</v>
      </c>
      <c r="AQ176" t="e">
        <f>VLOOKUP(AM176,#REF!,3,0)</f>
        <v>#REF!</v>
      </c>
      <c r="AR176" t="e">
        <f>VLOOKUP(AM176,#REF!,4,0)</f>
        <v>#REF!</v>
      </c>
      <c r="AS176" t="str">
        <f t="shared" si="61"/>
        <v>Oracle Consulting Services</v>
      </c>
      <c r="AT176" t="e">
        <f>VLOOKUP(AM176,#REF!,6,0)</f>
        <v>#REF!</v>
      </c>
      <c r="AU176" t="e">
        <f>VLOOKUP(AM176,#REF!,7,0)</f>
        <v>#REF!</v>
      </c>
      <c r="AV176" t="e">
        <f>VLOOKUP(AM176,#REF!,8,0)</f>
        <v>#REF!</v>
      </c>
      <c r="AW176" s="155">
        <v>508835</v>
      </c>
      <c r="AX176" t="str">
        <f>VLOOKUP($BA176,Jobcodemaster!$A:$J,4,0)</f>
        <v>IC3</v>
      </c>
      <c r="AY176" t="str">
        <f>VLOOKUP($BA176,Jobcodemaster!$A:$J,5,0)</f>
        <v>L5</v>
      </c>
      <c r="AZ176" t="str">
        <f t="shared" si="69"/>
        <v>5</v>
      </c>
      <c r="BA176" s="155">
        <f t="shared" si="70"/>
        <v>20515</v>
      </c>
      <c r="BB176" t="str">
        <f>VLOOKUP($BA176,Jobcodemaster!$A:$J,7,0)</f>
        <v>20515.Principal Consultant - IC3</v>
      </c>
      <c r="BC176" t="str">
        <f>VLOOKUP($BA176,Jobcodemaster!$A:$J,9,0)</f>
        <v>Principal Consultant</v>
      </c>
      <c r="BD176" t="str">
        <f>VLOOKUP($BA176,Jobcodemaster!$A:$J,2,0)</f>
        <v>Delivery</v>
      </c>
      <c r="BE176" t="str">
        <f>VLOOKUP($BA176,Jobcodemaster!$A:$J,3,0)</f>
        <v>B</v>
      </c>
      <c r="BF176" t="e">
        <f>VLOOKUP(AM176,#REF!,14,0)</f>
        <v>#REF!</v>
      </c>
      <c r="BG176" t="e">
        <f>VLOOKUP(AM176,#REF!,15,0)</f>
        <v>#REF!</v>
      </c>
      <c r="BH176" t="str">
        <f t="shared" si="71"/>
        <v>daigo.hashimoto@oracle.com</v>
      </c>
      <c r="BI176" s="95">
        <f t="shared" si="72"/>
        <v>41835</v>
      </c>
      <c r="BJ176" t="str">
        <f t="shared" si="73"/>
        <v>C</v>
      </c>
      <c r="BK176" t="str">
        <f t="shared" si="74"/>
        <v>JP-Tokyo-Akasaka Office</v>
      </c>
      <c r="BL176" t="str">
        <f t="shared" si="75"/>
        <v>ACB</v>
      </c>
      <c r="BM176" t="str">
        <f t="shared" si="76"/>
        <v>ﾊｼﾓﾄ ﾀﾞｲｺﾞ</v>
      </c>
      <c r="BN176" t="str">
        <f t="shared" si="77"/>
        <v>Daigo Hashimoto</v>
      </c>
      <c r="BO176" s="164">
        <f t="shared" si="78"/>
        <v>0</v>
      </c>
      <c r="BP176" t="str">
        <f t="shared" si="79"/>
        <v>はしもと だいご</v>
      </c>
      <c r="BQ176" t="e">
        <f>VLOOKUP(AM176,#REF!,12,0)</f>
        <v>#REF!</v>
      </c>
      <c r="BS176" s="173" t="str">
        <f t="shared" si="80"/>
        <v/>
      </c>
      <c r="BT176" s="173" t="str">
        <f t="shared" si="80"/>
        <v/>
      </c>
      <c r="BU176" s="173" t="str">
        <f t="shared" si="80"/>
        <v/>
      </c>
      <c r="BV176" s="173" t="str">
        <f t="shared" si="62"/>
        <v/>
      </c>
      <c r="BW176" s="173" t="e">
        <f t="shared" si="81"/>
        <v>#REF!</v>
      </c>
      <c r="BX176" s="173" t="str">
        <f t="shared" si="82"/>
        <v/>
      </c>
      <c r="BY176" s="174" t="str">
        <f t="shared" si="83"/>
        <v/>
      </c>
      <c r="BZ176" t="str">
        <f t="shared" si="84"/>
        <v/>
      </c>
      <c r="CA176" s="214" t="str">
        <f t="shared" si="85"/>
        <v/>
      </c>
      <c r="CB176" t="str">
        <f t="shared" si="86"/>
        <v/>
      </c>
      <c r="CC176" t="e">
        <f t="shared" si="87"/>
        <v>#REF!</v>
      </c>
      <c r="CD176" t="e">
        <f t="shared" si="63"/>
        <v>#REF!</v>
      </c>
      <c r="CE176" t="str">
        <f t="shared" si="88"/>
        <v/>
      </c>
      <c r="CF176" t="str">
        <f t="shared" si="89"/>
        <v/>
      </c>
      <c r="CG176" t="str">
        <f t="shared" si="90"/>
        <v/>
      </c>
    </row>
    <row r="177" spans="1:85">
      <c r="A177" t="s">
        <v>51</v>
      </c>
      <c r="B177">
        <v>5450</v>
      </c>
      <c r="C177" t="s">
        <v>1375</v>
      </c>
      <c r="D177" t="s">
        <v>1324</v>
      </c>
      <c r="E177" t="s">
        <v>54</v>
      </c>
      <c r="F177" t="s">
        <v>397</v>
      </c>
      <c r="G177" t="s">
        <v>1142</v>
      </c>
      <c r="H177" t="s">
        <v>1325</v>
      </c>
      <c r="I177" t="s">
        <v>55</v>
      </c>
      <c r="J177" t="s">
        <v>398</v>
      </c>
      <c r="K177" t="s">
        <v>1143</v>
      </c>
      <c r="L177" t="s">
        <v>1326</v>
      </c>
      <c r="M177" s="217">
        <v>508835</v>
      </c>
      <c r="N177" t="s">
        <v>273</v>
      </c>
      <c r="O177" t="s">
        <v>274</v>
      </c>
      <c r="P177" t="str">
        <f t="shared" si="64"/>
        <v>4</v>
      </c>
      <c r="Q177" s="149">
        <v>20410</v>
      </c>
      <c r="R177" t="s">
        <v>542</v>
      </c>
      <c r="S177" t="s">
        <v>543</v>
      </c>
      <c r="T177" t="s">
        <v>368</v>
      </c>
      <c r="U177" t="s">
        <v>61</v>
      </c>
      <c r="V177">
        <v>1701</v>
      </c>
      <c r="W177" t="s">
        <v>1323</v>
      </c>
      <c r="X177" t="s">
        <v>1376</v>
      </c>
      <c r="Y177" s="95">
        <v>40878</v>
      </c>
      <c r="Z177" t="s">
        <v>63</v>
      </c>
      <c r="AA177" t="s">
        <v>118</v>
      </c>
      <c r="AB177" t="s">
        <v>162</v>
      </c>
      <c r="AC177" t="s">
        <v>4280</v>
      </c>
      <c r="AD177" t="s">
        <v>1378</v>
      </c>
      <c r="AF177" t="s">
        <v>1379</v>
      </c>
      <c r="AG177" t="s">
        <v>1331</v>
      </c>
      <c r="AI177" s="146" t="s">
        <v>5017</v>
      </c>
      <c r="AJ177" t="str">
        <f t="shared" si="65"/>
        <v>Active</v>
      </c>
      <c r="AK177">
        <f t="shared" si="66"/>
        <v>5450</v>
      </c>
      <c r="AL177" t="str">
        <f t="shared" si="67"/>
        <v>井上 理</v>
      </c>
      <c r="AM177" s="155" t="e">
        <f>+VLOOKUP($AK177,#REF!,3,0)</f>
        <v>#REF!</v>
      </c>
      <c r="AN177" t="e">
        <f t="shared" si="68"/>
        <v>#REF!</v>
      </c>
      <c r="AO177" s="154" t="s">
        <v>54</v>
      </c>
      <c r="AP177" t="e">
        <f>VLOOKUP(AM177,#REF!,2,0)</f>
        <v>#REF!</v>
      </c>
      <c r="AQ177" t="e">
        <f>VLOOKUP(AM177,#REF!,3,0)</f>
        <v>#REF!</v>
      </c>
      <c r="AR177" t="e">
        <f>VLOOKUP(AM177,#REF!,4,0)</f>
        <v>#REF!</v>
      </c>
      <c r="AS177" t="str">
        <f t="shared" si="61"/>
        <v>Oracle Consulting Services</v>
      </c>
      <c r="AT177" t="e">
        <f>VLOOKUP(AM177,#REF!,6,0)</f>
        <v>#REF!</v>
      </c>
      <c r="AU177" t="e">
        <f>VLOOKUP(AM177,#REF!,7,0)</f>
        <v>#REF!</v>
      </c>
      <c r="AV177" t="e">
        <f>VLOOKUP(AM177,#REF!,8,0)</f>
        <v>#REF!</v>
      </c>
      <c r="AW177" s="155">
        <v>508835</v>
      </c>
      <c r="AX177" t="str">
        <f>VLOOKUP($BA177,Jobcodemaster!$A:$J,4,0)</f>
        <v>IC2</v>
      </c>
      <c r="AY177" t="str">
        <f>VLOOKUP($BA177,Jobcodemaster!$A:$J,5,0)</f>
        <v>L4</v>
      </c>
      <c r="AZ177" t="str">
        <f t="shared" si="69"/>
        <v>4</v>
      </c>
      <c r="BA177" s="155">
        <f t="shared" si="70"/>
        <v>20410</v>
      </c>
      <c r="BB177" t="str">
        <f>VLOOKUP($BA177,Jobcodemaster!$A:$J,7,0)</f>
        <v>20410.Senior Consultant - IC2</v>
      </c>
      <c r="BC177" t="str">
        <f>VLOOKUP($BA177,Jobcodemaster!$A:$J,9,0)</f>
        <v>Senior Consultant</v>
      </c>
      <c r="BD177" t="str">
        <f>VLOOKUP($BA177,Jobcodemaster!$A:$J,2,0)</f>
        <v>Delivery</v>
      </c>
      <c r="BE177" t="str">
        <f>VLOOKUP($BA177,Jobcodemaster!$A:$J,3,0)</f>
        <v>B</v>
      </c>
      <c r="BF177" t="e">
        <f>VLOOKUP(AM177,#REF!,14,0)</f>
        <v>#REF!</v>
      </c>
      <c r="BG177" t="e">
        <f>VLOOKUP(AM177,#REF!,15,0)</f>
        <v>#REF!</v>
      </c>
      <c r="BH177" t="str">
        <f t="shared" si="71"/>
        <v>osamu.inoue@oracle.com</v>
      </c>
      <c r="BI177" s="95">
        <f t="shared" si="72"/>
        <v>40878</v>
      </c>
      <c r="BJ177" t="str">
        <f t="shared" si="73"/>
        <v>C</v>
      </c>
      <c r="BK177" t="str">
        <f t="shared" si="74"/>
        <v>JP-Tokyo-Akasaka Office</v>
      </c>
      <c r="BL177" t="str">
        <f t="shared" si="75"/>
        <v>ACB</v>
      </c>
      <c r="BM177" t="str">
        <f t="shared" si="76"/>
        <v>ｲﾉｳｴ ｵｻﾑ</v>
      </c>
      <c r="BN177" t="str">
        <f t="shared" si="77"/>
        <v>Osamu Inoue</v>
      </c>
      <c r="BO177" s="164">
        <f t="shared" si="78"/>
        <v>0</v>
      </c>
      <c r="BP177" t="str">
        <f t="shared" si="79"/>
        <v>いのうえ おさむ</v>
      </c>
      <c r="BQ177" t="e">
        <f>VLOOKUP(AM177,#REF!,12,0)</f>
        <v>#REF!</v>
      </c>
      <c r="BS177" s="173" t="str">
        <f t="shared" si="80"/>
        <v/>
      </c>
      <c r="BT177" s="173" t="str">
        <f t="shared" si="80"/>
        <v/>
      </c>
      <c r="BU177" s="173" t="str">
        <f t="shared" si="80"/>
        <v/>
      </c>
      <c r="BV177" s="173" t="str">
        <f t="shared" si="62"/>
        <v/>
      </c>
      <c r="BW177" s="173" t="e">
        <f t="shared" si="81"/>
        <v>#REF!</v>
      </c>
      <c r="BX177" s="173" t="str">
        <f t="shared" si="82"/>
        <v/>
      </c>
      <c r="BY177" s="174" t="str">
        <f t="shared" si="83"/>
        <v/>
      </c>
      <c r="BZ177" t="str">
        <f t="shared" si="84"/>
        <v/>
      </c>
      <c r="CA177" s="214" t="str">
        <f t="shared" si="85"/>
        <v/>
      </c>
      <c r="CB177" t="str">
        <f t="shared" si="86"/>
        <v/>
      </c>
      <c r="CC177" t="e">
        <f t="shared" si="87"/>
        <v>#REF!</v>
      </c>
      <c r="CD177" t="e">
        <f t="shared" si="63"/>
        <v>#REF!</v>
      </c>
      <c r="CE177" t="str">
        <f t="shared" si="88"/>
        <v/>
      </c>
      <c r="CF177" t="str">
        <f t="shared" si="89"/>
        <v/>
      </c>
      <c r="CG177" t="str">
        <f t="shared" si="90"/>
        <v/>
      </c>
    </row>
    <row r="178" spans="1:85">
      <c r="A178" t="s">
        <v>51</v>
      </c>
      <c r="B178">
        <v>8165</v>
      </c>
      <c r="C178" t="s">
        <v>1381</v>
      </c>
      <c r="D178" t="s">
        <v>1324</v>
      </c>
      <c r="E178" t="s">
        <v>54</v>
      </c>
      <c r="F178" t="s">
        <v>397</v>
      </c>
      <c r="G178" t="s">
        <v>1142</v>
      </c>
      <c r="H178" t="s">
        <v>1325</v>
      </c>
      <c r="I178" t="s">
        <v>55</v>
      </c>
      <c r="J178" t="s">
        <v>398</v>
      </c>
      <c r="K178" t="s">
        <v>1143</v>
      </c>
      <c r="L178" t="s">
        <v>1326</v>
      </c>
      <c r="M178" s="217">
        <v>508835</v>
      </c>
      <c r="N178" t="s">
        <v>273</v>
      </c>
      <c r="O178" t="s">
        <v>274</v>
      </c>
      <c r="P178" t="str">
        <f t="shared" si="64"/>
        <v>4</v>
      </c>
      <c r="Q178" s="149">
        <v>20410</v>
      </c>
      <c r="R178" t="s">
        <v>542</v>
      </c>
      <c r="S178" t="s">
        <v>543</v>
      </c>
      <c r="T178" t="s">
        <v>368</v>
      </c>
      <c r="U178" t="s">
        <v>61</v>
      </c>
      <c r="V178">
        <v>1701</v>
      </c>
      <c r="W178" t="s">
        <v>1323</v>
      </c>
      <c r="X178" t="s">
        <v>1382</v>
      </c>
      <c r="Y178" s="95">
        <v>42095</v>
      </c>
      <c r="Z178" t="s">
        <v>63</v>
      </c>
      <c r="AA178" t="s">
        <v>118</v>
      </c>
      <c r="AB178" t="s">
        <v>162</v>
      </c>
      <c r="AC178" t="s">
        <v>4281</v>
      </c>
      <c r="AD178" t="s">
        <v>1384</v>
      </c>
      <c r="AF178" t="s">
        <v>1385</v>
      </c>
      <c r="AG178" t="s">
        <v>1331</v>
      </c>
      <c r="AI178" s="146" t="s">
        <v>5017</v>
      </c>
      <c r="AJ178" t="str">
        <f t="shared" si="65"/>
        <v>Active</v>
      </c>
      <c r="AK178">
        <f t="shared" si="66"/>
        <v>8165</v>
      </c>
      <c r="AL178" t="str">
        <f t="shared" si="67"/>
        <v>大久保 雅史</v>
      </c>
      <c r="AM178" s="155" t="e">
        <f>+VLOOKUP($AK178,#REF!,3,0)</f>
        <v>#REF!</v>
      </c>
      <c r="AN178" t="e">
        <f t="shared" si="68"/>
        <v>#REF!</v>
      </c>
      <c r="AO178" s="154" t="s">
        <v>54</v>
      </c>
      <c r="AP178" t="e">
        <f>VLOOKUP(AM178,#REF!,2,0)</f>
        <v>#REF!</v>
      </c>
      <c r="AQ178" t="e">
        <f>VLOOKUP(AM178,#REF!,3,0)</f>
        <v>#REF!</v>
      </c>
      <c r="AR178" t="e">
        <f>VLOOKUP(AM178,#REF!,4,0)</f>
        <v>#REF!</v>
      </c>
      <c r="AS178" t="str">
        <f t="shared" si="61"/>
        <v>Oracle Consulting Services</v>
      </c>
      <c r="AT178" t="e">
        <f>VLOOKUP(AM178,#REF!,6,0)</f>
        <v>#REF!</v>
      </c>
      <c r="AU178" t="e">
        <f>VLOOKUP(AM178,#REF!,7,0)</f>
        <v>#REF!</v>
      </c>
      <c r="AV178" t="e">
        <f>VLOOKUP(AM178,#REF!,8,0)</f>
        <v>#REF!</v>
      </c>
      <c r="AW178" s="155">
        <v>508835</v>
      </c>
      <c r="AX178" t="str">
        <f>VLOOKUP($BA178,Jobcodemaster!$A:$J,4,0)</f>
        <v>IC2</v>
      </c>
      <c r="AY178" t="str">
        <f>VLOOKUP($BA178,Jobcodemaster!$A:$J,5,0)</f>
        <v>L4</v>
      </c>
      <c r="AZ178" t="str">
        <f t="shared" si="69"/>
        <v>4</v>
      </c>
      <c r="BA178" s="155">
        <f t="shared" si="70"/>
        <v>20410</v>
      </c>
      <c r="BB178" t="str">
        <f>VLOOKUP($BA178,Jobcodemaster!$A:$J,7,0)</f>
        <v>20410.Senior Consultant - IC2</v>
      </c>
      <c r="BC178" t="str">
        <f>VLOOKUP($BA178,Jobcodemaster!$A:$J,9,0)</f>
        <v>Senior Consultant</v>
      </c>
      <c r="BD178" t="str">
        <f>VLOOKUP($BA178,Jobcodemaster!$A:$J,2,0)</f>
        <v>Delivery</v>
      </c>
      <c r="BE178" t="str">
        <f>VLOOKUP($BA178,Jobcodemaster!$A:$J,3,0)</f>
        <v>B</v>
      </c>
      <c r="BF178" t="e">
        <f>VLOOKUP(AM178,#REF!,14,0)</f>
        <v>#REF!</v>
      </c>
      <c r="BG178" t="e">
        <f>VLOOKUP(AM178,#REF!,15,0)</f>
        <v>#REF!</v>
      </c>
      <c r="BH178" t="str">
        <f t="shared" si="71"/>
        <v>masafumi.ohkubo@oracle.com</v>
      </c>
      <c r="BI178" s="95">
        <f t="shared" si="72"/>
        <v>42095</v>
      </c>
      <c r="BJ178" t="str">
        <f t="shared" si="73"/>
        <v>C</v>
      </c>
      <c r="BK178" t="str">
        <f t="shared" si="74"/>
        <v>JP-Tokyo-Akasaka Office</v>
      </c>
      <c r="BL178" t="str">
        <f t="shared" si="75"/>
        <v>ACB</v>
      </c>
      <c r="BM178" t="str">
        <f t="shared" si="76"/>
        <v>ｵｵｸﾎﾞ ﾏｻﾌﾐ</v>
      </c>
      <c r="BN178" t="str">
        <f t="shared" si="77"/>
        <v>Masafumi Ohkubo</v>
      </c>
      <c r="BO178" s="164">
        <f t="shared" si="78"/>
        <v>0</v>
      </c>
      <c r="BP178" t="str">
        <f t="shared" si="79"/>
        <v>おおくぼ まさふみ</v>
      </c>
      <c r="BQ178" t="e">
        <f>VLOOKUP(AM178,#REF!,12,0)</f>
        <v>#REF!</v>
      </c>
      <c r="BS178" s="173" t="str">
        <f t="shared" si="80"/>
        <v/>
      </c>
      <c r="BT178" s="173" t="str">
        <f t="shared" si="80"/>
        <v/>
      </c>
      <c r="BU178" s="173" t="str">
        <f t="shared" si="80"/>
        <v/>
      </c>
      <c r="BV178" s="173" t="str">
        <f t="shared" si="62"/>
        <v/>
      </c>
      <c r="BW178" s="173" t="e">
        <f t="shared" si="81"/>
        <v>#REF!</v>
      </c>
      <c r="BX178" s="173" t="str">
        <f t="shared" si="82"/>
        <v/>
      </c>
      <c r="BY178" s="174" t="str">
        <f t="shared" si="83"/>
        <v/>
      </c>
      <c r="BZ178" t="str">
        <f t="shared" si="84"/>
        <v/>
      </c>
      <c r="CA178" s="214" t="str">
        <f t="shared" si="85"/>
        <v/>
      </c>
      <c r="CB178" t="str">
        <f t="shared" si="86"/>
        <v/>
      </c>
      <c r="CC178" t="e">
        <f t="shared" si="87"/>
        <v>#REF!</v>
      </c>
      <c r="CD178" t="e">
        <f t="shared" si="63"/>
        <v>#REF!</v>
      </c>
      <c r="CE178" t="str">
        <f t="shared" si="88"/>
        <v/>
      </c>
      <c r="CF178" t="str">
        <f t="shared" si="89"/>
        <v/>
      </c>
      <c r="CG178" t="str">
        <f t="shared" si="90"/>
        <v/>
      </c>
    </row>
    <row r="179" spans="1:85">
      <c r="A179" t="s">
        <v>51</v>
      </c>
      <c r="B179">
        <v>980171</v>
      </c>
      <c r="C179" t="s">
        <v>1387</v>
      </c>
      <c r="D179" t="s">
        <v>1324</v>
      </c>
      <c r="E179" t="s">
        <v>54</v>
      </c>
      <c r="F179" t="s">
        <v>397</v>
      </c>
      <c r="G179" t="s">
        <v>1142</v>
      </c>
      <c r="H179" t="s">
        <v>1325</v>
      </c>
      <c r="I179" t="s">
        <v>55</v>
      </c>
      <c r="J179" t="s">
        <v>398</v>
      </c>
      <c r="K179" t="s">
        <v>1143</v>
      </c>
      <c r="L179" t="s">
        <v>1326</v>
      </c>
      <c r="M179" s="217">
        <v>508835</v>
      </c>
      <c r="N179" t="s">
        <v>273</v>
      </c>
      <c r="O179" t="s">
        <v>274</v>
      </c>
      <c r="P179" t="str">
        <f t="shared" si="64"/>
        <v>4</v>
      </c>
      <c r="Q179">
        <v>20410</v>
      </c>
      <c r="R179" t="s">
        <v>542</v>
      </c>
      <c r="S179" t="s">
        <v>543</v>
      </c>
      <c r="T179" t="s">
        <v>368</v>
      </c>
      <c r="U179" t="s">
        <v>61</v>
      </c>
      <c r="V179">
        <v>1701</v>
      </c>
      <c r="W179" t="s">
        <v>1323</v>
      </c>
      <c r="X179" t="s">
        <v>1388</v>
      </c>
      <c r="Y179" s="95">
        <v>42948</v>
      </c>
      <c r="Z179" t="s">
        <v>63</v>
      </c>
      <c r="AA179" t="s">
        <v>118</v>
      </c>
      <c r="AB179" t="s">
        <v>162</v>
      </c>
      <c r="AC179" t="s">
        <v>4282</v>
      </c>
      <c r="AD179" t="s">
        <v>1390</v>
      </c>
      <c r="AF179" t="s">
        <v>1391</v>
      </c>
      <c r="AG179" t="s">
        <v>1331</v>
      </c>
      <c r="AI179" s="146" t="e">
        <v>#N/A</v>
      </c>
      <c r="AJ179" t="str">
        <f t="shared" si="65"/>
        <v>Active</v>
      </c>
      <c r="AK179">
        <f t="shared" si="66"/>
        <v>980171</v>
      </c>
      <c r="AL179" t="str">
        <f t="shared" si="67"/>
        <v>石井 誠</v>
      </c>
      <c r="AM179" s="155" t="e">
        <f>+VLOOKUP($AK179,#REF!,3,0)</f>
        <v>#REF!</v>
      </c>
      <c r="AN179" t="e">
        <f t="shared" si="68"/>
        <v>#REF!</v>
      </c>
      <c r="AO179" s="154" t="s">
        <v>54</v>
      </c>
      <c r="AP179" t="e">
        <f>VLOOKUP(AM179,#REF!,2,0)</f>
        <v>#REF!</v>
      </c>
      <c r="AQ179" t="e">
        <f>VLOOKUP(AM179,#REF!,3,0)</f>
        <v>#REF!</v>
      </c>
      <c r="AR179" t="e">
        <f>VLOOKUP(AM179,#REF!,4,0)</f>
        <v>#REF!</v>
      </c>
      <c r="AS179" t="str">
        <f t="shared" si="61"/>
        <v>Oracle Consulting Services</v>
      </c>
      <c r="AT179" t="e">
        <f>VLOOKUP(AM179,#REF!,6,0)</f>
        <v>#REF!</v>
      </c>
      <c r="AU179" t="e">
        <f>VLOOKUP(AM179,#REF!,7,0)</f>
        <v>#REF!</v>
      </c>
      <c r="AV179" t="e">
        <f>VLOOKUP(AM179,#REF!,8,0)</f>
        <v>#REF!</v>
      </c>
      <c r="AW179" s="155">
        <v>508835</v>
      </c>
      <c r="AX179" t="str">
        <f>VLOOKUP($BA179,Jobcodemaster!$A:$J,4,0)</f>
        <v>IC2</v>
      </c>
      <c r="AY179" t="str">
        <f>VLOOKUP($BA179,Jobcodemaster!$A:$J,5,0)</f>
        <v>L4</v>
      </c>
      <c r="AZ179" t="str">
        <f t="shared" si="69"/>
        <v>4</v>
      </c>
      <c r="BA179" s="155">
        <f t="shared" si="70"/>
        <v>20410</v>
      </c>
      <c r="BB179" t="str">
        <f>VLOOKUP($BA179,Jobcodemaster!$A:$J,7,0)</f>
        <v>20410.Senior Consultant - IC2</v>
      </c>
      <c r="BC179" t="str">
        <f>VLOOKUP($BA179,Jobcodemaster!$A:$J,9,0)</f>
        <v>Senior Consultant</v>
      </c>
      <c r="BD179" t="str">
        <f>VLOOKUP($BA179,Jobcodemaster!$A:$J,2,0)</f>
        <v>Delivery</v>
      </c>
      <c r="BE179" t="str">
        <f>VLOOKUP($BA179,Jobcodemaster!$A:$J,3,0)</f>
        <v>B</v>
      </c>
      <c r="BF179" t="e">
        <f>VLOOKUP(AM179,#REF!,14,0)</f>
        <v>#REF!</v>
      </c>
      <c r="BG179" t="e">
        <f>VLOOKUP(AM179,#REF!,15,0)</f>
        <v>#REF!</v>
      </c>
      <c r="BH179" t="str">
        <f t="shared" si="71"/>
        <v>makoto.ishii@oracle.com</v>
      </c>
      <c r="BI179" s="95">
        <f t="shared" si="72"/>
        <v>42948</v>
      </c>
      <c r="BJ179" t="str">
        <f t="shared" si="73"/>
        <v>C</v>
      </c>
      <c r="BK179" t="str">
        <f t="shared" si="74"/>
        <v>JP-Tokyo-Akasaka Office</v>
      </c>
      <c r="BL179" t="str">
        <f t="shared" si="75"/>
        <v>ACB</v>
      </c>
      <c r="BM179" t="str">
        <f t="shared" si="76"/>
        <v>ｲｼｲ ﾏｺﾄ</v>
      </c>
      <c r="BN179" t="str">
        <f t="shared" si="77"/>
        <v>Makoto Ishii</v>
      </c>
      <c r="BO179" s="164">
        <f t="shared" si="78"/>
        <v>0</v>
      </c>
      <c r="BP179" t="str">
        <f t="shared" si="79"/>
        <v>いしい まこと</v>
      </c>
      <c r="BQ179" t="e">
        <f>VLOOKUP(AM179,#REF!,12,0)</f>
        <v>#REF!</v>
      </c>
      <c r="BS179" s="173" t="str">
        <f t="shared" si="80"/>
        <v/>
      </c>
      <c r="BT179" s="173" t="str">
        <f t="shared" si="80"/>
        <v/>
      </c>
      <c r="BU179" s="173" t="str">
        <f t="shared" si="80"/>
        <v/>
      </c>
      <c r="BV179" s="173" t="str">
        <f t="shared" si="62"/>
        <v/>
      </c>
      <c r="BW179" s="173" t="e">
        <f t="shared" si="81"/>
        <v>#REF!</v>
      </c>
      <c r="BX179" s="173" t="str">
        <f t="shared" si="82"/>
        <v/>
      </c>
      <c r="BY179" s="174" t="str">
        <f t="shared" si="83"/>
        <v/>
      </c>
      <c r="BZ179" t="str">
        <f t="shared" si="84"/>
        <v/>
      </c>
      <c r="CA179" s="214" t="str">
        <f t="shared" si="85"/>
        <v/>
      </c>
      <c r="CB179" t="str">
        <f t="shared" si="86"/>
        <v/>
      </c>
      <c r="CC179" t="e">
        <f t="shared" si="87"/>
        <v>#REF!</v>
      </c>
      <c r="CD179" t="e">
        <f t="shared" si="63"/>
        <v>#REF!</v>
      </c>
      <c r="CE179" t="str">
        <f t="shared" si="88"/>
        <v/>
      </c>
      <c r="CF179" t="str">
        <f t="shared" si="89"/>
        <v/>
      </c>
      <c r="CG179" t="str">
        <f t="shared" si="90"/>
        <v/>
      </c>
    </row>
    <row r="180" spans="1:85">
      <c r="A180" t="s">
        <v>51</v>
      </c>
      <c r="B180">
        <v>1031265</v>
      </c>
      <c r="C180" t="s">
        <v>1393</v>
      </c>
      <c r="D180" t="s">
        <v>1324</v>
      </c>
      <c r="E180" t="s">
        <v>54</v>
      </c>
      <c r="F180" t="s">
        <v>397</v>
      </c>
      <c r="G180" t="s">
        <v>1142</v>
      </c>
      <c r="H180" t="s">
        <v>1325</v>
      </c>
      <c r="I180" t="s">
        <v>55</v>
      </c>
      <c r="J180" t="s">
        <v>398</v>
      </c>
      <c r="K180" t="s">
        <v>1143</v>
      </c>
      <c r="L180" t="s">
        <v>1326</v>
      </c>
      <c r="M180" s="217">
        <v>508835</v>
      </c>
      <c r="N180" t="s">
        <v>273</v>
      </c>
      <c r="O180" t="s">
        <v>274</v>
      </c>
      <c r="P180" t="str">
        <f t="shared" si="64"/>
        <v>4</v>
      </c>
      <c r="Q180">
        <v>20410</v>
      </c>
      <c r="R180" t="s">
        <v>542</v>
      </c>
      <c r="S180" t="s">
        <v>543</v>
      </c>
      <c r="T180" t="s">
        <v>368</v>
      </c>
      <c r="U180" t="s">
        <v>61</v>
      </c>
      <c r="V180">
        <v>1701</v>
      </c>
      <c r="W180" t="s">
        <v>1323</v>
      </c>
      <c r="X180" t="s">
        <v>1394</v>
      </c>
      <c r="Y180" s="95">
        <v>43266</v>
      </c>
      <c r="Z180" t="s">
        <v>63</v>
      </c>
      <c r="AA180" t="s">
        <v>118</v>
      </c>
      <c r="AB180" t="s">
        <v>162</v>
      </c>
      <c r="AC180" t="s">
        <v>4283</v>
      </c>
      <c r="AD180" t="s">
        <v>1396</v>
      </c>
      <c r="AF180" t="s">
        <v>1397</v>
      </c>
      <c r="AG180" t="s">
        <v>1331</v>
      </c>
      <c r="AI180" s="146" t="e">
        <v>#N/A</v>
      </c>
      <c r="AJ180" t="str">
        <f t="shared" si="65"/>
        <v>Active</v>
      </c>
      <c r="AK180">
        <f t="shared" si="66"/>
        <v>1031265</v>
      </c>
      <c r="AL180" t="str">
        <f t="shared" si="67"/>
        <v>野中 亮</v>
      </c>
      <c r="AM180" s="155" t="e">
        <f>+VLOOKUP($AK180,#REF!,3,0)</f>
        <v>#REF!</v>
      </c>
      <c r="AN180" t="e">
        <f t="shared" si="68"/>
        <v>#REF!</v>
      </c>
      <c r="AO180" s="154" t="s">
        <v>54</v>
      </c>
      <c r="AP180" t="e">
        <f>VLOOKUP(AM180,#REF!,2,0)</f>
        <v>#REF!</v>
      </c>
      <c r="AQ180" t="e">
        <f>VLOOKUP(AM180,#REF!,3,0)</f>
        <v>#REF!</v>
      </c>
      <c r="AR180" t="e">
        <f>VLOOKUP(AM180,#REF!,4,0)</f>
        <v>#REF!</v>
      </c>
      <c r="AS180" t="str">
        <f t="shared" si="61"/>
        <v>Oracle Consulting Services</v>
      </c>
      <c r="AT180" t="e">
        <f>VLOOKUP(AM180,#REF!,6,0)</f>
        <v>#REF!</v>
      </c>
      <c r="AU180" t="e">
        <f>VLOOKUP(AM180,#REF!,7,0)</f>
        <v>#REF!</v>
      </c>
      <c r="AV180" t="e">
        <f>VLOOKUP(AM180,#REF!,8,0)</f>
        <v>#REF!</v>
      </c>
      <c r="AW180" s="155">
        <v>508835</v>
      </c>
      <c r="AX180" t="str">
        <f>VLOOKUP($BA180,Jobcodemaster!$A:$J,4,0)</f>
        <v>IC2</v>
      </c>
      <c r="AY180" t="str">
        <f>VLOOKUP($BA180,Jobcodemaster!$A:$J,5,0)</f>
        <v>L4</v>
      </c>
      <c r="AZ180" t="str">
        <f t="shared" si="69"/>
        <v>4</v>
      </c>
      <c r="BA180" s="155">
        <f t="shared" si="70"/>
        <v>20410</v>
      </c>
      <c r="BB180" t="str">
        <f>VLOOKUP($BA180,Jobcodemaster!$A:$J,7,0)</f>
        <v>20410.Senior Consultant - IC2</v>
      </c>
      <c r="BC180" t="str">
        <f>VLOOKUP($BA180,Jobcodemaster!$A:$J,9,0)</f>
        <v>Senior Consultant</v>
      </c>
      <c r="BD180" t="str">
        <f>VLOOKUP($BA180,Jobcodemaster!$A:$J,2,0)</f>
        <v>Delivery</v>
      </c>
      <c r="BE180" t="str">
        <f>VLOOKUP($BA180,Jobcodemaster!$A:$J,3,0)</f>
        <v>B</v>
      </c>
      <c r="BF180" t="e">
        <f>VLOOKUP(AM180,#REF!,14,0)</f>
        <v>#REF!</v>
      </c>
      <c r="BG180" t="e">
        <f>VLOOKUP(AM180,#REF!,15,0)</f>
        <v>#REF!</v>
      </c>
      <c r="BH180" t="str">
        <f t="shared" si="71"/>
        <v>ryo.nonaka@oracle.com</v>
      </c>
      <c r="BI180" s="95">
        <f t="shared" si="72"/>
        <v>43266</v>
      </c>
      <c r="BJ180" t="str">
        <f t="shared" si="73"/>
        <v>C</v>
      </c>
      <c r="BK180" t="str">
        <f t="shared" si="74"/>
        <v>JP-Tokyo-Akasaka Office</v>
      </c>
      <c r="BL180" t="str">
        <f t="shared" si="75"/>
        <v>ACB</v>
      </c>
      <c r="BM180" t="str">
        <f t="shared" si="76"/>
        <v>ﾉﾅｶ ﾘｮｳ</v>
      </c>
      <c r="BN180" t="str">
        <f t="shared" si="77"/>
        <v>Ryo Nonaka</v>
      </c>
      <c r="BO180" s="164">
        <f t="shared" si="78"/>
        <v>0</v>
      </c>
      <c r="BP180" t="str">
        <f t="shared" si="79"/>
        <v>のなか りょう</v>
      </c>
      <c r="BQ180" t="e">
        <f>VLOOKUP(AM180,#REF!,12,0)</f>
        <v>#REF!</v>
      </c>
      <c r="BS180" s="173" t="str">
        <f t="shared" si="80"/>
        <v/>
      </c>
      <c r="BT180" s="173" t="str">
        <f t="shared" si="80"/>
        <v/>
      </c>
      <c r="BU180" s="173" t="str">
        <f t="shared" si="80"/>
        <v/>
      </c>
      <c r="BV180" s="173" t="str">
        <f t="shared" si="62"/>
        <v/>
      </c>
      <c r="BW180" s="173" t="e">
        <f t="shared" si="81"/>
        <v>#REF!</v>
      </c>
      <c r="BX180" s="173" t="str">
        <f t="shared" si="82"/>
        <v/>
      </c>
      <c r="BY180" s="174" t="str">
        <f t="shared" si="83"/>
        <v/>
      </c>
      <c r="BZ180" t="str">
        <f t="shared" si="84"/>
        <v/>
      </c>
      <c r="CA180" s="214" t="str">
        <f t="shared" si="85"/>
        <v/>
      </c>
      <c r="CB180" t="str">
        <f t="shared" si="86"/>
        <v/>
      </c>
      <c r="CC180" t="e">
        <f t="shared" si="87"/>
        <v>#REF!</v>
      </c>
      <c r="CD180" t="e">
        <f t="shared" si="63"/>
        <v>#REF!</v>
      </c>
      <c r="CE180" t="str">
        <f t="shared" si="88"/>
        <v/>
      </c>
      <c r="CF180" t="str">
        <f t="shared" si="89"/>
        <v/>
      </c>
      <c r="CG180" t="str">
        <f t="shared" si="90"/>
        <v/>
      </c>
    </row>
    <row r="181" spans="1:85">
      <c r="A181" t="s">
        <v>51</v>
      </c>
      <c r="B181">
        <v>1039436</v>
      </c>
      <c r="C181" t="s">
        <v>1399</v>
      </c>
      <c r="D181" t="s">
        <v>1324</v>
      </c>
      <c r="E181" t="s">
        <v>54</v>
      </c>
      <c r="F181" t="s">
        <v>397</v>
      </c>
      <c r="G181" t="s">
        <v>1142</v>
      </c>
      <c r="H181" t="s">
        <v>1325</v>
      </c>
      <c r="I181" t="s">
        <v>55</v>
      </c>
      <c r="J181" t="s">
        <v>398</v>
      </c>
      <c r="K181" t="s">
        <v>1143</v>
      </c>
      <c r="L181" t="s">
        <v>1326</v>
      </c>
      <c r="M181" s="217">
        <v>508835</v>
      </c>
      <c r="N181" t="s">
        <v>273</v>
      </c>
      <c r="O181" t="s">
        <v>274</v>
      </c>
      <c r="P181" t="str">
        <f t="shared" si="64"/>
        <v>4</v>
      </c>
      <c r="Q181">
        <v>20410</v>
      </c>
      <c r="R181" t="s">
        <v>542</v>
      </c>
      <c r="S181" t="s">
        <v>543</v>
      </c>
      <c r="T181" t="s">
        <v>368</v>
      </c>
      <c r="U181" t="s">
        <v>61</v>
      </c>
      <c r="V181">
        <v>1701</v>
      </c>
      <c r="W181" t="s">
        <v>1323</v>
      </c>
      <c r="X181" t="s">
        <v>1400</v>
      </c>
      <c r="Y181" s="95">
        <v>43266</v>
      </c>
      <c r="Z181" t="s">
        <v>63</v>
      </c>
      <c r="AA181" t="s">
        <v>118</v>
      </c>
      <c r="AB181" t="s">
        <v>162</v>
      </c>
      <c r="AC181" t="s">
        <v>4284</v>
      </c>
      <c r="AD181" t="s">
        <v>1402</v>
      </c>
      <c r="AF181" t="s">
        <v>1403</v>
      </c>
      <c r="AG181" t="s">
        <v>1331</v>
      </c>
      <c r="AI181" s="146" t="e">
        <v>#N/A</v>
      </c>
      <c r="AJ181" t="str">
        <f t="shared" si="65"/>
        <v>Active</v>
      </c>
      <c r="AK181">
        <f t="shared" si="66"/>
        <v>1039436</v>
      </c>
      <c r="AL181" t="str">
        <f t="shared" si="67"/>
        <v>河井 雅尚</v>
      </c>
      <c r="AM181" s="155" t="e">
        <f>+VLOOKUP($AK181,#REF!,3,0)</f>
        <v>#REF!</v>
      </c>
      <c r="AN181" t="e">
        <f t="shared" si="68"/>
        <v>#REF!</v>
      </c>
      <c r="AO181" s="154" t="s">
        <v>54</v>
      </c>
      <c r="AP181" t="e">
        <f>VLOOKUP(AM181,#REF!,2,0)</f>
        <v>#REF!</v>
      </c>
      <c r="AQ181" t="e">
        <f>VLOOKUP(AM181,#REF!,3,0)</f>
        <v>#REF!</v>
      </c>
      <c r="AR181" t="e">
        <f>VLOOKUP(AM181,#REF!,4,0)</f>
        <v>#REF!</v>
      </c>
      <c r="AS181" t="str">
        <f t="shared" si="61"/>
        <v>Oracle Consulting Services</v>
      </c>
      <c r="AT181" t="e">
        <f>VLOOKUP(AM181,#REF!,6,0)</f>
        <v>#REF!</v>
      </c>
      <c r="AU181" t="e">
        <f>VLOOKUP(AM181,#REF!,7,0)</f>
        <v>#REF!</v>
      </c>
      <c r="AV181" t="e">
        <f>VLOOKUP(AM181,#REF!,8,0)</f>
        <v>#REF!</v>
      </c>
      <c r="AW181" s="155">
        <v>508835</v>
      </c>
      <c r="AX181" t="str">
        <f>VLOOKUP($BA181,Jobcodemaster!$A:$J,4,0)</f>
        <v>IC2</v>
      </c>
      <c r="AY181" t="str">
        <f>VLOOKUP($BA181,Jobcodemaster!$A:$J,5,0)</f>
        <v>L4</v>
      </c>
      <c r="AZ181" t="str">
        <f t="shared" si="69"/>
        <v>4</v>
      </c>
      <c r="BA181" s="155">
        <f t="shared" si="70"/>
        <v>20410</v>
      </c>
      <c r="BB181" t="str">
        <f>VLOOKUP($BA181,Jobcodemaster!$A:$J,7,0)</f>
        <v>20410.Senior Consultant - IC2</v>
      </c>
      <c r="BC181" t="str">
        <f>VLOOKUP($BA181,Jobcodemaster!$A:$J,9,0)</f>
        <v>Senior Consultant</v>
      </c>
      <c r="BD181" t="str">
        <f>VLOOKUP($BA181,Jobcodemaster!$A:$J,2,0)</f>
        <v>Delivery</v>
      </c>
      <c r="BE181" t="str">
        <f>VLOOKUP($BA181,Jobcodemaster!$A:$J,3,0)</f>
        <v>B</v>
      </c>
      <c r="BF181" t="e">
        <f>VLOOKUP(AM181,#REF!,14,0)</f>
        <v>#REF!</v>
      </c>
      <c r="BG181" t="e">
        <f>VLOOKUP(AM181,#REF!,15,0)</f>
        <v>#REF!</v>
      </c>
      <c r="BH181" t="str">
        <f t="shared" si="71"/>
        <v>masanao.k.kawai@oracle.com</v>
      </c>
      <c r="BI181" s="95">
        <f t="shared" si="72"/>
        <v>43266</v>
      </c>
      <c r="BJ181" t="str">
        <f t="shared" si="73"/>
        <v>C</v>
      </c>
      <c r="BK181" t="str">
        <f t="shared" si="74"/>
        <v>JP-Tokyo-Akasaka Office</v>
      </c>
      <c r="BL181" t="str">
        <f t="shared" si="75"/>
        <v>ACB</v>
      </c>
      <c r="BM181" t="str">
        <f t="shared" si="76"/>
        <v>ｶﾜｲ ﾏｻﾅｵ</v>
      </c>
      <c r="BN181" t="str">
        <f t="shared" si="77"/>
        <v>Masanao Kawai</v>
      </c>
      <c r="BO181" s="164">
        <f t="shared" si="78"/>
        <v>0</v>
      </c>
      <c r="BP181" t="str">
        <f t="shared" si="79"/>
        <v>かわい まさなお</v>
      </c>
      <c r="BQ181" t="e">
        <f>VLOOKUP(AM181,#REF!,12,0)</f>
        <v>#REF!</v>
      </c>
      <c r="BS181" s="173" t="str">
        <f t="shared" si="80"/>
        <v/>
      </c>
      <c r="BT181" s="173" t="str">
        <f t="shared" si="80"/>
        <v/>
      </c>
      <c r="BU181" s="173" t="str">
        <f t="shared" si="80"/>
        <v/>
      </c>
      <c r="BV181" s="173" t="str">
        <f t="shared" si="62"/>
        <v/>
      </c>
      <c r="BW181" s="173" t="e">
        <f t="shared" si="81"/>
        <v>#REF!</v>
      </c>
      <c r="BX181" s="173" t="str">
        <f t="shared" si="82"/>
        <v/>
      </c>
      <c r="BY181" s="174" t="str">
        <f t="shared" si="83"/>
        <v/>
      </c>
      <c r="BZ181" t="str">
        <f t="shared" si="84"/>
        <v/>
      </c>
      <c r="CA181" s="214" t="str">
        <f t="shared" si="85"/>
        <v/>
      </c>
      <c r="CB181" t="str">
        <f t="shared" si="86"/>
        <v/>
      </c>
      <c r="CC181" t="e">
        <f t="shared" si="87"/>
        <v>#REF!</v>
      </c>
      <c r="CD181" t="e">
        <f t="shared" si="63"/>
        <v>#REF!</v>
      </c>
      <c r="CE181" t="str">
        <f t="shared" si="88"/>
        <v/>
      </c>
      <c r="CF181" t="str">
        <f t="shared" si="89"/>
        <v/>
      </c>
      <c r="CG181" t="str">
        <f t="shared" si="90"/>
        <v/>
      </c>
    </row>
    <row r="182" spans="1:85">
      <c r="A182" t="s">
        <v>51</v>
      </c>
      <c r="B182">
        <v>4937</v>
      </c>
      <c r="C182" t="s">
        <v>1405</v>
      </c>
      <c r="D182" t="s">
        <v>1324</v>
      </c>
      <c r="E182" t="s">
        <v>54</v>
      </c>
      <c r="F182" t="s">
        <v>397</v>
      </c>
      <c r="G182" t="s">
        <v>1142</v>
      </c>
      <c r="H182" t="s">
        <v>1325</v>
      </c>
      <c r="I182" t="s">
        <v>55</v>
      </c>
      <c r="J182" t="s">
        <v>398</v>
      </c>
      <c r="K182" t="s">
        <v>1143</v>
      </c>
      <c r="L182" t="s">
        <v>1326</v>
      </c>
      <c r="M182" s="217">
        <v>501636</v>
      </c>
      <c r="N182" t="s">
        <v>219</v>
      </c>
      <c r="O182" t="s">
        <v>220</v>
      </c>
      <c r="P182" t="str">
        <f t="shared" si="64"/>
        <v>3</v>
      </c>
      <c r="Q182">
        <v>20310</v>
      </c>
      <c r="R182" t="s">
        <v>447</v>
      </c>
      <c r="S182" t="s">
        <v>448</v>
      </c>
      <c r="T182" t="s">
        <v>368</v>
      </c>
      <c r="U182" t="s">
        <v>61</v>
      </c>
      <c r="V182">
        <v>1701</v>
      </c>
      <c r="W182" t="s">
        <v>1323</v>
      </c>
      <c r="X182" t="s">
        <v>1406</v>
      </c>
      <c r="Y182" s="95">
        <v>41730</v>
      </c>
      <c r="Z182" t="s">
        <v>201</v>
      </c>
      <c r="AA182" t="s">
        <v>118</v>
      </c>
      <c r="AB182" t="s">
        <v>162</v>
      </c>
      <c r="AC182" t="s">
        <v>4285</v>
      </c>
      <c r="AD182" t="s">
        <v>1408</v>
      </c>
      <c r="AF182" t="s">
        <v>1409</v>
      </c>
      <c r="AG182" t="s">
        <v>1331</v>
      </c>
      <c r="AI182" s="146" t="e">
        <v>#N/A</v>
      </c>
      <c r="AJ182" t="str">
        <f t="shared" si="65"/>
        <v>Active</v>
      </c>
      <c r="AK182">
        <f t="shared" si="66"/>
        <v>4937</v>
      </c>
      <c r="AL182" t="str">
        <f t="shared" si="67"/>
        <v>菊池 周平</v>
      </c>
      <c r="AM182" s="155" t="e">
        <f>+VLOOKUP($AK182,#REF!,3,0)</f>
        <v>#REF!</v>
      </c>
      <c r="AN182" t="e">
        <f t="shared" si="68"/>
        <v>#REF!</v>
      </c>
      <c r="AO182" s="154" t="s">
        <v>54</v>
      </c>
      <c r="AP182" t="e">
        <f>VLOOKUP(AM182,#REF!,2,0)</f>
        <v>#REF!</v>
      </c>
      <c r="AQ182" t="e">
        <f>VLOOKUP(AM182,#REF!,3,0)</f>
        <v>#REF!</v>
      </c>
      <c r="AR182" t="e">
        <f>VLOOKUP(AM182,#REF!,4,0)</f>
        <v>#REF!</v>
      </c>
      <c r="AS182" t="str">
        <f t="shared" si="61"/>
        <v>Oracle Consulting Services</v>
      </c>
      <c r="AT182" t="e">
        <f>VLOOKUP(AM182,#REF!,6,0)</f>
        <v>#REF!</v>
      </c>
      <c r="AU182" t="e">
        <f>VLOOKUP(AM182,#REF!,7,0)</f>
        <v>#REF!</v>
      </c>
      <c r="AV182" t="e">
        <f>VLOOKUP(AM182,#REF!,8,0)</f>
        <v>#REF!</v>
      </c>
      <c r="AW182" s="155">
        <v>501636</v>
      </c>
      <c r="AX182" t="str">
        <f>VLOOKUP($BA182,Jobcodemaster!$A:$J,4,0)</f>
        <v>IC1</v>
      </c>
      <c r="AY182" t="str">
        <f>VLOOKUP($BA182,Jobcodemaster!$A:$J,5,0)</f>
        <v>L3</v>
      </c>
      <c r="AZ182" t="str">
        <f t="shared" si="69"/>
        <v>3</v>
      </c>
      <c r="BA182" s="155">
        <f t="shared" si="70"/>
        <v>20310</v>
      </c>
      <c r="BB182" t="str">
        <f>VLOOKUP($BA182,Jobcodemaster!$A:$J,7,0)</f>
        <v>20310.Staff Consultant - IC1</v>
      </c>
      <c r="BC182" t="str">
        <f>VLOOKUP($BA182,Jobcodemaster!$A:$J,9,0)</f>
        <v>Staff Consultant</v>
      </c>
      <c r="BD182" t="str">
        <f>VLOOKUP($BA182,Jobcodemaster!$A:$J,2,0)</f>
        <v>Delivery</v>
      </c>
      <c r="BE182" t="str">
        <f>VLOOKUP($BA182,Jobcodemaster!$A:$J,3,0)</f>
        <v>B</v>
      </c>
      <c r="BF182" t="e">
        <f>VLOOKUP(AM182,#REF!,14,0)</f>
        <v>#REF!</v>
      </c>
      <c r="BG182" t="e">
        <f>VLOOKUP(AM182,#REF!,15,0)</f>
        <v>#REF!</v>
      </c>
      <c r="BH182" t="str">
        <f t="shared" si="71"/>
        <v>shuhei.kikuchi@oracle.com</v>
      </c>
      <c r="BI182" s="95">
        <f t="shared" si="72"/>
        <v>41730</v>
      </c>
      <c r="BJ182" t="str">
        <f t="shared" si="73"/>
        <v>NG</v>
      </c>
      <c r="BK182" t="str">
        <f t="shared" si="74"/>
        <v>JP-Tokyo-Akasaka Office</v>
      </c>
      <c r="BL182" t="str">
        <f t="shared" si="75"/>
        <v>ACB</v>
      </c>
      <c r="BM182" t="str">
        <f t="shared" si="76"/>
        <v>ｷｸﾁ ｼｭｳﾍｲ</v>
      </c>
      <c r="BN182" t="str">
        <f t="shared" si="77"/>
        <v>Shuhei Kikuchi</v>
      </c>
      <c r="BO182" s="164">
        <f t="shared" si="78"/>
        <v>0</v>
      </c>
      <c r="BP182" t="str">
        <f t="shared" si="79"/>
        <v>きくち しゅうへい</v>
      </c>
      <c r="BQ182" t="e">
        <f>VLOOKUP(AM182,#REF!,12,0)</f>
        <v>#REF!</v>
      </c>
      <c r="BS182" s="173" t="str">
        <f t="shared" si="80"/>
        <v/>
      </c>
      <c r="BT182" s="173" t="str">
        <f t="shared" si="80"/>
        <v/>
      </c>
      <c r="BU182" s="173" t="str">
        <f t="shared" si="80"/>
        <v/>
      </c>
      <c r="BV182" s="173" t="str">
        <f t="shared" si="62"/>
        <v/>
      </c>
      <c r="BW182" s="173" t="e">
        <f t="shared" si="81"/>
        <v>#REF!</v>
      </c>
      <c r="BX182" s="173" t="str">
        <f t="shared" si="82"/>
        <v/>
      </c>
      <c r="BY182" s="174" t="str">
        <f t="shared" si="83"/>
        <v/>
      </c>
      <c r="BZ182" t="str">
        <f t="shared" si="84"/>
        <v/>
      </c>
      <c r="CA182" s="214" t="str">
        <f t="shared" si="85"/>
        <v/>
      </c>
      <c r="CB182" t="str">
        <f t="shared" si="86"/>
        <v/>
      </c>
      <c r="CC182" t="e">
        <f t="shared" si="87"/>
        <v>#REF!</v>
      </c>
      <c r="CD182" t="e">
        <f t="shared" si="63"/>
        <v>#REF!</v>
      </c>
      <c r="CE182" t="str">
        <f t="shared" si="88"/>
        <v/>
      </c>
      <c r="CF182" t="str">
        <f t="shared" si="89"/>
        <v/>
      </c>
      <c r="CG182" t="str">
        <f t="shared" si="90"/>
        <v/>
      </c>
    </row>
    <row r="183" spans="1:85">
      <c r="A183" t="s">
        <v>51</v>
      </c>
      <c r="B183">
        <v>8426</v>
      </c>
      <c r="C183" t="s">
        <v>1411</v>
      </c>
      <c r="D183" t="s">
        <v>1324</v>
      </c>
      <c r="E183" t="s">
        <v>54</v>
      </c>
      <c r="F183" t="s">
        <v>397</v>
      </c>
      <c r="G183" t="s">
        <v>1142</v>
      </c>
      <c r="H183" t="s">
        <v>1325</v>
      </c>
      <c r="I183" t="s">
        <v>55</v>
      </c>
      <c r="J183" t="s">
        <v>398</v>
      </c>
      <c r="K183" t="s">
        <v>1143</v>
      </c>
      <c r="L183" t="s">
        <v>1326</v>
      </c>
      <c r="M183" s="217">
        <v>508835</v>
      </c>
      <c r="N183" t="s">
        <v>219</v>
      </c>
      <c r="O183" t="s">
        <v>355</v>
      </c>
      <c r="P183" t="str">
        <f t="shared" si="64"/>
        <v>2</v>
      </c>
      <c r="Q183">
        <v>20110</v>
      </c>
      <c r="R183" t="s">
        <v>568</v>
      </c>
      <c r="S183" t="s">
        <v>569</v>
      </c>
      <c r="T183" t="s">
        <v>368</v>
      </c>
      <c r="U183" t="s">
        <v>61</v>
      </c>
      <c r="V183">
        <v>1701</v>
      </c>
      <c r="W183" t="s">
        <v>1323</v>
      </c>
      <c r="X183" t="s">
        <v>1412</v>
      </c>
      <c r="Y183" s="95">
        <v>42461</v>
      </c>
      <c r="Z183" t="s">
        <v>201</v>
      </c>
      <c r="AA183" t="s">
        <v>118</v>
      </c>
      <c r="AB183" t="s">
        <v>162</v>
      </c>
      <c r="AC183" t="s">
        <v>4286</v>
      </c>
      <c r="AD183" t="s">
        <v>1414</v>
      </c>
      <c r="AF183" t="s">
        <v>1415</v>
      </c>
      <c r="AG183" t="s">
        <v>1331</v>
      </c>
      <c r="AI183" s="146" t="e">
        <v>#N/A</v>
      </c>
      <c r="AJ183" t="str">
        <f t="shared" si="65"/>
        <v>Active</v>
      </c>
      <c r="AK183">
        <f t="shared" si="66"/>
        <v>8426</v>
      </c>
      <c r="AL183" t="str">
        <f t="shared" si="67"/>
        <v>佐野 海斗</v>
      </c>
      <c r="AM183" s="155" t="e">
        <f>+VLOOKUP($AK183,#REF!,3,0)</f>
        <v>#REF!</v>
      </c>
      <c r="AN183" t="e">
        <f t="shared" si="68"/>
        <v>#REF!</v>
      </c>
      <c r="AO183" s="154" t="s">
        <v>54</v>
      </c>
      <c r="AP183" t="e">
        <f>VLOOKUP(AM183,#REF!,2,0)</f>
        <v>#REF!</v>
      </c>
      <c r="AQ183" t="e">
        <f>VLOOKUP(AM183,#REF!,3,0)</f>
        <v>#REF!</v>
      </c>
      <c r="AR183" t="e">
        <f>VLOOKUP(AM183,#REF!,4,0)</f>
        <v>#REF!</v>
      </c>
      <c r="AS183" t="str">
        <f t="shared" si="61"/>
        <v>Oracle Consulting Services</v>
      </c>
      <c r="AT183" t="e">
        <f>VLOOKUP(AM183,#REF!,6,0)</f>
        <v>#REF!</v>
      </c>
      <c r="AU183" t="e">
        <f>VLOOKUP(AM183,#REF!,7,0)</f>
        <v>#REF!</v>
      </c>
      <c r="AV183" t="e">
        <f>VLOOKUP(AM183,#REF!,8,0)</f>
        <v>#REF!</v>
      </c>
      <c r="AW183" s="155">
        <v>508835</v>
      </c>
      <c r="AX183" t="str">
        <f>VLOOKUP($BA183,Jobcodemaster!$A:$J,4,0)</f>
        <v>IC1</v>
      </c>
      <c r="AY183" t="str">
        <f>VLOOKUP($BA183,Jobcodemaster!$A:$J,5,0)</f>
        <v>L2</v>
      </c>
      <c r="AZ183" t="str">
        <f t="shared" si="69"/>
        <v>2</v>
      </c>
      <c r="BA183" s="155">
        <f t="shared" si="70"/>
        <v>20110</v>
      </c>
      <c r="BB183" t="str">
        <f>VLOOKUP($BA183,Jobcodemaster!$A:$J,7,0)</f>
        <v>20110.Associate Consultant - IC1</v>
      </c>
      <c r="BC183" t="str">
        <f>VLOOKUP($BA183,Jobcodemaster!$A:$J,9,0)</f>
        <v>Associate Consultant</v>
      </c>
      <c r="BD183" t="str">
        <f>VLOOKUP($BA183,Jobcodemaster!$A:$J,2,0)</f>
        <v>Delivery</v>
      </c>
      <c r="BE183" t="str">
        <f>VLOOKUP($BA183,Jobcodemaster!$A:$J,3,0)</f>
        <v>B</v>
      </c>
      <c r="BF183" t="e">
        <f>VLOOKUP(AM183,#REF!,14,0)</f>
        <v>#REF!</v>
      </c>
      <c r="BG183" t="e">
        <f>VLOOKUP(AM183,#REF!,15,0)</f>
        <v>#REF!</v>
      </c>
      <c r="BH183" t="str">
        <f t="shared" si="71"/>
        <v>kaito.sano@oracle.com</v>
      </c>
      <c r="BI183" s="95">
        <f t="shared" si="72"/>
        <v>42461</v>
      </c>
      <c r="BJ183" t="str">
        <f t="shared" si="73"/>
        <v>NG</v>
      </c>
      <c r="BK183" t="str">
        <f t="shared" si="74"/>
        <v>JP-Tokyo-Akasaka Office</v>
      </c>
      <c r="BL183" t="str">
        <f t="shared" si="75"/>
        <v>ACB</v>
      </c>
      <c r="BM183" t="str">
        <f t="shared" si="76"/>
        <v>ｻﾉ ｶｲﾄ</v>
      </c>
      <c r="BN183" t="str">
        <f t="shared" si="77"/>
        <v>Kaito Sano</v>
      </c>
      <c r="BO183" s="164">
        <f t="shared" si="78"/>
        <v>0</v>
      </c>
      <c r="BP183" t="str">
        <f t="shared" si="79"/>
        <v>さの かいと</v>
      </c>
      <c r="BQ183" t="e">
        <f>VLOOKUP(AM183,#REF!,12,0)</f>
        <v>#REF!</v>
      </c>
      <c r="BS183" s="173" t="str">
        <f t="shared" si="80"/>
        <v/>
      </c>
      <c r="BT183" s="173" t="str">
        <f t="shared" si="80"/>
        <v/>
      </c>
      <c r="BU183" s="173" t="str">
        <f t="shared" si="80"/>
        <v/>
      </c>
      <c r="BV183" s="173" t="str">
        <f t="shared" si="62"/>
        <v/>
      </c>
      <c r="BW183" s="173" t="e">
        <f t="shared" si="81"/>
        <v>#REF!</v>
      </c>
      <c r="BX183" s="173" t="str">
        <f t="shared" si="82"/>
        <v/>
      </c>
      <c r="BY183" s="174" t="str">
        <f t="shared" si="83"/>
        <v/>
      </c>
      <c r="BZ183" t="str">
        <f t="shared" si="84"/>
        <v/>
      </c>
      <c r="CA183" s="214" t="str">
        <f t="shared" si="85"/>
        <v/>
      </c>
      <c r="CB183" t="str">
        <f t="shared" si="86"/>
        <v/>
      </c>
      <c r="CC183" t="e">
        <f t="shared" si="87"/>
        <v>#REF!</v>
      </c>
      <c r="CD183" t="e">
        <f t="shared" si="63"/>
        <v>#REF!</v>
      </c>
      <c r="CE183" t="str">
        <f t="shared" si="88"/>
        <v/>
      </c>
      <c r="CF183" t="str">
        <f t="shared" si="89"/>
        <v/>
      </c>
      <c r="CG183" t="str">
        <f t="shared" si="90"/>
        <v/>
      </c>
    </row>
    <row r="184" spans="1:85">
      <c r="A184" t="s">
        <v>51</v>
      </c>
      <c r="B184">
        <v>8479</v>
      </c>
      <c r="C184" t="s">
        <v>1417</v>
      </c>
      <c r="D184" t="s">
        <v>1324</v>
      </c>
      <c r="E184" t="s">
        <v>54</v>
      </c>
      <c r="F184" t="s">
        <v>397</v>
      </c>
      <c r="G184" t="s">
        <v>1142</v>
      </c>
      <c r="H184" t="s">
        <v>1325</v>
      </c>
      <c r="I184" t="s">
        <v>55</v>
      </c>
      <c r="J184" t="s">
        <v>398</v>
      </c>
      <c r="K184" t="s">
        <v>1143</v>
      </c>
      <c r="L184" t="s">
        <v>1326</v>
      </c>
      <c r="M184" s="217">
        <v>506295</v>
      </c>
      <c r="N184" t="s">
        <v>219</v>
      </c>
      <c r="O184" t="s">
        <v>355</v>
      </c>
      <c r="P184" t="str">
        <f t="shared" si="64"/>
        <v>2</v>
      </c>
      <c r="Q184">
        <v>20110</v>
      </c>
      <c r="R184" t="s">
        <v>568</v>
      </c>
      <c r="S184" t="s">
        <v>569</v>
      </c>
      <c r="T184" t="s">
        <v>368</v>
      </c>
      <c r="U184" t="s">
        <v>61</v>
      </c>
      <c r="V184">
        <v>1701</v>
      </c>
      <c r="W184" t="s">
        <v>1323</v>
      </c>
      <c r="X184" t="s">
        <v>1418</v>
      </c>
      <c r="Y184" s="95">
        <v>42461</v>
      </c>
      <c r="Z184" t="s">
        <v>201</v>
      </c>
      <c r="AA184" t="s">
        <v>118</v>
      </c>
      <c r="AB184" t="s">
        <v>162</v>
      </c>
      <c r="AC184" t="s">
        <v>4287</v>
      </c>
      <c r="AD184" t="s">
        <v>1420</v>
      </c>
      <c r="AF184" t="s">
        <v>1421</v>
      </c>
      <c r="AG184" t="s">
        <v>1331</v>
      </c>
      <c r="AI184" s="146" t="e">
        <v>#N/A</v>
      </c>
      <c r="AJ184" t="str">
        <f t="shared" si="65"/>
        <v>Active</v>
      </c>
      <c r="AK184">
        <f t="shared" si="66"/>
        <v>8479</v>
      </c>
      <c r="AL184" t="str">
        <f t="shared" si="67"/>
        <v>山下 翔夢</v>
      </c>
      <c r="AM184" s="155" t="e">
        <f>+VLOOKUP($AK184,#REF!,3,0)</f>
        <v>#REF!</v>
      </c>
      <c r="AN184" t="e">
        <f t="shared" si="68"/>
        <v>#REF!</v>
      </c>
      <c r="AO184" s="154" t="s">
        <v>54</v>
      </c>
      <c r="AP184" t="e">
        <f>VLOOKUP(AM184,#REF!,2,0)</f>
        <v>#REF!</v>
      </c>
      <c r="AQ184" t="e">
        <f>VLOOKUP(AM184,#REF!,3,0)</f>
        <v>#REF!</v>
      </c>
      <c r="AR184" t="e">
        <f>VLOOKUP(AM184,#REF!,4,0)</f>
        <v>#REF!</v>
      </c>
      <c r="AS184" t="str">
        <f t="shared" si="61"/>
        <v>Oracle Consulting Services</v>
      </c>
      <c r="AT184" t="e">
        <f>VLOOKUP(AM184,#REF!,6,0)</f>
        <v>#REF!</v>
      </c>
      <c r="AU184" t="e">
        <f>VLOOKUP(AM184,#REF!,7,0)</f>
        <v>#REF!</v>
      </c>
      <c r="AV184" t="e">
        <f>VLOOKUP(AM184,#REF!,8,0)</f>
        <v>#REF!</v>
      </c>
      <c r="AW184" s="155">
        <v>506325</v>
      </c>
      <c r="AX184" t="str">
        <f>VLOOKUP($BA184,Jobcodemaster!$A:$J,4,0)</f>
        <v>IC1</v>
      </c>
      <c r="AY184" t="str">
        <f>VLOOKUP($BA184,Jobcodemaster!$A:$J,5,0)</f>
        <v>L2</v>
      </c>
      <c r="AZ184" t="str">
        <f t="shared" si="69"/>
        <v>2</v>
      </c>
      <c r="BA184" s="155">
        <f t="shared" si="70"/>
        <v>20110</v>
      </c>
      <c r="BB184" t="str">
        <f>VLOOKUP($BA184,Jobcodemaster!$A:$J,7,0)</f>
        <v>20110.Associate Consultant - IC1</v>
      </c>
      <c r="BC184" t="str">
        <f>VLOOKUP($BA184,Jobcodemaster!$A:$J,9,0)</f>
        <v>Associate Consultant</v>
      </c>
      <c r="BD184" t="str">
        <f>VLOOKUP($BA184,Jobcodemaster!$A:$J,2,0)</f>
        <v>Delivery</v>
      </c>
      <c r="BE184" t="str">
        <f>VLOOKUP($BA184,Jobcodemaster!$A:$J,3,0)</f>
        <v>B</v>
      </c>
      <c r="BF184" t="e">
        <f>VLOOKUP(AM184,#REF!,14,0)</f>
        <v>#REF!</v>
      </c>
      <c r="BG184" t="e">
        <f>VLOOKUP(AM184,#REF!,15,0)</f>
        <v>#REF!</v>
      </c>
      <c r="BH184" t="str">
        <f t="shared" si="71"/>
        <v>shion.yamashita@oracle.com</v>
      </c>
      <c r="BI184" s="95">
        <f t="shared" si="72"/>
        <v>42461</v>
      </c>
      <c r="BJ184" t="str">
        <f t="shared" si="73"/>
        <v>NG</v>
      </c>
      <c r="BK184" t="str">
        <f t="shared" si="74"/>
        <v>JP-Tokyo-Akasaka Office</v>
      </c>
      <c r="BL184" t="str">
        <f t="shared" si="75"/>
        <v>ACB</v>
      </c>
      <c r="BM184" t="str">
        <f t="shared" si="76"/>
        <v>ﾔﾏｼﾀ ｼｵﾝ</v>
      </c>
      <c r="BN184" t="str">
        <f t="shared" si="77"/>
        <v>Shion Yamashita</v>
      </c>
      <c r="BO184" s="164">
        <f t="shared" si="78"/>
        <v>0</v>
      </c>
      <c r="BP184" t="str">
        <f t="shared" si="79"/>
        <v>やました しおん</v>
      </c>
      <c r="BQ184" t="e">
        <f>VLOOKUP(AM184,#REF!,12,0)</f>
        <v>#REF!</v>
      </c>
      <c r="BS184" s="173" t="str">
        <f t="shared" si="80"/>
        <v>Y</v>
      </c>
      <c r="BT184" s="173" t="str">
        <f t="shared" si="80"/>
        <v/>
      </c>
      <c r="BU184" s="173" t="str">
        <f t="shared" si="80"/>
        <v/>
      </c>
      <c r="BV184" s="173" t="str">
        <f t="shared" si="62"/>
        <v/>
      </c>
      <c r="BW184" s="173" t="e">
        <f t="shared" si="81"/>
        <v>#REF!</v>
      </c>
      <c r="BX184" s="173" t="str">
        <f t="shared" si="82"/>
        <v>Y</v>
      </c>
      <c r="BY184" s="174">
        <f t="shared" si="83"/>
        <v>8479</v>
      </c>
      <c r="BZ184" t="str">
        <f t="shared" si="84"/>
        <v>shion.yamashita@oracle.com</v>
      </c>
      <c r="CA184" s="214">
        <f t="shared" si="85"/>
        <v>43574</v>
      </c>
      <c r="CB184">
        <f t="shared" si="86"/>
        <v>506325</v>
      </c>
      <c r="CC184" t="e">
        <f t="shared" si="87"/>
        <v>#REF!</v>
      </c>
      <c r="CD184" t="e">
        <f t="shared" si="63"/>
        <v>#REF!</v>
      </c>
      <c r="CE184" t="str">
        <f t="shared" si="88"/>
        <v>JPBG  - Oracle Corporation Japan</v>
      </c>
      <c r="CF184" t="str">
        <f t="shared" si="89"/>
        <v/>
      </c>
      <c r="CG184" t="str">
        <f t="shared" si="90"/>
        <v/>
      </c>
    </row>
    <row r="185" spans="1:85">
      <c r="A185" t="s">
        <v>51</v>
      </c>
      <c r="B185">
        <v>952858</v>
      </c>
      <c r="C185" t="s">
        <v>1423</v>
      </c>
      <c r="D185" t="s">
        <v>1324</v>
      </c>
      <c r="E185" t="s">
        <v>54</v>
      </c>
      <c r="F185" t="s">
        <v>397</v>
      </c>
      <c r="G185" t="s">
        <v>1142</v>
      </c>
      <c r="H185" t="s">
        <v>1325</v>
      </c>
      <c r="I185" t="s">
        <v>55</v>
      </c>
      <c r="J185" t="s">
        <v>398</v>
      </c>
      <c r="K185" t="s">
        <v>1143</v>
      </c>
      <c r="L185" t="s">
        <v>1326</v>
      </c>
      <c r="M185" s="217">
        <v>508835</v>
      </c>
      <c r="N185" t="s">
        <v>219</v>
      </c>
      <c r="O185" t="s">
        <v>355</v>
      </c>
      <c r="P185" t="str">
        <f t="shared" si="64"/>
        <v>2</v>
      </c>
      <c r="Q185" s="149">
        <v>20110</v>
      </c>
      <c r="R185" t="s">
        <v>568</v>
      </c>
      <c r="S185" t="s">
        <v>569</v>
      </c>
      <c r="T185" t="s">
        <v>368</v>
      </c>
      <c r="U185" t="s">
        <v>61</v>
      </c>
      <c r="V185">
        <v>1701</v>
      </c>
      <c r="W185" t="s">
        <v>1323</v>
      </c>
      <c r="X185" t="s">
        <v>1424</v>
      </c>
      <c r="Y185" s="95">
        <v>42826</v>
      </c>
      <c r="Z185" t="s">
        <v>201</v>
      </c>
      <c r="AA185" t="s">
        <v>118</v>
      </c>
      <c r="AB185" t="s">
        <v>162</v>
      </c>
      <c r="AC185" t="s">
        <v>4288</v>
      </c>
      <c r="AD185" t="s">
        <v>1426</v>
      </c>
      <c r="AF185" t="s">
        <v>1427</v>
      </c>
      <c r="AG185" t="s">
        <v>1331</v>
      </c>
      <c r="AI185" s="146" t="s">
        <v>5017</v>
      </c>
      <c r="AJ185" t="str">
        <f t="shared" si="65"/>
        <v>Active</v>
      </c>
      <c r="AK185">
        <f t="shared" si="66"/>
        <v>952858</v>
      </c>
      <c r="AL185" t="str">
        <f t="shared" si="67"/>
        <v>中津川 慶</v>
      </c>
      <c r="AM185" s="155" t="e">
        <f>+VLOOKUP($AK185,#REF!,3,0)</f>
        <v>#REF!</v>
      </c>
      <c r="AN185" t="e">
        <f t="shared" si="68"/>
        <v>#REF!</v>
      </c>
      <c r="AO185" s="154" t="s">
        <v>54</v>
      </c>
      <c r="AP185" t="e">
        <f>VLOOKUP(AM185,#REF!,2,0)</f>
        <v>#REF!</v>
      </c>
      <c r="AQ185" t="e">
        <f>VLOOKUP(AM185,#REF!,3,0)</f>
        <v>#REF!</v>
      </c>
      <c r="AR185" t="e">
        <f>VLOOKUP(AM185,#REF!,4,0)</f>
        <v>#REF!</v>
      </c>
      <c r="AS185" t="str">
        <f t="shared" si="61"/>
        <v>Oracle Consulting Services</v>
      </c>
      <c r="AT185" t="e">
        <f>VLOOKUP(AM185,#REF!,6,0)</f>
        <v>#REF!</v>
      </c>
      <c r="AU185" t="e">
        <f>VLOOKUP(AM185,#REF!,7,0)</f>
        <v>#REF!</v>
      </c>
      <c r="AV185" t="e">
        <f>VLOOKUP(AM185,#REF!,8,0)</f>
        <v>#REF!</v>
      </c>
      <c r="AW185" s="155">
        <v>508835</v>
      </c>
      <c r="AX185" t="str">
        <f>VLOOKUP($BA185,Jobcodemaster!$A:$J,4,0)</f>
        <v>IC1</v>
      </c>
      <c r="AY185" t="str">
        <f>VLOOKUP($BA185,Jobcodemaster!$A:$J,5,0)</f>
        <v>L2</v>
      </c>
      <c r="AZ185" t="str">
        <f t="shared" si="69"/>
        <v>2</v>
      </c>
      <c r="BA185" s="155">
        <f t="shared" si="70"/>
        <v>20110</v>
      </c>
      <c r="BB185" t="str">
        <f>VLOOKUP($BA185,Jobcodemaster!$A:$J,7,0)</f>
        <v>20110.Associate Consultant - IC1</v>
      </c>
      <c r="BC185" t="str">
        <f>VLOOKUP($BA185,Jobcodemaster!$A:$J,9,0)</f>
        <v>Associate Consultant</v>
      </c>
      <c r="BD185" t="str">
        <f>VLOOKUP($BA185,Jobcodemaster!$A:$J,2,0)</f>
        <v>Delivery</v>
      </c>
      <c r="BE185" t="str">
        <f>VLOOKUP($BA185,Jobcodemaster!$A:$J,3,0)</f>
        <v>B</v>
      </c>
      <c r="BF185" t="e">
        <f>VLOOKUP(AM185,#REF!,14,0)</f>
        <v>#REF!</v>
      </c>
      <c r="BG185" t="e">
        <f>VLOOKUP(AM185,#REF!,15,0)</f>
        <v>#REF!</v>
      </c>
      <c r="BH185" t="str">
        <f t="shared" si="71"/>
        <v>kei.nakatsugawa@oracle.com</v>
      </c>
      <c r="BI185" s="95">
        <f t="shared" si="72"/>
        <v>42826</v>
      </c>
      <c r="BJ185" t="str">
        <f t="shared" si="73"/>
        <v>NG</v>
      </c>
      <c r="BK185" t="str">
        <f t="shared" si="74"/>
        <v>JP-Tokyo-Akasaka Office</v>
      </c>
      <c r="BL185" t="str">
        <f t="shared" si="75"/>
        <v>ACB</v>
      </c>
      <c r="BM185" t="str">
        <f t="shared" si="76"/>
        <v>ﾅｶﾂｶﾞﾜ ｹｲ</v>
      </c>
      <c r="BN185" t="str">
        <f t="shared" si="77"/>
        <v>Kei Nakatsugawa</v>
      </c>
      <c r="BO185" s="164">
        <f t="shared" si="78"/>
        <v>0</v>
      </c>
      <c r="BP185" t="str">
        <f t="shared" si="79"/>
        <v>なかつがわ けい</v>
      </c>
      <c r="BQ185" t="e">
        <f>VLOOKUP(AM185,#REF!,12,0)</f>
        <v>#REF!</v>
      </c>
      <c r="BS185" s="173" t="str">
        <f t="shared" si="80"/>
        <v/>
      </c>
      <c r="BT185" s="173" t="str">
        <f t="shared" si="80"/>
        <v/>
      </c>
      <c r="BU185" s="173" t="str">
        <f t="shared" si="80"/>
        <v/>
      </c>
      <c r="BV185" s="173" t="str">
        <f t="shared" si="62"/>
        <v/>
      </c>
      <c r="BW185" s="173" t="e">
        <f t="shared" si="81"/>
        <v>#REF!</v>
      </c>
      <c r="BX185" s="173" t="str">
        <f t="shared" si="82"/>
        <v/>
      </c>
      <c r="BY185" s="174" t="str">
        <f t="shared" si="83"/>
        <v/>
      </c>
      <c r="BZ185" t="str">
        <f t="shared" si="84"/>
        <v/>
      </c>
      <c r="CA185" s="214" t="str">
        <f t="shared" si="85"/>
        <v/>
      </c>
      <c r="CB185" t="str">
        <f t="shared" si="86"/>
        <v/>
      </c>
      <c r="CC185" t="e">
        <f t="shared" si="87"/>
        <v>#REF!</v>
      </c>
      <c r="CD185" t="e">
        <f t="shared" si="63"/>
        <v>#REF!</v>
      </c>
      <c r="CE185" t="str">
        <f t="shared" si="88"/>
        <v/>
      </c>
      <c r="CF185" t="str">
        <f t="shared" si="89"/>
        <v/>
      </c>
      <c r="CG185" t="str">
        <f t="shared" si="90"/>
        <v/>
      </c>
    </row>
    <row r="186" spans="1:85">
      <c r="A186" t="s">
        <v>51</v>
      </c>
      <c r="B186">
        <v>3545</v>
      </c>
      <c r="C186" t="s">
        <v>1429</v>
      </c>
      <c r="D186" t="s">
        <v>4076</v>
      </c>
      <c r="E186" t="s">
        <v>54</v>
      </c>
      <c r="F186" t="s">
        <v>397</v>
      </c>
      <c r="G186" t="s">
        <v>1142</v>
      </c>
      <c r="H186" t="s">
        <v>1431</v>
      </c>
      <c r="I186" t="s">
        <v>55</v>
      </c>
      <c r="J186" t="s">
        <v>398</v>
      </c>
      <c r="K186" t="s">
        <v>1143</v>
      </c>
      <c r="L186" t="s">
        <v>1432</v>
      </c>
      <c r="M186" s="217">
        <v>508835</v>
      </c>
      <c r="N186" t="s">
        <v>197</v>
      </c>
      <c r="O186" t="s">
        <v>170</v>
      </c>
      <c r="P186" t="str">
        <f t="shared" si="64"/>
        <v>7</v>
      </c>
      <c r="Q186" s="149">
        <v>21505</v>
      </c>
      <c r="R186" t="s">
        <v>608</v>
      </c>
      <c r="S186" t="s">
        <v>609</v>
      </c>
      <c r="T186" t="s">
        <v>368</v>
      </c>
      <c r="U186" t="s">
        <v>61</v>
      </c>
      <c r="V186">
        <v>2559</v>
      </c>
      <c r="W186" t="s">
        <v>460</v>
      </c>
      <c r="X186" t="s">
        <v>1433</v>
      </c>
      <c r="Y186" s="95">
        <v>39387</v>
      </c>
      <c r="Z186" t="s">
        <v>63</v>
      </c>
      <c r="AA186" t="s">
        <v>118</v>
      </c>
      <c r="AB186" t="s">
        <v>162</v>
      </c>
      <c r="AC186" t="s">
        <v>4289</v>
      </c>
      <c r="AD186" t="s">
        <v>1435</v>
      </c>
      <c r="AE186" t="s">
        <v>67</v>
      </c>
      <c r="AF186" t="s">
        <v>1436</v>
      </c>
      <c r="AG186" t="s">
        <v>1437</v>
      </c>
      <c r="AI186" s="146" t="s">
        <v>5017</v>
      </c>
      <c r="AJ186" t="str">
        <f t="shared" si="65"/>
        <v>Active</v>
      </c>
      <c r="AK186">
        <f t="shared" si="66"/>
        <v>3545</v>
      </c>
      <c r="AL186" t="str">
        <f t="shared" si="67"/>
        <v>内村 友亮</v>
      </c>
      <c r="AM186" s="155" t="e">
        <f>+VLOOKUP($AK186,#REF!,3,0)</f>
        <v>#REF!</v>
      </c>
      <c r="AN186" t="e">
        <f t="shared" si="68"/>
        <v>#REF!</v>
      </c>
      <c r="AO186" s="154" t="s">
        <v>54</v>
      </c>
      <c r="AP186" t="e">
        <f>VLOOKUP(AM186,#REF!,2,0)</f>
        <v>#REF!</v>
      </c>
      <c r="AQ186" t="e">
        <f>VLOOKUP(AM186,#REF!,3,0)</f>
        <v>#REF!</v>
      </c>
      <c r="AR186" t="e">
        <f>VLOOKUP(AM186,#REF!,4,0)</f>
        <v>#REF!</v>
      </c>
      <c r="AS186" t="str">
        <f t="shared" si="61"/>
        <v>Oracle Consulting Services</v>
      </c>
      <c r="AT186" t="e">
        <f>VLOOKUP(AM186,#REF!,6,0)</f>
        <v>#REF!</v>
      </c>
      <c r="AU186" t="e">
        <f>VLOOKUP(AM186,#REF!,7,0)</f>
        <v>#REF!</v>
      </c>
      <c r="AV186" t="e">
        <f>VLOOKUP(AM186,#REF!,8,0)</f>
        <v>#REF!</v>
      </c>
      <c r="AW186" s="155">
        <v>508835</v>
      </c>
      <c r="AX186" t="str">
        <f>VLOOKUP($BA186,Jobcodemaster!$A:$J,4,0)</f>
        <v>M3</v>
      </c>
      <c r="AY186" t="str">
        <f>VLOOKUP($BA186,Jobcodemaster!$A:$J,5,0)</f>
        <v>L7</v>
      </c>
      <c r="AZ186" t="str">
        <f t="shared" si="69"/>
        <v>7</v>
      </c>
      <c r="BA186" s="155">
        <f t="shared" si="70"/>
        <v>21505</v>
      </c>
      <c r="BB186" t="str">
        <f>VLOOKUP($BA186,Jobcodemaster!$A:$J,7,0)</f>
        <v>21505.Consulting Technical Mgmt Manager - M3</v>
      </c>
      <c r="BC186" t="str">
        <f>VLOOKUP($BA186,Jobcodemaster!$A:$J,9,0)</f>
        <v>Consulting Technical Mgmt Manager</v>
      </c>
      <c r="BD186" t="str">
        <f>VLOOKUP($BA186,Jobcodemaster!$A:$J,2,0)</f>
        <v>Delivery</v>
      </c>
      <c r="BE186" t="str">
        <f>VLOOKUP($BA186,Jobcodemaster!$A:$J,3,0)</f>
        <v>B</v>
      </c>
      <c r="BF186" t="e">
        <f>VLOOKUP(AM186,#REF!,14,0)</f>
        <v>#REF!</v>
      </c>
      <c r="BG186" t="e">
        <f>VLOOKUP(AM186,#REF!,15,0)</f>
        <v>#REF!</v>
      </c>
      <c r="BH186" t="str">
        <f t="shared" si="71"/>
        <v>tomoaki.uchimura@oracle.com</v>
      </c>
      <c r="BI186" s="95">
        <f t="shared" si="72"/>
        <v>39387</v>
      </c>
      <c r="BJ186" t="str">
        <f t="shared" si="73"/>
        <v>C</v>
      </c>
      <c r="BK186" t="str">
        <f t="shared" si="74"/>
        <v>JP-Tokyo-Akasaka Office</v>
      </c>
      <c r="BL186" t="str">
        <f t="shared" si="75"/>
        <v>ACB</v>
      </c>
      <c r="BM186" t="str">
        <f t="shared" si="76"/>
        <v>ｳﾁﾑﾗ ﾄﾓｱｷ</v>
      </c>
      <c r="BN186" t="str">
        <f t="shared" si="77"/>
        <v>Tomoaki Uchimura</v>
      </c>
      <c r="BO186" s="164" t="str">
        <f t="shared" si="78"/>
        <v>Y</v>
      </c>
      <c r="BP186" t="str">
        <f t="shared" si="79"/>
        <v>うちむら ともあき</v>
      </c>
      <c r="BQ186" t="e">
        <f>VLOOKUP(AM186,#REF!,12,0)</f>
        <v>#REF!</v>
      </c>
      <c r="BS186" s="173" t="str">
        <f t="shared" si="80"/>
        <v/>
      </c>
      <c r="BT186" s="173" t="str">
        <f t="shared" si="80"/>
        <v/>
      </c>
      <c r="BU186" s="173" t="str">
        <f t="shared" si="80"/>
        <v/>
      </c>
      <c r="BV186" s="173" t="str">
        <f t="shared" si="62"/>
        <v/>
      </c>
      <c r="BW186" s="173" t="e">
        <f t="shared" si="81"/>
        <v>#REF!</v>
      </c>
      <c r="BX186" s="173" t="str">
        <f t="shared" si="82"/>
        <v/>
      </c>
      <c r="BY186" s="174" t="str">
        <f t="shared" si="83"/>
        <v/>
      </c>
      <c r="BZ186" t="str">
        <f t="shared" si="84"/>
        <v/>
      </c>
      <c r="CA186" s="214" t="str">
        <f t="shared" si="85"/>
        <v/>
      </c>
      <c r="CB186" t="str">
        <f t="shared" si="86"/>
        <v/>
      </c>
      <c r="CC186" t="e">
        <f t="shared" si="87"/>
        <v>#REF!</v>
      </c>
      <c r="CD186" t="e">
        <f t="shared" si="63"/>
        <v>#REF!</v>
      </c>
      <c r="CE186" t="str">
        <f t="shared" si="88"/>
        <v/>
      </c>
      <c r="CF186" t="str">
        <f t="shared" si="89"/>
        <v/>
      </c>
      <c r="CG186" t="str">
        <f t="shared" si="90"/>
        <v/>
      </c>
    </row>
    <row r="187" spans="1:85">
      <c r="A187" t="s">
        <v>51</v>
      </c>
      <c r="B187">
        <v>1024440</v>
      </c>
      <c r="C187" t="s">
        <v>1439</v>
      </c>
      <c r="D187" t="s">
        <v>4076</v>
      </c>
      <c r="E187" t="s">
        <v>54</v>
      </c>
      <c r="F187" t="s">
        <v>397</v>
      </c>
      <c r="G187" t="s">
        <v>1142</v>
      </c>
      <c r="H187" t="s">
        <v>1431</v>
      </c>
      <c r="I187" t="s">
        <v>55</v>
      </c>
      <c r="J187" t="s">
        <v>398</v>
      </c>
      <c r="K187" t="s">
        <v>1143</v>
      </c>
      <c r="L187" t="s">
        <v>1432</v>
      </c>
      <c r="M187" s="217">
        <v>506315</v>
      </c>
      <c r="N187" t="s">
        <v>123</v>
      </c>
      <c r="O187" t="s">
        <v>124</v>
      </c>
      <c r="P187" t="str">
        <f t="shared" si="64"/>
        <v>5</v>
      </c>
      <c r="Q187" s="149">
        <v>21620</v>
      </c>
      <c r="R187" t="s">
        <v>652</v>
      </c>
      <c r="S187" t="s">
        <v>653</v>
      </c>
      <c r="T187" t="s">
        <v>529</v>
      </c>
      <c r="U187" t="s">
        <v>61</v>
      </c>
      <c r="V187">
        <v>3545</v>
      </c>
      <c r="W187" t="s">
        <v>1429</v>
      </c>
      <c r="X187" t="s">
        <v>1440</v>
      </c>
      <c r="Y187" s="95">
        <v>43205</v>
      </c>
      <c r="Z187" t="s">
        <v>63</v>
      </c>
      <c r="AA187" t="s">
        <v>118</v>
      </c>
      <c r="AB187" t="s">
        <v>162</v>
      </c>
      <c r="AC187" t="s">
        <v>4290</v>
      </c>
      <c r="AD187" t="s">
        <v>1442</v>
      </c>
      <c r="AF187" t="s">
        <v>1443</v>
      </c>
      <c r="AG187" t="s">
        <v>1437</v>
      </c>
      <c r="AI187" s="146" t="s">
        <v>5017</v>
      </c>
      <c r="AJ187" t="str">
        <f t="shared" si="65"/>
        <v>Active</v>
      </c>
      <c r="AK187">
        <f t="shared" si="66"/>
        <v>1024440</v>
      </c>
      <c r="AL187" t="str">
        <f t="shared" si="67"/>
        <v>阿部 研司</v>
      </c>
      <c r="AM187" s="155" t="e">
        <f>+VLOOKUP($AK187,#REF!,3,0)</f>
        <v>#REF!</v>
      </c>
      <c r="AN187" t="e">
        <f t="shared" si="68"/>
        <v>#REF!</v>
      </c>
      <c r="AO187" s="154" t="s">
        <v>54</v>
      </c>
      <c r="AP187" t="e">
        <f>VLOOKUP(AM187,#REF!,2,0)</f>
        <v>#REF!</v>
      </c>
      <c r="AQ187" t="e">
        <f>VLOOKUP(AM187,#REF!,3,0)</f>
        <v>#REF!</v>
      </c>
      <c r="AR187" t="e">
        <f>VLOOKUP(AM187,#REF!,4,0)</f>
        <v>#REF!</v>
      </c>
      <c r="AS187" t="str">
        <f t="shared" si="61"/>
        <v>Oracle Consulting Services</v>
      </c>
      <c r="AT187" t="e">
        <f>VLOOKUP(AM187,#REF!,6,0)</f>
        <v>#REF!</v>
      </c>
      <c r="AU187" t="e">
        <f>VLOOKUP(AM187,#REF!,7,0)</f>
        <v>#REF!</v>
      </c>
      <c r="AV187" t="e">
        <f>VLOOKUP(AM187,#REF!,8,0)</f>
        <v>#REF!</v>
      </c>
      <c r="AW187" s="155">
        <v>506325</v>
      </c>
      <c r="AX187" t="str">
        <f>VLOOKUP($BA187,Jobcodemaster!$A:$J,4,0)</f>
        <v>IC3</v>
      </c>
      <c r="AY187" t="str">
        <f>VLOOKUP($BA187,Jobcodemaster!$A:$J,5,0)</f>
        <v>L5</v>
      </c>
      <c r="AZ187" t="str">
        <f t="shared" si="69"/>
        <v>5</v>
      </c>
      <c r="BA187" s="155">
        <f t="shared" si="70"/>
        <v>21620</v>
      </c>
      <c r="BB187" t="str">
        <f>VLOOKUP($BA187,Jobcodemaster!$A:$J,7,0)</f>
        <v>21620.Consulting Solution Principal - IC3</v>
      </c>
      <c r="BC187" t="str">
        <f>VLOOKUP($BA187,Jobcodemaster!$A:$J,9,0)</f>
        <v>Consulting Solution Principal</v>
      </c>
      <c r="BD187" t="str">
        <f>VLOOKUP($BA187,Jobcodemaster!$A:$J,2,0)</f>
        <v>Solution</v>
      </c>
      <c r="BE187" t="str">
        <f>VLOOKUP($BA187,Jobcodemaster!$A:$J,3,0)</f>
        <v>B</v>
      </c>
      <c r="BF187" t="e">
        <f>VLOOKUP(AM187,#REF!,14,0)</f>
        <v>#REF!</v>
      </c>
      <c r="BG187" t="e">
        <f>VLOOKUP(AM187,#REF!,15,0)</f>
        <v>#REF!</v>
      </c>
      <c r="BH187" t="str">
        <f t="shared" si="71"/>
        <v>kenji.abe@oracle.com</v>
      </c>
      <c r="BI187" s="95">
        <f t="shared" si="72"/>
        <v>43205</v>
      </c>
      <c r="BJ187" t="str">
        <f t="shared" si="73"/>
        <v>C</v>
      </c>
      <c r="BK187" t="str">
        <f t="shared" si="74"/>
        <v>JP-Tokyo-Akasaka Office</v>
      </c>
      <c r="BL187" t="str">
        <f t="shared" si="75"/>
        <v>ACB</v>
      </c>
      <c r="BM187" t="str">
        <f t="shared" si="76"/>
        <v>ｱﾍﾞ ｹﾝｼﾞ</v>
      </c>
      <c r="BN187" t="str">
        <f t="shared" si="77"/>
        <v>Kenji Abe</v>
      </c>
      <c r="BO187" s="164">
        <f t="shared" si="78"/>
        <v>0</v>
      </c>
      <c r="BP187" t="str">
        <f t="shared" si="79"/>
        <v>あべ けんじ</v>
      </c>
      <c r="BQ187" t="e">
        <f>VLOOKUP(AM187,#REF!,12,0)</f>
        <v>#REF!</v>
      </c>
      <c r="BS187" s="173" t="str">
        <f t="shared" si="80"/>
        <v>Y</v>
      </c>
      <c r="BT187" s="173" t="str">
        <f t="shared" si="80"/>
        <v/>
      </c>
      <c r="BU187" s="173" t="str">
        <f t="shared" si="80"/>
        <v/>
      </c>
      <c r="BV187" s="173" t="str">
        <f t="shared" si="62"/>
        <v/>
      </c>
      <c r="BW187" s="173" t="e">
        <f t="shared" si="81"/>
        <v>#REF!</v>
      </c>
      <c r="BX187" s="173" t="str">
        <f t="shared" si="82"/>
        <v>Y</v>
      </c>
      <c r="BY187" s="174">
        <f t="shared" si="83"/>
        <v>1024440</v>
      </c>
      <c r="BZ187" t="str">
        <f t="shared" si="84"/>
        <v>kenji.abe@oracle.com</v>
      </c>
      <c r="CA187" s="214">
        <f t="shared" si="85"/>
        <v>43574</v>
      </c>
      <c r="CB187">
        <f t="shared" si="86"/>
        <v>506325</v>
      </c>
      <c r="CC187" t="e">
        <f t="shared" si="87"/>
        <v>#REF!</v>
      </c>
      <c r="CD187" t="e">
        <f t="shared" si="63"/>
        <v>#REF!</v>
      </c>
      <c r="CE187" t="str">
        <f t="shared" si="88"/>
        <v>JPBG  - Oracle Corporation Japan</v>
      </c>
      <c r="CF187" t="str">
        <f t="shared" si="89"/>
        <v/>
      </c>
      <c r="CG187" t="str">
        <f t="shared" si="90"/>
        <v/>
      </c>
    </row>
    <row r="188" spans="1:85">
      <c r="A188" t="s">
        <v>51</v>
      </c>
      <c r="B188">
        <v>4916</v>
      </c>
      <c r="C188" t="s">
        <v>1445</v>
      </c>
      <c r="D188" t="s">
        <v>4076</v>
      </c>
      <c r="E188" t="s">
        <v>54</v>
      </c>
      <c r="F188" t="s">
        <v>397</v>
      </c>
      <c r="G188" t="s">
        <v>1142</v>
      </c>
      <c r="H188" t="s">
        <v>1431</v>
      </c>
      <c r="I188" t="s">
        <v>55</v>
      </c>
      <c r="J188" t="s">
        <v>398</v>
      </c>
      <c r="K188" t="s">
        <v>1143</v>
      </c>
      <c r="L188" t="s">
        <v>1432</v>
      </c>
      <c r="M188" s="217">
        <v>506315</v>
      </c>
      <c r="N188" t="s">
        <v>273</v>
      </c>
      <c r="O188" t="s">
        <v>274</v>
      </c>
      <c r="P188" t="str">
        <f t="shared" si="64"/>
        <v>4</v>
      </c>
      <c r="Q188" s="149">
        <v>20410</v>
      </c>
      <c r="R188" t="s">
        <v>542</v>
      </c>
      <c r="S188" t="s">
        <v>543</v>
      </c>
      <c r="T188" t="s">
        <v>368</v>
      </c>
      <c r="U188" t="s">
        <v>61</v>
      </c>
      <c r="V188">
        <v>3545</v>
      </c>
      <c r="W188" t="s">
        <v>1429</v>
      </c>
      <c r="X188" t="s">
        <v>1447</v>
      </c>
      <c r="Y188" s="95">
        <v>41760</v>
      </c>
      <c r="Z188" t="s">
        <v>63</v>
      </c>
      <c r="AA188" t="s">
        <v>118</v>
      </c>
      <c r="AB188" t="s">
        <v>162</v>
      </c>
      <c r="AC188" t="s">
        <v>4291</v>
      </c>
      <c r="AD188" t="s">
        <v>1449</v>
      </c>
      <c r="AF188" t="s">
        <v>1450</v>
      </c>
      <c r="AG188" t="s">
        <v>1437</v>
      </c>
      <c r="AI188" s="146" t="s">
        <v>5017</v>
      </c>
      <c r="AJ188" t="str">
        <f t="shared" si="65"/>
        <v>Active</v>
      </c>
      <c r="AK188">
        <f t="shared" si="66"/>
        <v>4916</v>
      </c>
      <c r="AL188" t="str">
        <f t="shared" si="67"/>
        <v>今西 由人</v>
      </c>
      <c r="AM188" s="155" t="e">
        <f>+VLOOKUP($AK188,#REF!,3,0)</f>
        <v>#REF!</v>
      </c>
      <c r="AN188" t="e">
        <f t="shared" si="68"/>
        <v>#REF!</v>
      </c>
      <c r="AO188" s="154" t="s">
        <v>54</v>
      </c>
      <c r="AP188" t="e">
        <f>VLOOKUP(AM188,#REF!,2,0)</f>
        <v>#REF!</v>
      </c>
      <c r="AQ188" t="e">
        <f>VLOOKUP(AM188,#REF!,3,0)</f>
        <v>#REF!</v>
      </c>
      <c r="AR188" t="e">
        <f>VLOOKUP(AM188,#REF!,4,0)</f>
        <v>#REF!</v>
      </c>
      <c r="AS188" t="str">
        <f t="shared" si="61"/>
        <v>Oracle Consulting Services</v>
      </c>
      <c r="AT188" t="e">
        <f>VLOOKUP(AM188,#REF!,6,0)</f>
        <v>#REF!</v>
      </c>
      <c r="AU188" t="e">
        <f>VLOOKUP(AM188,#REF!,7,0)</f>
        <v>#REF!</v>
      </c>
      <c r="AV188" t="e">
        <f>VLOOKUP(AM188,#REF!,8,0)</f>
        <v>#REF!</v>
      </c>
      <c r="AW188" s="155">
        <v>506325</v>
      </c>
      <c r="AX188" t="str">
        <f>VLOOKUP($BA188,Jobcodemaster!$A:$J,4,0)</f>
        <v>IC2</v>
      </c>
      <c r="AY188" t="str">
        <f>VLOOKUP($BA188,Jobcodemaster!$A:$J,5,0)</f>
        <v>L4</v>
      </c>
      <c r="AZ188" t="str">
        <f t="shared" si="69"/>
        <v>4</v>
      </c>
      <c r="BA188" s="155">
        <f t="shared" si="70"/>
        <v>20410</v>
      </c>
      <c r="BB188" t="str">
        <f>VLOOKUP($BA188,Jobcodemaster!$A:$J,7,0)</f>
        <v>20410.Senior Consultant - IC2</v>
      </c>
      <c r="BC188" t="str">
        <f>VLOOKUP($BA188,Jobcodemaster!$A:$J,9,0)</f>
        <v>Senior Consultant</v>
      </c>
      <c r="BD188" t="str">
        <f>VLOOKUP($BA188,Jobcodemaster!$A:$J,2,0)</f>
        <v>Delivery</v>
      </c>
      <c r="BE188" t="str">
        <f>VLOOKUP($BA188,Jobcodemaster!$A:$J,3,0)</f>
        <v>B</v>
      </c>
      <c r="BF188" t="e">
        <f>VLOOKUP(AM188,#REF!,14,0)</f>
        <v>#REF!</v>
      </c>
      <c r="BG188" t="e">
        <f>VLOOKUP(AM188,#REF!,15,0)</f>
        <v>#REF!</v>
      </c>
      <c r="BH188" t="str">
        <f t="shared" si="71"/>
        <v>yoshito.imanishi@oracle.com</v>
      </c>
      <c r="BI188" s="95">
        <f t="shared" si="72"/>
        <v>41760</v>
      </c>
      <c r="BJ188" t="str">
        <f t="shared" si="73"/>
        <v>C</v>
      </c>
      <c r="BK188" t="str">
        <f t="shared" si="74"/>
        <v>JP-Tokyo-Akasaka Office</v>
      </c>
      <c r="BL188" t="str">
        <f t="shared" si="75"/>
        <v>ACB</v>
      </c>
      <c r="BM188" t="str">
        <f t="shared" si="76"/>
        <v>ｲﾏﾆｼ ﾖｼﾄ</v>
      </c>
      <c r="BN188" t="str">
        <f t="shared" si="77"/>
        <v>Yoshito Imanishi</v>
      </c>
      <c r="BO188" s="164">
        <f t="shared" si="78"/>
        <v>0</v>
      </c>
      <c r="BP188" t="str">
        <f t="shared" si="79"/>
        <v>いまにし よしと</v>
      </c>
      <c r="BQ188" t="e">
        <f>VLOOKUP(AM188,#REF!,12,0)</f>
        <v>#REF!</v>
      </c>
      <c r="BS188" s="173" t="str">
        <f t="shared" si="80"/>
        <v>Y</v>
      </c>
      <c r="BT188" s="173" t="str">
        <f t="shared" si="80"/>
        <v/>
      </c>
      <c r="BU188" s="173" t="str">
        <f t="shared" si="80"/>
        <v/>
      </c>
      <c r="BV188" s="173" t="str">
        <f t="shared" si="62"/>
        <v/>
      </c>
      <c r="BW188" s="173" t="e">
        <f t="shared" si="81"/>
        <v>#REF!</v>
      </c>
      <c r="BX188" s="173" t="str">
        <f t="shared" si="82"/>
        <v>Y</v>
      </c>
      <c r="BY188" s="174">
        <f t="shared" si="83"/>
        <v>4916</v>
      </c>
      <c r="BZ188" t="str">
        <f t="shared" si="84"/>
        <v>yoshito.imanishi@oracle.com</v>
      </c>
      <c r="CA188" s="214">
        <f t="shared" si="85"/>
        <v>43574</v>
      </c>
      <c r="CB188">
        <f t="shared" si="86"/>
        <v>506325</v>
      </c>
      <c r="CC188" t="e">
        <f t="shared" si="87"/>
        <v>#REF!</v>
      </c>
      <c r="CD188" t="e">
        <f t="shared" si="63"/>
        <v>#REF!</v>
      </c>
      <c r="CE188" t="str">
        <f t="shared" si="88"/>
        <v>JPBG  - Oracle Corporation Japan</v>
      </c>
      <c r="CF188" t="str">
        <f t="shared" si="89"/>
        <v/>
      </c>
      <c r="CG188" t="str">
        <f t="shared" si="90"/>
        <v/>
      </c>
    </row>
    <row r="189" spans="1:85">
      <c r="A189" t="s">
        <v>51</v>
      </c>
      <c r="B189">
        <v>4950</v>
      </c>
      <c r="C189" t="s">
        <v>1452</v>
      </c>
      <c r="D189" t="s">
        <v>4076</v>
      </c>
      <c r="E189" t="s">
        <v>54</v>
      </c>
      <c r="F189" t="s">
        <v>397</v>
      </c>
      <c r="G189" t="s">
        <v>1142</v>
      </c>
      <c r="H189" t="s">
        <v>1431</v>
      </c>
      <c r="I189" t="s">
        <v>55</v>
      </c>
      <c r="J189" t="s">
        <v>398</v>
      </c>
      <c r="K189" t="s">
        <v>1143</v>
      </c>
      <c r="L189" t="s">
        <v>1432</v>
      </c>
      <c r="M189" s="217">
        <v>508835</v>
      </c>
      <c r="N189" t="s">
        <v>219</v>
      </c>
      <c r="O189" t="s">
        <v>220</v>
      </c>
      <c r="P189" t="str">
        <f t="shared" si="64"/>
        <v>3</v>
      </c>
      <c r="Q189" s="149">
        <v>20310</v>
      </c>
      <c r="R189" t="s">
        <v>447</v>
      </c>
      <c r="S189" t="s">
        <v>448</v>
      </c>
      <c r="T189" t="s">
        <v>368</v>
      </c>
      <c r="U189" t="s">
        <v>61</v>
      </c>
      <c r="V189">
        <v>3545</v>
      </c>
      <c r="W189" t="s">
        <v>1429</v>
      </c>
      <c r="X189" t="s">
        <v>1453</v>
      </c>
      <c r="Y189" s="95">
        <v>41730</v>
      </c>
      <c r="Z189" t="s">
        <v>201</v>
      </c>
      <c r="AA189" t="s">
        <v>118</v>
      </c>
      <c r="AB189" t="s">
        <v>162</v>
      </c>
      <c r="AC189" t="s">
        <v>4292</v>
      </c>
      <c r="AD189" t="s">
        <v>1455</v>
      </c>
      <c r="AF189" t="s">
        <v>1456</v>
      </c>
      <c r="AG189" t="s">
        <v>1437</v>
      </c>
      <c r="AI189" s="146" t="s">
        <v>5026</v>
      </c>
      <c r="AJ189" t="str">
        <f t="shared" si="65"/>
        <v>Active</v>
      </c>
      <c r="AK189">
        <f t="shared" si="66"/>
        <v>4950</v>
      </c>
      <c r="AL189" t="str">
        <f t="shared" si="67"/>
        <v>辻井 由佳</v>
      </c>
      <c r="AM189" s="155" t="e">
        <f>+VLOOKUP($AK189,#REF!,3,0)</f>
        <v>#REF!</v>
      </c>
      <c r="AN189" t="e">
        <f t="shared" si="68"/>
        <v>#REF!</v>
      </c>
      <c r="AO189" s="154" t="s">
        <v>54</v>
      </c>
      <c r="AP189" t="e">
        <f>VLOOKUP(AM189,#REF!,2,0)</f>
        <v>#REF!</v>
      </c>
      <c r="AQ189" t="e">
        <f>VLOOKUP(AM189,#REF!,3,0)</f>
        <v>#REF!</v>
      </c>
      <c r="AR189" t="e">
        <f>VLOOKUP(AM189,#REF!,4,0)</f>
        <v>#REF!</v>
      </c>
      <c r="AS189" t="str">
        <f t="shared" si="61"/>
        <v>Oracle Consulting Services</v>
      </c>
      <c r="AT189" t="e">
        <f>VLOOKUP(AM189,#REF!,6,0)</f>
        <v>#REF!</v>
      </c>
      <c r="AU189" t="e">
        <f>VLOOKUP(AM189,#REF!,7,0)</f>
        <v>#REF!</v>
      </c>
      <c r="AV189" t="e">
        <f>VLOOKUP(AM189,#REF!,8,0)</f>
        <v>#REF!</v>
      </c>
      <c r="AW189" s="155">
        <v>508835</v>
      </c>
      <c r="AX189" t="str">
        <f>VLOOKUP($BA189,Jobcodemaster!$A:$J,4,0)</f>
        <v>IC1</v>
      </c>
      <c r="AY189" t="str">
        <f>VLOOKUP($BA189,Jobcodemaster!$A:$J,5,0)</f>
        <v>L3</v>
      </c>
      <c r="AZ189" t="str">
        <f t="shared" si="69"/>
        <v>3</v>
      </c>
      <c r="BA189" s="155">
        <f t="shared" si="70"/>
        <v>20310</v>
      </c>
      <c r="BB189" t="str">
        <f>VLOOKUP($BA189,Jobcodemaster!$A:$J,7,0)</f>
        <v>20310.Staff Consultant - IC1</v>
      </c>
      <c r="BC189" t="str">
        <f>VLOOKUP($BA189,Jobcodemaster!$A:$J,9,0)</f>
        <v>Staff Consultant</v>
      </c>
      <c r="BD189" t="str">
        <f>VLOOKUP($BA189,Jobcodemaster!$A:$J,2,0)</f>
        <v>Delivery</v>
      </c>
      <c r="BE189" t="str">
        <f>VLOOKUP($BA189,Jobcodemaster!$A:$J,3,0)</f>
        <v>B</v>
      </c>
      <c r="BF189" t="e">
        <f>VLOOKUP(AM189,#REF!,14,0)</f>
        <v>#REF!</v>
      </c>
      <c r="BG189" t="e">
        <f>VLOOKUP(AM189,#REF!,15,0)</f>
        <v>#REF!</v>
      </c>
      <c r="BH189" t="str">
        <f t="shared" si="71"/>
        <v>yuka.tsujii@oracle.com</v>
      </c>
      <c r="BI189" s="95">
        <f t="shared" si="72"/>
        <v>41730</v>
      </c>
      <c r="BJ189" t="str">
        <f t="shared" si="73"/>
        <v>NG</v>
      </c>
      <c r="BK189" t="str">
        <f t="shared" si="74"/>
        <v>JP-Tokyo-Akasaka Office</v>
      </c>
      <c r="BL189" t="str">
        <f t="shared" si="75"/>
        <v>ACB</v>
      </c>
      <c r="BM189" t="str">
        <f t="shared" si="76"/>
        <v>ﾂｼﾞｲ ﾕｶ</v>
      </c>
      <c r="BN189" t="str">
        <f t="shared" si="77"/>
        <v>Yuka Tsujii</v>
      </c>
      <c r="BO189" s="164">
        <f t="shared" si="78"/>
        <v>0</v>
      </c>
      <c r="BP189" t="str">
        <f t="shared" si="79"/>
        <v>つじい ゆか</v>
      </c>
      <c r="BQ189" t="e">
        <f>VLOOKUP(AM189,#REF!,12,0)</f>
        <v>#REF!</v>
      </c>
      <c r="BS189" s="173" t="str">
        <f t="shared" si="80"/>
        <v/>
      </c>
      <c r="BT189" s="173" t="str">
        <f t="shared" si="80"/>
        <v/>
      </c>
      <c r="BU189" s="173" t="str">
        <f t="shared" si="80"/>
        <v/>
      </c>
      <c r="BV189" s="173" t="str">
        <f t="shared" si="62"/>
        <v/>
      </c>
      <c r="BW189" s="173" t="e">
        <f t="shared" si="81"/>
        <v>#REF!</v>
      </c>
      <c r="BX189" s="173" t="str">
        <f t="shared" si="82"/>
        <v/>
      </c>
      <c r="BY189" s="174" t="str">
        <f t="shared" si="83"/>
        <v/>
      </c>
      <c r="BZ189" t="str">
        <f t="shared" si="84"/>
        <v/>
      </c>
      <c r="CA189" s="214" t="str">
        <f t="shared" si="85"/>
        <v/>
      </c>
      <c r="CB189" t="str">
        <f t="shared" si="86"/>
        <v/>
      </c>
      <c r="CC189" t="e">
        <f t="shared" si="87"/>
        <v>#REF!</v>
      </c>
      <c r="CD189" t="e">
        <f t="shared" si="63"/>
        <v>#REF!</v>
      </c>
      <c r="CE189" t="str">
        <f t="shared" si="88"/>
        <v/>
      </c>
      <c r="CF189" t="str">
        <f t="shared" si="89"/>
        <v/>
      </c>
      <c r="CG189" t="str">
        <f t="shared" si="90"/>
        <v/>
      </c>
    </row>
    <row r="190" spans="1:85">
      <c r="A190" t="s">
        <v>51</v>
      </c>
      <c r="B190">
        <v>4956</v>
      </c>
      <c r="C190" t="s">
        <v>1458</v>
      </c>
      <c r="D190" t="s">
        <v>4076</v>
      </c>
      <c r="E190" t="s">
        <v>54</v>
      </c>
      <c r="F190" t="s">
        <v>397</v>
      </c>
      <c r="G190" t="s">
        <v>1142</v>
      </c>
      <c r="H190" t="s">
        <v>1431</v>
      </c>
      <c r="I190" t="s">
        <v>55</v>
      </c>
      <c r="J190" t="s">
        <v>398</v>
      </c>
      <c r="K190" t="s">
        <v>1143</v>
      </c>
      <c r="L190" t="s">
        <v>1432</v>
      </c>
      <c r="M190" s="217">
        <v>506315</v>
      </c>
      <c r="N190" t="s">
        <v>219</v>
      </c>
      <c r="O190" t="s">
        <v>220</v>
      </c>
      <c r="P190" t="str">
        <f t="shared" si="64"/>
        <v>3</v>
      </c>
      <c r="Q190" s="149">
        <v>20310</v>
      </c>
      <c r="R190" t="s">
        <v>447</v>
      </c>
      <c r="S190" t="s">
        <v>448</v>
      </c>
      <c r="T190" t="s">
        <v>368</v>
      </c>
      <c r="U190" t="s">
        <v>61</v>
      </c>
      <c r="V190">
        <v>3545</v>
      </c>
      <c r="W190" t="s">
        <v>1429</v>
      </c>
      <c r="X190" t="s">
        <v>1459</v>
      </c>
      <c r="Y190" s="95">
        <v>41730</v>
      </c>
      <c r="Z190" t="s">
        <v>201</v>
      </c>
      <c r="AA190" t="s">
        <v>118</v>
      </c>
      <c r="AB190" t="s">
        <v>162</v>
      </c>
      <c r="AC190" t="s">
        <v>4293</v>
      </c>
      <c r="AD190" t="s">
        <v>1461</v>
      </c>
      <c r="AF190" t="s">
        <v>1462</v>
      </c>
      <c r="AG190" t="s">
        <v>1437</v>
      </c>
      <c r="AI190" s="146" t="s">
        <v>5017</v>
      </c>
      <c r="AJ190" t="str">
        <f t="shared" si="65"/>
        <v>Active</v>
      </c>
      <c r="AK190">
        <f t="shared" si="66"/>
        <v>4956</v>
      </c>
      <c r="AL190" t="str">
        <f t="shared" si="67"/>
        <v>仲庭 智美</v>
      </c>
      <c r="AM190" s="155" t="e">
        <f>+VLOOKUP($AK190,#REF!,3,0)</f>
        <v>#REF!</v>
      </c>
      <c r="AN190" t="e">
        <f t="shared" si="68"/>
        <v>#REF!</v>
      </c>
      <c r="AO190" s="154" t="s">
        <v>54</v>
      </c>
      <c r="AP190" t="e">
        <f>VLOOKUP(AM190,#REF!,2,0)</f>
        <v>#REF!</v>
      </c>
      <c r="AQ190" t="e">
        <f>VLOOKUP(AM190,#REF!,3,0)</f>
        <v>#REF!</v>
      </c>
      <c r="AR190" t="e">
        <f>VLOOKUP(AM190,#REF!,4,0)</f>
        <v>#REF!</v>
      </c>
      <c r="AS190" t="str">
        <f t="shared" si="61"/>
        <v>Oracle Consulting Services</v>
      </c>
      <c r="AT190" t="e">
        <f>VLOOKUP(AM190,#REF!,6,0)</f>
        <v>#REF!</v>
      </c>
      <c r="AU190" t="e">
        <f>VLOOKUP(AM190,#REF!,7,0)</f>
        <v>#REF!</v>
      </c>
      <c r="AV190" t="e">
        <f>VLOOKUP(AM190,#REF!,8,0)</f>
        <v>#REF!</v>
      </c>
      <c r="AW190" s="155">
        <v>506325</v>
      </c>
      <c r="AX190" t="str">
        <f>VLOOKUP($BA190,Jobcodemaster!$A:$J,4,0)</f>
        <v>IC1</v>
      </c>
      <c r="AY190" t="str">
        <f>VLOOKUP($BA190,Jobcodemaster!$A:$J,5,0)</f>
        <v>L3</v>
      </c>
      <c r="AZ190" t="str">
        <f t="shared" si="69"/>
        <v>3</v>
      </c>
      <c r="BA190" s="155">
        <f t="shared" si="70"/>
        <v>20310</v>
      </c>
      <c r="BB190" t="str">
        <f>VLOOKUP($BA190,Jobcodemaster!$A:$J,7,0)</f>
        <v>20310.Staff Consultant - IC1</v>
      </c>
      <c r="BC190" t="str">
        <f>VLOOKUP($BA190,Jobcodemaster!$A:$J,9,0)</f>
        <v>Staff Consultant</v>
      </c>
      <c r="BD190" t="str">
        <f>VLOOKUP($BA190,Jobcodemaster!$A:$J,2,0)</f>
        <v>Delivery</v>
      </c>
      <c r="BE190" t="str">
        <f>VLOOKUP($BA190,Jobcodemaster!$A:$J,3,0)</f>
        <v>B</v>
      </c>
      <c r="BF190" t="e">
        <f>VLOOKUP(AM190,#REF!,14,0)</f>
        <v>#REF!</v>
      </c>
      <c r="BG190" t="e">
        <f>VLOOKUP(AM190,#REF!,15,0)</f>
        <v>#REF!</v>
      </c>
      <c r="BH190" t="str">
        <f t="shared" si="71"/>
        <v>tomomi.nakaniwa@oracle.com</v>
      </c>
      <c r="BI190" s="95">
        <f t="shared" si="72"/>
        <v>41730</v>
      </c>
      <c r="BJ190" t="str">
        <f t="shared" si="73"/>
        <v>NG</v>
      </c>
      <c r="BK190" t="str">
        <f t="shared" si="74"/>
        <v>JP-Tokyo-Akasaka Office</v>
      </c>
      <c r="BL190" t="str">
        <f t="shared" si="75"/>
        <v>ACB</v>
      </c>
      <c r="BM190" t="str">
        <f t="shared" si="76"/>
        <v>ﾅｶﾆﾜ ﾄﾓﾐ</v>
      </c>
      <c r="BN190" t="str">
        <f t="shared" si="77"/>
        <v>Tomomi Nakaniwa</v>
      </c>
      <c r="BO190" s="164">
        <f t="shared" si="78"/>
        <v>0</v>
      </c>
      <c r="BP190" t="str">
        <f t="shared" si="79"/>
        <v>なかにわ ともみ</v>
      </c>
      <c r="BQ190" t="e">
        <f>VLOOKUP(AM190,#REF!,12,0)</f>
        <v>#REF!</v>
      </c>
      <c r="BS190" s="173" t="str">
        <f t="shared" si="80"/>
        <v>Y</v>
      </c>
      <c r="BT190" s="173" t="str">
        <f t="shared" si="80"/>
        <v/>
      </c>
      <c r="BU190" s="173" t="str">
        <f t="shared" si="80"/>
        <v/>
      </c>
      <c r="BV190" s="173" t="str">
        <f t="shared" si="62"/>
        <v/>
      </c>
      <c r="BW190" s="173" t="e">
        <f t="shared" si="81"/>
        <v>#REF!</v>
      </c>
      <c r="BX190" s="173" t="str">
        <f t="shared" si="82"/>
        <v>Y</v>
      </c>
      <c r="BY190" s="174">
        <f t="shared" si="83"/>
        <v>4956</v>
      </c>
      <c r="BZ190" t="str">
        <f t="shared" si="84"/>
        <v>tomomi.nakaniwa@oracle.com</v>
      </c>
      <c r="CA190" s="214">
        <f t="shared" si="85"/>
        <v>43574</v>
      </c>
      <c r="CB190">
        <f t="shared" si="86"/>
        <v>506325</v>
      </c>
      <c r="CC190" t="e">
        <f t="shared" si="87"/>
        <v>#REF!</v>
      </c>
      <c r="CD190" t="e">
        <f t="shared" si="63"/>
        <v>#REF!</v>
      </c>
      <c r="CE190" t="str">
        <f t="shared" si="88"/>
        <v>JPBG  - Oracle Corporation Japan</v>
      </c>
      <c r="CF190" t="str">
        <f t="shared" si="89"/>
        <v/>
      </c>
      <c r="CG190" t="str">
        <f t="shared" si="90"/>
        <v/>
      </c>
    </row>
    <row r="191" spans="1:85">
      <c r="A191" t="s">
        <v>51</v>
      </c>
      <c r="B191">
        <v>8184</v>
      </c>
      <c r="C191" t="s">
        <v>1464</v>
      </c>
      <c r="D191" t="s">
        <v>4076</v>
      </c>
      <c r="E191" t="s">
        <v>54</v>
      </c>
      <c r="F191" t="s">
        <v>397</v>
      </c>
      <c r="G191" t="s">
        <v>1142</v>
      </c>
      <c r="H191" t="s">
        <v>1431</v>
      </c>
      <c r="I191" t="s">
        <v>55</v>
      </c>
      <c r="J191" t="s">
        <v>398</v>
      </c>
      <c r="K191" t="s">
        <v>1143</v>
      </c>
      <c r="L191" t="s">
        <v>1432</v>
      </c>
      <c r="M191" s="217">
        <v>506315</v>
      </c>
      <c r="N191" t="s">
        <v>219</v>
      </c>
      <c r="O191" t="s">
        <v>220</v>
      </c>
      <c r="P191" t="str">
        <f t="shared" si="64"/>
        <v>3</v>
      </c>
      <c r="Q191" s="149">
        <v>20310</v>
      </c>
      <c r="R191" t="s">
        <v>447</v>
      </c>
      <c r="S191" t="s">
        <v>448</v>
      </c>
      <c r="T191" t="s">
        <v>368</v>
      </c>
      <c r="U191" t="s">
        <v>61</v>
      </c>
      <c r="V191">
        <v>3545</v>
      </c>
      <c r="W191" t="s">
        <v>1429</v>
      </c>
      <c r="X191" t="s">
        <v>1465</v>
      </c>
      <c r="Y191" s="95">
        <v>42107</v>
      </c>
      <c r="Z191" t="s">
        <v>63</v>
      </c>
      <c r="AA191" t="s">
        <v>118</v>
      </c>
      <c r="AB191" t="s">
        <v>162</v>
      </c>
      <c r="AC191" t="s">
        <v>4294</v>
      </c>
      <c r="AD191" t="s">
        <v>1467</v>
      </c>
      <c r="AF191" t="s">
        <v>1468</v>
      </c>
      <c r="AG191" t="s">
        <v>1437</v>
      </c>
      <c r="AI191" s="146" t="s">
        <v>5017</v>
      </c>
      <c r="AJ191" t="str">
        <f t="shared" si="65"/>
        <v>Active</v>
      </c>
      <c r="AK191">
        <f t="shared" si="66"/>
        <v>8184</v>
      </c>
      <c r="AL191" t="str">
        <f t="shared" si="67"/>
        <v>太田 恭介</v>
      </c>
      <c r="AM191" s="155" t="e">
        <f>+VLOOKUP($AK191,#REF!,3,0)</f>
        <v>#REF!</v>
      </c>
      <c r="AN191" t="e">
        <f t="shared" si="68"/>
        <v>#REF!</v>
      </c>
      <c r="AO191" s="154" t="s">
        <v>54</v>
      </c>
      <c r="AP191" t="e">
        <f>VLOOKUP(AM191,#REF!,2,0)</f>
        <v>#REF!</v>
      </c>
      <c r="AQ191" t="e">
        <f>VLOOKUP(AM191,#REF!,3,0)</f>
        <v>#REF!</v>
      </c>
      <c r="AR191" t="e">
        <f>VLOOKUP(AM191,#REF!,4,0)</f>
        <v>#REF!</v>
      </c>
      <c r="AS191" t="str">
        <f t="shared" si="61"/>
        <v>Oracle Consulting Services</v>
      </c>
      <c r="AT191" t="e">
        <f>VLOOKUP(AM191,#REF!,6,0)</f>
        <v>#REF!</v>
      </c>
      <c r="AU191" t="e">
        <f>VLOOKUP(AM191,#REF!,7,0)</f>
        <v>#REF!</v>
      </c>
      <c r="AV191" t="e">
        <f>VLOOKUP(AM191,#REF!,8,0)</f>
        <v>#REF!</v>
      </c>
      <c r="AW191" s="155">
        <v>506325</v>
      </c>
      <c r="AX191" t="str">
        <f>VLOOKUP($BA191,Jobcodemaster!$A:$J,4,0)</f>
        <v>IC1</v>
      </c>
      <c r="AY191" t="str">
        <f>VLOOKUP($BA191,Jobcodemaster!$A:$J,5,0)</f>
        <v>L3</v>
      </c>
      <c r="AZ191" t="str">
        <f t="shared" si="69"/>
        <v>3</v>
      </c>
      <c r="BA191" s="155">
        <f t="shared" si="70"/>
        <v>20310</v>
      </c>
      <c r="BB191" t="str">
        <f>VLOOKUP($BA191,Jobcodemaster!$A:$J,7,0)</f>
        <v>20310.Staff Consultant - IC1</v>
      </c>
      <c r="BC191" t="str">
        <f>VLOOKUP($BA191,Jobcodemaster!$A:$J,9,0)</f>
        <v>Staff Consultant</v>
      </c>
      <c r="BD191" t="str">
        <f>VLOOKUP($BA191,Jobcodemaster!$A:$J,2,0)</f>
        <v>Delivery</v>
      </c>
      <c r="BE191" t="str">
        <f>VLOOKUP($BA191,Jobcodemaster!$A:$J,3,0)</f>
        <v>B</v>
      </c>
      <c r="BF191" t="e">
        <f>VLOOKUP(AM191,#REF!,14,0)</f>
        <v>#REF!</v>
      </c>
      <c r="BG191" t="e">
        <f>VLOOKUP(AM191,#REF!,15,0)</f>
        <v>#REF!</v>
      </c>
      <c r="BH191" t="str">
        <f t="shared" si="71"/>
        <v>kyosuke.ohta@oracle.com</v>
      </c>
      <c r="BI191" s="95">
        <f t="shared" si="72"/>
        <v>42107</v>
      </c>
      <c r="BJ191" t="str">
        <f t="shared" si="73"/>
        <v>C</v>
      </c>
      <c r="BK191" t="str">
        <f t="shared" si="74"/>
        <v>JP-Tokyo-Akasaka Office</v>
      </c>
      <c r="BL191" t="str">
        <f t="shared" si="75"/>
        <v>ACB</v>
      </c>
      <c r="BM191" t="str">
        <f t="shared" si="76"/>
        <v>ｵｵﾀ ｷｮｳｽｹ</v>
      </c>
      <c r="BN191" t="str">
        <f t="shared" si="77"/>
        <v>Kyosuke Ohta</v>
      </c>
      <c r="BO191" s="164">
        <f t="shared" si="78"/>
        <v>0</v>
      </c>
      <c r="BP191" t="str">
        <f t="shared" si="79"/>
        <v>おおた きょうすけ</v>
      </c>
      <c r="BQ191" t="e">
        <f>VLOOKUP(AM191,#REF!,12,0)</f>
        <v>#REF!</v>
      </c>
      <c r="BS191" s="173" t="str">
        <f t="shared" si="80"/>
        <v>Y</v>
      </c>
      <c r="BT191" s="173" t="str">
        <f t="shared" si="80"/>
        <v/>
      </c>
      <c r="BU191" s="173" t="str">
        <f t="shared" si="80"/>
        <v/>
      </c>
      <c r="BV191" s="173" t="str">
        <f t="shared" si="62"/>
        <v/>
      </c>
      <c r="BW191" s="173" t="e">
        <f t="shared" si="81"/>
        <v>#REF!</v>
      </c>
      <c r="BX191" s="173" t="str">
        <f t="shared" si="82"/>
        <v>Y</v>
      </c>
      <c r="BY191" s="174">
        <f t="shared" si="83"/>
        <v>8184</v>
      </c>
      <c r="BZ191" t="str">
        <f t="shared" si="84"/>
        <v>kyosuke.ohta@oracle.com</v>
      </c>
      <c r="CA191" s="214">
        <f t="shared" si="85"/>
        <v>43574</v>
      </c>
      <c r="CB191">
        <f t="shared" si="86"/>
        <v>506325</v>
      </c>
      <c r="CC191" t="e">
        <f t="shared" si="87"/>
        <v>#REF!</v>
      </c>
      <c r="CD191" t="e">
        <f t="shared" si="63"/>
        <v>#REF!</v>
      </c>
      <c r="CE191" t="str">
        <f t="shared" si="88"/>
        <v>JPBG  - Oracle Corporation Japan</v>
      </c>
      <c r="CF191" t="str">
        <f t="shared" si="89"/>
        <v/>
      </c>
      <c r="CG191" t="str">
        <f t="shared" si="90"/>
        <v/>
      </c>
    </row>
    <row r="192" spans="1:85">
      <c r="A192" t="s">
        <v>51</v>
      </c>
      <c r="B192">
        <v>8328</v>
      </c>
      <c r="C192" t="s">
        <v>1470</v>
      </c>
      <c r="D192" t="s">
        <v>4076</v>
      </c>
      <c r="E192" t="s">
        <v>54</v>
      </c>
      <c r="F192" t="s">
        <v>397</v>
      </c>
      <c r="G192" t="s">
        <v>1142</v>
      </c>
      <c r="H192" t="s">
        <v>1431</v>
      </c>
      <c r="I192" t="s">
        <v>55</v>
      </c>
      <c r="J192" t="s">
        <v>398</v>
      </c>
      <c r="K192" t="s">
        <v>1143</v>
      </c>
      <c r="L192" t="s">
        <v>1432</v>
      </c>
      <c r="M192" s="217">
        <v>506315</v>
      </c>
      <c r="N192" t="s">
        <v>219</v>
      </c>
      <c r="O192" t="s">
        <v>220</v>
      </c>
      <c r="P192" t="str">
        <f t="shared" si="64"/>
        <v>3</v>
      </c>
      <c r="Q192" s="149">
        <v>20310</v>
      </c>
      <c r="R192" t="s">
        <v>447</v>
      </c>
      <c r="S192" t="s">
        <v>448</v>
      </c>
      <c r="T192" t="s">
        <v>368</v>
      </c>
      <c r="U192" t="s">
        <v>61</v>
      </c>
      <c r="V192">
        <v>3545</v>
      </c>
      <c r="W192" t="s">
        <v>1429</v>
      </c>
      <c r="X192" t="s">
        <v>1471</v>
      </c>
      <c r="Y192" s="95">
        <v>42339</v>
      </c>
      <c r="Z192" t="s">
        <v>63</v>
      </c>
      <c r="AA192" t="s">
        <v>118</v>
      </c>
      <c r="AB192" t="s">
        <v>162</v>
      </c>
      <c r="AC192" t="s">
        <v>4295</v>
      </c>
      <c r="AD192" t="s">
        <v>1473</v>
      </c>
      <c r="AF192" t="s">
        <v>1474</v>
      </c>
      <c r="AG192" t="s">
        <v>1437</v>
      </c>
      <c r="AI192" s="146" t="s">
        <v>5026</v>
      </c>
      <c r="AJ192" t="str">
        <f t="shared" si="65"/>
        <v>Active</v>
      </c>
      <c r="AK192">
        <f t="shared" si="66"/>
        <v>8328</v>
      </c>
      <c r="AL192" t="str">
        <f t="shared" si="67"/>
        <v>太田 裕美</v>
      </c>
      <c r="AM192" s="155" t="e">
        <f>+VLOOKUP($AK192,#REF!,3,0)</f>
        <v>#REF!</v>
      </c>
      <c r="AN192" t="e">
        <f t="shared" si="68"/>
        <v>#REF!</v>
      </c>
      <c r="AO192" s="154" t="s">
        <v>54</v>
      </c>
      <c r="AP192" t="e">
        <f>VLOOKUP(AM192,#REF!,2,0)</f>
        <v>#REF!</v>
      </c>
      <c r="AQ192" t="e">
        <f>VLOOKUP(AM192,#REF!,3,0)</f>
        <v>#REF!</v>
      </c>
      <c r="AR192" t="e">
        <f>VLOOKUP(AM192,#REF!,4,0)</f>
        <v>#REF!</v>
      </c>
      <c r="AS192" t="str">
        <f t="shared" si="61"/>
        <v>Oracle Consulting Services</v>
      </c>
      <c r="AT192" t="e">
        <f>VLOOKUP(AM192,#REF!,6,0)</f>
        <v>#REF!</v>
      </c>
      <c r="AU192" t="e">
        <f>VLOOKUP(AM192,#REF!,7,0)</f>
        <v>#REF!</v>
      </c>
      <c r="AV192" t="e">
        <f>VLOOKUP(AM192,#REF!,8,0)</f>
        <v>#REF!</v>
      </c>
      <c r="AW192" s="155">
        <v>506325</v>
      </c>
      <c r="AX192" t="str">
        <f>VLOOKUP($BA192,Jobcodemaster!$A:$J,4,0)</f>
        <v>IC1</v>
      </c>
      <c r="AY192" t="str">
        <f>VLOOKUP($BA192,Jobcodemaster!$A:$J,5,0)</f>
        <v>L3</v>
      </c>
      <c r="AZ192" t="str">
        <f t="shared" si="69"/>
        <v>3</v>
      </c>
      <c r="BA192" s="155">
        <f t="shared" si="70"/>
        <v>20310</v>
      </c>
      <c r="BB192" t="str">
        <f>VLOOKUP($BA192,Jobcodemaster!$A:$J,7,0)</f>
        <v>20310.Staff Consultant - IC1</v>
      </c>
      <c r="BC192" t="str">
        <f>VLOOKUP($BA192,Jobcodemaster!$A:$J,9,0)</f>
        <v>Staff Consultant</v>
      </c>
      <c r="BD192" t="str">
        <f>VLOOKUP($BA192,Jobcodemaster!$A:$J,2,0)</f>
        <v>Delivery</v>
      </c>
      <c r="BE192" t="str">
        <f>VLOOKUP($BA192,Jobcodemaster!$A:$J,3,0)</f>
        <v>B</v>
      </c>
      <c r="BF192" t="e">
        <f>VLOOKUP(AM192,#REF!,14,0)</f>
        <v>#REF!</v>
      </c>
      <c r="BG192" t="e">
        <f>VLOOKUP(AM192,#REF!,15,0)</f>
        <v>#REF!</v>
      </c>
      <c r="BH192" t="str">
        <f t="shared" si="71"/>
        <v>yumi.ota@oracle.com</v>
      </c>
      <c r="BI192" s="95">
        <f t="shared" si="72"/>
        <v>42339</v>
      </c>
      <c r="BJ192" t="str">
        <f t="shared" si="73"/>
        <v>C</v>
      </c>
      <c r="BK192" t="str">
        <f t="shared" si="74"/>
        <v>JP-Tokyo-Akasaka Office</v>
      </c>
      <c r="BL192" t="str">
        <f t="shared" si="75"/>
        <v>ACB</v>
      </c>
      <c r="BM192" t="str">
        <f t="shared" si="76"/>
        <v>ｵｵﾀ ﾕﾐ</v>
      </c>
      <c r="BN192" t="str">
        <f t="shared" si="77"/>
        <v>Yumi Ota</v>
      </c>
      <c r="BO192" s="164">
        <f t="shared" si="78"/>
        <v>0</v>
      </c>
      <c r="BP192" t="str">
        <f t="shared" si="79"/>
        <v>おおた ゆみ</v>
      </c>
      <c r="BQ192" t="e">
        <f>VLOOKUP(AM192,#REF!,12,0)</f>
        <v>#REF!</v>
      </c>
      <c r="BS192" s="173" t="str">
        <f t="shared" si="80"/>
        <v>Y</v>
      </c>
      <c r="BT192" s="173" t="str">
        <f t="shared" si="80"/>
        <v/>
      </c>
      <c r="BU192" s="173" t="str">
        <f t="shared" si="80"/>
        <v/>
      </c>
      <c r="BV192" s="173" t="str">
        <f t="shared" si="62"/>
        <v/>
      </c>
      <c r="BW192" s="173" t="e">
        <f t="shared" si="81"/>
        <v>#REF!</v>
      </c>
      <c r="BX192" s="173" t="str">
        <f t="shared" si="82"/>
        <v>Y</v>
      </c>
      <c r="BY192" s="174">
        <f t="shared" si="83"/>
        <v>8328</v>
      </c>
      <c r="BZ192" t="str">
        <f t="shared" si="84"/>
        <v>yumi.ota@oracle.com</v>
      </c>
      <c r="CA192" s="214">
        <f t="shared" si="85"/>
        <v>43574</v>
      </c>
      <c r="CB192">
        <f t="shared" si="86"/>
        <v>506325</v>
      </c>
      <c r="CC192" t="e">
        <f t="shared" si="87"/>
        <v>#REF!</v>
      </c>
      <c r="CD192" t="e">
        <f t="shared" si="63"/>
        <v>#REF!</v>
      </c>
      <c r="CE192" t="str">
        <f t="shared" si="88"/>
        <v>JPBG  - Oracle Corporation Japan</v>
      </c>
      <c r="CF192" t="str">
        <f t="shared" si="89"/>
        <v/>
      </c>
      <c r="CG192" t="str">
        <f t="shared" si="90"/>
        <v/>
      </c>
    </row>
    <row r="193" spans="1:85">
      <c r="A193" t="s">
        <v>51</v>
      </c>
      <c r="B193">
        <v>8437</v>
      </c>
      <c r="C193" t="s">
        <v>1476</v>
      </c>
      <c r="D193" t="s">
        <v>4076</v>
      </c>
      <c r="E193" t="s">
        <v>54</v>
      </c>
      <c r="F193" t="s">
        <v>397</v>
      </c>
      <c r="G193" t="s">
        <v>1142</v>
      </c>
      <c r="H193" t="s">
        <v>1431</v>
      </c>
      <c r="I193" t="s">
        <v>55</v>
      </c>
      <c r="J193" t="s">
        <v>398</v>
      </c>
      <c r="K193" t="s">
        <v>1143</v>
      </c>
      <c r="L193" t="s">
        <v>1432</v>
      </c>
      <c r="M193" s="217">
        <v>508835</v>
      </c>
      <c r="N193" t="s">
        <v>219</v>
      </c>
      <c r="O193" t="s">
        <v>220</v>
      </c>
      <c r="P193" t="str">
        <f t="shared" si="64"/>
        <v>3</v>
      </c>
      <c r="Q193" s="149">
        <v>20310</v>
      </c>
      <c r="R193" t="s">
        <v>447</v>
      </c>
      <c r="S193" t="s">
        <v>448</v>
      </c>
      <c r="T193" t="s">
        <v>368</v>
      </c>
      <c r="U193" t="s">
        <v>61</v>
      </c>
      <c r="V193">
        <v>3545</v>
      </c>
      <c r="W193" t="s">
        <v>1429</v>
      </c>
      <c r="X193" t="s">
        <v>1477</v>
      </c>
      <c r="Y193" s="95">
        <v>42522</v>
      </c>
      <c r="Z193" t="s">
        <v>63</v>
      </c>
      <c r="AA193" t="s">
        <v>118</v>
      </c>
      <c r="AB193" t="s">
        <v>162</v>
      </c>
      <c r="AC193" t="s">
        <v>4296</v>
      </c>
      <c r="AD193" t="s">
        <v>1479</v>
      </c>
      <c r="AF193" t="s">
        <v>1480</v>
      </c>
      <c r="AG193" t="s">
        <v>1437</v>
      </c>
      <c r="AI193" s="146" t="s">
        <v>5026</v>
      </c>
      <c r="AJ193" t="str">
        <f t="shared" si="65"/>
        <v>Active</v>
      </c>
      <c r="AK193">
        <f t="shared" si="66"/>
        <v>8437</v>
      </c>
      <c r="AL193" t="str">
        <f t="shared" si="67"/>
        <v>玉越 敬典</v>
      </c>
      <c r="AM193" s="155" t="e">
        <f>+VLOOKUP($AK193,#REF!,3,0)</f>
        <v>#REF!</v>
      </c>
      <c r="AN193" t="e">
        <f t="shared" si="68"/>
        <v>#REF!</v>
      </c>
      <c r="AO193" s="154" t="s">
        <v>54</v>
      </c>
      <c r="AP193" t="e">
        <f>VLOOKUP(AM193,#REF!,2,0)</f>
        <v>#REF!</v>
      </c>
      <c r="AQ193" t="e">
        <f>VLOOKUP(AM193,#REF!,3,0)</f>
        <v>#REF!</v>
      </c>
      <c r="AR193" t="e">
        <f>VLOOKUP(AM193,#REF!,4,0)</f>
        <v>#REF!</v>
      </c>
      <c r="AS193" t="str">
        <f t="shared" si="61"/>
        <v>Oracle Consulting Services</v>
      </c>
      <c r="AT193" t="e">
        <f>VLOOKUP(AM193,#REF!,6,0)</f>
        <v>#REF!</v>
      </c>
      <c r="AU193" t="e">
        <f>VLOOKUP(AM193,#REF!,7,0)</f>
        <v>#REF!</v>
      </c>
      <c r="AV193" t="e">
        <f>VLOOKUP(AM193,#REF!,8,0)</f>
        <v>#REF!</v>
      </c>
      <c r="AW193" s="155">
        <v>508835</v>
      </c>
      <c r="AX193" t="str">
        <f>VLOOKUP($BA193,Jobcodemaster!$A:$J,4,0)</f>
        <v>IC1</v>
      </c>
      <c r="AY193" t="str">
        <f>VLOOKUP($BA193,Jobcodemaster!$A:$J,5,0)</f>
        <v>L3</v>
      </c>
      <c r="AZ193" t="str">
        <f t="shared" si="69"/>
        <v>3</v>
      </c>
      <c r="BA193" s="155">
        <f t="shared" si="70"/>
        <v>20310</v>
      </c>
      <c r="BB193" t="str">
        <f>VLOOKUP($BA193,Jobcodemaster!$A:$J,7,0)</f>
        <v>20310.Staff Consultant - IC1</v>
      </c>
      <c r="BC193" t="str">
        <f>VLOOKUP($BA193,Jobcodemaster!$A:$J,9,0)</f>
        <v>Staff Consultant</v>
      </c>
      <c r="BD193" t="str">
        <f>VLOOKUP($BA193,Jobcodemaster!$A:$J,2,0)</f>
        <v>Delivery</v>
      </c>
      <c r="BE193" t="str">
        <f>VLOOKUP($BA193,Jobcodemaster!$A:$J,3,0)</f>
        <v>B</v>
      </c>
      <c r="BF193" t="e">
        <f>VLOOKUP(AM193,#REF!,14,0)</f>
        <v>#REF!</v>
      </c>
      <c r="BG193" t="e">
        <f>VLOOKUP(AM193,#REF!,15,0)</f>
        <v>#REF!</v>
      </c>
      <c r="BH193" t="str">
        <f t="shared" si="71"/>
        <v>hironori.tamakoshi@oracle.com</v>
      </c>
      <c r="BI193" s="95">
        <f t="shared" si="72"/>
        <v>42522</v>
      </c>
      <c r="BJ193" t="str">
        <f t="shared" si="73"/>
        <v>C</v>
      </c>
      <c r="BK193" t="str">
        <f t="shared" si="74"/>
        <v>JP-Tokyo-Akasaka Office</v>
      </c>
      <c r="BL193" t="str">
        <f t="shared" si="75"/>
        <v>ACB</v>
      </c>
      <c r="BM193" t="str">
        <f t="shared" si="76"/>
        <v>ﾀﾏｺｼ ﾋﾛﾉﾘ</v>
      </c>
      <c r="BN193" t="str">
        <f t="shared" si="77"/>
        <v>Hironori Tamakoshi</v>
      </c>
      <c r="BO193" s="164">
        <f t="shared" si="78"/>
        <v>0</v>
      </c>
      <c r="BP193" t="str">
        <f t="shared" si="79"/>
        <v>たまこし ひろのり</v>
      </c>
      <c r="BQ193" t="e">
        <f>VLOOKUP(AM193,#REF!,12,0)</f>
        <v>#REF!</v>
      </c>
      <c r="BS193" s="173" t="str">
        <f t="shared" si="80"/>
        <v/>
      </c>
      <c r="BT193" s="173" t="str">
        <f t="shared" si="80"/>
        <v/>
      </c>
      <c r="BU193" s="173" t="str">
        <f t="shared" si="80"/>
        <v/>
      </c>
      <c r="BV193" s="173" t="str">
        <f t="shared" si="62"/>
        <v/>
      </c>
      <c r="BW193" s="173" t="e">
        <f t="shared" si="81"/>
        <v>#REF!</v>
      </c>
      <c r="BX193" s="173" t="str">
        <f t="shared" si="82"/>
        <v/>
      </c>
      <c r="BY193" s="174" t="str">
        <f t="shared" si="83"/>
        <v/>
      </c>
      <c r="BZ193" t="str">
        <f t="shared" si="84"/>
        <v/>
      </c>
      <c r="CA193" s="214" t="str">
        <f t="shared" si="85"/>
        <v/>
      </c>
      <c r="CB193" t="str">
        <f t="shared" si="86"/>
        <v/>
      </c>
      <c r="CC193" t="e">
        <f t="shared" si="87"/>
        <v>#REF!</v>
      </c>
      <c r="CD193" t="e">
        <f t="shared" si="63"/>
        <v>#REF!</v>
      </c>
      <c r="CE193" t="str">
        <f t="shared" si="88"/>
        <v/>
      </c>
      <c r="CF193" t="str">
        <f t="shared" si="89"/>
        <v/>
      </c>
      <c r="CG193" t="str">
        <f t="shared" si="90"/>
        <v/>
      </c>
    </row>
    <row r="194" spans="1:85">
      <c r="A194" t="s">
        <v>51</v>
      </c>
      <c r="B194">
        <v>8454</v>
      </c>
      <c r="C194" t="s">
        <v>1482</v>
      </c>
      <c r="D194" t="s">
        <v>4076</v>
      </c>
      <c r="E194" t="s">
        <v>54</v>
      </c>
      <c r="F194" t="s">
        <v>397</v>
      </c>
      <c r="G194" t="s">
        <v>1142</v>
      </c>
      <c r="H194" t="s">
        <v>1431</v>
      </c>
      <c r="I194" t="s">
        <v>55</v>
      </c>
      <c r="J194" t="s">
        <v>398</v>
      </c>
      <c r="K194" t="s">
        <v>1143</v>
      </c>
      <c r="L194" t="s">
        <v>1432</v>
      </c>
      <c r="M194" s="217">
        <v>506315</v>
      </c>
      <c r="N194" t="s">
        <v>219</v>
      </c>
      <c r="O194" t="s">
        <v>355</v>
      </c>
      <c r="P194" t="str">
        <f t="shared" si="64"/>
        <v>2</v>
      </c>
      <c r="Q194" s="149">
        <v>20110</v>
      </c>
      <c r="R194" t="s">
        <v>568</v>
      </c>
      <c r="S194" t="s">
        <v>569</v>
      </c>
      <c r="T194" t="s">
        <v>368</v>
      </c>
      <c r="U194" t="s">
        <v>61</v>
      </c>
      <c r="V194">
        <v>3545</v>
      </c>
      <c r="W194" t="s">
        <v>1429</v>
      </c>
      <c r="X194" t="s">
        <v>1483</v>
      </c>
      <c r="Y194" s="95">
        <v>42461</v>
      </c>
      <c r="Z194" t="s">
        <v>201</v>
      </c>
      <c r="AA194" t="s">
        <v>118</v>
      </c>
      <c r="AB194" t="s">
        <v>162</v>
      </c>
      <c r="AC194" t="s">
        <v>4297</v>
      </c>
      <c r="AD194" t="s">
        <v>1485</v>
      </c>
      <c r="AF194" t="s">
        <v>1486</v>
      </c>
      <c r="AG194" t="s">
        <v>1437</v>
      </c>
      <c r="AI194" s="146" t="s">
        <v>5017</v>
      </c>
      <c r="AJ194" t="str">
        <f t="shared" si="65"/>
        <v>Active</v>
      </c>
      <c r="AK194">
        <f t="shared" si="66"/>
        <v>8454</v>
      </c>
      <c r="AL194" t="str">
        <f t="shared" si="67"/>
        <v>矢田 和也</v>
      </c>
      <c r="AM194" s="155" t="e">
        <f>+VLOOKUP($AK194,#REF!,3,0)</f>
        <v>#REF!</v>
      </c>
      <c r="AN194" t="e">
        <f t="shared" si="68"/>
        <v>#REF!</v>
      </c>
      <c r="AO194" s="154" t="s">
        <v>54</v>
      </c>
      <c r="AP194" t="e">
        <f>VLOOKUP(AM194,#REF!,2,0)</f>
        <v>#REF!</v>
      </c>
      <c r="AQ194" t="e">
        <f>VLOOKUP(AM194,#REF!,3,0)</f>
        <v>#REF!</v>
      </c>
      <c r="AR194" t="e">
        <f>VLOOKUP(AM194,#REF!,4,0)</f>
        <v>#REF!</v>
      </c>
      <c r="AS194" t="str">
        <f t="shared" si="61"/>
        <v>Oracle Consulting Services</v>
      </c>
      <c r="AT194" t="e">
        <f>VLOOKUP(AM194,#REF!,6,0)</f>
        <v>#REF!</v>
      </c>
      <c r="AU194" t="e">
        <f>VLOOKUP(AM194,#REF!,7,0)</f>
        <v>#REF!</v>
      </c>
      <c r="AV194" t="e">
        <f>VLOOKUP(AM194,#REF!,8,0)</f>
        <v>#REF!</v>
      </c>
      <c r="AW194" s="155">
        <v>506325</v>
      </c>
      <c r="AX194" t="str">
        <f>VLOOKUP($BA194,Jobcodemaster!$A:$J,4,0)</f>
        <v>IC1</v>
      </c>
      <c r="AY194" t="str">
        <f>VLOOKUP($BA194,Jobcodemaster!$A:$J,5,0)</f>
        <v>L2</v>
      </c>
      <c r="AZ194" t="str">
        <f t="shared" si="69"/>
        <v>2</v>
      </c>
      <c r="BA194" s="155">
        <f t="shared" si="70"/>
        <v>20110</v>
      </c>
      <c r="BB194" t="str">
        <f>VLOOKUP($BA194,Jobcodemaster!$A:$J,7,0)</f>
        <v>20110.Associate Consultant - IC1</v>
      </c>
      <c r="BC194" t="str">
        <f>VLOOKUP($BA194,Jobcodemaster!$A:$J,9,0)</f>
        <v>Associate Consultant</v>
      </c>
      <c r="BD194" t="str">
        <f>VLOOKUP($BA194,Jobcodemaster!$A:$J,2,0)</f>
        <v>Delivery</v>
      </c>
      <c r="BE194" t="str">
        <f>VLOOKUP($BA194,Jobcodemaster!$A:$J,3,0)</f>
        <v>B</v>
      </c>
      <c r="BF194" t="e">
        <f>VLOOKUP(AM194,#REF!,14,0)</f>
        <v>#REF!</v>
      </c>
      <c r="BG194" t="e">
        <f>VLOOKUP(AM194,#REF!,15,0)</f>
        <v>#REF!</v>
      </c>
      <c r="BH194" t="str">
        <f t="shared" si="71"/>
        <v>kazuya.yata@oracle.com</v>
      </c>
      <c r="BI194" s="95">
        <f t="shared" si="72"/>
        <v>42461</v>
      </c>
      <c r="BJ194" t="str">
        <f t="shared" si="73"/>
        <v>NG</v>
      </c>
      <c r="BK194" t="str">
        <f t="shared" si="74"/>
        <v>JP-Tokyo-Akasaka Office</v>
      </c>
      <c r="BL194" t="str">
        <f t="shared" si="75"/>
        <v>ACB</v>
      </c>
      <c r="BM194" t="str">
        <f t="shared" si="76"/>
        <v>ﾔﾀ ｶｽﾞﾔ</v>
      </c>
      <c r="BN194" t="str">
        <f t="shared" si="77"/>
        <v>Kazuya Yata</v>
      </c>
      <c r="BO194" s="164">
        <f t="shared" si="78"/>
        <v>0</v>
      </c>
      <c r="BP194" t="str">
        <f t="shared" si="79"/>
        <v>やた かずや</v>
      </c>
      <c r="BQ194" t="e">
        <f>VLOOKUP(AM194,#REF!,12,0)</f>
        <v>#REF!</v>
      </c>
      <c r="BS194" s="173" t="str">
        <f t="shared" si="80"/>
        <v>Y</v>
      </c>
      <c r="BT194" s="173" t="str">
        <f t="shared" si="80"/>
        <v/>
      </c>
      <c r="BU194" s="173" t="str">
        <f t="shared" si="80"/>
        <v/>
      </c>
      <c r="BV194" s="173" t="str">
        <f t="shared" si="62"/>
        <v/>
      </c>
      <c r="BW194" s="173" t="e">
        <f t="shared" si="81"/>
        <v>#REF!</v>
      </c>
      <c r="BX194" s="173" t="str">
        <f t="shared" si="82"/>
        <v>Y</v>
      </c>
      <c r="BY194" s="174">
        <f t="shared" si="83"/>
        <v>8454</v>
      </c>
      <c r="BZ194" t="str">
        <f t="shared" si="84"/>
        <v>kazuya.yata@oracle.com</v>
      </c>
      <c r="CA194" s="214">
        <f t="shared" si="85"/>
        <v>43574</v>
      </c>
      <c r="CB194">
        <f t="shared" si="86"/>
        <v>506325</v>
      </c>
      <c r="CC194" t="e">
        <f t="shared" si="87"/>
        <v>#REF!</v>
      </c>
      <c r="CD194" t="e">
        <f t="shared" si="63"/>
        <v>#REF!</v>
      </c>
      <c r="CE194" t="str">
        <f t="shared" si="88"/>
        <v>JPBG  - Oracle Corporation Japan</v>
      </c>
      <c r="CF194" t="str">
        <f t="shared" si="89"/>
        <v/>
      </c>
      <c r="CG194" t="str">
        <f t="shared" si="90"/>
        <v/>
      </c>
    </row>
    <row r="195" spans="1:85">
      <c r="A195" t="s">
        <v>51</v>
      </c>
      <c r="B195">
        <v>8469</v>
      </c>
      <c r="C195" t="s">
        <v>1488</v>
      </c>
      <c r="D195" t="s">
        <v>4076</v>
      </c>
      <c r="E195" t="s">
        <v>54</v>
      </c>
      <c r="F195" t="s">
        <v>397</v>
      </c>
      <c r="G195" t="s">
        <v>1142</v>
      </c>
      <c r="H195" t="s">
        <v>1431</v>
      </c>
      <c r="I195" t="s">
        <v>55</v>
      </c>
      <c r="J195" t="s">
        <v>398</v>
      </c>
      <c r="K195" t="s">
        <v>1143</v>
      </c>
      <c r="L195" t="s">
        <v>1432</v>
      </c>
      <c r="M195" s="217">
        <v>508835</v>
      </c>
      <c r="N195" t="s">
        <v>219</v>
      </c>
      <c r="O195" t="s">
        <v>355</v>
      </c>
      <c r="P195" t="str">
        <f t="shared" si="64"/>
        <v>2</v>
      </c>
      <c r="Q195" s="149">
        <v>20110</v>
      </c>
      <c r="R195" t="s">
        <v>568</v>
      </c>
      <c r="S195" t="s">
        <v>569</v>
      </c>
      <c r="T195" t="s">
        <v>368</v>
      </c>
      <c r="U195" t="s">
        <v>61</v>
      </c>
      <c r="V195">
        <v>3545</v>
      </c>
      <c r="W195" t="s">
        <v>1429</v>
      </c>
      <c r="X195" t="s">
        <v>1489</v>
      </c>
      <c r="Y195" s="95">
        <v>42461</v>
      </c>
      <c r="Z195" t="s">
        <v>201</v>
      </c>
      <c r="AA195" t="s">
        <v>118</v>
      </c>
      <c r="AB195" t="s">
        <v>162</v>
      </c>
      <c r="AC195" t="s">
        <v>4298</v>
      </c>
      <c r="AD195" t="s">
        <v>1491</v>
      </c>
      <c r="AF195" t="s">
        <v>1492</v>
      </c>
      <c r="AG195" t="s">
        <v>1437</v>
      </c>
      <c r="AI195" s="146" t="s">
        <v>5017</v>
      </c>
      <c r="AJ195" t="str">
        <f t="shared" si="65"/>
        <v>Active</v>
      </c>
      <c r="AK195">
        <f t="shared" si="66"/>
        <v>8469</v>
      </c>
      <c r="AL195" t="str">
        <f t="shared" si="67"/>
        <v>吉田 一貴</v>
      </c>
      <c r="AM195" s="155" t="e">
        <f>+VLOOKUP($AK195,#REF!,3,0)</f>
        <v>#REF!</v>
      </c>
      <c r="AN195" t="e">
        <f t="shared" si="68"/>
        <v>#REF!</v>
      </c>
      <c r="AO195" s="154" t="s">
        <v>54</v>
      </c>
      <c r="AP195" t="e">
        <f>VLOOKUP(AM195,#REF!,2,0)</f>
        <v>#REF!</v>
      </c>
      <c r="AQ195" t="e">
        <f>VLOOKUP(AM195,#REF!,3,0)</f>
        <v>#REF!</v>
      </c>
      <c r="AR195" t="e">
        <f>VLOOKUP(AM195,#REF!,4,0)</f>
        <v>#REF!</v>
      </c>
      <c r="AS195" t="str">
        <f t="shared" ref="AS195:AS258" si="91">I195</f>
        <v>Oracle Consulting Services</v>
      </c>
      <c r="AT195" t="e">
        <f>VLOOKUP(AM195,#REF!,6,0)</f>
        <v>#REF!</v>
      </c>
      <c r="AU195" t="e">
        <f>VLOOKUP(AM195,#REF!,7,0)</f>
        <v>#REF!</v>
      </c>
      <c r="AV195" t="e">
        <f>VLOOKUP(AM195,#REF!,8,0)</f>
        <v>#REF!</v>
      </c>
      <c r="AW195" s="155">
        <v>508835</v>
      </c>
      <c r="AX195" t="str">
        <f>VLOOKUP($BA195,Jobcodemaster!$A:$J,4,0)</f>
        <v>IC1</v>
      </c>
      <c r="AY195" t="str">
        <f>VLOOKUP($BA195,Jobcodemaster!$A:$J,5,0)</f>
        <v>L2</v>
      </c>
      <c r="AZ195" t="str">
        <f t="shared" si="69"/>
        <v>2</v>
      </c>
      <c r="BA195" s="155">
        <f t="shared" si="70"/>
        <v>20110</v>
      </c>
      <c r="BB195" t="str">
        <f>VLOOKUP($BA195,Jobcodemaster!$A:$J,7,0)</f>
        <v>20110.Associate Consultant - IC1</v>
      </c>
      <c r="BC195" t="str">
        <f>VLOOKUP($BA195,Jobcodemaster!$A:$J,9,0)</f>
        <v>Associate Consultant</v>
      </c>
      <c r="BD195" t="str">
        <f>VLOOKUP($BA195,Jobcodemaster!$A:$J,2,0)</f>
        <v>Delivery</v>
      </c>
      <c r="BE195" t="str">
        <f>VLOOKUP($BA195,Jobcodemaster!$A:$J,3,0)</f>
        <v>B</v>
      </c>
      <c r="BF195" t="e">
        <f>VLOOKUP(AM195,#REF!,14,0)</f>
        <v>#REF!</v>
      </c>
      <c r="BG195" t="e">
        <f>VLOOKUP(AM195,#REF!,15,0)</f>
        <v>#REF!</v>
      </c>
      <c r="BH195" t="str">
        <f t="shared" si="71"/>
        <v>kazuki.yoshida@oracle.com</v>
      </c>
      <c r="BI195" s="95">
        <f t="shared" si="72"/>
        <v>42461</v>
      </c>
      <c r="BJ195" t="str">
        <f t="shared" si="73"/>
        <v>NG</v>
      </c>
      <c r="BK195" t="str">
        <f t="shared" si="74"/>
        <v>JP-Tokyo-Akasaka Office</v>
      </c>
      <c r="BL195" t="str">
        <f t="shared" si="75"/>
        <v>ACB</v>
      </c>
      <c r="BM195" t="str">
        <f t="shared" si="76"/>
        <v>ﾖｼﾀﾞ ｶｽﾞｷ</v>
      </c>
      <c r="BN195" t="str">
        <f t="shared" si="77"/>
        <v>Kazuki Yoshida</v>
      </c>
      <c r="BO195" s="164">
        <f t="shared" si="78"/>
        <v>0</v>
      </c>
      <c r="BP195" t="str">
        <f t="shared" si="79"/>
        <v>よしだ かずき</v>
      </c>
      <c r="BQ195" t="e">
        <f>VLOOKUP(AM195,#REF!,12,0)</f>
        <v>#REF!</v>
      </c>
      <c r="BS195" s="173" t="str">
        <f t="shared" si="80"/>
        <v/>
      </c>
      <c r="BT195" s="173" t="str">
        <f t="shared" si="80"/>
        <v/>
      </c>
      <c r="BU195" s="173" t="str">
        <f t="shared" si="80"/>
        <v/>
      </c>
      <c r="BV195" s="173" t="str">
        <f t="shared" si="80"/>
        <v/>
      </c>
      <c r="BW195" s="173" t="e">
        <f t="shared" si="81"/>
        <v>#REF!</v>
      </c>
      <c r="BX195" s="173" t="str">
        <f t="shared" si="82"/>
        <v/>
      </c>
      <c r="BY195" s="174" t="str">
        <f t="shared" si="83"/>
        <v/>
      </c>
      <c r="BZ195" t="str">
        <f t="shared" si="84"/>
        <v/>
      </c>
      <c r="CA195" s="214" t="str">
        <f t="shared" si="85"/>
        <v/>
      </c>
      <c r="CB195" t="str">
        <f t="shared" si="86"/>
        <v/>
      </c>
      <c r="CC195" t="e">
        <f t="shared" si="87"/>
        <v>#REF!</v>
      </c>
      <c r="CD195" t="e">
        <f t="shared" ref="CD195:CD258" si="92">IF($BW195="","",VLOOKUP(CC:CC,AK:BH,24,FALSE))</f>
        <v>#REF!</v>
      </c>
      <c r="CE195" t="str">
        <f t="shared" si="88"/>
        <v/>
      </c>
      <c r="CF195" t="str">
        <f t="shared" si="89"/>
        <v/>
      </c>
      <c r="CG195" t="str">
        <f t="shared" si="90"/>
        <v/>
      </c>
    </row>
    <row r="196" spans="1:85">
      <c r="A196" t="s">
        <v>51</v>
      </c>
      <c r="B196">
        <v>875063</v>
      </c>
      <c r="C196" t="s">
        <v>1494</v>
      </c>
      <c r="D196" t="s">
        <v>4076</v>
      </c>
      <c r="E196" t="s">
        <v>54</v>
      </c>
      <c r="F196" t="s">
        <v>397</v>
      </c>
      <c r="G196" t="s">
        <v>1142</v>
      </c>
      <c r="H196" t="s">
        <v>1431</v>
      </c>
      <c r="I196" t="s">
        <v>55</v>
      </c>
      <c r="J196" t="s">
        <v>398</v>
      </c>
      <c r="K196" t="s">
        <v>1143</v>
      </c>
      <c r="L196" t="s">
        <v>1432</v>
      </c>
      <c r="M196" s="217">
        <v>506315</v>
      </c>
      <c r="N196" t="s">
        <v>219</v>
      </c>
      <c r="O196" t="s">
        <v>355</v>
      </c>
      <c r="P196" t="str">
        <f t="shared" ref="P196:P259" si="93">MID(O196,2,LEN(O196))</f>
        <v>2</v>
      </c>
      <c r="Q196" s="149">
        <v>20110</v>
      </c>
      <c r="R196" t="s">
        <v>568</v>
      </c>
      <c r="S196" t="s">
        <v>569</v>
      </c>
      <c r="T196" t="s">
        <v>368</v>
      </c>
      <c r="U196" t="s">
        <v>61</v>
      </c>
      <c r="V196">
        <v>3545</v>
      </c>
      <c r="W196" t="s">
        <v>1429</v>
      </c>
      <c r="X196" t="s">
        <v>1495</v>
      </c>
      <c r="Y196" s="95">
        <v>42461</v>
      </c>
      <c r="Z196" t="s">
        <v>201</v>
      </c>
      <c r="AA196" t="s">
        <v>118</v>
      </c>
      <c r="AB196" t="s">
        <v>162</v>
      </c>
      <c r="AC196" t="s">
        <v>4299</v>
      </c>
      <c r="AD196" t="s">
        <v>1497</v>
      </c>
      <c r="AF196" t="s">
        <v>1498</v>
      </c>
      <c r="AG196" t="s">
        <v>1437</v>
      </c>
      <c r="AI196" s="146" t="s">
        <v>5017</v>
      </c>
      <c r="AJ196" t="str">
        <f t="shared" ref="AJ196:AJ259" si="94">A196</f>
        <v>Active</v>
      </c>
      <c r="AK196">
        <f t="shared" ref="AK196:AK259" si="95">B196</f>
        <v>875063</v>
      </c>
      <c r="AL196" t="str">
        <f t="shared" ref="AL196:AL259" si="96">C196</f>
        <v>福田 久仁佳</v>
      </c>
      <c r="AM196" s="155" t="e">
        <f>+VLOOKUP($AK196,#REF!,3,0)</f>
        <v>#REF!</v>
      </c>
      <c r="AN196" t="e">
        <f t="shared" ref="AN196:AN259" si="97">CONCATENATE(AO196,IF(AP196="", "", " - "&amp;AP196),IF(AQ196="",""," - "&amp;AQ196),IF(AR196="",""," - "&amp;AR196))</f>
        <v>#REF!</v>
      </c>
      <c r="AO196" s="154" t="s">
        <v>54</v>
      </c>
      <c r="AP196" t="e">
        <f>VLOOKUP(AM196,#REF!,2,0)</f>
        <v>#REF!</v>
      </c>
      <c r="AQ196" t="e">
        <f>VLOOKUP(AM196,#REF!,3,0)</f>
        <v>#REF!</v>
      </c>
      <c r="AR196" t="e">
        <f>VLOOKUP(AM196,#REF!,4,0)</f>
        <v>#REF!</v>
      </c>
      <c r="AS196" t="str">
        <f t="shared" si="91"/>
        <v>Oracle Consulting Services</v>
      </c>
      <c r="AT196" t="e">
        <f>VLOOKUP(AM196,#REF!,6,0)</f>
        <v>#REF!</v>
      </c>
      <c r="AU196" t="e">
        <f>VLOOKUP(AM196,#REF!,7,0)</f>
        <v>#REF!</v>
      </c>
      <c r="AV196" t="e">
        <f>VLOOKUP(AM196,#REF!,8,0)</f>
        <v>#REF!</v>
      </c>
      <c r="AW196" s="155">
        <v>506325</v>
      </c>
      <c r="AX196" t="str">
        <f>VLOOKUP($BA196,Jobcodemaster!$A:$J,4,0)</f>
        <v>IC1</v>
      </c>
      <c r="AY196" t="str">
        <f>VLOOKUP($BA196,Jobcodemaster!$A:$J,5,0)</f>
        <v>L2</v>
      </c>
      <c r="AZ196" t="str">
        <f t="shared" ref="AZ196:AZ259" si="98">MID(AY196,2,LEN(AY196))</f>
        <v>2</v>
      </c>
      <c r="BA196" s="155">
        <f t="shared" ref="BA196:BA259" si="99">Q196</f>
        <v>20110</v>
      </c>
      <c r="BB196" t="str">
        <f>VLOOKUP($BA196,Jobcodemaster!$A:$J,7,0)</f>
        <v>20110.Associate Consultant - IC1</v>
      </c>
      <c r="BC196" t="str">
        <f>VLOOKUP($BA196,Jobcodemaster!$A:$J,9,0)</f>
        <v>Associate Consultant</v>
      </c>
      <c r="BD196" t="str">
        <f>VLOOKUP($BA196,Jobcodemaster!$A:$J,2,0)</f>
        <v>Delivery</v>
      </c>
      <c r="BE196" t="str">
        <f>VLOOKUP($BA196,Jobcodemaster!$A:$J,3,0)</f>
        <v>B</v>
      </c>
      <c r="BF196" t="e">
        <f>VLOOKUP(AM196,#REF!,14,0)</f>
        <v>#REF!</v>
      </c>
      <c r="BG196" t="e">
        <f>VLOOKUP(AM196,#REF!,15,0)</f>
        <v>#REF!</v>
      </c>
      <c r="BH196" t="str">
        <f t="shared" ref="BH196:BH259" si="100">X196</f>
        <v>kunika.fukuda@oracle.com</v>
      </c>
      <c r="BI196" s="95">
        <f t="shared" ref="BI196:BI259" si="101">Y196</f>
        <v>42461</v>
      </c>
      <c r="BJ196" t="str">
        <f t="shared" ref="BJ196:BJ259" si="102">Z196</f>
        <v>NG</v>
      </c>
      <c r="BK196" t="str">
        <f t="shared" ref="BK196:BK259" si="103">AA196</f>
        <v>JP-Tokyo-Akasaka Office</v>
      </c>
      <c r="BL196" t="str">
        <f t="shared" ref="BL196:BL259" si="104">AB196</f>
        <v>ACB</v>
      </c>
      <c r="BM196" t="str">
        <f t="shared" ref="BM196:BM259" si="105">AC196</f>
        <v>ﾌｸﾀﾞ ｸﾆｶ</v>
      </c>
      <c r="BN196" t="str">
        <f t="shared" ref="BN196:BN259" si="106">AD196</f>
        <v>Kunika Fukuda</v>
      </c>
      <c r="BO196" s="164">
        <f t="shared" ref="BO196:BO259" si="107">AE196</f>
        <v>0</v>
      </c>
      <c r="BP196" t="str">
        <f t="shared" ref="BP196:BP259" si="108">AF196</f>
        <v>ふくだ くにか</v>
      </c>
      <c r="BQ196" t="e">
        <f>VLOOKUP(AM196,#REF!,12,0)</f>
        <v>#REF!</v>
      </c>
      <c r="BS196" s="173" t="str">
        <f t="shared" ref="BS196:BV259" si="109">IF(M196&lt;&gt;AW196,"Y","")</f>
        <v>Y</v>
      </c>
      <c r="BT196" s="173" t="str">
        <f t="shared" si="109"/>
        <v/>
      </c>
      <c r="BU196" s="173" t="str">
        <f t="shared" si="109"/>
        <v/>
      </c>
      <c r="BV196" s="173" t="str">
        <f t="shared" si="109"/>
        <v/>
      </c>
      <c r="BW196" s="173" t="e">
        <f t="shared" ref="BW196:BW259" si="110">IF(W196&lt;&gt;BG196,"Y","")</f>
        <v>#REF!</v>
      </c>
      <c r="BX196" s="173" t="str">
        <f t="shared" ref="BX196:BX259" si="111">IF(COUNTIF(BS196:BW196,"Y")&lt;&gt;0,"Y","")</f>
        <v>Y</v>
      </c>
      <c r="BY196" s="174">
        <f t="shared" ref="BY196:BY259" si="112">IF($BX196="","",B196)</f>
        <v>875063</v>
      </c>
      <c r="BZ196" t="str">
        <f t="shared" ref="BZ196:BZ259" si="113">IF($BX196="","",X196)</f>
        <v>kunika.fukuda@oracle.com</v>
      </c>
      <c r="CA196" s="214">
        <f t="shared" ref="CA196:CA259" si="114">IF($BX196="","",DATE(2019,4,19))</f>
        <v>43574</v>
      </c>
      <c r="CB196">
        <f t="shared" ref="CB196:CB259" si="115">IF($BS196="","",AW196)</f>
        <v>506325</v>
      </c>
      <c r="CC196" t="e">
        <f t="shared" ref="CC196:CC259" si="116">IF($BW196="","",VALUE(BF196))</f>
        <v>#REF!</v>
      </c>
      <c r="CD196" t="e">
        <f t="shared" si="92"/>
        <v>#REF!</v>
      </c>
      <c r="CE196" t="str">
        <f t="shared" ref="CE196:CE259" si="117">IF($BX196="","","JPBG  - Oracle Corporation Japan")</f>
        <v>JPBG  - Oracle Corporation Japan</v>
      </c>
      <c r="CF196" t="str">
        <f t="shared" ref="CF196:CF259" si="118">IF($BV196="","",AW196)</f>
        <v/>
      </c>
      <c r="CG196" t="str">
        <f t="shared" ref="CG196:CG259" si="119">IF($BV196="","",BB196)</f>
        <v/>
      </c>
    </row>
    <row r="197" spans="1:85">
      <c r="A197" t="s">
        <v>51</v>
      </c>
      <c r="B197">
        <v>4586</v>
      </c>
      <c r="C197" t="s">
        <v>1500</v>
      </c>
      <c r="D197" t="s">
        <v>1501</v>
      </c>
      <c r="E197" t="s">
        <v>54</v>
      </c>
      <c r="F197" t="s">
        <v>397</v>
      </c>
      <c r="G197" t="s">
        <v>1142</v>
      </c>
      <c r="H197" t="s">
        <v>1502</v>
      </c>
      <c r="I197" t="s">
        <v>55</v>
      </c>
      <c r="J197" t="s">
        <v>398</v>
      </c>
      <c r="K197" t="s">
        <v>1143</v>
      </c>
      <c r="L197" t="s">
        <v>1503</v>
      </c>
      <c r="M197" s="217">
        <v>508835</v>
      </c>
      <c r="N197" t="s">
        <v>157</v>
      </c>
      <c r="O197" t="s">
        <v>158</v>
      </c>
      <c r="P197" t="str">
        <f t="shared" si="93"/>
        <v>6</v>
      </c>
      <c r="Q197">
        <v>20710</v>
      </c>
      <c r="R197" t="s">
        <v>755</v>
      </c>
      <c r="S197" t="s">
        <v>756</v>
      </c>
      <c r="T197" t="s">
        <v>368</v>
      </c>
      <c r="U197" t="s">
        <v>61</v>
      </c>
      <c r="V197">
        <v>2559</v>
      </c>
      <c r="W197" t="s">
        <v>460</v>
      </c>
      <c r="X197" t="s">
        <v>1505</v>
      </c>
      <c r="Y197" s="95">
        <v>41122</v>
      </c>
      <c r="Z197" t="s">
        <v>63</v>
      </c>
      <c r="AA197" t="s">
        <v>118</v>
      </c>
      <c r="AB197" t="s">
        <v>162</v>
      </c>
      <c r="AC197" t="s">
        <v>4300</v>
      </c>
      <c r="AD197" t="s">
        <v>1507</v>
      </c>
      <c r="AE197" t="s">
        <v>67</v>
      </c>
      <c r="AF197" t="s">
        <v>1508</v>
      </c>
      <c r="AG197" t="s">
        <v>1509</v>
      </c>
      <c r="AI197" s="146" t="e">
        <v>#N/A</v>
      </c>
      <c r="AJ197" t="str">
        <f t="shared" si="94"/>
        <v>Active</v>
      </c>
      <c r="AK197">
        <f t="shared" si="95"/>
        <v>4586</v>
      </c>
      <c r="AL197" t="str">
        <f t="shared" si="96"/>
        <v>森 明代</v>
      </c>
      <c r="AM197" s="155" t="e">
        <f>+VLOOKUP($AK197,#REF!,3,0)</f>
        <v>#REF!</v>
      </c>
      <c r="AN197" t="e">
        <f t="shared" si="97"/>
        <v>#REF!</v>
      </c>
      <c r="AO197" s="154" t="s">
        <v>54</v>
      </c>
      <c r="AP197" t="e">
        <f>VLOOKUP(AM197,#REF!,2,0)</f>
        <v>#REF!</v>
      </c>
      <c r="AQ197" t="e">
        <f>VLOOKUP(AM197,#REF!,3,0)</f>
        <v>#REF!</v>
      </c>
      <c r="AR197" t="e">
        <f>VLOOKUP(AM197,#REF!,4,0)</f>
        <v>#REF!</v>
      </c>
      <c r="AS197" t="str">
        <f t="shared" si="91"/>
        <v>Oracle Consulting Services</v>
      </c>
      <c r="AT197" t="e">
        <f>VLOOKUP(AM197,#REF!,6,0)</f>
        <v>#REF!</v>
      </c>
      <c r="AU197" t="e">
        <f>VLOOKUP(AM197,#REF!,7,0)</f>
        <v>#REF!</v>
      </c>
      <c r="AV197" t="e">
        <f>VLOOKUP(AM197,#REF!,8,0)</f>
        <v>#REF!</v>
      </c>
      <c r="AW197" s="155">
        <v>508835</v>
      </c>
      <c r="AX197" t="str">
        <f>VLOOKUP($BA197,Jobcodemaster!$A:$J,4,0)</f>
        <v>M2</v>
      </c>
      <c r="AY197" t="str">
        <f>VLOOKUP($BA197,Jobcodemaster!$A:$J,5,0)</f>
        <v>L6</v>
      </c>
      <c r="AZ197" t="str">
        <f t="shared" si="98"/>
        <v>6</v>
      </c>
      <c r="BA197" s="155">
        <f t="shared" si="99"/>
        <v>20710</v>
      </c>
      <c r="BB197" t="str">
        <f>VLOOKUP($BA197,Jobcodemaster!$A:$J,7,0)</f>
        <v>20710.Managing Principal Consultant - M2</v>
      </c>
      <c r="BC197" t="str">
        <f>VLOOKUP($BA197,Jobcodemaster!$A:$J,9,0)</f>
        <v>Managing Principal Consultant</v>
      </c>
      <c r="BD197" t="str">
        <f>VLOOKUP($BA197,Jobcodemaster!$A:$J,2,0)</f>
        <v>Delivery</v>
      </c>
      <c r="BE197" t="str">
        <f>VLOOKUP($BA197,Jobcodemaster!$A:$J,3,0)</f>
        <v>B</v>
      </c>
      <c r="BF197" t="e">
        <f>VLOOKUP(AM197,#REF!,14,0)</f>
        <v>#REF!</v>
      </c>
      <c r="BG197" t="e">
        <f>VLOOKUP(AM197,#REF!,15,0)</f>
        <v>#REF!</v>
      </c>
      <c r="BH197" t="str">
        <f t="shared" si="100"/>
        <v>akiyo.x.mori@oracle.com</v>
      </c>
      <c r="BI197" s="95">
        <f t="shared" si="101"/>
        <v>41122</v>
      </c>
      <c r="BJ197" t="str">
        <f t="shared" si="102"/>
        <v>C</v>
      </c>
      <c r="BK197" t="str">
        <f t="shared" si="103"/>
        <v>JP-Tokyo-Akasaka Office</v>
      </c>
      <c r="BL197" t="str">
        <f t="shared" si="104"/>
        <v>ACB</v>
      </c>
      <c r="BM197" t="str">
        <f t="shared" si="105"/>
        <v>ﾓﾘ ｱｷﾖ</v>
      </c>
      <c r="BN197" t="str">
        <f t="shared" si="106"/>
        <v>Akiyo Mori</v>
      </c>
      <c r="BO197" s="164" t="str">
        <f t="shared" si="107"/>
        <v>Y</v>
      </c>
      <c r="BP197" t="str">
        <f t="shared" si="108"/>
        <v>もり あきよ</v>
      </c>
      <c r="BQ197" t="e">
        <f>VLOOKUP(AM197,#REF!,12,0)</f>
        <v>#REF!</v>
      </c>
      <c r="BS197" s="173" t="str">
        <f t="shared" si="109"/>
        <v/>
      </c>
      <c r="BT197" s="173" t="str">
        <f t="shared" si="109"/>
        <v/>
      </c>
      <c r="BU197" s="173" t="str">
        <f t="shared" si="109"/>
        <v/>
      </c>
      <c r="BV197" s="173" t="str">
        <f t="shared" si="109"/>
        <v/>
      </c>
      <c r="BW197" s="173" t="e">
        <f t="shared" si="110"/>
        <v>#REF!</v>
      </c>
      <c r="BX197" s="173" t="str">
        <f t="shared" si="111"/>
        <v/>
      </c>
      <c r="BY197" s="174" t="str">
        <f t="shared" si="112"/>
        <v/>
      </c>
      <c r="BZ197" t="str">
        <f t="shared" si="113"/>
        <v/>
      </c>
      <c r="CA197" s="214" t="str">
        <f t="shared" si="114"/>
        <v/>
      </c>
      <c r="CB197" t="str">
        <f t="shared" si="115"/>
        <v/>
      </c>
      <c r="CC197" t="e">
        <f t="shared" si="116"/>
        <v>#REF!</v>
      </c>
      <c r="CD197" t="e">
        <f t="shared" si="92"/>
        <v>#REF!</v>
      </c>
      <c r="CE197" t="str">
        <f t="shared" si="117"/>
        <v/>
      </c>
      <c r="CF197" t="str">
        <f t="shared" si="118"/>
        <v/>
      </c>
      <c r="CG197" t="str">
        <f t="shared" si="119"/>
        <v/>
      </c>
    </row>
    <row r="198" spans="1:85">
      <c r="A198" t="s">
        <v>51</v>
      </c>
      <c r="B198">
        <v>3968</v>
      </c>
      <c r="C198" t="s">
        <v>1511</v>
      </c>
      <c r="D198" t="s">
        <v>1501</v>
      </c>
      <c r="E198" t="s">
        <v>54</v>
      </c>
      <c r="F198" t="s">
        <v>397</v>
      </c>
      <c r="G198" t="s">
        <v>1142</v>
      </c>
      <c r="H198" t="s">
        <v>1502</v>
      </c>
      <c r="I198" t="s">
        <v>55</v>
      </c>
      <c r="J198" t="s">
        <v>398</v>
      </c>
      <c r="K198" t="s">
        <v>1143</v>
      </c>
      <c r="L198" t="s">
        <v>1503</v>
      </c>
      <c r="M198" s="217">
        <v>508835</v>
      </c>
      <c r="N198" t="s">
        <v>243</v>
      </c>
      <c r="O198" t="s">
        <v>234</v>
      </c>
      <c r="P198" t="str">
        <f t="shared" si="93"/>
        <v>8</v>
      </c>
      <c r="Q198">
        <v>12612</v>
      </c>
      <c r="R198" t="s">
        <v>1512</v>
      </c>
      <c r="S198" t="s">
        <v>1513</v>
      </c>
      <c r="T198" t="s">
        <v>619</v>
      </c>
      <c r="U198" t="s">
        <v>61</v>
      </c>
      <c r="V198">
        <v>4586</v>
      </c>
      <c r="W198" t="s">
        <v>1500</v>
      </c>
      <c r="X198" t="s">
        <v>1514</v>
      </c>
      <c r="Y198" s="95">
        <v>40010</v>
      </c>
      <c r="Z198" t="s">
        <v>63</v>
      </c>
      <c r="AA198" t="s">
        <v>118</v>
      </c>
      <c r="AB198" t="s">
        <v>162</v>
      </c>
      <c r="AC198" t="s">
        <v>4301</v>
      </c>
      <c r="AD198" t="s">
        <v>1516</v>
      </c>
      <c r="AF198" t="s">
        <v>1517</v>
      </c>
      <c r="AG198" t="s">
        <v>1509</v>
      </c>
      <c r="AI198" s="146" t="e">
        <v>#N/A</v>
      </c>
      <c r="AJ198" t="str">
        <f t="shared" si="94"/>
        <v>Active</v>
      </c>
      <c r="AK198">
        <f t="shared" si="95"/>
        <v>3968</v>
      </c>
      <c r="AL198" t="str">
        <f t="shared" si="96"/>
        <v>渕脇 史晴</v>
      </c>
      <c r="AM198" s="155" t="e">
        <f>+VLOOKUP($AK198,#REF!,3,0)</f>
        <v>#REF!</v>
      </c>
      <c r="AN198" t="e">
        <f t="shared" si="97"/>
        <v>#REF!</v>
      </c>
      <c r="AO198" s="154" t="s">
        <v>54</v>
      </c>
      <c r="AP198" t="e">
        <f>VLOOKUP(AM198,#REF!,2,0)</f>
        <v>#REF!</v>
      </c>
      <c r="AQ198" t="e">
        <f>VLOOKUP(AM198,#REF!,3,0)</f>
        <v>#REF!</v>
      </c>
      <c r="AR198" t="e">
        <f>VLOOKUP(AM198,#REF!,4,0)</f>
        <v>#REF!</v>
      </c>
      <c r="AS198" t="str">
        <f t="shared" si="91"/>
        <v>Oracle Consulting Services</v>
      </c>
      <c r="AT198" t="e">
        <f>VLOOKUP(AM198,#REF!,6,0)</f>
        <v>#REF!</v>
      </c>
      <c r="AU198" t="e">
        <f>VLOOKUP(AM198,#REF!,7,0)</f>
        <v>#REF!</v>
      </c>
      <c r="AV198" t="e">
        <f>VLOOKUP(AM198,#REF!,8,0)</f>
        <v>#REF!</v>
      </c>
      <c r="AW198" s="155">
        <v>508835</v>
      </c>
      <c r="AX198" t="str">
        <f>VLOOKUP($BA198,Jobcodemaster!$A:$J,4,0)</f>
        <v>IC5</v>
      </c>
      <c r="AY198" t="str">
        <f>VLOOKUP($BA198,Jobcodemaster!$A:$J,5,0)</f>
        <v>L8</v>
      </c>
      <c r="AZ198" t="str">
        <f t="shared" si="98"/>
        <v>8</v>
      </c>
      <c r="BA198" s="155">
        <f t="shared" si="99"/>
        <v>12612</v>
      </c>
      <c r="BB198" t="str">
        <f>VLOOKUP($BA198,Jobcodemaster!$A:$J,7,0)</f>
        <v>12612.Consulting Project Technical Director - IC5</v>
      </c>
      <c r="BC198" t="str">
        <f>VLOOKUP($BA198,Jobcodemaster!$A:$J,9,0)</f>
        <v>Consulting Project Technical Director</v>
      </c>
      <c r="BD198" t="str">
        <f>VLOOKUP($BA198,Jobcodemaster!$A:$J,2,0)</f>
        <v>Project</v>
      </c>
      <c r="BE198" t="str">
        <f>VLOOKUP($BA198,Jobcodemaster!$A:$J,3,0)</f>
        <v>B</v>
      </c>
      <c r="BF198" t="e">
        <f>VLOOKUP(AM198,#REF!,14,0)</f>
        <v>#REF!</v>
      </c>
      <c r="BG198" t="e">
        <f>VLOOKUP(AM198,#REF!,15,0)</f>
        <v>#REF!</v>
      </c>
      <c r="BH198" t="str">
        <f t="shared" si="100"/>
        <v>fumiharu.x.fuchiwaki@oracle.com</v>
      </c>
      <c r="BI198" s="95">
        <f t="shared" si="101"/>
        <v>40010</v>
      </c>
      <c r="BJ198" t="str">
        <f t="shared" si="102"/>
        <v>C</v>
      </c>
      <c r="BK198" t="str">
        <f t="shared" si="103"/>
        <v>JP-Tokyo-Akasaka Office</v>
      </c>
      <c r="BL198" t="str">
        <f t="shared" si="104"/>
        <v>ACB</v>
      </c>
      <c r="BM198" t="str">
        <f t="shared" si="105"/>
        <v>ﾌﾁﾜｷ ﾌﾐﾊﾙ</v>
      </c>
      <c r="BN198" t="str">
        <f t="shared" si="106"/>
        <v>Fumiharu Fuchiwaki</v>
      </c>
      <c r="BO198" s="164">
        <f t="shared" si="107"/>
        <v>0</v>
      </c>
      <c r="BP198" t="str">
        <f t="shared" si="108"/>
        <v>ふちわき ふみはる</v>
      </c>
      <c r="BQ198" t="e">
        <f>VLOOKUP(AM198,#REF!,12,0)</f>
        <v>#REF!</v>
      </c>
      <c r="BS198" s="173" t="str">
        <f t="shared" si="109"/>
        <v/>
      </c>
      <c r="BT198" s="173" t="str">
        <f t="shared" si="109"/>
        <v/>
      </c>
      <c r="BU198" s="173" t="str">
        <f t="shared" si="109"/>
        <v/>
      </c>
      <c r="BV198" s="173" t="str">
        <f t="shared" si="109"/>
        <v/>
      </c>
      <c r="BW198" s="173" t="e">
        <f t="shared" si="110"/>
        <v>#REF!</v>
      </c>
      <c r="BX198" s="173" t="str">
        <f t="shared" si="111"/>
        <v/>
      </c>
      <c r="BY198" s="174" t="str">
        <f t="shared" si="112"/>
        <v/>
      </c>
      <c r="BZ198" t="str">
        <f t="shared" si="113"/>
        <v/>
      </c>
      <c r="CA198" s="214" t="str">
        <f t="shared" si="114"/>
        <v/>
      </c>
      <c r="CB198" t="str">
        <f t="shared" si="115"/>
        <v/>
      </c>
      <c r="CC198" t="e">
        <f t="shared" si="116"/>
        <v>#REF!</v>
      </c>
      <c r="CD198" t="e">
        <f t="shared" si="92"/>
        <v>#REF!</v>
      </c>
      <c r="CE198" t="str">
        <f t="shared" si="117"/>
        <v/>
      </c>
      <c r="CF198" t="str">
        <f t="shared" si="118"/>
        <v/>
      </c>
      <c r="CG198" t="str">
        <f t="shared" si="119"/>
        <v/>
      </c>
    </row>
    <row r="199" spans="1:85">
      <c r="A199" t="s">
        <v>51</v>
      </c>
      <c r="B199">
        <v>504</v>
      </c>
      <c r="C199" t="s">
        <v>1519</v>
      </c>
      <c r="D199" t="s">
        <v>1501</v>
      </c>
      <c r="E199" t="s">
        <v>54</v>
      </c>
      <c r="F199" t="s">
        <v>397</v>
      </c>
      <c r="G199" t="s">
        <v>1142</v>
      </c>
      <c r="H199" t="s">
        <v>1502</v>
      </c>
      <c r="I199" t="s">
        <v>55</v>
      </c>
      <c r="J199" t="s">
        <v>398</v>
      </c>
      <c r="K199" t="s">
        <v>1143</v>
      </c>
      <c r="L199" t="s">
        <v>1503</v>
      </c>
      <c r="M199" s="217">
        <v>508835</v>
      </c>
      <c r="N199" t="s">
        <v>169</v>
      </c>
      <c r="O199" t="s">
        <v>170</v>
      </c>
      <c r="P199" t="str">
        <f t="shared" si="93"/>
        <v>7</v>
      </c>
      <c r="Q199">
        <v>12611</v>
      </c>
      <c r="R199" t="s">
        <v>617</v>
      </c>
      <c r="S199" t="s">
        <v>618</v>
      </c>
      <c r="T199" t="s">
        <v>619</v>
      </c>
      <c r="U199" t="s">
        <v>61</v>
      </c>
      <c r="V199">
        <v>4586</v>
      </c>
      <c r="W199" t="s">
        <v>1500</v>
      </c>
      <c r="X199" t="s">
        <v>1520</v>
      </c>
      <c r="Y199" s="95">
        <v>34790</v>
      </c>
      <c r="Z199" t="s">
        <v>201</v>
      </c>
      <c r="AA199" t="s">
        <v>118</v>
      </c>
      <c r="AB199" t="s">
        <v>162</v>
      </c>
      <c r="AC199" t="s">
        <v>4302</v>
      </c>
      <c r="AD199" t="s">
        <v>1522</v>
      </c>
      <c r="AF199" t="s">
        <v>1523</v>
      </c>
      <c r="AG199" t="s">
        <v>1509</v>
      </c>
      <c r="AI199" s="146" t="e">
        <v>#N/A</v>
      </c>
      <c r="AJ199" t="str">
        <f t="shared" si="94"/>
        <v>Active</v>
      </c>
      <c r="AK199">
        <f t="shared" si="95"/>
        <v>504</v>
      </c>
      <c r="AL199" t="str">
        <f t="shared" si="96"/>
        <v>甲斐 裕之</v>
      </c>
      <c r="AM199" s="155" t="e">
        <f>+VLOOKUP($AK199,#REF!,3,0)</f>
        <v>#REF!</v>
      </c>
      <c r="AN199" t="e">
        <f t="shared" si="97"/>
        <v>#REF!</v>
      </c>
      <c r="AO199" s="154" t="s">
        <v>54</v>
      </c>
      <c r="AP199" t="e">
        <f>VLOOKUP(AM199,#REF!,2,0)</f>
        <v>#REF!</v>
      </c>
      <c r="AQ199" t="e">
        <f>VLOOKUP(AM199,#REF!,3,0)</f>
        <v>#REF!</v>
      </c>
      <c r="AR199" t="e">
        <f>VLOOKUP(AM199,#REF!,4,0)</f>
        <v>#REF!</v>
      </c>
      <c r="AS199" t="str">
        <f t="shared" si="91"/>
        <v>Oracle Consulting Services</v>
      </c>
      <c r="AT199" t="e">
        <f>VLOOKUP(AM199,#REF!,6,0)</f>
        <v>#REF!</v>
      </c>
      <c r="AU199" t="e">
        <f>VLOOKUP(AM199,#REF!,7,0)</f>
        <v>#REF!</v>
      </c>
      <c r="AV199" t="e">
        <f>VLOOKUP(AM199,#REF!,8,0)</f>
        <v>#REF!</v>
      </c>
      <c r="AW199" s="155">
        <v>508835</v>
      </c>
      <c r="AX199" t="str">
        <f>VLOOKUP($BA199,Jobcodemaster!$A:$J,4,0)</f>
        <v>IC4</v>
      </c>
      <c r="AY199" t="str">
        <f>VLOOKUP($BA199,Jobcodemaster!$A:$J,5,0)</f>
        <v>L7</v>
      </c>
      <c r="AZ199" t="str">
        <f t="shared" si="98"/>
        <v>7</v>
      </c>
      <c r="BA199" s="155">
        <f t="shared" si="99"/>
        <v>12611</v>
      </c>
      <c r="BB199" t="str">
        <f>VLOOKUP($BA199,Jobcodemaster!$A:$J,7,0)</f>
        <v>12611.Consulting Project Technical Manager - IC4</v>
      </c>
      <c r="BC199" t="str">
        <f>VLOOKUP($BA199,Jobcodemaster!$A:$J,9,0)</f>
        <v>Consulting Project Technical Manager</v>
      </c>
      <c r="BD199" t="str">
        <f>VLOOKUP($BA199,Jobcodemaster!$A:$J,2,0)</f>
        <v>Project</v>
      </c>
      <c r="BE199" t="str">
        <f>VLOOKUP($BA199,Jobcodemaster!$A:$J,3,0)</f>
        <v>B</v>
      </c>
      <c r="BF199" t="e">
        <f>VLOOKUP(AM199,#REF!,14,0)</f>
        <v>#REF!</v>
      </c>
      <c r="BG199" t="e">
        <f>VLOOKUP(AM199,#REF!,15,0)</f>
        <v>#REF!</v>
      </c>
      <c r="BH199" t="str">
        <f t="shared" si="100"/>
        <v>hiroyuki.kai@oracle.com</v>
      </c>
      <c r="BI199" s="95">
        <f t="shared" si="101"/>
        <v>34790</v>
      </c>
      <c r="BJ199" t="str">
        <f t="shared" si="102"/>
        <v>NG</v>
      </c>
      <c r="BK199" t="str">
        <f t="shared" si="103"/>
        <v>JP-Tokyo-Akasaka Office</v>
      </c>
      <c r="BL199" t="str">
        <f t="shared" si="104"/>
        <v>ACB</v>
      </c>
      <c r="BM199" t="str">
        <f t="shared" si="105"/>
        <v>ｶｲ ﾋﾛﾕｷ</v>
      </c>
      <c r="BN199" t="str">
        <f t="shared" si="106"/>
        <v>Hiroyuki Kai</v>
      </c>
      <c r="BO199" s="164">
        <f t="shared" si="107"/>
        <v>0</v>
      </c>
      <c r="BP199" t="str">
        <f t="shared" si="108"/>
        <v>かい ひろゆき</v>
      </c>
      <c r="BQ199" t="e">
        <f>VLOOKUP(AM199,#REF!,12,0)</f>
        <v>#REF!</v>
      </c>
      <c r="BS199" s="173" t="str">
        <f t="shared" si="109"/>
        <v/>
      </c>
      <c r="BT199" s="173" t="str">
        <f t="shared" si="109"/>
        <v/>
      </c>
      <c r="BU199" s="173" t="str">
        <f t="shared" si="109"/>
        <v/>
      </c>
      <c r="BV199" s="173" t="str">
        <f t="shared" si="109"/>
        <v/>
      </c>
      <c r="BW199" s="173" t="e">
        <f t="shared" si="110"/>
        <v>#REF!</v>
      </c>
      <c r="BX199" s="173" t="str">
        <f t="shared" si="111"/>
        <v/>
      </c>
      <c r="BY199" s="174" t="str">
        <f t="shared" si="112"/>
        <v/>
      </c>
      <c r="BZ199" t="str">
        <f t="shared" si="113"/>
        <v/>
      </c>
      <c r="CA199" s="214" t="str">
        <f t="shared" si="114"/>
        <v/>
      </c>
      <c r="CB199" t="str">
        <f t="shared" si="115"/>
        <v/>
      </c>
      <c r="CC199" t="e">
        <f t="shared" si="116"/>
        <v>#REF!</v>
      </c>
      <c r="CD199" t="e">
        <f t="shared" si="92"/>
        <v>#REF!</v>
      </c>
      <c r="CE199" t="str">
        <f t="shared" si="117"/>
        <v/>
      </c>
      <c r="CF199" t="str">
        <f t="shared" si="118"/>
        <v/>
      </c>
      <c r="CG199" t="str">
        <f t="shared" si="119"/>
        <v/>
      </c>
    </row>
    <row r="200" spans="1:85">
      <c r="A200" t="s">
        <v>51</v>
      </c>
      <c r="B200">
        <v>3105</v>
      </c>
      <c r="C200" t="s">
        <v>1525</v>
      </c>
      <c r="D200" t="s">
        <v>1501</v>
      </c>
      <c r="E200" t="s">
        <v>54</v>
      </c>
      <c r="F200" t="s">
        <v>397</v>
      </c>
      <c r="G200" t="s">
        <v>1142</v>
      </c>
      <c r="H200" t="s">
        <v>1502</v>
      </c>
      <c r="I200" t="s">
        <v>55</v>
      </c>
      <c r="J200" t="s">
        <v>398</v>
      </c>
      <c r="K200" t="s">
        <v>1143</v>
      </c>
      <c r="L200" t="s">
        <v>1503</v>
      </c>
      <c r="M200" s="217">
        <v>506295</v>
      </c>
      <c r="N200" t="s">
        <v>169</v>
      </c>
      <c r="O200" t="s">
        <v>170</v>
      </c>
      <c r="P200" t="str">
        <f t="shared" si="93"/>
        <v>7</v>
      </c>
      <c r="Q200" s="149">
        <v>12611</v>
      </c>
      <c r="R200" t="s">
        <v>617</v>
      </c>
      <c r="S200" t="s">
        <v>618</v>
      </c>
      <c r="T200" t="s">
        <v>619</v>
      </c>
      <c r="U200" t="s">
        <v>61</v>
      </c>
      <c r="V200">
        <v>4586</v>
      </c>
      <c r="W200" t="s">
        <v>1500</v>
      </c>
      <c r="X200" t="s">
        <v>1526</v>
      </c>
      <c r="Y200" s="95">
        <v>38869</v>
      </c>
      <c r="Z200" t="s">
        <v>63</v>
      </c>
      <c r="AA200" t="s">
        <v>118</v>
      </c>
      <c r="AB200" t="s">
        <v>162</v>
      </c>
      <c r="AC200" t="s">
        <v>4303</v>
      </c>
      <c r="AD200" t="s">
        <v>1528</v>
      </c>
      <c r="AF200" t="s">
        <v>1529</v>
      </c>
      <c r="AG200" t="s">
        <v>1509</v>
      </c>
      <c r="AI200" s="146" t="s">
        <v>5017</v>
      </c>
      <c r="AJ200" t="str">
        <f t="shared" si="94"/>
        <v>Active</v>
      </c>
      <c r="AK200">
        <f t="shared" si="95"/>
        <v>3105</v>
      </c>
      <c r="AL200" t="str">
        <f t="shared" si="96"/>
        <v>長澤 真貴</v>
      </c>
      <c r="AM200" s="155" t="e">
        <f>+VLOOKUP($AK200,#REF!,3,0)</f>
        <v>#REF!</v>
      </c>
      <c r="AN200" t="e">
        <f t="shared" si="97"/>
        <v>#REF!</v>
      </c>
      <c r="AO200" s="154" t="s">
        <v>54</v>
      </c>
      <c r="AP200" t="e">
        <f>VLOOKUP(AM200,#REF!,2,0)</f>
        <v>#REF!</v>
      </c>
      <c r="AQ200" t="e">
        <f>VLOOKUP(AM200,#REF!,3,0)</f>
        <v>#REF!</v>
      </c>
      <c r="AR200" t="e">
        <f>VLOOKUP(AM200,#REF!,4,0)</f>
        <v>#REF!</v>
      </c>
      <c r="AS200" t="str">
        <f t="shared" si="91"/>
        <v>Oracle Consulting Services</v>
      </c>
      <c r="AT200" t="e">
        <f>VLOOKUP(AM200,#REF!,6,0)</f>
        <v>#REF!</v>
      </c>
      <c r="AU200" t="e">
        <f>VLOOKUP(AM200,#REF!,7,0)</f>
        <v>#REF!</v>
      </c>
      <c r="AV200" t="e">
        <f>VLOOKUP(AM200,#REF!,8,0)</f>
        <v>#REF!</v>
      </c>
      <c r="AW200" s="155">
        <v>506325</v>
      </c>
      <c r="AX200" t="str">
        <f>VLOOKUP($BA200,Jobcodemaster!$A:$J,4,0)</f>
        <v>IC4</v>
      </c>
      <c r="AY200" t="str">
        <f>VLOOKUP($BA200,Jobcodemaster!$A:$J,5,0)</f>
        <v>L7</v>
      </c>
      <c r="AZ200" t="str">
        <f t="shared" si="98"/>
        <v>7</v>
      </c>
      <c r="BA200" s="155">
        <f t="shared" si="99"/>
        <v>12611</v>
      </c>
      <c r="BB200" t="str">
        <f>VLOOKUP($BA200,Jobcodemaster!$A:$J,7,0)</f>
        <v>12611.Consulting Project Technical Manager - IC4</v>
      </c>
      <c r="BC200" t="str">
        <f>VLOOKUP($BA200,Jobcodemaster!$A:$J,9,0)</f>
        <v>Consulting Project Technical Manager</v>
      </c>
      <c r="BD200" t="str">
        <f>VLOOKUP($BA200,Jobcodemaster!$A:$J,2,0)</f>
        <v>Project</v>
      </c>
      <c r="BE200" t="str">
        <f>VLOOKUP($BA200,Jobcodemaster!$A:$J,3,0)</f>
        <v>B</v>
      </c>
      <c r="BF200" t="e">
        <f>VLOOKUP(AM200,#REF!,14,0)</f>
        <v>#REF!</v>
      </c>
      <c r="BG200" t="e">
        <f>VLOOKUP(AM200,#REF!,15,0)</f>
        <v>#REF!</v>
      </c>
      <c r="BH200" t="str">
        <f t="shared" si="100"/>
        <v>maki.nagasawa@oracle.com</v>
      </c>
      <c r="BI200" s="95">
        <f t="shared" si="101"/>
        <v>38869</v>
      </c>
      <c r="BJ200" t="str">
        <f t="shared" si="102"/>
        <v>C</v>
      </c>
      <c r="BK200" t="str">
        <f t="shared" si="103"/>
        <v>JP-Tokyo-Akasaka Office</v>
      </c>
      <c r="BL200" t="str">
        <f t="shared" si="104"/>
        <v>ACB</v>
      </c>
      <c r="BM200" t="str">
        <f t="shared" si="105"/>
        <v>ﾅｶﾞｻﾜ ﾏｷ</v>
      </c>
      <c r="BN200" t="str">
        <f t="shared" si="106"/>
        <v>Maki Nagasawa</v>
      </c>
      <c r="BO200" s="164">
        <f t="shared" si="107"/>
        <v>0</v>
      </c>
      <c r="BP200" t="str">
        <f t="shared" si="108"/>
        <v>ながさわ まき</v>
      </c>
      <c r="BQ200" t="e">
        <f>VLOOKUP(AM200,#REF!,12,0)</f>
        <v>#REF!</v>
      </c>
      <c r="BS200" s="173" t="str">
        <f t="shared" si="109"/>
        <v>Y</v>
      </c>
      <c r="BT200" s="173" t="str">
        <f t="shared" si="109"/>
        <v/>
      </c>
      <c r="BU200" s="173" t="str">
        <f t="shared" si="109"/>
        <v/>
      </c>
      <c r="BV200" s="173" t="str">
        <f t="shared" si="109"/>
        <v/>
      </c>
      <c r="BW200" s="173" t="e">
        <f t="shared" si="110"/>
        <v>#REF!</v>
      </c>
      <c r="BX200" s="173" t="str">
        <f t="shared" si="111"/>
        <v>Y</v>
      </c>
      <c r="BY200" s="174">
        <f t="shared" si="112"/>
        <v>3105</v>
      </c>
      <c r="BZ200" t="str">
        <f t="shared" si="113"/>
        <v>maki.nagasawa@oracle.com</v>
      </c>
      <c r="CA200" s="214">
        <f t="shared" si="114"/>
        <v>43574</v>
      </c>
      <c r="CB200">
        <f t="shared" si="115"/>
        <v>506325</v>
      </c>
      <c r="CC200" t="e">
        <f t="shared" si="116"/>
        <v>#REF!</v>
      </c>
      <c r="CD200" t="e">
        <f t="shared" si="92"/>
        <v>#REF!</v>
      </c>
      <c r="CE200" t="str">
        <f t="shared" si="117"/>
        <v>JPBG  - Oracle Corporation Japan</v>
      </c>
      <c r="CF200" t="str">
        <f t="shared" si="118"/>
        <v/>
      </c>
      <c r="CG200" t="str">
        <f t="shared" si="119"/>
        <v/>
      </c>
    </row>
    <row r="201" spans="1:85">
      <c r="A201" t="s">
        <v>51</v>
      </c>
      <c r="B201">
        <v>3764</v>
      </c>
      <c r="C201" t="s">
        <v>1531</v>
      </c>
      <c r="D201" t="s">
        <v>1501</v>
      </c>
      <c r="E201" t="s">
        <v>54</v>
      </c>
      <c r="F201" t="s">
        <v>397</v>
      </c>
      <c r="G201" t="s">
        <v>1142</v>
      </c>
      <c r="H201" t="s">
        <v>1502</v>
      </c>
      <c r="I201" t="s">
        <v>55</v>
      </c>
      <c r="J201" t="s">
        <v>398</v>
      </c>
      <c r="K201" t="s">
        <v>1143</v>
      </c>
      <c r="L201" t="s">
        <v>1503</v>
      </c>
      <c r="M201" s="217">
        <v>508835</v>
      </c>
      <c r="N201" t="s">
        <v>169</v>
      </c>
      <c r="O201" t="s">
        <v>170</v>
      </c>
      <c r="P201" t="str">
        <f t="shared" si="93"/>
        <v>7</v>
      </c>
      <c r="Q201">
        <v>12611</v>
      </c>
      <c r="R201" t="s">
        <v>617</v>
      </c>
      <c r="S201" t="s">
        <v>618</v>
      </c>
      <c r="T201" t="s">
        <v>619</v>
      </c>
      <c r="U201" t="s">
        <v>61</v>
      </c>
      <c r="V201">
        <v>4586</v>
      </c>
      <c r="W201" t="s">
        <v>1500</v>
      </c>
      <c r="X201" t="s">
        <v>1532</v>
      </c>
      <c r="Y201" s="95">
        <v>39569</v>
      </c>
      <c r="Z201" t="s">
        <v>63</v>
      </c>
      <c r="AA201" t="s">
        <v>118</v>
      </c>
      <c r="AB201" t="s">
        <v>162</v>
      </c>
      <c r="AC201" t="s">
        <v>4304</v>
      </c>
      <c r="AD201" t="s">
        <v>1534</v>
      </c>
      <c r="AF201" t="s">
        <v>1535</v>
      </c>
      <c r="AG201" t="s">
        <v>1509</v>
      </c>
      <c r="AI201" s="146" t="e">
        <v>#N/A</v>
      </c>
      <c r="AJ201" t="str">
        <f t="shared" si="94"/>
        <v>Active</v>
      </c>
      <c r="AK201">
        <f t="shared" si="95"/>
        <v>3764</v>
      </c>
      <c r="AL201" t="str">
        <f t="shared" si="96"/>
        <v>服部 智之</v>
      </c>
      <c r="AM201" s="155" t="e">
        <f>+VLOOKUP($AK201,#REF!,3,0)</f>
        <v>#REF!</v>
      </c>
      <c r="AN201" t="e">
        <f t="shared" si="97"/>
        <v>#REF!</v>
      </c>
      <c r="AO201" s="154" t="s">
        <v>54</v>
      </c>
      <c r="AP201" t="e">
        <f>VLOOKUP(AM201,#REF!,2,0)</f>
        <v>#REF!</v>
      </c>
      <c r="AQ201" t="e">
        <f>VLOOKUP(AM201,#REF!,3,0)</f>
        <v>#REF!</v>
      </c>
      <c r="AR201" t="e">
        <f>VLOOKUP(AM201,#REF!,4,0)</f>
        <v>#REF!</v>
      </c>
      <c r="AS201" t="str">
        <f t="shared" si="91"/>
        <v>Oracle Consulting Services</v>
      </c>
      <c r="AT201" t="e">
        <f>VLOOKUP(AM201,#REF!,6,0)</f>
        <v>#REF!</v>
      </c>
      <c r="AU201" t="e">
        <f>VLOOKUP(AM201,#REF!,7,0)</f>
        <v>#REF!</v>
      </c>
      <c r="AV201" t="e">
        <f>VLOOKUP(AM201,#REF!,8,0)</f>
        <v>#REF!</v>
      </c>
      <c r="AW201" s="155">
        <v>508835</v>
      </c>
      <c r="AX201" t="str">
        <f>VLOOKUP($BA201,Jobcodemaster!$A:$J,4,0)</f>
        <v>IC4</v>
      </c>
      <c r="AY201" t="str">
        <f>VLOOKUP($BA201,Jobcodemaster!$A:$J,5,0)</f>
        <v>L7</v>
      </c>
      <c r="AZ201" t="str">
        <f t="shared" si="98"/>
        <v>7</v>
      </c>
      <c r="BA201" s="155">
        <f t="shared" si="99"/>
        <v>12611</v>
      </c>
      <c r="BB201" t="str">
        <f>VLOOKUP($BA201,Jobcodemaster!$A:$J,7,0)</f>
        <v>12611.Consulting Project Technical Manager - IC4</v>
      </c>
      <c r="BC201" t="str">
        <f>VLOOKUP($BA201,Jobcodemaster!$A:$J,9,0)</f>
        <v>Consulting Project Technical Manager</v>
      </c>
      <c r="BD201" t="str">
        <f>VLOOKUP($BA201,Jobcodemaster!$A:$J,2,0)</f>
        <v>Project</v>
      </c>
      <c r="BE201" t="str">
        <f>VLOOKUP($BA201,Jobcodemaster!$A:$J,3,0)</f>
        <v>B</v>
      </c>
      <c r="BF201" t="e">
        <f>VLOOKUP(AM201,#REF!,14,0)</f>
        <v>#REF!</v>
      </c>
      <c r="BG201" t="e">
        <f>VLOOKUP(AM201,#REF!,15,0)</f>
        <v>#REF!</v>
      </c>
      <c r="BH201" t="str">
        <f t="shared" si="100"/>
        <v>tomoyuki.hattori@oracle.com</v>
      </c>
      <c r="BI201" s="95">
        <f t="shared" si="101"/>
        <v>39569</v>
      </c>
      <c r="BJ201" t="str">
        <f t="shared" si="102"/>
        <v>C</v>
      </c>
      <c r="BK201" t="str">
        <f t="shared" si="103"/>
        <v>JP-Tokyo-Akasaka Office</v>
      </c>
      <c r="BL201" t="str">
        <f t="shared" si="104"/>
        <v>ACB</v>
      </c>
      <c r="BM201" t="str">
        <f t="shared" si="105"/>
        <v>ﾊｯﾄﾘ ﾄﾓﾕｷ</v>
      </c>
      <c r="BN201" t="str">
        <f t="shared" si="106"/>
        <v>Tomoyuki Hattori</v>
      </c>
      <c r="BO201" s="164">
        <f t="shared" si="107"/>
        <v>0</v>
      </c>
      <c r="BP201" t="str">
        <f t="shared" si="108"/>
        <v>はっとり ともゆき</v>
      </c>
      <c r="BQ201" t="e">
        <f>VLOOKUP(AM201,#REF!,12,0)</f>
        <v>#REF!</v>
      </c>
      <c r="BS201" s="173" t="str">
        <f t="shared" si="109"/>
        <v/>
      </c>
      <c r="BT201" s="173" t="str">
        <f t="shared" si="109"/>
        <v/>
      </c>
      <c r="BU201" s="173" t="str">
        <f t="shared" si="109"/>
        <v/>
      </c>
      <c r="BV201" s="173" t="str">
        <f t="shared" si="109"/>
        <v/>
      </c>
      <c r="BW201" s="173" t="e">
        <f t="shared" si="110"/>
        <v>#REF!</v>
      </c>
      <c r="BX201" s="173" t="str">
        <f t="shared" si="111"/>
        <v/>
      </c>
      <c r="BY201" s="174" t="str">
        <f t="shared" si="112"/>
        <v/>
      </c>
      <c r="BZ201" t="str">
        <f t="shared" si="113"/>
        <v/>
      </c>
      <c r="CA201" s="214" t="str">
        <f t="shared" si="114"/>
        <v/>
      </c>
      <c r="CB201" t="str">
        <f t="shared" si="115"/>
        <v/>
      </c>
      <c r="CC201" t="e">
        <f t="shared" si="116"/>
        <v>#REF!</v>
      </c>
      <c r="CD201" t="e">
        <f t="shared" si="92"/>
        <v>#REF!</v>
      </c>
      <c r="CE201" t="str">
        <f t="shared" si="117"/>
        <v/>
      </c>
      <c r="CF201" t="str">
        <f t="shared" si="118"/>
        <v/>
      </c>
      <c r="CG201" t="str">
        <f t="shared" si="119"/>
        <v/>
      </c>
    </row>
    <row r="202" spans="1:85" s="144" customFormat="1">
      <c r="A202" s="144" t="s">
        <v>51</v>
      </c>
      <c r="B202" s="144">
        <v>2529</v>
      </c>
      <c r="C202" s="144" t="s">
        <v>1537</v>
      </c>
      <c r="D202" s="144" t="s">
        <v>4076</v>
      </c>
      <c r="E202" s="144" t="s">
        <v>54</v>
      </c>
      <c r="F202" s="144" t="s">
        <v>397</v>
      </c>
      <c r="G202" s="144" t="s">
        <v>1142</v>
      </c>
      <c r="H202" s="144" t="s">
        <v>1502</v>
      </c>
      <c r="I202" s="144" t="s">
        <v>55</v>
      </c>
      <c r="J202" s="144" t="s">
        <v>398</v>
      </c>
      <c r="K202" s="144" t="s">
        <v>1143</v>
      </c>
      <c r="L202" s="144" t="s">
        <v>1503</v>
      </c>
      <c r="M202" s="351">
        <v>508835</v>
      </c>
      <c r="N202" s="144" t="s">
        <v>123</v>
      </c>
      <c r="O202" s="144" t="s">
        <v>158</v>
      </c>
      <c r="P202" s="144" t="str">
        <f t="shared" si="93"/>
        <v>6</v>
      </c>
      <c r="Q202" s="204">
        <v>20610</v>
      </c>
      <c r="R202" s="144" t="s">
        <v>590</v>
      </c>
      <c r="S202" s="144" t="s">
        <v>591</v>
      </c>
      <c r="T202" s="144" t="s">
        <v>368</v>
      </c>
      <c r="U202" s="144" t="s">
        <v>61</v>
      </c>
      <c r="V202" s="144">
        <v>4586</v>
      </c>
      <c r="W202" s="144" t="s">
        <v>1500</v>
      </c>
      <c r="X202" s="144" t="s">
        <v>1538</v>
      </c>
      <c r="Y202" s="205">
        <v>37469</v>
      </c>
      <c r="Z202" s="144" t="s">
        <v>63</v>
      </c>
      <c r="AA202" s="144" t="s">
        <v>118</v>
      </c>
      <c r="AB202" s="144" t="s">
        <v>162</v>
      </c>
      <c r="AC202" s="144" t="s">
        <v>4305</v>
      </c>
      <c r="AD202" s="144" t="s">
        <v>1540</v>
      </c>
      <c r="AF202" s="144" t="s">
        <v>1541</v>
      </c>
      <c r="AG202" s="144" t="s">
        <v>1509</v>
      </c>
      <c r="AH202" s="206"/>
      <c r="AI202" s="206" t="s">
        <v>5017</v>
      </c>
      <c r="AJ202" s="144" t="str">
        <f t="shared" si="94"/>
        <v>Active</v>
      </c>
      <c r="AK202" s="144">
        <f t="shared" si="95"/>
        <v>2529</v>
      </c>
      <c r="AL202" s="144" t="str">
        <f t="shared" si="96"/>
        <v>中村 圭</v>
      </c>
      <c r="AM202" s="207">
        <v>845</v>
      </c>
      <c r="AN202" s="144" t="e">
        <f t="shared" si="97"/>
        <v>#REF!</v>
      </c>
      <c r="AO202" s="208" t="s">
        <v>54</v>
      </c>
      <c r="AP202" s="144" t="e">
        <f>VLOOKUP(AM202,#REF!,2,0)</f>
        <v>#REF!</v>
      </c>
      <c r="AQ202" s="144" t="e">
        <f>VLOOKUP(AM202,#REF!,3,0)</f>
        <v>#REF!</v>
      </c>
      <c r="AR202" s="144" t="e">
        <f>VLOOKUP(AM202,#REF!,4,0)</f>
        <v>#REF!</v>
      </c>
      <c r="AS202" s="144" t="str">
        <f t="shared" si="91"/>
        <v>Oracle Consulting Services</v>
      </c>
      <c r="AT202" s="144" t="e">
        <f>VLOOKUP(AM202,#REF!,6,0)</f>
        <v>#REF!</v>
      </c>
      <c r="AU202" s="144" t="e">
        <f>VLOOKUP(AM202,#REF!,7,0)</f>
        <v>#REF!</v>
      </c>
      <c r="AV202" s="144" t="e">
        <f>VLOOKUP(AM202,#REF!,8,0)</f>
        <v>#REF!</v>
      </c>
      <c r="AW202" s="207">
        <v>508835</v>
      </c>
      <c r="AX202" t="str">
        <f>VLOOKUP($BA202,Jobcodemaster!$A:$J,4,0)</f>
        <v>IC3</v>
      </c>
      <c r="AY202" t="str">
        <f>VLOOKUP($BA202,Jobcodemaster!$A:$J,5,0)</f>
        <v>L6</v>
      </c>
      <c r="AZ202" t="str">
        <f t="shared" si="98"/>
        <v>6</v>
      </c>
      <c r="BA202" s="207">
        <f t="shared" si="99"/>
        <v>20610</v>
      </c>
      <c r="BB202" t="str">
        <f>VLOOKUP($BA202,Jobcodemaster!$A:$J,7,0)</f>
        <v>20610.Senior Principal Consultant - IC3</v>
      </c>
      <c r="BC202" t="str">
        <f>VLOOKUP($BA202,Jobcodemaster!$A:$J,9,0)</f>
        <v>Senior Principal Consultant</v>
      </c>
      <c r="BD202" t="str">
        <f>VLOOKUP($BA202,Jobcodemaster!$A:$J,2,0)</f>
        <v>Delivery</v>
      </c>
      <c r="BE202" t="str">
        <f>VLOOKUP($BA202,Jobcodemaster!$A:$J,3,0)</f>
        <v>B</v>
      </c>
      <c r="BF202" s="144" t="e">
        <f>VLOOKUP(AM202,#REF!,14,0)</f>
        <v>#REF!</v>
      </c>
      <c r="BG202" s="144" t="e">
        <f>VLOOKUP(AM202,#REF!,15,0)</f>
        <v>#REF!</v>
      </c>
      <c r="BH202" s="144" t="str">
        <f t="shared" si="100"/>
        <v>kei.nakamura@oracle.com</v>
      </c>
      <c r="BI202" s="205">
        <f t="shared" si="101"/>
        <v>37469</v>
      </c>
      <c r="BJ202" s="144" t="str">
        <f t="shared" si="102"/>
        <v>C</v>
      </c>
      <c r="BK202" s="144" t="str">
        <f t="shared" si="103"/>
        <v>JP-Tokyo-Akasaka Office</v>
      </c>
      <c r="BL202" s="144" t="str">
        <f t="shared" si="104"/>
        <v>ACB</v>
      </c>
      <c r="BM202" s="144" t="str">
        <f t="shared" si="105"/>
        <v>ﾅｶﾑﾗ ｹｲ</v>
      </c>
      <c r="BN202" s="144" t="str">
        <f t="shared" si="106"/>
        <v>Kei Nakamura</v>
      </c>
      <c r="BO202" s="209">
        <f t="shared" si="107"/>
        <v>0</v>
      </c>
      <c r="BP202" s="144" t="str">
        <f t="shared" si="108"/>
        <v>なかむら けい</v>
      </c>
      <c r="BQ202" s="144" t="e">
        <f>VLOOKUP(AM202,#REF!,12,0)</f>
        <v>#REF!</v>
      </c>
      <c r="BS202" s="210" t="str">
        <f t="shared" si="109"/>
        <v/>
      </c>
      <c r="BT202" s="210" t="str">
        <f t="shared" si="109"/>
        <v/>
      </c>
      <c r="BU202" s="210" t="str">
        <f t="shared" si="109"/>
        <v/>
      </c>
      <c r="BV202" s="210" t="str">
        <f t="shared" si="109"/>
        <v/>
      </c>
      <c r="BW202" s="173" t="e">
        <f t="shared" si="110"/>
        <v>#REF!</v>
      </c>
      <c r="BX202" s="210" t="str">
        <f t="shared" si="111"/>
        <v/>
      </c>
      <c r="BY202" s="211" t="str">
        <f t="shared" si="112"/>
        <v/>
      </c>
      <c r="BZ202" s="144" t="str">
        <f t="shared" si="113"/>
        <v/>
      </c>
      <c r="CA202" s="215" t="str">
        <f t="shared" si="114"/>
        <v/>
      </c>
      <c r="CB202" s="144" t="str">
        <f t="shared" si="115"/>
        <v/>
      </c>
      <c r="CC202" s="144" t="e">
        <f t="shared" si="116"/>
        <v>#REF!</v>
      </c>
      <c r="CD202" s="144" t="e">
        <f t="shared" si="92"/>
        <v>#REF!</v>
      </c>
      <c r="CE202" s="144" t="str">
        <f t="shared" si="117"/>
        <v/>
      </c>
      <c r="CF202" s="144" t="str">
        <f t="shared" si="118"/>
        <v/>
      </c>
      <c r="CG202" s="144" t="str">
        <f t="shared" si="119"/>
        <v/>
      </c>
    </row>
    <row r="203" spans="1:85">
      <c r="A203" t="s">
        <v>51</v>
      </c>
      <c r="B203">
        <v>3226</v>
      </c>
      <c r="C203" t="s">
        <v>1543</v>
      </c>
      <c r="D203" t="s">
        <v>1501</v>
      </c>
      <c r="E203" t="s">
        <v>54</v>
      </c>
      <c r="F203" t="s">
        <v>397</v>
      </c>
      <c r="G203" t="s">
        <v>1142</v>
      </c>
      <c r="H203" t="s">
        <v>1502</v>
      </c>
      <c r="I203" t="s">
        <v>55</v>
      </c>
      <c r="J203" t="s">
        <v>398</v>
      </c>
      <c r="K203" t="s">
        <v>1143</v>
      </c>
      <c r="L203" t="s">
        <v>1503</v>
      </c>
      <c r="M203" s="217">
        <v>501636</v>
      </c>
      <c r="N203" t="s">
        <v>123</v>
      </c>
      <c r="O203" t="s">
        <v>158</v>
      </c>
      <c r="P203" t="str">
        <f t="shared" si="93"/>
        <v>6</v>
      </c>
      <c r="Q203" s="149">
        <v>12609</v>
      </c>
      <c r="R203" t="s">
        <v>632</v>
      </c>
      <c r="S203" t="s">
        <v>633</v>
      </c>
      <c r="T203" t="s">
        <v>619</v>
      </c>
      <c r="U203" t="s">
        <v>61</v>
      </c>
      <c r="V203">
        <v>4586</v>
      </c>
      <c r="W203" t="s">
        <v>1500</v>
      </c>
      <c r="X203" t="s">
        <v>1544</v>
      </c>
      <c r="Y203" s="95">
        <v>39022</v>
      </c>
      <c r="Z203" t="s">
        <v>63</v>
      </c>
      <c r="AA203" t="s">
        <v>118</v>
      </c>
      <c r="AB203" t="s">
        <v>162</v>
      </c>
      <c r="AC203" t="s">
        <v>4306</v>
      </c>
      <c r="AD203" t="s">
        <v>1546</v>
      </c>
      <c r="AF203" t="s">
        <v>1547</v>
      </c>
      <c r="AG203" t="s">
        <v>1509</v>
      </c>
      <c r="AI203" s="146" t="s">
        <v>5017</v>
      </c>
      <c r="AJ203" t="str">
        <f t="shared" si="94"/>
        <v>Active</v>
      </c>
      <c r="AK203">
        <f t="shared" si="95"/>
        <v>3226</v>
      </c>
      <c r="AL203" t="str">
        <f t="shared" si="96"/>
        <v>柴崎 加保理</v>
      </c>
      <c r="AM203" s="155" t="e">
        <f>+VLOOKUP($AK203,#REF!,3,0)</f>
        <v>#REF!</v>
      </c>
      <c r="AN203" t="e">
        <f t="shared" si="97"/>
        <v>#REF!</v>
      </c>
      <c r="AO203" s="154" t="s">
        <v>54</v>
      </c>
      <c r="AP203" t="e">
        <f>VLOOKUP(AM203,#REF!,2,0)</f>
        <v>#REF!</v>
      </c>
      <c r="AQ203" t="e">
        <f>VLOOKUP(AM203,#REF!,3,0)</f>
        <v>#REF!</v>
      </c>
      <c r="AR203" t="e">
        <f>VLOOKUP(AM203,#REF!,4,0)</f>
        <v>#REF!</v>
      </c>
      <c r="AS203" t="str">
        <f t="shared" si="91"/>
        <v>Oracle Consulting Services</v>
      </c>
      <c r="AT203" t="e">
        <f>VLOOKUP(AM203,#REF!,6,0)</f>
        <v>#REF!</v>
      </c>
      <c r="AU203" t="e">
        <f>VLOOKUP(AM203,#REF!,7,0)</f>
        <v>#REF!</v>
      </c>
      <c r="AV203" t="e">
        <f>VLOOKUP(AM203,#REF!,8,0)</f>
        <v>#REF!</v>
      </c>
      <c r="AW203" s="155">
        <v>501636</v>
      </c>
      <c r="AX203" t="str">
        <f>VLOOKUP($BA203,Jobcodemaster!$A:$J,4,0)</f>
        <v>IC3</v>
      </c>
      <c r="AY203" t="str">
        <f>VLOOKUP($BA203,Jobcodemaster!$A:$J,5,0)</f>
        <v>L6</v>
      </c>
      <c r="AZ203" t="str">
        <f t="shared" si="98"/>
        <v>6</v>
      </c>
      <c r="BA203" s="155">
        <f t="shared" si="99"/>
        <v>12609</v>
      </c>
      <c r="BB203" t="str">
        <f>VLOOKUP($BA203,Jobcodemaster!$A:$J,7,0)</f>
        <v>12609.Consulting Project Senior Principal - IC3</v>
      </c>
      <c r="BC203" t="str">
        <f>VLOOKUP($BA203,Jobcodemaster!$A:$J,9,0)</f>
        <v>Consulting Project Senior Principal Consultant</v>
      </c>
      <c r="BD203" t="str">
        <f>VLOOKUP($BA203,Jobcodemaster!$A:$J,2,0)</f>
        <v>Project</v>
      </c>
      <c r="BE203" t="str">
        <f>VLOOKUP($BA203,Jobcodemaster!$A:$J,3,0)</f>
        <v>B</v>
      </c>
      <c r="BF203" t="e">
        <f>VLOOKUP(AM203,#REF!,14,0)</f>
        <v>#REF!</v>
      </c>
      <c r="BG203" t="e">
        <f>VLOOKUP(AM203,#REF!,15,0)</f>
        <v>#REF!</v>
      </c>
      <c r="BH203" t="str">
        <f t="shared" si="100"/>
        <v>kaori.shibasaki@oracle.com</v>
      </c>
      <c r="BI203" s="95">
        <f t="shared" si="101"/>
        <v>39022</v>
      </c>
      <c r="BJ203" t="str">
        <f t="shared" si="102"/>
        <v>C</v>
      </c>
      <c r="BK203" t="str">
        <f t="shared" si="103"/>
        <v>JP-Tokyo-Akasaka Office</v>
      </c>
      <c r="BL203" t="str">
        <f t="shared" si="104"/>
        <v>ACB</v>
      </c>
      <c r="BM203" t="str">
        <f t="shared" si="105"/>
        <v>ｼﾊﾞｻｷ ｶｵﾘ</v>
      </c>
      <c r="BN203" t="str">
        <f t="shared" si="106"/>
        <v>Kaori Shibasaki</v>
      </c>
      <c r="BO203" s="164">
        <f t="shared" si="107"/>
        <v>0</v>
      </c>
      <c r="BP203" t="str">
        <f t="shared" si="108"/>
        <v>しばさき かおり</v>
      </c>
      <c r="BQ203" t="e">
        <f>VLOOKUP(AM203,#REF!,12,0)</f>
        <v>#REF!</v>
      </c>
      <c r="BS203" s="173" t="str">
        <f t="shared" si="109"/>
        <v/>
      </c>
      <c r="BT203" s="173" t="str">
        <f t="shared" si="109"/>
        <v/>
      </c>
      <c r="BU203" s="173" t="str">
        <f t="shared" si="109"/>
        <v/>
      </c>
      <c r="BV203" s="173" t="str">
        <f t="shared" si="109"/>
        <v/>
      </c>
      <c r="BW203" s="173" t="e">
        <f t="shared" si="110"/>
        <v>#REF!</v>
      </c>
      <c r="BX203" s="173" t="str">
        <f t="shared" si="111"/>
        <v/>
      </c>
      <c r="BY203" s="174" t="str">
        <f t="shared" si="112"/>
        <v/>
      </c>
      <c r="BZ203" t="str">
        <f t="shared" si="113"/>
        <v/>
      </c>
      <c r="CA203" s="214" t="str">
        <f t="shared" si="114"/>
        <v/>
      </c>
      <c r="CB203" t="str">
        <f t="shared" si="115"/>
        <v/>
      </c>
      <c r="CC203" t="e">
        <f t="shared" si="116"/>
        <v>#REF!</v>
      </c>
      <c r="CD203" t="e">
        <f t="shared" si="92"/>
        <v>#REF!</v>
      </c>
      <c r="CE203" t="str">
        <f t="shared" si="117"/>
        <v/>
      </c>
      <c r="CF203" t="str">
        <f t="shared" si="118"/>
        <v/>
      </c>
      <c r="CG203" t="str">
        <f t="shared" si="119"/>
        <v/>
      </c>
    </row>
    <row r="204" spans="1:85">
      <c r="A204" t="s">
        <v>51</v>
      </c>
      <c r="B204">
        <v>3177</v>
      </c>
      <c r="C204" t="s">
        <v>1549</v>
      </c>
      <c r="D204" t="s">
        <v>1501</v>
      </c>
      <c r="E204" t="s">
        <v>54</v>
      </c>
      <c r="F204" t="s">
        <v>397</v>
      </c>
      <c r="G204" t="s">
        <v>1142</v>
      </c>
      <c r="H204" t="s">
        <v>1502</v>
      </c>
      <c r="I204" t="s">
        <v>55</v>
      </c>
      <c r="J204" t="s">
        <v>398</v>
      </c>
      <c r="K204" t="s">
        <v>1143</v>
      </c>
      <c r="L204" t="s">
        <v>1503</v>
      </c>
      <c r="M204" s="217">
        <v>508835</v>
      </c>
      <c r="N204" t="s">
        <v>123</v>
      </c>
      <c r="O204" t="s">
        <v>124</v>
      </c>
      <c r="P204" t="str">
        <f t="shared" si="93"/>
        <v>5</v>
      </c>
      <c r="Q204" s="149">
        <v>20515</v>
      </c>
      <c r="R204" t="s">
        <v>432</v>
      </c>
      <c r="S204" t="s">
        <v>433</v>
      </c>
      <c r="T204" t="s">
        <v>368</v>
      </c>
      <c r="U204" t="s">
        <v>61</v>
      </c>
      <c r="V204">
        <v>4586</v>
      </c>
      <c r="W204" t="s">
        <v>1500</v>
      </c>
      <c r="X204" t="s">
        <v>1550</v>
      </c>
      <c r="Y204" s="95">
        <v>38976</v>
      </c>
      <c r="Z204" t="s">
        <v>63</v>
      </c>
      <c r="AA204" t="s">
        <v>118</v>
      </c>
      <c r="AB204" t="s">
        <v>162</v>
      </c>
      <c r="AC204" t="s">
        <v>4307</v>
      </c>
      <c r="AD204" t="s">
        <v>1552</v>
      </c>
      <c r="AF204" t="s">
        <v>1553</v>
      </c>
      <c r="AG204" t="s">
        <v>1509</v>
      </c>
      <c r="AI204" s="146" t="s">
        <v>5017</v>
      </c>
      <c r="AJ204" t="str">
        <f t="shared" si="94"/>
        <v>Active</v>
      </c>
      <c r="AK204">
        <f t="shared" si="95"/>
        <v>3177</v>
      </c>
      <c r="AL204" t="str">
        <f t="shared" si="96"/>
        <v>上村 健一</v>
      </c>
      <c r="AM204" s="155" t="e">
        <f>+VLOOKUP($AK204,#REF!,3,0)</f>
        <v>#REF!</v>
      </c>
      <c r="AN204" t="e">
        <f t="shared" si="97"/>
        <v>#REF!</v>
      </c>
      <c r="AO204" s="154" t="s">
        <v>54</v>
      </c>
      <c r="AP204" t="e">
        <f>VLOOKUP(AM204,#REF!,2,0)</f>
        <v>#REF!</v>
      </c>
      <c r="AQ204" t="e">
        <f>VLOOKUP(AM204,#REF!,3,0)</f>
        <v>#REF!</v>
      </c>
      <c r="AR204" t="e">
        <f>VLOOKUP(AM204,#REF!,4,0)</f>
        <v>#REF!</v>
      </c>
      <c r="AS204" t="str">
        <f t="shared" si="91"/>
        <v>Oracle Consulting Services</v>
      </c>
      <c r="AT204" t="e">
        <f>VLOOKUP(AM204,#REF!,6,0)</f>
        <v>#REF!</v>
      </c>
      <c r="AU204" t="e">
        <f>VLOOKUP(AM204,#REF!,7,0)</f>
        <v>#REF!</v>
      </c>
      <c r="AV204" t="e">
        <f>VLOOKUP(AM204,#REF!,8,0)</f>
        <v>#REF!</v>
      </c>
      <c r="AW204" s="155">
        <v>508835</v>
      </c>
      <c r="AX204" t="str">
        <f>VLOOKUP($BA204,Jobcodemaster!$A:$J,4,0)</f>
        <v>IC3</v>
      </c>
      <c r="AY204" t="str">
        <f>VLOOKUP($BA204,Jobcodemaster!$A:$J,5,0)</f>
        <v>L5</v>
      </c>
      <c r="AZ204" t="str">
        <f t="shared" si="98"/>
        <v>5</v>
      </c>
      <c r="BA204" s="155">
        <f t="shared" si="99"/>
        <v>20515</v>
      </c>
      <c r="BB204" t="str">
        <f>VLOOKUP($BA204,Jobcodemaster!$A:$J,7,0)</f>
        <v>20515.Principal Consultant - IC3</v>
      </c>
      <c r="BC204" t="str">
        <f>VLOOKUP($BA204,Jobcodemaster!$A:$J,9,0)</f>
        <v>Principal Consultant</v>
      </c>
      <c r="BD204" t="str">
        <f>VLOOKUP($BA204,Jobcodemaster!$A:$J,2,0)</f>
        <v>Delivery</v>
      </c>
      <c r="BE204" t="str">
        <f>VLOOKUP($BA204,Jobcodemaster!$A:$J,3,0)</f>
        <v>B</v>
      </c>
      <c r="BF204" t="e">
        <f>VLOOKUP(AM204,#REF!,14,0)</f>
        <v>#REF!</v>
      </c>
      <c r="BG204" t="e">
        <f>VLOOKUP(AM204,#REF!,15,0)</f>
        <v>#REF!</v>
      </c>
      <c r="BH204" t="str">
        <f t="shared" si="100"/>
        <v>kenichi.kamimura@oracle.com</v>
      </c>
      <c r="BI204" s="95">
        <f t="shared" si="101"/>
        <v>38976</v>
      </c>
      <c r="BJ204" t="str">
        <f t="shared" si="102"/>
        <v>C</v>
      </c>
      <c r="BK204" t="str">
        <f t="shared" si="103"/>
        <v>JP-Tokyo-Akasaka Office</v>
      </c>
      <c r="BL204" t="str">
        <f t="shared" si="104"/>
        <v>ACB</v>
      </c>
      <c r="BM204" t="str">
        <f t="shared" si="105"/>
        <v>ｶﾐﾑﾗ ｹﾝｲﾁ</v>
      </c>
      <c r="BN204" t="str">
        <f t="shared" si="106"/>
        <v>Kenichi Kamimura</v>
      </c>
      <c r="BO204" s="164">
        <f t="shared" si="107"/>
        <v>0</v>
      </c>
      <c r="BP204" t="str">
        <f t="shared" si="108"/>
        <v>かみむら けんいち</v>
      </c>
      <c r="BQ204" t="e">
        <f>VLOOKUP(AM204,#REF!,12,0)</f>
        <v>#REF!</v>
      </c>
      <c r="BS204" s="173" t="str">
        <f t="shared" si="109"/>
        <v/>
      </c>
      <c r="BT204" s="173" t="str">
        <f t="shared" si="109"/>
        <v/>
      </c>
      <c r="BU204" s="173" t="str">
        <f t="shared" si="109"/>
        <v/>
      </c>
      <c r="BV204" s="173" t="str">
        <f t="shared" si="109"/>
        <v/>
      </c>
      <c r="BW204" s="173" t="e">
        <f t="shared" si="110"/>
        <v>#REF!</v>
      </c>
      <c r="BX204" s="173" t="str">
        <f t="shared" si="111"/>
        <v/>
      </c>
      <c r="BY204" s="174" t="str">
        <f t="shared" si="112"/>
        <v/>
      </c>
      <c r="BZ204" t="str">
        <f t="shared" si="113"/>
        <v/>
      </c>
      <c r="CA204" s="214" t="str">
        <f t="shared" si="114"/>
        <v/>
      </c>
      <c r="CB204" t="str">
        <f t="shared" si="115"/>
        <v/>
      </c>
      <c r="CC204" t="e">
        <f t="shared" si="116"/>
        <v>#REF!</v>
      </c>
      <c r="CD204" t="e">
        <f t="shared" si="92"/>
        <v>#REF!</v>
      </c>
      <c r="CE204" t="str">
        <f t="shared" si="117"/>
        <v/>
      </c>
      <c r="CF204" t="str">
        <f t="shared" si="118"/>
        <v/>
      </c>
      <c r="CG204" t="str">
        <f t="shared" si="119"/>
        <v/>
      </c>
    </row>
    <row r="205" spans="1:85">
      <c r="A205" t="s">
        <v>51</v>
      </c>
      <c r="B205">
        <v>4444</v>
      </c>
      <c r="C205" t="s">
        <v>1555</v>
      </c>
      <c r="D205" t="s">
        <v>1501</v>
      </c>
      <c r="E205" t="s">
        <v>54</v>
      </c>
      <c r="F205" t="s">
        <v>397</v>
      </c>
      <c r="G205" t="s">
        <v>1142</v>
      </c>
      <c r="H205" t="s">
        <v>1502</v>
      </c>
      <c r="I205" t="s">
        <v>55</v>
      </c>
      <c r="J205" t="s">
        <v>398</v>
      </c>
      <c r="K205" t="s">
        <v>1143</v>
      </c>
      <c r="L205" t="s">
        <v>1503</v>
      </c>
      <c r="M205" s="217">
        <v>508835</v>
      </c>
      <c r="N205" t="s">
        <v>123</v>
      </c>
      <c r="O205" t="s">
        <v>124</v>
      </c>
      <c r="P205" t="str">
        <f t="shared" si="93"/>
        <v>5</v>
      </c>
      <c r="Q205" s="149">
        <v>20515</v>
      </c>
      <c r="R205" t="s">
        <v>432</v>
      </c>
      <c r="S205" t="s">
        <v>433</v>
      </c>
      <c r="T205" t="s">
        <v>368</v>
      </c>
      <c r="U205" t="s">
        <v>61</v>
      </c>
      <c r="V205">
        <v>4586</v>
      </c>
      <c r="W205" t="s">
        <v>1500</v>
      </c>
      <c r="X205" t="s">
        <v>1556</v>
      </c>
      <c r="Y205" s="95">
        <v>40909</v>
      </c>
      <c r="Z205" t="s">
        <v>63</v>
      </c>
      <c r="AA205" t="s">
        <v>118</v>
      </c>
      <c r="AB205" t="s">
        <v>162</v>
      </c>
      <c r="AC205" t="s">
        <v>4308</v>
      </c>
      <c r="AD205" t="s">
        <v>1558</v>
      </c>
      <c r="AF205" t="s">
        <v>1559</v>
      </c>
      <c r="AG205" t="s">
        <v>1509</v>
      </c>
      <c r="AI205" s="146" t="s">
        <v>5017</v>
      </c>
      <c r="AJ205" t="str">
        <f t="shared" si="94"/>
        <v>Active</v>
      </c>
      <c r="AK205">
        <f t="shared" si="95"/>
        <v>4444</v>
      </c>
      <c r="AL205" t="str">
        <f t="shared" si="96"/>
        <v>堤 昭雄</v>
      </c>
      <c r="AM205" s="155" t="e">
        <f>+VLOOKUP($AK205,#REF!,3,0)</f>
        <v>#REF!</v>
      </c>
      <c r="AN205" t="e">
        <f t="shared" si="97"/>
        <v>#REF!</v>
      </c>
      <c r="AO205" s="154" t="s">
        <v>54</v>
      </c>
      <c r="AP205" t="e">
        <f>VLOOKUP(AM205,#REF!,2,0)</f>
        <v>#REF!</v>
      </c>
      <c r="AQ205" t="e">
        <f>VLOOKUP(AM205,#REF!,3,0)</f>
        <v>#REF!</v>
      </c>
      <c r="AR205" t="e">
        <f>VLOOKUP(AM205,#REF!,4,0)</f>
        <v>#REF!</v>
      </c>
      <c r="AS205" t="str">
        <f t="shared" si="91"/>
        <v>Oracle Consulting Services</v>
      </c>
      <c r="AT205" t="e">
        <f>VLOOKUP(AM205,#REF!,6,0)</f>
        <v>#REF!</v>
      </c>
      <c r="AU205" t="e">
        <f>VLOOKUP(AM205,#REF!,7,0)</f>
        <v>#REF!</v>
      </c>
      <c r="AV205" t="e">
        <f>VLOOKUP(AM205,#REF!,8,0)</f>
        <v>#REF!</v>
      </c>
      <c r="AW205" s="155">
        <v>508835</v>
      </c>
      <c r="AX205" t="str">
        <f>VLOOKUP($BA205,Jobcodemaster!$A:$J,4,0)</f>
        <v>IC3</v>
      </c>
      <c r="AY205" t="str">
        <f>VLOOKUP($BA205,Jobcodemaster!$A:$J,5,0)</f>
        <v>L5</v>
      </c>
      <c r="AZ205" t="str">
        <f t="shared" si="98"/>
        <v>5</v>
      </c>
      <c r="BA205" s="155">
        <f t="shared" si="99"/>
        <v>20515</v>
      </c>
      <c r="BB205" t="str">
        <f>VLOOKUP($BA205,Jobcodemaster!$A:$J,7,0)</f>
        <v>20515.Principal Consultant - IC3</v>
      </c>
      <c r="BC205" t="str">
        <f>VLOOKUP($BA205,Jobcodemaster!$A:$J,9,0)</f>
        <v>Principal Consultant</v>
      </c>
      <c r="BD205" t="str">
        <f>VLOOKUP($BA205,Jobcodemaster!$A:$J,2,0)</f>
        <v>Delivery</v>
      </c>
      <c r="BE205" t="str">
        <f>VLOOKUP($BA205,Jobcodemaster!$A:$J,3,0)</f>
        <v>B</v>
      </c>
      <c r="BF205" t="e">
        <f>VLOOKUP(AM205,#REF!,14,0)</f>
        <v>#REF!</v>
      </c>
      <c r="BG205" t="e">
        <f>VLOOKUP(AM205,#REF!,15,0)</f>
        <v>#REF!</v>
      </c>
      <c r="BH205" t="str">
        <f t="shared" si="100"/>
        <v>akio.tsutsumi@oracle.com</v>
      </c>
      <c r="BI205" s="95">
        <f t="shared" si="101"/>
        <v>40909</v>
      </c>
      <c r="BJ205" t="str">
        <f t="shared" si="102"/>
        <v>C</v>
      </c>
      <c r="BK205" t="str">
        <f t="shared" si="103"/>
        <v>JP-Tokyo-Akasaka Office</v>
      </c>
      <c r="BL205" t="str">
        <f t="shared" si="104"/>
        <v>ACB</v>
      </c>
      <c r="BM205" t="str">
        <f t="shared" si="105"/>
        <v>ﾂﾂﾐ ｱｷｵ</v>
      </c>
      <c r="BN205" t="str">
        <f t="shared" si="106"/>
        <v>Akio Tsutsumi</v>
      </c>
      <c r="BO205" s="164">
        <f t="shared" si="107"/>
        <v>0</v>
      </c>
      <c r="BP205" t="str">
        <f t="shared" si="108"/>
        <v>つつみ あきお</v>
      </c>
      <c r="BQ205" t="e">
        <f>VLOOKUP(AM205,#REF!,12,0)</f>
        <v>#REF!</v>
      </c>
      <c r="BS205" s="173" t="str">
        <f t="shared" si="109"/>
        <v/>
      </c>
      <c r="BT205" s="173" t="str">
        <f t="shared" si="109"/>
        <v/>
      </c>
      <c r="BU205" s="173" t="str">
        <f t="shared" si="109"/>
        <v/>
      </c>
      <c r="BV205" s="173" t="str">
        <f t="shared" si="109"/>
        <v/>
      </c>
      <c r="BW205" s="173" t="e">
        <f t="shared" si="110"/>
        <v>#REF!</v>
      </c>
      <c r="BX205" s="173" t="str">
        <f t="shared" si="111"/>
        <v/>
      </c>
      <c r="BY205" s="174" t="str">
        <f t="shared" si="112"/>
        <v/>
      </c>
      <c r="BZ205" t="str">
        <f t="shared" si="113"/>
        <v/>
      </c>
      <c r="CA205" s="214" t="str">
        <f t="shared" si="114"/>
        <v/>
      </c>
      <c r="CB205" t="str">
        <f t="shared" si="115"/>
        <v/>
      </c>
      <c r="CC205" t="e">
        <f t="shared" si="116"/>
        <v>#REF!</v>
      </c>
      <c r="CD205" t="e">
        <f t="shared" si="92"/>
        <v>#REF!</v>
      </c>
      <c r="CE205" t="str">
        <f t="shared" si="117"/>
        <v/>
      </c>
      <c r="CF205" t="str">
        <f t="shared" si="118"/>
        <v/>
      </c>
      <c r="CG205" t="str">
        <f t="shared" si="119"/>
        <v/>
      </c>
    </row>
    <row r="206" spans="1:85">
      <c r="A206" t="s">
        <v>51</v>
      </c>
      <c r="B206">
        <v>4720</v>
      </c>
      <c r="C206" t="s">
        <v>1561</v>
      </c>
      <c r="D206" t="s">
        <v>1501</v>
      </c>
      <c r="E206" t="s">
        <v>54</v>
      </c>
      <c r="F206" t="s">
        <v>397</v>
      </c>
      <c r="G206" t="s">
        <v>1142</v>
      </c>
      <c r="H206" t="s">
        <v>1502</v>
      </c>
      <c r="I206" t="s">
        <v>55</v>
      </c>
      <c r="J206" t="s">
        <v>398</v>
      </c>
      <c r="K206" t="s">
        <v>1143</v>
      </c>
      <c r="L206" t="s">
        <v>1503</v>
      </c>
      <c r="M206" s="217">
        <v>506295</v>
      </c>
      <c r="N206" t="s">
        <v>123</v>
      </c>
      <c r="O206" t="s">
        <v>124</v>
      </c>
      <c r="P206" t="str">
        <f t="shared" si="93"/>
        <v>5</v>
      </c>
      <c r="Q206">
        <v>20515</v>
      </c>
      <c r="R206" t="s">
        <v>432</v>
      </c>
      <c r="S206" t="s">
        <v>433</v>
      </c>
      <c r="T206" t="s">
        <v>368</v>
      </c>
      <c r="U206" t="s">
        <v>61</v>
      </c>
      <c r="V206">
        <v>4586</v>
      </c>
      <c r="W206" t="s">
        <v>1500</v>
      </c>
      <c r="X206" t="s">
        <v>1562</v>
      </c>
      <c r="Y206" s="95">
        <v>41365</v>
      </c>
      <c r="Z206" t="s">
        <v>63</v>
      </c>
      <c r="AA206" t="s">
        <v>118</v>
      </c>
      <c r="AB206" t="s">
        <v>162</v>
      </c>
      <c r="AC206" t="s">
        <v>4309</v>
      </c>
      <c r="AD206" t="s">
        <v>1564</v>
      </c>
      <c r="AF206" t="s">
        <v>1565</v>
      </c>
      <c r="AG206" t="s">
        <v>1509</v>
      </c>
      <c r="AI206" s="146" t="e">
        <v>#N/A</v>
      </c>
      <c r="AJ206" t="str">
        <f t="shared" si="94"/>
        <v>Active</v>
      </c>
      <c r="AK206">
        <f t="shared" si="95"/>
        <v>4720</v>
      </c>
      <c r="AL206" t="str">
        <f t="shared" si="96"/>
        <v>武田 圭司</v>
      </c>
      <c r="AM206" s="155" t="e">
        <f>+VLOOKUP($AK206,#REF!,3,0)</f>
        <v>#REF!</v>
      </c>
      <c r="AN206" t="e">
        <f t="shared" si="97"/>
        <v>#REF!</v>
      </c>
      <c r="AO206" s="154" t="s">
        <v>54</v>
      </c>
      <c r="AP206" t="e">
        <f>VLOOKUP(AM206,#REF!,2,0)</f>
        <v>#REF!</v>
      </c>
      <c r="AQ206" t="e">
        <f>VLOOKUP(AM206,#REF!,3,0)</f>
        <v>#REF!</v>
      </c>
      <c r="AR206" t="e">
        <f>VLOOKUP(AM206,#REF!,4,0)</f>
        <v>#REF!</v>
      </c>
      <c r="AS206" t="str">
        <f t="shared" si="91"/>
        <v>Oracle Consulting Services</v>
      </c>
      <c r="AT206" t="e">
        <f>VLOOKUP(AM206,#REF!,6,0)</f>
        <v>#REF!</v>
      </c>
      <c r="AU206" t="e">
        <f>VLOOKUP(AM206,#REF!,7,0)</f>
        <v>#REF!</v>
      </c>
      <c r="AV206" t="e">
        <f>VLOOKUP(AM206,#REF!,8,0)</f>
        <v>#REF!</v>
      </c>
      <c r="AW206" s="155">
        <v>506325</v>
      </c>
      <c r="AX206" t="str">
        <f>VLOOKUP($BA206,Jobcodemaster!$A:$J,4,0)</f>
        <v>IC3</v>
      </c>
      <c r="AY206" t="str">
        <f>VLOOKUP($BA206,Jobcodemaster!$A:$J,5,0)</f>
        <v>L5</v>
      </c>
      <c r="AZ206" t="str">
        <f t="shared" si="98"/>
        <v>5</v>
      </c>
      <c r="BA206" s="155">
        <f t="shared" si="99"/>
        <v>20515</v>
      </c>
      <c r="BB206" t="str">
        <f>VLOOKUP($BA206,Jobcodemaster!$A:$J,7,0)</f>
        <v>20515.Principal Consultant - IC3</v>
      </c>
      <c r="BC206" t="str">
        <f>VLOOKUP($BA206,Jobcodemaster!$A:$J,9,0)</f>
        <v>Principal Consultant</v>
      </c>
      <c r="BD206" t="str">
        <f>VLOOKUP($BA206,Jobcodemaster!$A:$J,2,0)</f>
        <v>Delivery</v>
      </c>
      <c r="BE206" t="str">
        <f>VLOOKUP($BA206,Jobcodemaster!$A:$J,3,0)</f>
        <v>B</v>
      </c>
      <c r="BF206" t="e">
        <f>VLOOKUP(AM206,#REF!,14,0)</f>
        <v>#REF!</v>
      </c>
      <c r="BG206" t="e">
        <f>VLOOKUP(AM206,#REF!,15,0)</f>
        <v>#REF!</v>
      </c>
      <c r="BH206" t="str">
        <f t="shared" si="100"/>
        <v>keiji.x.takeda@oracle.com</v>
      </c>
      <c r="BI206" s="95">
        <f t="shared" si="101"/>
        <v>41365</v>
      </c>
      <c r="BJ206" t="str">
        <f t="shared" si="102"/>
        <v>C</v>
      </c>
      <c r="BK206" t="str">
        <f t="shared" si="103"/>
        <v>JP-Tokyo-Akasaka Office</v>
      </c>
      <c r="BL206" t="str">
        <f t="shared" si="104"/>
        <v>ACB</v>
      </c>
      <c r="BM206" t="str">
        <f t="shared" si="105"/>
        <v>ﾀｹﾀﾞ ｹｲｼﾞ</v>
      </c>
      <c r="BN206" t="str">
        <f t="shared" si="106"/>
        <v>Keiji Takeda</v>
      </c>
      <c r="BO206" s="164">
        <f t="shared" si="107"/>
        <v>0</v>
      </c>
      <c r="BP206" t="str">
        <f t="shared" si="108"/>
        <v>たけだ けいじ</v>
      </c>
      <c r="BQ206" t="e">
        <f>VLOOKUP(AM206,#REF!,12,0)</f>
        <v>#REF!</v>
      </c>
      <c r="BS206" s="173" t="str">
        <f t="shared" si="109"/>
        <v>Y</v>
      </c>
      <c r="BT206" s="173" t="str">
        <f t="shared" si="109"/>
        <v/>
      </c>
      <c r="BU206" s="173" t="str">
        <f t="shared" si="109"/>
        <v/>
      </c>
      <c r="BV206" s="173" t="str">
        <f t="shared" si="109"/>
        <v/>
      </c>
      <c r="BW206" s="173" t="e">
        <f t="shared" si="110"/>
        <v>#REF!</v>
      </c>
      <c r="BX206" s="173" t="str">
        <f t="shared" si="111"/>
        <v>Y</v>
      </c>
      <c r="BY206" s="174">
        <f t="shared" si="112"/>
        <v>4720</v>
      </c>
      <c r="BZ206" t="str">
        <f t="shared" si="113"/>
        <v>keiji.x.takeda@oracle.com</v>
      </c>
      <c r="CA206" s="214">
        <f t="shared" si="114"/>
        <v>43574</v>
      </c>
      <c r="CB206">
        <f t="shared" si="115"/>
        <v>506325</v>
      </c>
      <c r="CC206" t="e">
        <f t="shared" si="116"/>
        <v>#REF!</v>
      </c>
      <c r="CD206" t="e">
        <f t="shared" si="92"/>
        <v>#REF!</v>
      </c>
      <c r="CE206" t="str">
        <f t="shared" si="117"/>
        <v>JPBG  - Oracle Corporation Japan</v>
      </c>
      <c r="CF206" t="str">
        <f t="shared" si="118"/>
        <v/>
      </c>
      <c r="CG206" t="str">
        <f t="shared" si="119"/>
        <v/>
      </c>
    </row>
    <row r="207" spans="1:85">
      <c r="A207" t="s">
        <v>51</v>
      </c>
      <c r="B207">
        <v>1007702</v>
      </c>
      <c r="C207" t="s">
        <v>1567</v>
      </c>
      <c r="D207" t="s">
        <v>1501</v>
      </c>
      <c r="E207" t="s">
        <v>54</v>
      </c>
      <c r="F207" t="s">
        <v>397</v>
      </c>
      <c r="G207" t="s">
        <v>1142</v>
      </c>
      <c r="H207" t="s">
        <v>1502</v>
      </c>
      <c r="I207" t="s">
        <v>55</v>
      </c>
      <c r="J207" t="s">
        <v>398</v>
      </c>
      <c r="K207" t="s">
        <v>1143</v>
      </c>
      <c r="L207" t="s">
        <v>1503</v>
      </c>
      <c r="M207" s="217">
        <v>508835</v>
      </c>
      <c r="N207" t="s">
        <v>123</v>
      </c>
      <c r="O207" t="s">
        <v>124</v>
      </c>
      <c r="P207" t="str">
        <f t="shared" si="93"/>
        <v>5</v>
      </c>
      <c r="Q207">
        <v>20515</v>
      </c>
      <c r="R207" t="s">
        <v>432</v>
      </c>
      <c r="S207" t="s">
        <v>433</v>
      </c>
      <c r="T207" t="s">
        <v>368</v>
      </c>
      <c r="U207" t="s">
        <v>61</v>
      </c>
      <c r="V207">
        <v>4586</v>
      </c>
      <c r="W207" t="s">
        <v>1500</v>
      </c>
      <c r="X207" t="s">
        <v>1568</v>
      </c>
      <c r="Y207" s="95">
        <v>43101</v>
      </c>
      <c r="Z207" t="s">
        <v>63</v>
      </c>
      <c r="AA207" t="s">
        <v>118</v>
      </c>
      <c r="AB207" t="s">
        <v>162</v>
      </c>
      <c r="AC207" t="s">
        <v>4310</v>
      </c>
      <c r="AD207" t="s">
        <v>1570</v>
      </c>
      <c r="AF207" t="s">
        <v>1571</v>
      </c>
      <c r="AG207" t="s">
        <v>1509</v>
      </c>
      <c r="AI207" s="146" t="e">
        <v>#N/A</v>
      </c>
      <c r="AJ207" t="str">
        <f t="shared" si="94"/>
        <v>Active</v>
      </c>
      <c r="AK207">
        <f t="shared" si="95"/>
        <v>1007702</v>
      </c>
      <c r="AL207" t="str">
        <f t="shared" si="96"/>
        <v>永野 裕美</v>
      </c>
      <c r="AM207" s="155" t="e">
        <f>+VLOOKUP($AK207,#REF!,3,0)</f>
        <v>#REF!</v>
      </c>
      <c r="AN207" t="e">
        <f t="shared" si="97"/>
        <v>#REF!</v>
      </c>
      <c r="AO207" s="154" t="s">
        <v>54</v>
      </c>
      <c r="AP207" t="e">
        <f>VLOOKUP(AM207,#REF!,2,0)</f>
        <v>#REF!</v>
      </c>
      <c r="AQ207" t="e">
        <f>VLOOKUP(AM207,#REF!,3,0)</f>
        <v>#REF!</v>
      </c>
      <c r="AR207" t="e">
        <f>VLOOKUP(AM207,#REF!,4,0)</f>
        <v>#REF!</v>
      </c>
      <c r="AS207" t="str">
        <f t="shared" si="91"/>
        <v>Oracle Consulting Services</v>
      </c>
      <c r="AT207" t="e">
        <f>VLOOKUP(AM207,#REF!,6,0)</f>
        <v>#REF!</v>
      </c>
      <c r="AU207" t="e">
        <f>VLOOKUP(AM207,#REF!,7,0)</f>
        <v>#REF!</v>
      </c>
      <c r="AV207" t="e">
        <f>VLOOKUP(AM207,#REF!,8,0)</f>
        <v>#REF!</v>
      </c>
      <c r="AW207" s="155">
        <v>508835</v>
      </c>
      <c r="AX207" t="str">
        <f>VLOOKUP($BA207,Jobcodemaster!$A:$J,4,0)</f>
        <v>IC3</v>
      </c>
      <c r="AY207" t="str">
        <f>VLOOKUP($BA207,Jobcodemaster!$A:$J,5,0)</f>
        <v>L5</v>
      </c>
      <c r="AZ207" t="str">
        <f t="shared" si="98"/>
        <v>5</v>
      </c>
      <c r="BA207" s="155">
        <f t="shared" si="99"/>
        <v>20515</v>
      </c>
      <c r="BB207" t="str">
        <f>VLOOKUP($BA207,Jobcodemaster!$A:$J,7,0)</f>
        <v>20515.Principal Consultant - IC3</v>
      </c>
      <c r="BC207" t="str">
        <f>VLOOKUP($BA207,Jobcodemaster!$A:$J,9,0)</f>
        <v>Principal Consultant</v>
      </c>
      <c r="BD207" t="str">
        <f>VLOOKUP($BA207,Jobcodemaster!$A:$J,2,0)</f>
        <v>Delivery</v>
      </c>
      <c r="BE207" t="str">
        <f>VLOOKUP($BA207,Jobcodemaster!$A:$J,3,0)</f>
        <v>B</v>
      </c>
      <c r="BF207" t="e">
        <f>VLOOKUP(AM207,#REF!,14,0)</f>
        <v>#REF!</v>
      </c>
      <c r="BG207" t="e">
        <f>VLOOKUP(AM207,#REF!,15,0)</f>
        <v>#REF!</v>
      </c>
      <c r="BH207" t="str">
        <f t="shared" si="100"/>
        <v>yumi.nagano@oracle.com</v>
      </c>
      <c r="BI207" s="95">
        <f t="shared" si="101"/>
        <v>43101</v>
      </c>
      <c r="BJ207" t="str">
        <f t="shared" si="102"/>
        <v>C</v>
      </c>
      <c r="BK207" t="str">
        <f t="shared" si="103"/>
        <v>JP-Tokyo-Akasaka Office</v>
      </c>
      <c r="BL207" t="str">
        <f t="shared" si="104"/>
        <v>ACB</v>
      </c>
      <c r="BM207" t="str">
        <f t="shared" si="105"/>
        <v>ﾅｶﾞﾉ ﾕﾐ</v>
      </c>
      <c r="BN207" t="str">
        <f t="shared" si="106"/>
        <v>Yumi Nagano</v>
      </c>
      <c r="BO207" s="164">
        <f t="shared" si="107"/>
        <v>0</v>
      </c>
      <c r="BP207" t="str">
        <f t="shared" si="108"/>
        <v>ながの ゆみ</v>
      </c>
      <c r="BQ207" t="e">
        <f>VLOOKUP(AM207,#REF!,12,0)</f>
        <v>#REF!</v>
      </c>
      <c r="BS207" s="173" t="str">
        <f t="shared" si="109"/>
        <v/>
      </c>
      <c r="BT207" s="173" t="str">
        <f t="shared" si="109"/>
        <v/>
      </c>
      <c r="BU207" s="173" t="str">
        <f t="shared" si="109"/>
        <v/>
      </c>
      <c r="BV207" s="173" t="str">
        <f t="shared" si="109"/>
        <v/>
      </c>
      <c r="BW207" s="173" t="e">
        <f t="shared" si="110"/>
        <v>#REF!</v>
      </c>
      <c r="BX207" s="173" t="str">
        <f t="shared" si="111"/>
        <v/>
      </c>
      <c r="BY207" s="174" t="str">
        <f t="shared" si="112"/>
        <v/>
      </c>
      <c r="BZ207" t="str">
        <f t="shared" si="113"/>
        <v/>
      </c>
      <c r="CA207" s="214" t="str">
        <f t="shared" si="114"/>
        <v/>
      </c>
      <c r="CB207" t="str">
        <f t="shared" si="115"/>
        <v/>
      </c>
      <c r="CC207" t="e">
        <f t="shared" si="116"/>
        <v>#REF!</v>
      </c>
      <c r="CD207" t="e">
        <f t="shared" si="92"/>
        <v>#REF!</v>
      </c>
      <c r="CE207" t="str">
        <f t="shared" si="117"/>
        <v/>
      </c>
      <c r="CF207" t="str">
        <f t="shared" si="118"/>
        <v/>
      </c>
      <c r="CG207" t="str">
        <f t="shared" si="119"/>
        <v/>
      </c>
    </row>
    <row r="208" spans="1:85">
      <c r="A208" t="s">
        <v>51</v>
      </c>
      <c r="B208">
        <v>8483</v>
      </c>
      <c r="C208" t="s">
        <v>1573</v>
      </c>
      <c r="D208" t="s">
        <v>1501</v>
      </c>
      <c r="E208" t="s">
        <v>54</v>
      </c>
      <c r="F208" t="s">
        <v>397</v>
      </c>
      <c r="G208" t="s">
        <v>1142</v>
      </c>
      <c r="H208" t="s">
        <v>1502</v>
      </c>
      <c r="I208" t="s">
        <v>55</v>
      </c>
      <c r="J208" t="s">
        <v>398</v>
      </c>
      <c r="K208" t="s">
        <v>1143</v>
      </c>
      <c r="L208" t="s">
        <v>1503</v>
      </c>
      <c r="M208" s="217">
        <v>501636</v>
      </c>
      <c r="N208" t="s">
        <v>219</v>
      </c>
      <c r="O208" t="s">
        <v>355</v>
      </c>
      <c r="P208" t="str">
        <f t="shared" si="93"/>
        <v>2</v>
      </c>
      <c r="Q208">
        <v>20110</v>
      </c>
      <c r="R208" t="s">
        <v>568</v>
      </c>
      <c r="S208" t="s">
        <v>569</v>
      </c>
      <c r="T208" t="s">
        <v>368</v>
      </c>
      <c r="U208" t="s">
        <v>61</v>
      </c>
      <c r="V208">
        <v>4586</v>
      </c>
      <c r="W208" t="s">
        <v>1500</v>
      </c>
      <c r="X208" t="s">
        <v>1574</v>
      </c>
      <c r="Y208" s="95">
        <v>42461</v>
      </c>
      <c r="Z208" t="s">
        <v>201</v>
      </c>
      <c r="AA208" t="s">
        <v>118</v>
      </c>
      <c r="AB208" t="s">
        <v>162</v>
      </c>
      <c r="AC208" t="s">
        <v>4311</v>
      </c>
      <c r="AD208" t="s">
        <v>1576</v>
      </c>
      <c r="AF208" t="s">
        <v>1577</v>
      </c>
      <c r="AG208" t="s">
        <v>1509</v>
      </c>
      <c r="AI208" s="146" t="e">
        <v>#N/A</v>
      </c>
      <c r="AJ208" t="str">
        <f t="shared" si="94"/>
        <v>Active</v>
      </c>
      <c r="AK208">
        <f t="shared" si="95"/>
        <v>8483</v>
      </c>
      <c r="AL208" t="str">
        <f t="shared" si="96"/>
        <v>柳内 千明</v>
      </c>
      <c r="AM208" s="155" t="e">
        <f>+VLOOKUP($AK208,#REF!,3,0)</f>
        <v>#REF!</v>
      </c>
      <c r="AN208" t="e">
        <f t="shared" si="97"/>
        <v>#REF!</v>
      </c>
      <c r="AO208" s="154" t="s">
        <v>54</v>
      </c>
      <c r="AP208" t="e">
        <f>VLOOKUP(AM208,#REF!,2,0)</f>
        <v>#REF!</v>
      </c>
      <c r="AQ208" t="e">
        <f>VLOOKUP(AM208,#REF!,3,0)</f>
        <v>#REF!</v>
      </c>
      <c r="AR208" t="e">
        <f>VLOOKUP(AM208,#REF!,4,0)</f>
        <v>#REF!</v>
      </c>
      <c r="AS208" t="str">
        <f t="shared" si="91"/>
        <v>Oracle Consulting Services</v>
      </c>
      <c r="AT208" t="e">
        <f>VLOOKUP(AM208,#REF!,6,0)</f>
        <v>#REF!</v>
      </c>
      <c r="AU208" t="e">
        <f>VLOOKUP(AM208,#REF!,7,0)</f>
        <v>#REF!</v>
      </c>
      <c r="AV208" t="e">
        <f>VLOOKUP(AM208,#REF!,8,0)</f>
        <v>#REF!</v>
      </c>
      <c r="AW208" s="155">
        <v>501636</v>
      </c>
      <c r="AX208" t="str">
        <f>VLOOKUP($BA208,Jobcodemaster!$A:$J,4,0)</f>
        <v>IC1</v>
      </c>
      <c r="AY208" t="str">
        <f>VLOOKUP($BA208,Jobcodemaster!$A:$J,5,0)</f>
        <v>L2</v>
      </c>
      <c r="AZ208" t="str">
        <f t="shared" si="98"/>
        <v>2</v>
      </c>
      <c r="BA208" s="155">
        <f t="shared" si="99"/>
        <v>20110</v>
      </c>
      <c r="BB208" t="str">
        <f>VLOOKUP($BA208,Jobcodemaster!$A:$J,7,0)</f>
        <v>20110.Associate Consultant - IC1</v>
      </c>
      <c r="BC208" t="str">
        <f>VLOOKUP($BA208,Jobcodemaster!$A:$J,9,0)</f>
        <v>Associate Consultant</v>
      </c>
      <c r="BD208" t="str">
        <f>VLOOKUP($BA208,Jobcodemaster!$A:$J,2,0)</f>
        <v>Delivery</v>
      </c>
      <c r="BE208" t="str">
        <f>VLOOKUP($BA208,Jobcodemaster!$A:$J,3,0)</f>
        <v>B</v>
      </c>
      <c r="BF208" t="e">
        <f>VLOOKUP(AM208,#REF!,14,0)</f>
        <v>#REF!</v>
      </c>
      <c r="BG208" t="e">
        <f>VLOOKUP(AM208,#REF!,15,0)</f>
        <v>#REF!</v>
      </c>
      <c r="BH208" t="str">
        <f t="shared" si="100"/>
        <v>chiaki.yanauchi@oracle.com</v>
      </c>
      <c r="BI208" s="95">
        <f t="shared" si="101"/>
        <v>42461</v>
      </c>
      <c r="BJ208" t="str">
        <f t="shared" si="102"/>
        <v>NG</v>
      </c>
      <c r="BK208" t="str">
        <f t="shared" si="103"/>
        <v>JP-Tokyo-Akasaka Office</v>
      </c>
      <c r="BL208" t="str">
        <f t="shared" si="104"/>
        <v>ACB</v>
      </c>
      <c r="BM208" t="str">
        <f t="shared" si="105"/>
        <v>ﾔﾅｳﾁ ﾁｱｷ</v>
      </c>
      <c r="BN208" t="str">
        <f t="shared" si="106"/>
        <v>Chiaki Yanauchi</v>
      </c>
      <c r="BO208" s="164">
        <f t="shared" si="107"/>
        <v>0</v>
      </c>
      <c r="BP208" t="str">
        <f t="shared" si="108"/>
        <v>やなうち ちあき</v>
      </c>
      <c r="BQ208" t="e">
        <f>VLOOKUP(AM208,#REF!,12,0)</f>
        <v>#REF!</v>
      </c>
      <c r="BS208" s="173" t="str">
        <f t="shared" si="109"/>
        <v/>
      </c>
      <c r="BT208" s="173" t="str">
        <f t="shared" si="109"/>
        <v/>
      </c>
      <c r="BU208" s="173" t="str">
        <f t="shared" si="109"/>
        <v/>
      </c>
      <c r="BV208" s="173" t="str">
        <f t="shared" si="109"/>
        <v/>
      </c>
      <c r="BW208" s="173" t="e">
        <f t="shared" si="110"/>
        <v>#REF!</v>
      </c>
      <c r="BX208" s="173" t="str">
        <f t="shared" si="111"/>
        <v/>
      </c>
      <c r="BY208" s="174" t="str">
        <f t="shared" si="112"/>
        <v/>
      </c>
      <c r="BZ208" t="str">
        <f t="shared" si="113"/>
        <v/>
      </c>
      <c r="CA208" s="214" t="str">
        <f t="shared" si="114"/>
        <v/>
      </c>
      <c r="CB208" t="str">
        <f t="shared" si="115"/>
        <v/>
      </c>
      <c r="CC208" t="e">
        <f t="shared" si="116"/>
        <v>#REF!</v>
      </c>
      <c r="CD208" t="e">
        <f t="shared" si="92"/>
        <v>#REF!</v>
      </c>
      <c r="CE208" t="str">
        <f t="shared" si="117"/>
        <v/>
      </c>
      <c r="CF208" t="str">
        <f t="shared" si="118"/>
        <v/>
      </c>
      <c r="CG208" t="str">
        <f t="shared" si="119"/>
        <v/>
      </c>
    </row>
    <row r="209" spans="1:85">
      <c r="A209" t="s">
        <v>51</v>
      </c>
      <c r="B209">
        <v>2921</v>
      </c>
      <c r="C209" t="s">
        <v>1579</v>
      </c>
      <c r="D209" t="s">
        <v>1580</v>
      </c>
      <c r="E209" t="s">
        <v>54</v>
      </c>
      <c r="F209" t="s">
        <v>397</v>
      </c>
      <c r="G209" t="s">
        <v>1581</v>
      </c>
      <c r="H209" t="s">
        <v>1581</v>
      </c>
      <c r="I209" t="s">
        <v>55</v>
      </c>
      <c r="J209" t="s">
        <v>398</v>
      </c>
      <c r="K209" t="s">
        <v>1583</v>
      </c>
      <c r="L209" t="s">
        <v>1583</v>
      </c>
      <c r="M209" s="217">
        <v>506325</v>
      </c>
      <c r="N209" t="s">
        <v>233</v>
      </c>
      <c r="O209" t="s">
        <v>234</v>
      </c>
      <c r="P209" t="str">
        <f t="shared" si="93"/>
        <v>8</v>
      </c>
      <c r="Q209">
        <v>21310</v>
      </c>
      <c r="R209" t="s">
        <v>581</v>
      </c>
      <c r="S209" t="s">
        <v>367</v>
      </c>
      <c r="T209" t="s">
        <v>60</v>
      </c>
      <c r="U209" t="s">
        <v>61</v>
      </c>
      <c r="V209">
        <v>1737</v>
      </c>
      <c r="W209" t="s">
        <v>395</v>
      </c>
      <c r="X209" t="s">
        <v>1586</v>
      </c>
      <c r="Y209" s="95">
        <v>38504</v>
      </c>
      <c r="Z209" t="s">
        <v>63</v>
      </c>
      <c r="AA209" t="s">
        <v>118</v>
      </c>
      <c r="AB209" t="s">
        <v>119</v>
      </c>
      <c r="AC209" t="s">
        <v>4312</v>
      </c>
      <c r="AD209" t="s">
        <v>5073</v>
      </c>
      <c r="AE209" t="s">
        <v>67</v>
      </c>
      <c r="AF209" t="s">
        <v>1589</v>
      </c>
      <c r="AG209" t="s">
        <v>1590</v>
      </c>
      <c r="AI209" s="146" t="e">
        <v>#N/A</v>
      </c>
      <c r="AJ209" t="str">
        <f t="shared" si="94"/>
        <v>Active</v>
      </c>
      <c r="AK209">
        <f t="shared" si="95"/>
        <v>2921</v>
      </c>
      <c r="AL209" t="str">
        <f t="shared" si="96"/>
        <v>佐々木 一義</v>
      </c>
      <c r="AM209" s="155" t="e">
        <f>+VLOOKUP($AK209,#REF!,3,0)</f>
        <v>#REF!</v>
      </c>
      <c r="AN209" t="e">
        <f t="shared" si="97"/>
        <v>#REF!</v>
      </c>
      <c r="AO209" s="154" t="s">
        <v>54</v>
      </c>
      <c r="AP209" t="e">
        <f>VLOOKUP(AM209,#REF!,2,0)</f>
        <v>#REF!</v>
      </c>
      <c r="AQ209" t="e">
        <f>VLOOKUP(AM209,#REF!,3,0)</f>
        <v>#REF!</v>
      </c>
      <c r="AR209" t="e">
        <f>VLOOKUP(AM209,#REF!,4,0)</f>
        <v>#REF!</v>
      </c>
      <c r="AS209" t="str">
        <f t="shared" si="91"/>
        <v>Oracle Consulting Services</v>
      </c>
      <c r="AT209" t="e">
        <f>VLOOKUP(AM209,#REF!,6,0)</f>
        <v>#REF!</v>
      </c>
      <c r="AU209" t="e">
        <f>VLOOKUP(AM209,#REF!,7,0)</f>
        <v>#REF!</v>
      </c>
      <c r="AV209" t="e">
        <f>VLOOKUP(AM209,#REF!,8,0)</f>
        <v>#REF!</v>
      </c>
      <c r="AW209" s="155">
        <v>506325</v>
      </c>
      <c r="AX209" t="str">
        <f>VLOOKUP($BA209,Jobcodemaster!$A:$J,4,0)</f>
        <v>M4</v>
      </c>
      <c r="AY209" t="str">
        <f>VLOOKUP($BA209,Jobcodemaster!$A:$J,5,0)</f>
        <v>L8</v>
      </c>
      <c r="AZ209" t="str">
        <f t="shared" si="98"/>
        <v>8</v>
      </c>
      <c r="BA209" s="155">
        <f t="shared" si="99"/>
        <v>21310</v>
      </c>
      <c r="BB209" t="str">
        <f>VLOOKUP($BA209,Jobcodemaster!$A:$J,7,0)</f>
        <v>21310.Consulting Practice Director - M4</v>
      </c>
      <c r="BC209" t="str">
        <f>VLOOKUP($BA209,Jobcodemaster!$A:$J,9,0)</f>
        <v>Consulting Practice Director</v>
      </c>
      <c r="BD209" t="str">
        <f>VLOOKUP($BA209,Jobcodemaster!$A:$J,2,0)</f>
        <v>Practice</v>
      </c>
      <c r="BE209" t="str">
        <f>VLOOKUP($BA209,Jobcodemaster!$A:$J,3,0)</f>
        <v>B</v>
      </c>
      <c r="BF209" t="e">
        <f>VLOOKUP(AM209,#REF!,14,0)</f>
        <v>#REF!</v>
      </c>
      <c r="BG209" t="e">
        <f>VLOOKUP(AM209,#REF!,15,0)</f>
        <v>#REF!</v>
      </c>
      <c r="BH209" t="str">
        <f t="shared" si="100"/>
        <v>kazuyoshi.sasaki@oracle.com</v>
      </c>
      <c r="BI209" s="95">
        <f t="shared" si="101"/>
        <v>38504</v>
      </c>
      <c r="BJ209" t="str">
        <f t="shared" si="102"/>
        <v>C</v>
      </c>
      <c r="BK209" t="str">
        <f t="shared" si="103"/>
        <v>JP-Tokyo-Akasaka Office</v>
      </c>
      <c r="BL209" t="str">
        <f t="shared" si="104"/>
        <v>OAC</v>
      </c>
      <c r="BM209" t="str">
        <f t="shared" si="105"/>
        <v>ｻｻｷ ｶｽﾞﾖｼ</v>
      </c>
      <c r="BN209" t="str">
        <f t="shared" si="106"/>
        <v>Kazuyoshi Sasaki</v>
      </c>
      <c r="BO209" s="164" t="str">
        <f t="shared" si="107"/>
        <v>Y</v>
      </c>
      <c r="BP209" t="str">
        <f t="shared" si="108"/>
        <v>ささき かずよし</v>
      </c>
      <c r="BQ209" t="e">
        <f>VLOOKUP(AM209,#REF!,12,0)</f>
        <v>#REF!</v>
      </c>
      <c r="BS209" s="173" t="str">
        <f t="shared" si="109"/>
        <v/>
      </c>
      <c r="BT209" s="173" t="str">
        <f t="shared" si="109"/>
        <v/>
      </c>
      <c r="BU209" s="173" t="str">
        <f t="shared" si="109"/>
        <v/>
      </c>
      <c r="BV209" s="173" t="str">
        <f t="shared" si="109"/>
        <v/>
      </c>
      <c r="BW209" s="173" t="e">
        <f t="shared" si="110"/>
        <v>#REF!</v>
      </c>
      <c r="BX209" s="173" t="str">
        <f t="shared" si="111"/>
        <v/>
      </c>
      <c r="BY209" s="174" t="str">
        <f t="shared" si="112"/>
        <v/>
      </c>
      <c r="BZ209" t="str">
        <f t="shared" si="113"/>
        <v/>
      </c>
      <c r="CA209" s="214" t="str">
        <f t="shared" si="114"/>
        <v/>
      </c>
      <c r="CB209" t="str">
        <f t="shared" si="115"/>
        <v/>
      </c>
      <c r="CC209" t="e">
        <f t="shared" si="116"/>
        <v>#REF!</v>
      </c>
      <c r="CD209" t="e">
        <f t="shared" si="92"/>
        <v>#REF!</v>
      </c>
      <c r="CE209" t="str">
        <f t="shared" si="117"/>
        <v/>
      </c>
      <c r="CF209" t="str">
        <f t="shared" si="118"/>
        <v/>
      </c>
      <c r="CG209" t="str">
        <f t="shared" si="119"/>
        <v/>
      </c>
    </row>
    <row r="210" spans="1:85">
      <c r="A210" t="s">
        <v>51</v>
      </c>
      <c r="B210">
        <v>810</v>
      </c>
      <c r="C210" t="s">
        <v>1592</v>
      </c>
      <c r="D210" t="s">
        <v>1580</v>
      </c>
      <c r="E210" t="s">
        <v>54</v>
      </c>
      <c r="F210" t="s">
        <v>397</v>
      </c>
      <c r="G210" t="s">
        <v>1581</v>
      </c>
      <c r="H210" t="s">
        <v>1581</v>
      </c>
      <c r="I210" t="s">
        <v>55</v>
      </c>
      <c r="J210" t="s">
        <v>398</v>
      </c>
      <c r="K210" t="s">
        <v>1583</v>
      </c>
      <c r="L210" t="s">
        <v>1583</v>
      </c>
      <c r="M210" s="217">
        <v>506325</v>
      </c>
      <c r="N210" t="s">
        <v>243</v>
      </c>
      <c r="O210" t="s">
        <v>234</v>
      </c>
      <c r="P210" t="str">
        <f t="shared" si="93"/>
        <v>8</v>
      </c>
      <c r="Q210">
        <v>21650</v>
      </c>
      <c r="R210" t="s">
        <v>1593</v>
      </c>
      <c r="S210" t="s">
        <v>1594</v>
      </c>
      <c r="T210" t="s">
        <v>529</v>
      </c>
      <c r="U210" t="s">
        <v>61</v>
      </c>
      <c r="V210">
        <v>2921</v>
      </c>
      <c r="W210" t="s">
        <v>1579</v>
      </c>
      <c r="X210" t="s">
        <v>1595</v>
      </c>
      <c r="Y210" s="95">
        <v>35186</v>
      </c>
      <c r="Z210" t="s">
        <v>63</v>
      </c>
      <c r="AA210" t="s">
        <v>118</v>
      </c>
      <c r="AB210" t="s">
        <v>162</v>
      </c>
      <c r="AC210" t="s">
        <v>4313</v>
      </c>
      <c r="AD210" t="s">
        <v>1597</v>
      </c>
      <c r="AF210" t="s">
        <v>1598</v>
      </c>
      <c r="AG210" t="s">
        <v>1590</v>
      </c>
      <c r="AI210" s="146" t="e">
        <v>#N/A</v>
      </c>
      <c r="AJ210" t="str">
        <f t="shared" si="94"/>
        <v>Active</v>
      </c>
      <c r="AK210">
        <f t="shared" si="95"/>
        <v>810</v>
      </c>
      <c r="AL210" t="str">
        <f t="shared" si="96"/>
        <v>松本 修也</v>
      </c>
      <c r="AM210" s="155" t="e">
        <f>+VLOOKUP($AK210,#REF!,3,0)</f>
        <v>#REF!</v>
      </c>
      <c r="AN210" t="e">
        <f t="shared" si="97"/>
        <v>#REF!</v>
      </c>
      <c r="AO210" s="154" t="s">
        <v>54</v>
      </c>
      <c r="AP210" t="e">
        <f>VLOOKUP(AM210,#REF!,2,0)</f>
        <v>#REF!</v>
      </c>
      <c r="AQ210" t="e">
        <f>VLOOKUP(AM210,#REF!,3,0)</f>
        <v>#REF!</v>
      </c>
      <c r="AR210" t="e">
        <f>VLOOKUP(AM210,#REF!,4,0)</f>
        <v>#REF!</v>
      </c>
      <c r="AS210" t="str">
        <f t="shared" si="91"/>
        <v>Oracle Consulting Services</v>
      </c>
      <c r="AT210" t="e">
        <f>VLOOKUP(AM210,#REF!,6,0)</f>
        <v>#REF!</v>
      </c>
      <c r="AU210" t="e">
        <f>VLOOKUP(AM210,#REF!,7,0)</f>
        <v>#REF!</v>
      </c>
      <c r="AV210" t="e">
        <f>VLOOKUP(AM210,#REF!,8,0)</f>
        <v>#REF!</v>
      </c>
      <c r="AW210" s="155">
        <v>506325</v>
      </c>
      <c r="AX210" t="str">
        <f>VLOOKUP($BA210,Jobcodemaster!$A:$J,4,0)</f>
        <v>IC5</v>
      </c>
      <c r="AY210" t="str">
        <f>VLOOKUP($BA210,Jobcodemaster!$A:$J,5,0)</f>
        <v>L8</v>
      </c>
      <c r="AZ210" t="str">
        <f t="shared" si="98"/>
        <v>8</v>
      </c>
      <c r="BA210" s="155">
        <f t="shared" si="99"/>
        <v>21650</v>
      </c>
      <c r="BB210" t="str">
        <f>VLOOKUP($BA210,Jobcodemaster!$A:$J,7,0)</f>
        <v>21650.Consulting Solution Director -IC5</v>
      </c>
      <c r="BC210" t="str">
        <f>VLOOKUP($BA210,Jobcodemaster!$A:$J,9,0)</f>
        <v>Consulting Solution Director</v>
      </c>
      <c r="BD210" t="str">
        <f>VLOOKUP($BA210,Jobcodemaster!$A:$J,2,0)</f>
        <v>Solution</v>
      </c>
      <c r="BE210" t="str">
        <f>VLOOKUP($BA210,Jobcodemaster!$A:$J,3,0)</f>
        <v>B</v>
      </c>
      <c r="BF210" t="e">
        <f>VLOOKUP(AM210,#REF!,14,0)</f>
        <v>#REF!</v>
      </c>
      <c r="BG210" t="e">
        <f>VLOOKUP(AM210,#REF!,15,0)</f>
        <v>#REF!</v>
      </c>
      <c r="BH210" t="str">
        <f t="shared" si="100"/>
        <v>shuya.matsumoto@oracle.com</v>
      </c>
      <c r="BI210" s="95">
        <f t="shared" si="101"/>
        <v>35186</v>
      </c>
      <c r="BJ210" t="str">
        <f t="shared" si="102"/>
        <v>C</v>
      </c>
      <c r="BK210" t="str">
        <f t="shared" si="103"/>
        <v>JP-Tokyo-Akasaka Office</v>
      </c>
      <c r="BL210" t="str">
        <f t="shared" si="104"/>
        <v>ACB</v>
      </c>
      <c r="BM210" t="str">
        <f t="shared" si="105"/>
        <v>ﾏﾂﾓﾄ ｼｭｳﾔ</v>
      </c>
      <c r="BN210" t="str">
        <f t="shared" si="106"/>
        <v>Shuya Matsumoto</v>
      </c>
      <c r="BO210" s="164">
        <f t="shared" si="107"/>
        <v>0</v>
      </c>
      <c r="BP210" t="str">
        <f t="shared" si="108"/>
        <v>まつもと しゅうや</v>
      </c>
      <c r="BQ210" t="e">
        <f>VLOOKUP(AM210,#REF!,12,0)</f>
        <v>#REF!</v>
      </c>
      <c r="BS210" s="173" t="str">
        <f t="shared" si="109"/>
        <v/>
      </c>
      <c r="BT210" s="173" t="str">
        <f t="shared" si="109"/>
        <v/>
      </c>
      <c r="BU210" s="173" t="str">
        <f t="shared" si="109"/>
        <v/>
      </c>
      <c r="BV210" s="173" t="str">
        <f t="shared" si="109"/>
        <v/>
      </c>
      <c r="BW210" s="173" t="e">
        <f t="shared" si="110"/>
        <v>#REF!</v>
      </c>
      <c r="BX210" s="173" t="str">
        <f t="shared" si="111"/>
        <v/>
      </c>
      <c r="BY210" s="174" t="str">
        <f t="shared" si="112"/>
        <v/>
      </c>
      <c r="BZ210" t="str">
        <f t="shared" si="113"/>
        <v/>
      </c>
      <c r="CA210" s="214" t="str">
        <f t="shared" si="114"/>
        <v/>
      </c>
      <c r="CB210" t="str">
        <f t="shared" si="115"/>
        <v/>
      </c>
      <c r="CC210" t="e">
        <f t="shared" si="116"/>
        <v>#REF!</v>
      </c>
      <c r="CD210" t="e">
        <f t="shared" si="92"/>
        <v>#REF!</v>
      </c>
      <c r="CE210" t="str">
        <f t="shared" si="117"/>
        <v/>
      </c>
      <c r="CF210" t="str">
        <f t="shared" si="118"/>
        <v/>
      </c>
      <c r="CG210" t="str">
        <f t="shared" si="119"/>
        <v/>
      </c>
    </row>
    <row r="211" spans="1:85">
      <c r="A211" t="s">
        <v>51</v>
      </c>
      <c r="B211">
        <v>7204</v>
      </c>
      <c r="C211" t="s">
        <v>1600</v>
      </c>
      <c r="D211" t="s">
        <v>1580</v>
      </c>
      <c r="E211" t="s">
        <v>54</v>
      </c>
      <c r="F211" t="s">
        <v>397</v>
      </c>
      <c r="G211" t="s">
        <v>1581</v>
      </c>
      <c r="H211" t="s">
        <v>1581</v>
      </c>
      <c r="I211" t="s">
        <v>55</v>
      </c>
      <c r="J211" t="s">
        <v>398</v>
      </c>
      <c r="K211" t="s">
        <v>1583</v>
      </c>
      <c r="L211" t="s">
        <v>1583</v>
      </c>
      <c r="M211" s="217">
        <v>506325</v>
      </c>
      <c r="N211" t="s">
        <v>169</v>
      </c>
      <c r="O211" t="s">
        <v>170</v>
      </c>
      <c r="P211" t="str">
        <f t="shared" si="93"/>
        <v>7</v>
      </c>
      <c r="Q211">
        <v>12611</v>
      </c>
      <c r="R211" t="s">
        <v>617</v>
      </c>
      <c r="S211" t="s">
        <v>618</v>
      </c>
      <c r="T211" t="s">
        <v>619</v>
      </c>
      <c r="U211" t="s">
        <v>61</v>
      </c>
      <c r="V211">
        <v>2921</v>
      </c>
      <c r="W211" t="s">
        <v>1579</v>
      </c>
      <c r="X211" t="s">
        <v>1601</v>
      </c>
      <c r="Y211" s="95">
        <v>40330</v>
      </c>
      <c r="Z211" t="s">
        <v>63</v>
      </c>
      <c r="AA211" t="s">
        <v>118</v>
      </c>
      <c r="AB211" t="s">
        <v>162</v>
      </c>
      <c r="AC211" t="s">
        <v>4314</v>
      </c>
      <c r="AD211" t="s">
        <v>1603</v>
      </c>
      <c r="AF211" t="s">
        <v>1604</v>
      </c>
      <c r="AG211" t="s">
        <v>1590</v>
      </c>
      <c r="AI211" s="146" t="e">
        <v>#N/A</v>
      </c>
      <c r="AJ211" t="str">
        <f t="shared" si="94"/>
        <v>Active</v>
      </c>
      <c r="AK211">
        <f t="shared" si="95"/>
        <v>7204</v>
      </c>
      <c r="AL211" t="str">
        <f t="shared" si="96"/>
        <v>草地 真吾</v>
      </c>
      <c r="AM211" s="155" t="e">
        <f>+VLOOKUP($AK211,#REF!,3,0)</f>
        <v>#REF!</v>
      </c>
      <c r="AN211" t="e">
        <f t="shared" si="97"/>
        <v>#REF!</v>
      </c>
      <c r="AO211" s="154" t="s">
        <v>54</v>
      </c>
      <c r="AP211" t="e">
        <f>VLOOKUP(AM211,#REF!,2,0)</f>
        <v>#REF!</v>
      </c>
      <c r="AQ211" t="e">
        <f>VLOOKUP(AM211,#REF!,3,0)</f>
        <v>#REF!</v>
      </c>
      <c r="AR211" t="e">
        <f>VLOOKUP(AM211,#REF!,4,0)</f>
        <v>#REF!</v>
      </c>
      <c r="AS211" t="str">
        <f t="shared" si="91"/>
        <v>Oracle Consulting Services</v>
      </c>
      <c r="AT211" t="e">
        <f>VLOOKUP(AM211,#REF!,6,0)</f>
        <v>#REF!</v>
      </c>
      <c r="AU211" t="e">
        <f>VLOOKUP(AM211,#REF!,7,0)</f>
        <v>#REF!</v>
      </c>
      <c r="AV211" t="e">
        <f>VLOOKUP(AM211,#REF!,8,0)</f>
        <v>#REF!</v>
      </c>
      <c r="AW211" s="155">
        <v>506325</v>
      </c>
      <c r="AX211" t="str">
        <f>VLOOKUP($BA211,Jobcodemaster!$A:$J,4,0)</f>
        <v>IC4</v>
      </c>
      <c r="AY211" t="str">
        <f>VLOOKUP($BA211,Jobcodemaster!$A:$J,5,0)</f>
        <v>L7</v>
      </c>
      <c r="AZ211" t="str">
        <f t="shared" si="98"/>
        <v>7</v>
      </c>
      <c r="BA211" s="155">
        <f t="shared" si="99"/>
        <v>12611</v>
      </c>
      <c r="BB211" t="str">
        <f>VLOOKUP($BA211,Jobcodemaster!$A:$J,7,0)</f>
        <v>12611.Consulting Project Technical Manager - IC4</v>
      </c>
      <c r="BC211" t="str">
        <f>VLOOKUP($BA211,Jobcodemaster!$A:$J,9,0)</f>
        <v>Consulting Project Technical Manager</v>
      </c>
      <c r="BD211" t="str">
        <f>VLOOKUP($BA211,Jobcodemaster!$A:$J,2,0)</f>
        <v>Project</v>
      </c>
      <c r="BE211" t="str">
        <f>VLOOKUP($BA211,Jobcodemaster!$A:$J,3,0)</f>
        <v>B</v>
      </c>
      <c r="BF211" t="e">
        <f>VLOOKUP(AM211,#REF!,14,0)</f>
        <v>#REF!</v>
      </c>
      <c r="BG211" t="e">
        <f>VLOOKUP(AM211,#REF!,15,0)</f>
        <v>#REF!</v>
      </c>
      <c r="BH211" t="str">
        <f t="shared" si="100"/>
        <v>shingo.kusachi@oracle.com</v>
      </c>
      <c r="BI211" s="95">
        <f t="shared" si="101"/>
        <v>40330</v>
      </c>
      <c r="BJ211" t="str">
        <f t="shared" si="102"/>
        <v>C</v>
      </c>
      <c r="BK211" t="str">
        <f t="shared" si="103"/>
        <v>JP-Tokyo-Akasaka Office</v>
      </c>
      <c r="BL211" t="str">
        <f t="shared" si="104"/>
        <v>ACB</v>
      </c>
      <c r="BM211" t="str">
        <f t="shared" si="105"/>
        <v>ｸｻﾁ ｼﾝｺﾞ</v>
      </c>
      <c r="BN211" t="str">
        <f t="shared" si="106"/>
        <v>Shingo Kusachi</v>
      </c>
      <c r="BO211" s="164">
        <f t="shared" si="107"/>
        <v>0</v>
      </c>
      <c r="BP211" t="str">
        <f t="shared" si="108"/>
        <v>くさち しんご</v>
      </c>
      <c r="BQ211" t="e">
        <f>VLOOKUP(AM211,#REF!,12,0)</f>
        <v>#REF!</v>
      </c>
      <c r="BS211" s="173" t="str">
        <f t="shared" si="109"/>
        <v/>
      </c>
      <c r="BT211" s="173" t="str">
        <f t="shared" si="109"/>
        <v/>
      </c>
      <c r="BU211" s="173" t="str">
        <f t="shared" si="109"/>
        <v/>
      </c>
      <c r="BV211" s="173" t="str">
        <f t="shared" si="109"/>
        <v/>
      </c>
      <c r="BW211" s="173" t="e">
        <f t="shared" si="110"/>
        <v>#REF!</v>
      </c>
      <c r="BX211" s="173" t="str">
        <f t="shared" si="111"/>
        <v/>
      </c>
      <c r="BY211" s="174" t="str">
        <f t="shared" si="112"/>
        <v/>
      </c>
      <c r="BZ211" t="str">
        <f t="shared" si="113"/>
        <v/>
      </c>
      <c r="CA211" s="214" t="str">
        <f t="shared" si="114"/>
        <v/>
      </c>
      <c r="CB211" t="str">
        <f t="shared" si="115"/>
        <v/>
      </c>
      <c r="CC211" t="e">
        <f t="shared" si="116"/>
        <v>#REF!</v>
      </c>
      <c r="CD211" t="e">
        <f t="shared" si="92"/>
        <v>#REF!</v>
      </c>
      <c r="CE211" t="str">
        <f t="shared" si="117"/>
        <v/>
      </c>
      <c r="CF211" t="str">
        <f t="shared" si="118"/>
        <v/>
      </c>
      <c r="CG211" t="str">
        <f t="shared" si="119"/>
        <v/>
      </c>
    </row>
    <row r="212" spans="1:85">
      <c r="A212" t="s">
        <v>51</v>
      </c>
      <c r="B212">
        <v>4782</v>
      </c>
      <c r="C212" t="s">
        <v>1606</v>
      </c>
      <c r="D212" t="s">
        <v>1580</v>
      </c>
      <c r="E212" t="s">
        <v>54</v>
      </c>
      <c r="F212" t="s">
        <v>397</v>
      </c>
      <c r="G212" t="s">
        <v>1581</v>
      </c>
      <c r="H212" t="s">
        <v>1581</v>
      </c>
      <c r="I212" t="s">
        <v>55</v>
      </c>
      <c r="J212" t="s">
        <v>398</v>
      </c>
      <c r="K212" t="s">
        <v>1583</v>
      </c>
      <c r="L212" t="s">
        <v>1583</v>
      </c>
      <c r="M212" s="217">
        <v>506325</v>
      </c>
      <c r="N212" t="s">
        <v>123</v>
      </c>
      <c r="O212" t="s">
        <v>158</v>
      </c>
      <c r="P212" t="str">
        <f t="shared" si="93"/>
        <v>6</v>
      </c>
      <c r="Q212">
        <v>12609</v>
      </c>
      <c r="R212" t="s">
        <v>632</v>
      </c>
      <c r="S212" t="s">
        <v>633</v>
      </c>
      <c r="T212" t="s">
        <v>619</v>
      </c>
      <c r="U212" t="s">
        <v>61</v>
      </c>
      <c r="V212">
        <v>2921</v>
      </c>
      <c r="W212" t="s">
        <v>1579</v>
      </c>
      <c r="X212" t="s">
        <v>1608</v>
      </c>
      <c r="Y212" s="95">
        <v>41440</v>
      </c>
      <c r="Z212" t="s">
        <v>63</v>
      </c>
      <c r="AA212" t="s">
        <v>118</v>
      </c>
      <c r="AB212" t="s">
        <v>162</v>
      </c>
      <c r="AC212" t="s">
        <v>4315</v>
      </c>
      <c r="AD212" t="s">
        <v>1610</v>
      </c>
      <c r="AF212" t="s">
        <v>1611</v>
      </c>
      <c r="AG212" t="s">
        <v>1590</v>
      </c>
      <c r="AI212" s="146" t="e">
        <v>#N/A</v>
      </c>
      <c r="AJ212" t="str">
        <f t="shared" si="94"/>
        <v>Active</v>
      </c>
      <c r="AK212">
        <f t="shared" si="95"/>
        <v>4782</v>
      </c>
      <c r="AL212" t="str">
        <f t="shared" si="96"/>
        <v>岩渕 勇太</v>
      </c>
      <c r="AM212" s="155" t="e">
        <f>+VLOOKUP($AK212,#REF!,3,0)</f>
        <v>#REF!</v>
      </c>
      <c r="AN212" t="e">
        <f t="shared" si="97"/>
        <v>#REF!</v>
      </c>
      <c r="AO212" s="154" t="s">
        <v>54</v>
      </c>
      <c r="AP212" t="e">
        <f>VLOOKUP(AM212,#REF!,2,0)</f>
        <v>#REF!</v>
      </c>
      <c r="AQ212" t="e">
        <f>VLOOKUP(AM212,#REF!,3,0)</f>
        <v>#REF!</v>
      </c>
      <c r="AR212" t="e">
        <f>VLOOKUP(AM212,#REF!,4,0)</f>
        <v>#REF!</v>
      </c>
      <c r="AS212" t="str">
        <f t="shared" si="91"/>
        <v>Oracle Consulting Services</v>
      </c>
      <c r="AT212" t="e">
        <f>VLOOKUP(AM212,#REF!,6,0)</f>
        <v>#REF!</v>
      </c>
      <c r="AU212" t="e">
        <f>VLOOKUP(AM212,#REF!,7,0)</f>
        <v>#REF!</v>
      </c>
      <c r="AV212" t="e">
        <f>VLOOKUP(AM212,#REF!,8,0)</f>
        <v>#REF!</v>
      </c>
      <c r="AW212" s="155">
        <v>506325</v>
      </c>
      <c r="AX212" t="str">
        <f>VLOOKUP($BA212,Jobcodemaster!$A:$J,4,0)</f>
        <v>IC3</v>
      </c>
      <c r="AY212" t="str">
        <f>VLOOKUP($BA212,Jobcodemaster!$A:$J,5,0)</f>
        <v>L6</v>
      </c>
      <c r="AZ212" t="str">
        <f t="shared" si="98"/>
        <v>6</v>
      </c>
      <c r="BA212" s="155">
        <f t="shared" si="99"/>
        <v>12609</v>
      </c>
      <c r="BB212" t="str">
        <f>VLOOKUP($BA212,Jobcodemaster!$A:$J,7,0)</f>
        <v>12609.Consulting Project Senior Principal - IC3</v>
      </c>
      <c r="BC212" t="str">
        <f>VLOOKUP($BA212,Jobcodemaster!$A:$J,9,0)</f>
        <v>Consulting Project Senior Principal Consultant</v>
      </c>
      <c r="BD212" t="str">
        <f>VLOOKUP($BA212,Jobcodemaster!$A:$J,2,0)</f>
        <v>Project</v>
      </c>
      <c r="BE212" t="str">
        <f>VLOOKUP($BA212,Jobcodemaster!$A:$J,3,0)</f>
        <v>B</v>
      </c>
      <c r="BF212" t="e">
        <f>VLOOKUP(AM212,#REF!,14,0)</f>
        <v>#REF!</v>
      </c>
      <c r="BG212" t="e">
        <f>VLOOKUP(AM212,#REF!,15,0)</f>
        <v>#REF!</v>
      </c>
      <c r="BH212" t="str">
        <f t="shared" si="100"/>
        <v>yuta.iwabuchi@oracle.com</v>
      </c>
      <c r="BI212" s="95">
        <f t="shared" si="101"/>
        <v>41440</v>
      </c>
      <c r="BJ212" t="str">
        <f t="shared" si="102"/>
        <v>C</v>
      </c>
      <c r="BK212" t="str">
        <f t="shared" si="103"/>
        <v>JP-Tokyo-Akasaka Office</v>
      </c>
      <c r="BL212" t="str">
        <f t="shared" si="104"/>
        <v>ACB</v>
      </c>
      <c r="BM212" t="str">
        <f t="shared" si="105"/>
        <v>ｲﾜﾌﾞﾁ ﾕｳﾀ</v>
      </c>
      <c r="BN212" t="str">
        <f t="shared" si="106"/>
        <v>Yuta Iwabuchi</v>
      </c>
      <c r="BO212" s="164">
        <f t="shared" si="107"/>
        <v>0</v>
      </c>
      <c r="BP212" t="str">
        <f t="shared" si="108"/>
        <v>いわぶち ゆうた</v>
      </c>
      <c r="BQ212" t="e">
        <f>VLOOKUP(AM212,#REF!,12,0)</f>
        <v>#REF!</v>
      </c>
      <c r="BS212" s="173" t="str">
        <f t="shared" si="109"/>
        <v/>
      </c>
      <c r="BT212" s="173" t="str">
        <f t="shared" si="109"/>
        <v/>
      </c>
      <c r="BU212" s="173" t="str">
        <f t="shared" si="109"/>
        <v/>
      </c>
      <c r="BV212" s="173" t="str">
        <f t="shared" si="109"/>
        <v/>
      </c>
      <c r="BW212" s="173" t="e">
        <f t="shared" si="110"/>
        <v>#REF!</v>
      </c>
      <c r="BX212" s="173" t="str">
        <f t="shared" si="111"/>
        <v/>
      </c>
      <c r="BY212" s="174" t="str">
        <f t="shared" si="112"/>
        <v/>
      </c>
      <c r="BZ212" t="str">
        <f t="shared" si="113"/>
        <v/>
      </c>
      <c r="CA212" s="214" t="str">
        <f t="shared" si="114"/>
        <v/>
      </c>
      <c r="CB212" t="str">
        <f t="shared" si="115"/>
        <v/>
      </c>
      <c r="CC212" t="e">
        <f t="shared" si="116"/>
        <v>#REF!</v>
      </c>
      <c r="CD212" t="e">
        <f t="shared" si="92"/>
        <v>#REF!</v>
      </c>
      <c r="CE212" t="str">
        <f t="shared" si="117"/>
        <v/>
      </c>
      <c r="CF212" t="str">
        <f t="shared" si="118"/>
        <v/>
      </c>
      <c r="CG212" t="str">
        <f t="shared" si="119"/>
        <v/>
      </c>
    </row>
    <row r="213" spans="1:85" s="151" customFormat="1">
      <c r="A213" s="151" t="s">
        <v>5031</v>
      </c>
      <c r="B213" s="151">
        <v>4933</v>
      </c>
      <c r="C213" s="151" t="s">
        <v>1613</v>
      </c>
      <c r="D213" s="151" t="s">
        <v>1580</v>
      </c>
      <c r="E213" s="151" t="s">
        <v>54</v>
      </c>
      <c r="F213" s="151" t="s">
        <v>397</v>
      </c>
      <c r="G213" s="151" t="s">
        <v>1581</v>
      </c>
      <c r="H213" s="151" t="s">
        <v>1581</v>
      </c>
      <c r="I213" s="151" t="s">
        <v>55</v>
      </c>
      <c r="J213" s="151" t="s">
        <v>398</v>
      </c>
      <c r="K213" s="151" t="s">
        <v>1583</v>
      </c>
      <c r="L213" s="151" t="s">
        <v>1583</v>
      </c>
      <c r="M213" s="217">
        <v>506325</v>
      </c>
      <c r="N213" s="151" t="s">
        <v>219</v>
      </c>
      <c r="O213" s="151" t="s">
        <v>220</v>
      </c>
      <c r="P213" t="str">
        <f t="shared" si="93"/>
        <v>3</v>
      </c>
      <c r="Q213" s="151">
        <v>20310</v>
      </c>
      <c r="R213" s="151" t="s">
        <v>447</v>
      </c>
      <c r="S213" s="151" t="s">
        <v>448</v>
      </c>
      <c r="T213" s="151" t="s">
        <v>368</v>
      </c>
      <c r="U213" s="151" t="s">
        <v>61</v>
      </c>
      <c r="V213" s="151">
        <v>2921</v>
      </c>
      <c r="W213" s="151" t="s">
        <v>1579</v>
      </c>
      <c r="X213" s="151" t="s">
        <v>1614</v>
      </c>
      <c r="Y213" s="152">
        <v>41730</v>
      </c>
      <c r="Z213" s="151" t="s">
        <v>201</v>
      </c>
      <c r="AA213" s="151" t="s">
        <v>118</v>
      </c>
      <c r="AB213" s="151" t="s">
        <v>162</v>
      </c>
      <c r="AC213" s="151" t="s">
        <v>4316</v>
      </c>
      <c r="AD213" s="151" t="s">
        <v>1616</v>
      </c>
      <c r="AF213" s="151" t="s">
        <v>1617</v>
      </c>
      <c r="AG213" s="151" t="s">
        <v>1590</v>
      </c>
      <c r="AI213" s="151" t="s">
        <v>5030</v>
      </c>
      <c r="AJ213" s="151" t="str">
        <f t="shared" si="94"/>
        <v>退職</v>
      </c>
      <c r="AK213" s="151">
        <f t="shared" si="95"/>
        <v>4933</v>
      </c>
      <c r="AL213" s="151" t="str">
        <f t="shared" si="96"/>
        <v>梶浦 美咲</v>
      </c>
      <c r="AM213" s="151" t="e">
        <f>+VLOOKUP($AK213,#REF!,3,0)</f>
        <v>#REF!</v>
      </c>
      <c r="AN213" s="151" t="e">
        <f t="shared" si="97"/>
        <v>#REF!</v>
      </c>
      <c r="AO213" s="170" t="s">
        <v>54</v>
      </c>
      <c r="AP213" s="151" t="e">
        <f>VLOOKUP(AM213,#REF!,2,0)</f>
        <v>#REF!</v>
      </c>
      <c r="AQ213" s="151" t="e">
        <f>VLOOKUP(AM213,#REF!,3,0)</f>
        <v>#REF!</v>
      </c>
      <c r="AR213" s="151" t="e">
        <f>VLOOKUP(AM213,#REF!,4,0)</f>
        <v>#REF!</v>
      </c>
      <c r="AS213" s="151" t="str">
        <f t="shared" si="91"/>
        <v>Oracle Consulting Services</v>
      </c>
      <c r="AT213" s="151" t="e">
        <f>VLOOKUP(AM213,#REF!,6,0)</f>
        <v>#REF!</v>
      </c>
      <c r="AU213" s="151" t="e">
        <f>VLOOKUP(AM213,#REF!,7,0)</f>
        <v>#REF!</v>
      </c>
      <c r="AV213" s="151" t="e">
        <f>VLOOKUP(AM213,#REF!,8,0)</f>
        <v>#REF!</v>
      </c>
      <c r="AW213" s="155">
        <v>506325</v>
      </c>
      <c r="AX213" t="str">
        <f>VLOOKUP($BA213,Jobcodemaster!$A:$J,4,0)</f>
        <v>IC1</v>
      </c>
      <c r="AY213" t="str">
        <f>VLOOKUP($BA213,Jobcodemaster!$A:$J,5,0)</f>
        <v>L3</v>
      </c>
      <c r="AZ213" t="str">
        <f t="shared" si="98"/>
        <v>3</v>
      </c>
      <c r="BA213" s="151">
        <f t="shared" si="99"/>
        <v>20310</v>
      </c>
      <c r="BB213" t="str">
        <f>VLOOKUP($BA213,Jobcodemaster!$A:$J,7,0)</f>
        <v>20310.Staff Consultant - IC1</v>
      </c>
      <c r="BC213" t="str">
        <f>VLOOKUP($BA213,Jobcodemaster!$A:$J,9,0)</f>
        <v>Staff Consultant</v>
      </c>
      <c r="BD213" t="str">
        <f>VLOOKUP($BA213,Jobcodemaster!$A:$J,2,0)</f>
        <v>Delivery</v>
      </c>
      <c r="BE213" t="str">
        <f>VLOOKUP($BA213,Jobcodemaster!$A:$J,3,0)</f>
        <v>B</v>
      </c>
      <c r="BF213" s="151" t="e">
        <f>VLOOKUP(AM213,#REF!,14,0)</f>
        <v>#REF!</v>
      </c>
      <c r="BG213" s="151" t="e">
        <f>VLOOKUP(AM213,#REF!,15,0)</f>
        <v>#REF!</v>
      </c>
      <c r="BH213" s="151" t="str">
        <f t="shared" si="100"/>
        <v>misaki.kajiura@oracle.com</v>
      </c>
      <c r="BI213" s="152">
        <f t="shared" si="101"/>
        <v>41730</v>
      </c>
      <c r="BJ213" s="151" t="str">
        <f t="shared" si="102"/>
        <v>NG</v>
      </c>
      <c r="BK213" s="151" t="str">
        <f t="shared" si="103"/>
        <v>JP-Tokyo-Akasaka Office</v>
      </c>
      <c r="BL213" s="151" t="str">
        <f t="shared" si="104"/>
        <v>ACB</v>
      </c>
      <c r="BM213" s="151" t="str">
        <f t="shared" si="105"/>
        <v>ｶｼﾞｳﾗ ﾐｻｷ</v>
      </c>
      <c r="BN213" s="151" t="str">
        <f t="shared" si="106"/>
        <v>Misaki Kajiura</v>
      </c>
      <c r="BO213" s="171">
        <f t="shared" si="107"/>
        <v>0</v>
      </c>
      <c r="BP213" s="151" t="str">
        <f t="shared" si="108"/>
        <v>かじうら みさき</v>
      </c>
      <c r="BQ213" s="151" t="e">
        <f>VLOOKUP(AM213,#REF!,12,0)</f>
        <v>#REF!</v>
      </c>
      <c r="BS213" s="173" t="str">
        <f t="shared" si="109"/>
        <v/>
      </c>
      <c r="BT213" s="173" t="str">
        <f t="shared" si="109"/>
        <v/>
      </c>
      <c r="BU213" s="173" t="str">
        <f t="shared" si="109"/>
        <v/>
      </c>
      <c r="BV213" s="173" t="str">
        <f t="shared" si="109"/>
        <v/>
      </c>
      <c r="BW213" s="173" t="e">
        <f t="shared" si="110"/>
        <v>#REF!</v>
      </c>
      <c r="BX213" s="173" t="str">
        <f t="shared" si="111"/>
        <v/>
      </c>
      <c r="BY213" s="174" t="str">
        <f t="shared" si="112"/>
        <v/>
      </c>
      <c r="BZ213" t="str">
        <f t="shared" si="113"/>
        <v/>
      </c>
      <c r="CA213" s="214" t="str">
        <f t="shared" si="114"/>
        <v/>
      </c>
      <c r="CB213" t="str">
        <f t="shared" si="115"/>
        <v/>
      </c>
      <c r="CC213" t="e">
        <f t="shared" si="116"/>
        <v>#REF!</v>
      </c>
      <c r="CD213" t="e">
        <f t="shared" si="92"/>
        <v>#REF!</v>
      </c>
      <c r="CE213" t="str">
        <f t="shared" si="117"/>
        <v/>
      </c>
      <c r="CF213" t="str">
        <f t="shared" si="118"/>
        <v/>
      </c>
      <c r="CG213" t="str">
        <f t="shared" si="119"/>
        <v/>
      </c>
    </row>
    <row r="214" spans="1:85">
      <c r="A214" t="s">
        <v>51</v>
      </c>
      <c r="B214">
        <v>3427</v>
      </c>
      <c r="C214" t="s">
        <v>1619</v>
      </c>
      <c r="D214" t="s">
        <v>1620</v>
      </c>
      <c r="E214" t="s">
        <v>54</v>
      </c>
      <c r="F214" t="s">
        <v>397</v>
      </c>
      <c r="G214" t="s">
        <v>1581</v>
      </c>
      <c r="H214" t="s">
        <v>1621</v>
      </c>
      <c r="I214" t="s">
        <v>55</v>
      </c>
      <c r="J214" t="s">
        <v>398</v>
      </c>
      <c r="K214" t="s">
        <v>1583</v>
      </c>
      <c r="L214" t="s">
        <v>1622</v>
      </c>
      <c r="M214" s="217">
        <v>506325</v>
      </c>
      <c r="N214" t="s">
        <v>197</v>
      </c>
      <c r="O214" t="s">
        <v>170</v>
      </c>
      <c r="P214" t="str">
        <f t="shared" si="93"/>
        <v>7</v>
      </c>
      <c r="Q214">
        <v>21505</v>
      </c>
      <c r="R214" t="s">
        <v>608</v>
      </c>
      <c r="S214" t="s">
        <v>609</v>
      </c>
      <c r="T214" t="s">
        <v>368</v>
      </c>
      <c r="U214" t="s">
        <v>61</v>
      </c>
      <c r="V214">
        <v>2921</v>
      </c>
      <c r="W214" t="s">
        <v>1579</v>
      </c>
      <c r="X214" t="s">
        <v>1623</v>
      </c>
      <c r="Y214" s="95">
        <v>41061</v>
      </c>
      <c r="Z214" t="s">
        <v>63</v>
      </c>
      <c r="AA214" t="s">
        <v>118</v>
      </c>
      <c r="AB214" t="s">
        <v>162</v>
      </c>
      <c r="AC214" t="s">
        <v>4317</v>
      </c>
      <c r="AD214" t="s">
        <v>1625</v>
      </c>
      <c r="AE214" t="s">
        <v>67</v>
      </c>
      <c r="AF214" t="s">
        <v>1626</v>
      </c>
      <c r="AG214" t="s">
        <v>1627</v>
      </c>
      <c r="AI214" s="146" t="e">
        <v>#N/A</v>
      </c>
      <c r="AJ214" t="str">
        <f t="shared" si="94"/>
        <v>Active</v>
      </c>
      <c r="AK214">
        <f t="shared" si="95"/>
        <v>3427</v>
      </c>
      <c r="AL214" t="str">
        <f t="shared" si="96"/>
        <v>河崎 耕一郎</v>
      </c>
      <c r="AM214" s="155" t="e">
        <f>+VLOOKUP($AK214,#REF!,3,0)</f>
        <v>#REF!</v>
      </c>
      <c r="AN214" t="e">
        <f t="shared" si="97"/>
        <v>#REF!</v>
      </c>
      <c r="AO214" s="154" t="s">
        <v>54</v>
      </c>
      <c r="AP214" t="e">
        <f>VLOOKUP(AM214,#REF!,2,0)</f>
        <v>#REF!</v>
      </c>
      <c r="AQ214" t="e">
        <f>VLOOKUP(AM214,#REF!,3,0)</f>
        <v>#REF!</v>
      </c>
      <c r="AR214" t="e">
        <f>VLOOKUP(AM214,#REF!,4,0)</f>
        <v>#REF!</v>
      </c>
      <c r="AS214" t="str">
        <f t="shared" si="91"/>
        <v>Oracle Consulting Services</v>
      </c>
      <c r="AT214" t="e">
        <f>VLOOKUP(AM214,#REF!,6,0)</f>
        <v>#REF!</v>
      </c>
      <c r="AU214" t="e">
        <f>VLOOKUP(AM214,#REF!,7,0)</f>
        <v>#REF!</v>
      </c>
      <c r="AV214" t="e">
        <f>VLOOKUP(AM214,#REF!,8,0)</f>
        <v>#REF!</v>
      </c>
      <c r="AW214" s="155">
        <v>506325</v>
      </c>
      <c r="AX214" t="str">
        <f>VLOOKUP($BA214,Jobcodemaster!$A:$J,4,0)</f>
        <v>M3</v>
      </c>
      <c r="AY214" t="str">
        <f>VLOOKUP($BA214,Jobcodemaster!$A:$J,5,0)</f>
        <v>L7</v>
      </c>
      <c r="AZ214" t="str">
        <f t="shared" si="98"/>
        <v>7</v>
      </c>
      <c r="BA214" s="155">
        <f t="shared" si="99"/>
        <v>21505</v>
      </c>
      <c r="BB214" t="str">
        <f>VLOOKUP($BA214,Jobcodemaster!$A:$J,7,0)</f>
        <v>21505.Consulting Technical Mgmt Manager - M3</v>
      </c>
      <c r="BC214" t="str">
        <f>VLOOKUP($BA214,Jobcodemaster!$A:$J,9,0)</f>
        <v>Consulting Technical Mgmt Manager</v>
      </c>
      <c r="BD214" t="str">
        <f>VLOOKUP($BA214,Jobcodemaster!$A:$J,2,0)</f>
        <v>Delivery</v>
      </c>
      <c r="BE214" t="str">
        <f>VLOOKUP($BA214,Jobcodemaster!$A:$J,3,0)</f>
        <v>B</v>
      </c>
      <c r="BF214" t="e">
        <f>VLOOKUP(AM214,#REF!,14,0)</f>
        <v>#REF!</v>
      </c>
      <c r="BG214" t="e">
        <f>VLOOKUP(AM214,#REF!,15,0)</f>
        <v>#REF!</v>
      </c>
      <c r="BH214" t="str">
        <f t="shared" si="100"/>
        <v>koichiro.kawasaki@oracle.com</v>
      </c>
      <c r="BI214" s="95">
        <f t="shared" si="101"/>
        <v>41061</v>
      </c>
      <c r="BJ214" t="str">
        <f t="shared" si="102"/>
        <v>C</v>
      </c>
      <c r="BK214" t="str">
        <f t="shared" si="103"/>
        <v>JP-Tokyo-Akasaka Office</v>
      </c>
      <c r="BL214" t="str">
        <f t="shared" si="104"/>
        <v>ACB</v>
      </c>
      <c r="BM214" t="str">
        <f t="shared" si="105"/>
        <v>ｶﾜｻｷ ｺｳｲﾁﾛｳ</v>
      </c>
      <c r="BN214" t="str">
        <f t="shared" si="106"/>
        <v>Koichiro Kawasaki</v>
      </c>
      <c r="BO214" s="164" t="str">
        <f t="shared" si="107"/>
        <v>Y</v>
      </c>
      <c r="BP214" t="str">
        <f t="shared" si="108"/>
        <v>かわさき こういちろう</v>
      </c>
      <c r="BQ214" t="e">
        <f>VLOOKUP(AM214,#REF!,12,0)</f>
        <v>#REF!</v>
      </c>
      <c r="BS214" s="173" t="str">
        <f t="shared" si="109"/>
        <v/>
      </c>
      <c r="BT214" s="173" t="str">
        <f t="shared" si="109"/>
        <v/>
      </c>
      <c r="BU214" s="173" t="str">
        <f t="shared" si="109"/>
        <v/>
      </c>
      <c r="BV214" s="173" t="str">
        <f t="shared" si="109"/>
        <v/>
      </c>
      <c r="BW214" s="173" t="e">
        <f t="shared" si="110"/>
        <v>#REF!</v>
      </c>
      <c r="BX214" s="173" t="str">
        <f t="shared" si="111"/>
        <v/>
      </c>
      <c r="BY214" s="174" t="str">
        <f t="shared" si="112"/>
        <v/>
      </c>
      <c r="BZ214" t="str">
        <f t="shared" si="113"/>
        <v/>
      </c>
      <c r="CA214" s="214" t="str">
        <f t="shared" si="114"/>
        <v/>
      </c>
      <c r="CB214" t="str">
        <f t="shared" si="115"/>
        <v/>
      </c>
      <c r="CC214" t="e">
        <f t="shared" si="116"/>
        <v>#REF!</v>
      </c>
      <c r="CD214" t="e">
        <f t="shared" si="92"/>
        <v>#REF!</v>
      </c>
      <c r="CE214" t="str">
        <f t="shared" si="117"/>
        <v/>
      </c>
      <c r="CF214" t="str">
        <f t="shared" si="118"/>
        <v/>
      </c>
      <c r="CG214" t="str">
        <f t="shared" si="119"/>
        <v/>
      </c>
    </row>
    <row r="215" spans="1:85">
      <c r="A215" t="s">
        <v>51</v>
      </c>
      <c r="B215">
        <v>2834</v>
      </c>
      <c r="C215" t="s">
        <v>1629</v>
      </c>
      <c r="D215" t="s">
        <v>1620</v>
      </c>
      <c r="E215" t="s">
        <v>54</v>
      </c>
      <c r="F215" t="s">
        <v>397</v>
      </c>
      <c r="G215" t="s">
        <v>1581</v>
      </c>
      <c r="H215" t="s">
        <v>1621</v>
      </c>
      <c r="I215" t="s">
        <v>55</v>
      </c>
      <c r="J215" t="s">
        <v>398</v>
      </c>
      <c r="K215" t="s">
        <v>1583</v>
      </c>
      <c r="L215" t="s">
        <v>1622</v>
      </c>
      <c r="M215" s="217">
        <v>506325</v>
      </c>
      <c r="N215" t="s">
        <v>169</v>
      </c>
      <c r="O215" t="s">
        <v>170</v>
      </c>
      <c r="P215" t="str">
        <f t="shared" si="93"/>
        <v>7</v>
      </c>
      <c r="Q215">
        <v>12611</v>
      </c>
      <c r="R215" t="s">
        <v>617</v>
      </c>
      <c r="S215" t="s">
        <v>618</v>
      </c>
      <c r="T215" t="s">
        <v>619</v>
      </c>
      <c r="U215" t="s">
        <v>61</v>
      </c>
      <c r="V215">
        <v>3427</v>
      </c>
      <c r="W215" t="s">
        <v>1619</v>
      </c>
      <c r="X215" t="s">
        <v>1630</v>
      </c>
      <c r="Y215" s="95">
        <v>38292</v>
      </c>
      <c r="Z215" t="s">
        <v>63</v>
      </c>
      <c r="AA215" t="s">
        <v>118</v>
      </c>
      <c r="AB215" t="s">
        <v>162</v>
      </c>
      <c r="AC215" t="s">
        <v>4318</v>
      </c>
      <c r="AD215" t="s">
        <v>1632</v>
      </c>
      <c r="AF215" t="s">
        <v>1633</v>
      </c>
      <c r="AG215" t="s">
        <v>1627</v>
      </c>
      <c r="AI215" s="146" t="e">
        <v>#N/A</v>
      </c>
      <c r="AJ215" t="str">
        <f t="shared" si="94"/>
        <v>Active</v>
      </c>
      <c r="AK215">
        <f t="shared" si="95"/>
        <v>2834</v>
      </c>
      <c r="AL215" t="str">
        <f t="shared" si="96"/>
        <v>谷 敦雄</v>
      </c>
      <c r="AM215" s="155" t="e">
        <f>+VLOOKUP($AK215,#REF!,3,0)</f>
        <v>#REF!</v>
      </c>
      <c r="AN215" t="e">
        <f t="shared" si="97"/>
        <v>#REF!</v>
      </c>
      <c r="AO215" s="154" t="s">
        <v>54</v>
      </c>
      <c r="AP215" t="e">
        <f>VLOOKUP(AM215,#REF!,2,0)</f>
        <v>#REF!</v>
      </c>
      <c r="AQ215" t="e">
        <f>VLOOKUP(AM215,#REF!,3,0)</f>
        <v>#REF!</v>
      </c>
      <c r="AR215" t="e">
        <f>VLOOKUP(AM215,#REF!,4,0)</f>
        <v>#REF!</v>
      </c>
      <c r="AS215" t="str">
        <f t="shared" si="91"/>
        <v>Oracle Consulting Services</v>
      </c>
      <c r="AT215" t="e">
        <f>VLOOKUP(AM215,#REF!,6,0)</f>
        <v>#REF!</v>
      </c>
      <c r="AU215" t="e">
        <f>VLOOKUP(AM215,#REF!,7,0)</f>
        <v>#REF!</v>
      </c>
      <c r="AV215" t="e">
        <f>VLOOKUP(AM215,#REF!,8,0)</f>
        <v>#REF!</v>
      </c>
      <c r="AW215" s="155">
        <v>506325</v>
      </c>
      <c r="AX215" t="str">
        <f>VLOOKUP($BA215,Jobcodemaster!$A:$J,4,0)</f>
        <v>IC4</v>
      </c>
      <c r="AY215" t="str">
        <f>VLOOKUP($BA215,Jobcodemaster!$A:$J,5,0)</f>
        <v>L7</v>
      </c>
      <c r="AZ215" t="str">
        <f t="shared" si="98"/>
        <v>7</v>
      </c>
      <c r="BA215" s="155">
        <f t="shared" si="99"/>
        <v>12611</v>
      </c>
      <c r="BB215" t="str">
        <f>VLOOKUP($BA215,Jobcodemaster!$A:$J,7,0)</f>
        <v>12611.Consulting Project Technical Manager - IC4</v>
      </c>
      <c r="BC215" t="str">
        <f>VLOOKUP($BA215,Jobcodemaster!$A:$J,9,0)</f>
        <v>Consulting Project Technical Manager</v>
      </c>
      <c r="BD215" t="str">
        <f>VLOOKUP($BA215,Jobcodemaster!$A:$J,2,0)</f>
        <v>Project</v>
      </c>
      <c r="BE215" t="str">
        <f>VLOOKUP($BA215,Jobcodemaster!$A:$J,3,0)</f>
        <v>B</v>
      </c>
      <c r="BF215" t="e">
        <f>VLOOKUP(AM215,#REF!,14,0)</f>
        <v>#REF!</v>
      </c>
      <c r="BG215" t="e">
        <f>VLOOKUP(AM215,#REF!,15,0)</f>
        <v>#REF!</v>
      </c>
      <c r="BH215" t="str">
        <f t="shared" si="100"/>
        <v>atsuo.tani@oracle.com</v>
      </c>
      <c r="BI215" s="95">
        <f t="shared" si="101"/>
        <v>38292</v>
      </c>
      <c r="BJ215" t="str">
        <f t="shared" si="102"/>
        <v>C</v>
      </c>
      <c r="BK215" t="str">
        <f t="shared" si="103"/>
        <v>JP-Tokyo-Akasaka Office</v>
      </c>
      <c r="BL215" t="str">
        <f t="shared" si="104"/>
        <v>ACB</v>
      </c>
      <c r="BM215" t="str">
        <f t="shared" si="105"/>
        <v>ﾀﾆ ｱﾂｵ</v>
      </c>
      <c r="BN215" t="str">
        <f t="shared" si="106"/>
        <v>Atsuo Tani</v>
      </c>
      <c r="BO215" s="164">
        <f t="shared" si="107"/>
        <v>0</v>
      </c>
      <c r="BP215" t="str">
        <f t="shared" si="108"/>
        <v>たに あつお</v>
      </c>
      <c r="BQ215" t="e">
        <f>VLOOKUP(AM215,#REF!,12,0)</f>
        <v>#REF!</v>
      </c>
      <c r="BS215" s="173" t="str">
        <f t="shared" si="109"/>
        <v/>
      </c>
      <c r="BT215" s="173" t="str">
        <f t="shared" si="109"/>
        <v/>
      </c>
      <c r="BU215" s="173" t="str">
        <f t="shared" si="109"/>
        <v/>
      </c>
      <c r="BV215" s="173" t="str">
        <f t="shared" si="109"/>
        <v/>
      </c>
      <c r="BW215" s="173" t="e">
        <f t="shared" si="110"/>
        <v>#REF!</v>
      </c>
      <c r="BX215" s="173" t="str">
        <f t="shared" si="111"/>
        <v/>
      </c>
      <c r="BY215" s="174" t="str">
        <f t="shared" si="112"/>
        <v/>
      </c>
      <c r="BZ215" t="str">
        <f t="shared" si="113"/>
        <v/>
      </c>
      <c r="CA215" s="214" t="str">
        <f t="shared" si="114"/>
        <v/>
      </c>
      <c r="CB215" t="str">
        <f t="shared" si="115"/>
        <v/>
      </c>
      <c r="CC215" t="e">
        <f t="shared" si="116"/>
        <v>#REF!</v>
      </c>
      <c r="CD215" t="e">
        <f t="shared" si="92"/>
        <v>#REF!</v>
      </c>
      <c r="CE215" t="str">
        <f t="shared" si="117"/>
        <v/>
      </c>
      <c r="CF215" t="str">
        <f t="shared" si="118"/>
        <v/>
      </c>
      <c r="CG215" t="str">
        <f t="shared" si="119"/>
        <v/>
      </c>
    </row>
    <row r="216" spans="1:85">
      <c r="A216" t="s">
        <v>51</v>
      </c>
      <c r="B216">
        <v>4488</v>
      </c>
      <c r="C216" t="s">
        <v>1635</v>
      </c>
      <c r="D216" t="s">
        <v>1620</v>
      </c>
      <c r="E216" t="s">
        <v>54</v>
      </c>
      <c r="F216" t="s">
        <v>397</v>
      </c>
      <c r="G216" t="s">
        <v>1581</v>
      </c>
      <c r="H216" t="s">
        <v>1621</v>
      </c>
      <c r="I216" t="s">
        <v>55</v>
      </c>
      <c r="J216" t="s">
        <v>398</v>
      </c>
      <c r="K216" t="s">
        <v>1583</v>
      </c>
      <c r="L216" t="s">
        <v>1622</v>
      </c>
      <c r="M216" s="217">
        <v>506325</v>
      </c>
      <c r="N216" t="s">
        <v>169</v>
      </c>
      <c r="O216" t="s">
        <v>170</v>
      </c>
      <c r="P216" t="str">
        <f t="shared" si="93"/>
        <v>7</v>
      </c>
      <c r="Q216">
        <v>12611</v>
      </c>
      <c r="R216" t="s">
        <v>617</v>
      </c>
      <c r="S216" t="s">
        <v>618</v>
      </c>
      <c r="T216" t="s">
        <v>619</v>
      </c>
      <c r="U216" t="s">
        <v>61</v>
      </c>
      <c r="V216">
        <v>3427</v>
      </c>
      <c r="W216" t="s">
        <v>1619</v>
      </c>
      <c r="X216" t="s">
        <v>1636</v>
      </c>
      <c r="Y216" s="95">
        <v>40969</v>
      </c>
      <c r="Z216" t="s">
        <v>63</v>
      </c>
      <c r="AA216" t="s">
        <v>118</v>
      </c>
      <c r="AB216" t="s">
        <v>162</v>
      </c>
      <c r="AC216" t="s">
        <v>4319</v>
      </c>
      <c r="AD216" t="s">
        <v>1638</v>
      </c>
      <c r="AF216" t="s">
        <v>1639</v>
      </c>
      <c r="AG216" t="s">
        <v>1627</v>
      </c>
      <c r="AI216" s="146" t="e">
        <v>#N/A</v>
      </c>
      <c r="AJ216" t="str">
        <f t="shared" si="94"/>
        <v>Active</v>
      </c>
      <c r="AK216">
        <f t="shared" si="95"/>
        <v>4488</v>
      </c>
      <c r="AL216" t="str">
        <f t="shared" si="96"/>
        <v>大樂 秀俊</v>
      </c>
      <c r="AM216" s="155" t="e">
        <f>+VLOOKUP($AK216,#REF!,3,0)</f>
        <v>#REF!</v>
      </c>
      <c r="AN216" t="e">
        <f t="shared" si="97"/>
        <v>#REF!</v>
      </c>
      <c r="AO216" s="154" t="s">
        <v>54</v>
      </c>
      <c r="AP216" t="e">
        <f>VLOOKUP(AM216,#REF!,2,0)</f>
        <v>#REF!</v>
      </c>
      <c r="AQ216" t="e">
        <f>VLOOKUP(AM216,#REF!,3,0)</f>
        <v>#REF!</v>
      </c>
      <c r="AR216" t="e">
        <f>VLOOKUP(AM216,#REF!,4,0)</f>
        <v>#REF!</v>
      </c>
      <c r="AS216" t="str">
        <f t="shared" si="91"/>
        <v>Oracle Consulting Services</v>
      </c>
      <c r="AT216" t="e">
        <f>VLOOKUP(AM216,#REF!,6,0)</f>
        <v>#REF!</v>
      </c>
      <c r="AU216" t="e">
        <f>VLOOKUP(AM216,#REF!,7,0)</f>
        <v>#REF!</v>
      </c>
      <c r="AV216" t="e">
        <f>VLOOKUP(AM216,#REF!,8,0)</f>
        <v>#REF!</v>
      </c>
      <c r="AW216" s="155">
        <v>506325</v>
      </c>
      <c r="AX216" t="str">
        <f>VLOOKUP($BA216,Jobcodemaster!$A:$J,4,0)</f>
        <v>IC4</v>
      </c>
      <c r="AY216" t="str">
        <f>VLOOKUP($BA216,Jobcodemaster!$A:$J,5,0)</f>
        <v>L7</v>
      </c>
      <c r="AZ216" t="str">
        <f t="shared" si="98"/>
        <v>7</v>
      </c>
      <c r="BA216" s="155">
        <f t="shared" si="99"/>
        <v>12611</v>
      </c>
      <c r="BB216" t="str">
        <f>VLOOKUP($BA216,Jobcodemaster!$A:$J,7,0)</f>
        <v>12611.Consulting Project Technical Manager - IC4</v>
      </c>
      <c r="BC216" t="str">
        <f>VLOOKUP($BA216,Jobcodemaster!$A:$J,9,0)</f>
        <v>Consulting Project Technical Manager</v>
      </c>
      <c r="BD216" t="str">
        <f>VLOOKUP($BA216,Jobcodemaster!$A:$J,2,0)</f>
        <v>Project</v>
      </c>
      <c r="BE216" t="str">
        <f>VLOOKUP($BA216,Jobcodemaster!$A:$J,3,0)</f>
        <v>B</v>
      </c>
      <c r="BF216" t="e">
        <f>VLOOKUP(AM216,#REF!,14,0)</f>
        <v>#REF!</v>
      </c>
      <c r="BG216" t="e">
        <f>VLOOKUP(AM216,#REF!,15,0)</f>
        <v>#REF!</v>
      </c>
      <c r="BH216" t="str">
        <f t="shared" si="100"/>
        <v>hidetoshi.tairaku@oracle.com</v>
      </c>
      <c r="BI216" s="95">
        <f t="shared" si="101"/>
        <v>40969</v>
      </c>
      <c r="BJ216" t="str">
        <f t="shared" si="102"/>
        <v>C</v>
      </c>
      <c r="BK216" t="str">
        <f t="shared" si="103"/>
        <v>JP-Tokyo-Akasaka Office</v>
      </c>
      <c r="BL216" t="str">
        <f t="shared" si="104"/>
        <v>ACB</v>
      </c>
      <c r="BM216" t="str">
        <f t="shared" si="105"/>
        <v>ﾀｲﾗｸ ﾋﾃﾞﾄｼ</v>
      </c>
      <c r="BN216" t="str">
        <f t="shared" si="106"/>
        <v>Hidetoshi Tairaku</v>
      </c>
      <c r="BO216" s="164">
        <f t="shared" si="107"/>
        <v>0</v>
      </c>
      <c r="BP216" t="str">
        <f t="shared" si="108"/>
        <v>たいらく ひでとし</v>
      </c>
      <c r="BQ216" t="e">
        <f>VLOOKUP(AM216,#REF!,12,0)</f>
        <v>#REF!</v>
      </c>
      <c r="BS216" s="173" t="str">
        <f t="shared" si="109"/>
        <v/>
      </c>
      <c r="BT216" s="173" t="str">
        <f t="shared" si="109"/>
        <v/>
      </c>
      <c r="BU216" s="173" t="str">
        <f t="shared" si="109"/>
        <v/>
      </c>
      <c r="BV216" s="173" t="str">
        <f t="shared" si="109"/>
        <v/>
      </c>
      <c r="BW216" s="173" t="e">
        <f t="shared" si="110"/>
        <v>#REF!</v>
      </c>
      <c r="BX216" s="173" t="str">
        <f t="shared" si="111"/>
        <v/>
      </c>
      <c r="BY216" s="174" t="str">
        <f t="shared" si="112"/>
        <v/>
      </c>
      <c r="BZ216" t="str">
        <f t="shared" si="113"/>
        <v/>
      </c>
      <c r="CA216" s="214" t="str">
        <f t="shared" si="114"/>
        <v/>
      </c>
      <c r="CB216" t="str">
        <f t="shared" si="115"/>
        <v/>
      </c>
      <c r="CC216" t="e">
        <f t="shared" si="116"/>
        <v>#REF!</v>
      </c>
      <c r="CD216" t="e">
        <f t="shared" si="92"/>
        <v>#REF!</v>
      </c>
      <c r="CE216" t="str">
        <f t="shared" si="117"/>
        <v/>
      </c>
      <c r="CF216" t="str">
        <f t="shared" si="118"/>
        <v/>
      </c>
      <c r="CG216" t="str">
        <f t="shared" si="119"/>
        <v/>
      </c>
    </row>
    <row r="217" spans="1:85">
      <c r="A217" t="s">
        <v>51</v>
      </c>
      <c r="B217">
        <v>7317</v>
      </c>
      <c r="C217" t="s">
        <v>1641</v>
      </c>
      <c r="D217" t="s">
        <v>1620</v>
      </c>
      <c r="E217" t="s">
        <v>54</v>
      </c>
      <c r="F217" t="s">
        <v>397</v>
      </c>
      <c r="G217" t="s">
        <v>1581</v>
      </c>
      <c r="H217" t="s">
        <v>1621</v>
      </c>
      <c r="I217" t="s">
        <v>55</v>
      </c>
      <c r="J217" t="s">
        <v>398</v>
      </c>
      <c r="K217" t="s">
        <v>1583</v>
      </c>
      <c r="L217" t="s">
        <v>1622</v>
      </c>
      <c r="M217" s="217">
        <v>506325</v>
      </c>
      <c r="N217" t="s">
        <v>169</v>
      </c>
      <c r="O217" t="s">
        <v>170</v>
      </c>
      <c r="P217" t="str">
        <f t="shared" si="93"/>
        <v>7</v>
      </c>
      <c r="Q217">
        <v>21640</v>
      </c>
      <c r="R217" t="s">
        <v>1172</v>
      </c>
      <c r="S217" t="s">
        <v>1173</v>
      </c>
      <c r="T217" t="s">
        <v>529</v>
      </c>
      <c r="U217" t="s">
        <v>61</v>
      </c>
      <c r="V217">
        <v>3427</v>
      </c>
      <c r="W217" t="s">
        <v>1619</v>
      </c>
      <c r="X217" t="s">
        <v>1642</v>
      </c>
      <c r="Y217" s="95">
        <v>40330</v>
      </c>
      <c r="Z217" t="s">
        <v>63</v>
      </c>
      <c r="AA217" t="s">
        <v>118</v>
      </c>
      <c r="AB217" t="s">
        <v>162</v>
      </c>
      <c r="AC217" t="s">
        <v>4320</v>
      </c>
      <c r="AD217" t="s">
        <v>1644</v>
      </c>
      <c r="AF217" t="s">
        <v>1645</v>
      </c>
      <c r="AG217" t="s">
        <v>1627</v>
      </c>
      <c r="AI217" s="146" t="e">
        <v>#N/A</v>
      </c>
      <c r="AJ217" t="str">
        <f t="shared" si="94"/>
        <v>Active</v>
      </c>
      <c r="AK217">
        <f t="shared" si="95"/>
        <v>7317</v>
      </c>
      <c r="AL217" t="str">
        <f t="shared" si="96"/>
        <v>大橋 勝之</v>
      </c>
      <c r="AM217" s="155" t="e">
        <f>+VLOOKUP($AK217,#REF!,3,0)</f>
        <v>#REF!</v>
      </c>
      <c r="AN217" t="e">
        <f t="shared" si="97"/>
        <v>#REF!</v>
      </c>
      <c r="AO217" s="154" t="s">
        <v>54</v>
      </c>
      <c r="AP217" t="e">
        <f>VLOOKUP(AM217,#REF!,2,0)</f>
        <v>#REF!</v>
      </c>
      <c r="AQ217" t="e">
        <f>VLOOKUP(AM217,#REF!,3,0)</f>
        <v>#REF!</v>
      </c>
      <c r="AR217" t="e">
        <f>VLOOKUP(AM217,#REF!,4,0)</f>
        <v>#REF!</v>
      </c>
      <c r="AS217" t="str">
        <f t="shared" si="91"/>
        <v>Oracle Consulting Services</v>
      </c>
      <c r="AT217" t="e">
        <f>VLOOKUP(AM217,#REF!,6,0)</f>
        <v>#REF!</v>
      </c>
      <c r="AU217" t="e">
        <f>VLOOKUP(AM217,#REF!,7,0)</f>
        <v>#REF!</v>
      </c>
      <c r="AV217" t="e">
        <f>VLOOKUP(AM217,#REF!,8,0)</f>
        <v>#REF!</v>
      </c>
      <c r="AW217" s="155">
        <v>506325</v>
      </c>
      <c r="AX217" t="str">
        <f>VLOOKUP($BA217,Jobcodemaster!$A:$J,4,0)</f>
        <v>IC4</v>
      </c>
      <c r="AY217" t="str">
        <f>VLOOKUP($BA217,Jobcodemaster!$A:$J,5,0)</f>
        <v>L7</v>
      </c>
      <c r="AZ217" t="str">
        <f t="shared" si="98"/>
        <v>7</v>
      </c>
      <c r="BA217" s="155">
        <f t="shared" si="99"/>
        <v>21640</v>
      </c>
      <c r="BB217" t="str">
        <f>VLOOKUP($BA217,Jobcodemaster!$A:$J,7,0)</f>
        <v>21640.Consulting Solution Manager - IC4</v>
      </c>
      <c r="BC217" t="str">
        <f>VLOOKUP($BA217,Jobcodemaster!$A:$J,9,0)</f>
        <v>Consulting Solution Manager</v>
      </c>
      <c r="BD217" t="str">
        <f>VLOOKUP($BA217,Jobcodemaster!$A:$J,2,0)</f>
        <v>Solution</v>
      </c>
      <c r="BE217" t="str">
        <f>VLOOKUP($BA217,Jobcodemaster!$A:$J,3,0)</f>
        <v>B</v>
      </c>
      <c r="BF217" t="e">
        <f>VLOOKUP(AM217,#REF!,14,0)</f>
        <v>#REF!</v>
      </c>
      <c r="BG217" t="e">
        <f>VLOOKUP(AM217,#REF!,15,0)</f>
        <v>#REF!</v>
      </c>
      <c r="BH217" t="str">
        <f t="shared" si="100"/>
        <v>katsuyuki.ohashi@oracle.com</v>
      </c>
      <c r="BI217" s="95">
        <f t="shared" si="101"/>
        <v>40330</v>
      </c>
      <c r="BJ217" t="str">
        <f t="shared" si="102"/>
        <v>C</v>
      </c>
      <c r="BK217" t="str">
        <f t="shared" si="103"/>
        <v>JP-Tokyo-Akasaka Office</v>
      </c>
      <c r="BL217" t="str">
        <f t="shared" si="104"/>
        <v>ACB</v>
      </c>
      <c r="BM217" t="str">
        <f t="shared" si="105"/>
        <v>ｵｵﾊｼ ｶﾂﾕｷ</v>
      </c>
      <c r="BN217" t="str">
        <f t="shared" si="106"/>
        <v>Katsuyuki Ohashi</v>
      </c>
      <c r="BO217" s="164">
        <f t="shared" si="107"/>
        <v>0</v>
      </c>
      <c r="BP217" t="str">
        <f t="shared" si="108"/>
        <v>おおはし かつゆき</v>
      </c>
      <c r="BQ217" t="e">
        <f>VLOOKUP(AM217,#REF!,12,0)</f>
        <v>#REF!</v>
      </c>
      <c r="BS217" s="173" t="str">
        <f t="shared" si="109"/>
        <v/>
      </c>
      <c r="BT217" s="173" t="str">
        <f t="shared" si="109"/>
        <v/>
      </c>
      <c r="BU217" s="173" t="str">
        <f t="shared" si="109"/>
        <v/>
      </c>
      <c r="BV217" s="173" t="str">
        <f t="shared" si="109"/>
        <v/>
      </c>
      <c r="BW217" s="173" t="e">
        <f t="shared" si="110"/>
        <v>#REF!</v>
      </c>
      <c r="BX217" s="173" t="str">
        <f t="shared" si="111"/>
        <v/>
      </c>
      <c r="BY217" s="174" t="str">
        <f t="shared" si="112"/>
        <v/>
      </c>
      <c r="BZ217" t="str">
        <f t="shared" si="113"/>
        <v/>
      </c>
      <c r="CA217" s="214" t="str">
        <f t="shared" si="114"/>
        <v/>
      </c>
      <c r="CB217" t="str">
        <f t="shared" si="115"/>
        <v/>
      </c>
      <c r="CC217" t="e">
        <f t="shared" si="116"/>
        <v>#REF!</v>
      </c>
      <c r="CD217" t="e">
        <f t="shared" si="92"/>
        <v>#REF!</v>
      </c>
      <c r="CE217" t="str">
        <f t="shared" si="117"/>
        <v/>
      </c>
      <c r="CF217" t="str">
        <f t="shared" si="118"/>
        <v/>
      </c>
      <c r="CG217" t="str">
        <f t="shared" si="119"/>
        <v/>
      </c>
    </row>
    <row r="218" spans="1:85">
      <c r="A218" t="s">
        <v>51</v>
      </c>
      <c r="B218">
        <v>1071</v>
      </c>
      <c r="C218" t="s">
        <v>1647</v>
      </c>
      <c r="D218" t="s">
        <v>1620</v>
      </c>
      <c r="E218" t="s">
        <v>54</v>
      </c>
      <c r="F218" t="s">
        <v>397</v>
      </c>
      <c r="G218" t="s">
        <v>1581</v>
      </c>
      <c r="H218" t="s">
        <v>1621</v>
      </c>
      <c r="I218" t="s">
        <v>55</v>
      </c>
      <c r="J218" t="s">
        <v>398</v>
      </c>
      <c r="K218" t="s">
        <v>1583</v>
      </c>
      <c r="L218" t="s">
        <v>1622</v>
      </c>
      <c r="M218" s="217">
        <v>506325</v>
      </c>
      <c r="N218" t="s">
        <v>123</v>
      </c>
      <c r="O218" t="s">
        <v>158</v>
      </c>
      <c r="P218" t="str">
        <f t="shared" si="93"/>
        <v>6</v>
      </c>
      <c r="Q218">
        <v>20610</v>
      </c>
      <c r="R218" t="s">
        <v>590</v>
      </c>
      <c r="S218" t="s">
        <v>591</v>
      </c>
      <c r="T218" t="s">
        <v>368</v>
      </c>
      <c r="U218" t="s">
        <v>61</v>
      </c>
      <c r="V218">
        <v>3427</v>
      </c>
      <c r="W218" t="s">
        <v>1619</v>
      </c>
      <c r="X218" t="s">
        <v>1648</v>
      </c>
      <c r="Y218" s="95">
        <v>35521</v>
      </c>
      <c r="Z218" t="s">
        <v>201</v>
      </c>
      <c r="AA218" t="s">
        <v>118</v>
      </c>
      <c r="AB218" t="s">
        <v>162</v>
      </c>
      <c r="AC218" t="s">
        <v>4321</v>
      </c>
      <c r="AD218" t="s">
        <v>1650</v>
      </c>
      <c r="AF218" t="s">
        <v>1651</v>
      </c>
      <c r="AG218" t="s">
        <v>1627</v>
      </c>
      <c r="AI218" s="146" t="e">
        <v>#N/A</v>
      </c>
      <c r="AJ218" t="str">
        <f t="shared" si="94"/>
        <v>Active</v>
      </c>
      <c r="AK218">
        <f t="shared" si="95"/>
        <v>1071</v>
      </c>
      <c r="AL218" t="str">
        <f t="shared" si="96"/>
        <v>伊藤 浩平</v>
      </c>
      <c r="AM218" s="155" t="e">
        <f>+VLOOKUP($AK218,#REF!,3,0)</f>
        <v>#REF!</v>
      </c>
      <c r="AN218" t="e">
        <f t="shared" si="97"/>
        <v>#REF!</v>
      </c>
      <c r="AO218" s="154" t="s">
        <v>54</v>
      </c>
      <c r="AP218" t="e">
        <f>VLOOKUP(AM218,#REF!,2,0)</f>
        <v>#REF!</v>
      </c>
      <c r="AQ218" t="e">
        <f>VLOOKUP(AM218,#REF!,3,0)</f>
        <v>#REF!</v>
      </c>
      <c r="AR218" t="e">
        <f>VLOOKUP(AM218,#REF!,4,0)</f>
        <v>#REF!</v>
      </c>
      <c r="AS218" t="str">
        <f t="shared" si="91"/>
        <v>Oracle Consulting Services</v>
      </c>
      <c r="AT218" t="e">
        <f>VLOOKUP(AM218,#REF!,6,0)</f>
        <v>#REF!</v>
      </c>
      <c r="AU218" t="e">
        <f>VLOOKUP(AM218,#REF!,7,0)</f>
        <v>#REF!</v>
      </c>
      <c r="AV218" t="e">
        <f>VLOOKUP(AM218,#REF!,8,0)</f>
        <v>#REF!</v>
      </c>
      <c r="AW218" s="155">
        <v>506325</v>
      </c>
      <c r="AX218" t="str">
        <f>VLOOKUP($BA218,Jobcodemaster!$A:$J,4,0)</f>
        <v>IC3</v>
      </c>
      <c r="AY218" t="str">
        <f>VLOOKUP($BA218,Jobcodemaster!$A:$J,5,0)</f>
        <v>L6</v>
      </c>
      <c r="AZ218" t="str">
        <f t="shared" si="98"/>
        <v>6</v>
      </c>
      <c r="BA218" s="155">
        <f t="shared" si="99"/>
        <v>20610</v>
      </c>
      <c r="BB218" t="str">
        <f>VLOOKUP($BA218,Jobcodemaster!$A:$J,7,0)</f>
        <v>20610.Senior Principal Consultant - IC3</v>
      </c>
      <c r="BC218" t="str">
        <f>VLOOKUP($BA218,Jobcodemaster!$A:$J,9,0)</f>
        <v>Senior Principal Consultant</v>
      </c>
      <c r="BD218" t="str">
        <f>VLOOKUP($BA218,Jobcodemaster!$A:$J,2,0)</f>
        <v>Delivery</v>
      </c>
      <c r="BE218" t="str">
        <f>VLOOKUP($BA218,Jobcodemaster!$A:$J,3,0)</f>
        <v>B</v>
      </c>
      <c r="BF218" t="e">
        <f>VLOOKUP(AM218,#REF!,14,0)</f>
        <v>#REF!</v>
      </c>
      <c r="BG218" t="e">
        <f>VLOOKUP(AM218,#REF!,15,0)</f>
        <v>#REF!</v>
      </c>
      <c r="BH218" t="str">
        <f t="shared" si="100"/>
        <v>kohei.ito@oracle.com</v>
      </c>
      <c r="BI218" s="95">
        <f t="shared" si="101"/>
        <v>35521</v>
      </c>
      <c r="BJ218" t="str">
        <f t="shared" si="102"/>
        <v>NG</v>
      </c>
      <c r="BK218" t="str">
        <f t="shared" si="103"/>
        <v>JP-Tokyo-Akasaka Office</v>
      </c>
      <c r="BL218" t="str">
        <f t="shared" si="104"/>
        <v>ACB</v>
      </c>
      <c r="BM218" t="str">
        <f t="shared" si="105"/>
        <v>ｲﾄｳ ｺｳﾍｲ</v>
      </c>
      <c r="BN218" t="str">
        <f t="shared" si="106"/>
        <v>Kohei Ito</v>
      </c>
      <c r="BO218" s="164">
        <f t="shared" si="107"/>
        <v>0</v>
      </c>
      <c r="BP218" t="str">
        <f t="shared" si="108"/>
        <v>いとう こうへい</v>
      </c>
      <c r="BQ218" t="e">
        <f>VLOOKUP(AM218,#REF!,12,0)</f>
        <v>#REF!</v>
      </c>
      <c r="BS218" s="173" t="str">
        <f t="shared" si="109"/>
        <v/>
      </c>
      <c r="BT218" s="173" t="str">
        <f t="shared" si="109"/>
        <v/>
      </c>
      <c r="BU218" s="173" t="str">
        <f t="shared" si="109"/>
        <v/>
      </c>
      <c r="BV218" s="173" t="str">
        <f t="shared" si="109"/>
        <v/>
      </c>
      <c r="BW218" s="173" t="e">
        <f t="shared" si="110"/>
        <v>#REF!</v>
      </c>
      <c r="BX218" s="173" t="str">
        <f t="shared" si="111"/>
        <v/>
      </c>
      <c r="BY218" s="174" t="str">
        <f t="shared" si="112"/>
        <v/>
      </c>
      <c r="BZ218" t="str">
        <f t="shared" si="113"/>
        <v/>
      </c>
      <c r="CA218" s="214" t="str">
        <f t="shared" si="114"/>
        <v/>
      </c>
      <c r="CB218" t="str">
        <f t="shared" si="115"/>
        <v/>
      </c>
      <c r="CC218" t="e">
        <f t="shared" si="116"/>
        <v>#REF!</v>
      </c>
      <c r="CD218" t="e">
        <f t="shared" si="92"/>
        <v>#REF!</v>
      </c>
      <c r="CE218" t="str">
        <f t="shared" si="117"/>
        <v/>
      </c>
      <c r="CF218" t="str">
        <f t="shared" si="118"/>
        <v/>
      </c>
      <c r="CG218" t="str">
        <f t="shared" si="119"/>
        <v/>
      </c>
    </row>
    <row r="219" spans="1:85">
      <c r="A219" t="s">
        <v>51</v>
      </c>
      <c r="B219">
        <v>2434</v>
      </c>
      <c r="C219" t="s">
        <v>1653</v>
      </c>
      <c r="D219" t="s">
        <v>1620</v>
      </c>
      <c r="E219" t="s">
        <v>54</v>
      </c>
      <c r="F219" t="s">
        <v>397</v>
      </c>
      <c r="G219" t="s">
        <v>1581</v>
      </c>
      <c r="H219" t="s">
        <v>1621</v>
      </c>
      <c r="I219" t="s">
        <v>55</v>
      </c>
      <c r="J219" t="s">
        <v>398</v>
      </c>
      <c r="K219" t="s">
        <v>1583</v>
      </c>
      <c r="L219" t="s">
        <v>1622</v>
      </c>
      <c r="M219" s="217">
        <v>506325</v>
      </c>
      <c r="N219" t="s">
        <v>123</v>
      </c>
      <c r="O219" t="s">
        <v>158</v>
      </c>
      <c r="P219" t="str">
        <f t="shared" si="93"/>
        <v>6</v>
      </c>
      <c r="Q219">
        <v>12609</v>
      </c>
      <c r="R219" t="s">
        <v>632</v>
      </c>
      <c r="S219" t="s">
        <v>633</v>
      </c>
      <c r="T219" t="s">
        <v>619</v>
      </c>
      <c r="U219" t="s">
        <v>61</v>
      </c>
      <c r="V219">
        <v>3427</v>
      </c>
      <c r="W219" t="s">
        <v>1619</v>
      </c>
      <c r="X219" t="s">
        <v>1654</v>
      </c>
      <c r="Y219" s="95">
        <v>37257</v>
      </c>
      <c r="Z219" t="s">
        <v>63</v>
      </c>
      <c r="AA219" t="s">
        <v>118</v>
      </c>
      <c r="AB219" t="s">
        <v>162</v>
      </c>
      <c r="AC219" t="s">
        <v>4322</v>
      </c>
      <c r="AD219" t="s">
        <v>1656</v>
      </c>
      <c r="AF219" t="s">
        <v>1657</v>
      </c>
      <c r="AG219" t="s">
        <v>1627</v>
      </c>
      <c r="AI219" s="146" t="e">
        <v>#N/A</v>
      </c>
      <c r="AJ219" t="str">
        <f t="shared" si="94"/>
        <v>Active</v>
      </c>
      <c r="AK219">
        <f t="shared" si="95"/>
        <v>2434</v>
      </c>
      <c r="AL219" t="str">
        <f t="shared" si="96"/>
        <v>水野 徹</v>
      </c>
      <c r="AM219" s="155" t="e">
        <f>+VLOOKUP($AK219,#REF!,3,0)</f>
        <v>#REF!</v>
      </c>
      <c r="AN219" t="e">
        <f t="shared" si="97"/>
        <v>#REF!</v>
      </c>
      <c r="AO219" s="154" t="s">
        <v>54</v>
      </c>
      <c r="AP219" t="e">
        <f>VLOOKUP(AM219,#REF!,2,0)</f>
        <v>#REF!</v>
      </c>
      <c r="AQ219" t="e">
        <f>VLOOKUP(AM219,#REF!,3,0)</f>
        <v>#REF!</v>
      </c>
      <c r="AR219" t="e">
        <f>VLOOKUP(AM219,#REF!,4,0)</f>
        <v>#REF!</v>
      </c>
      <c r="AS219" t="str">
        <f t="shared" si="91"/>
        <v>Oracle Consulting Services</v>
      </c>
      <c r="AT219" t="e">
        <f>VLOOKUP(AM219,#REF!,6,0)</f>
        <v>#REF!</v>
      </c>
      <c r="AU219" t="e">
        <f>VLOOKUP(AM219,#REF!,7,0)</f>
        <v>#REF!</v>
      </c>
      <c r="AV219" t="e">
        <f>VLOOKUP(AM219,#REF!,8,0)</f>
        <v>#REF!</v>
      </c>
      <c r="AW219" s="155">
        <v>506325</v>
      </c>
      <c r="AX219" t="str">
        <f>VLOOKUP($BA219,Jobcodemaster!$A:$J,4,0)</f>
        <v>IC3</v>
      </c>
      <c r="AY219" t="str">
        <f>VLOOKUP($BA219,Jobcodemaster!$A:$J,5,0)</f>
        <v>L6</v>
      </c>
      <c r="AZ219" t="str">
        <f t="shared" si="98"/>
        <v>6</v>
      </c>
      <c r="BA219" s="155">
        <f t="shared" si="99"/>
        <v>12609</v>
      </c>
      <c r="BB219" t="str">
        <f>VLOOKUP($BA219,Jobcodemaster!$A:$J,7,0)</f>
        <v>12609.Consulting Project Senior Principal - IC3</v>
      </c>
      <c r="BC219" t="str">
        <f>VLOOKUP($BA219,Jobcodemaster!$A:$J,9,0)</f>
        <v>Consulting Project Senior Principal Consultant</v>
      </c>
      <c r="BD219" t="str">
        <f>VLOOKUP($BA219,Jobcodemaster!$A:$J,2,0)</f>
        <v>Project</v>
      </c>
      <c r="BE219" t="str">
        <f>VLOOKUP($BA219,Jobcodemaster!$A:$J,3,0)</f>
        <v>B</v>
      </c>
      <c r="BF219" t="e">
        <f>VLOOKUP(AM219,#REF!,14,0)</f>
        <v>#REF!</v>
      </c>
      <c r="BG219" t="e">
        <f>VLOOKUP(AM219,#REF!,15,0)</f>
        <v>#REF!</v>
      </c>
      <c r="BH219" t="str">
        <f t="shared" si="100"/>
        <v>toru.mizuno@oracle.com</v>
      </c>
      <c r="BI219" s="95">
        <f t="shared" si="101"/>
        <v>37257</v>
      </c>
      <c r="BJ219" t="str">
        <f t="shared" si="102"/>
        <v>C</v>
      </c>
      <c r="BK219" t="str">
        <f t="shared" si="103"/>
        <v>JP-Tokyo-Akasaka Office</v>
      </c>
      <c r="BL219" t="str">
        <f t="shared" si="104"/>
        <v>ACB</v>
      </c>
      <c r="BM219" t="str">
        <f t="shared" si="105"/>
        <v>ﾐｽﾞﾉ ﾄｵﾙ</v>
      </c>
      <c r="BN219" t="str">
        <f t="shared" si="106"/>
        <v>Toru Mizuno</v>
      </c>
      <c r="BO219" s="164">
        <f t="shared" si="107"/>
        <v>0</v>
      </c>
      <c r="BP219" t="str">
        <f t="shared" si="108"/>
        <v>みずの とおる</v>
      </c>
      <c r="BQ219" t="e">
        <f>VLOOKUP(AM219,#REF!,12,0)</f>
        <v>#REF!</v>
      </c>
      <c r="BS219" s="173" t="str">
        <f t="shared" si="109"/>
        <v/>
      </c>
      <c r="BT219" s="173" t="str">
        <f t="shared" si="109"/>
        <v/>
      </c>
      <c r="BU219" s="173" t="str">
        <f t="shared" si="109"/>
        <v/>
      </c>
      <c r="BV219" s="173" t="str">
        <f t="shared" si="109"/>
        <v/>
      </c>
      <c r="BW219" s="173" t="e">
        <f t="shared" si="110"/>
        <v>#REF!</v>
      </c>
      <c r="BX219" s="173" t="str">
        <f t="shared" si="111"/>
        <v/>
      </c>
      <c r="BY219" s="174" t="str">
        <f t="shared" si="112"/>
        <v/>
      </c>
      <c r="BZ219" t="str">
        <f t="shared" si="113"/>
        <v/>
      </c>
      <c r="CA219" s="214" t="str">
        <f t="shared" si="114"/>
        <v/>
      </c>
      <c r="CB219" t="str">
        <f t="shared" si="115"/>
        <v/>
      </c>
      <c r="CC219" t="e">
        <f t="shared" si="116"/>
        <v>#REF!</v>
      </c>
      <c r="CD219" t="e">
        <f t="shared" si="92"/>
        <v>#REF!</v>
      </c>
      <c r="CE219" t="str">
        <f t="shared" si="117"/>
        <v/>
      </c>
      <c r="CF219" t="str">
        <f t="shared" si="118"/>
        <v/>
      </c>
      <c r="CG219" t="str">
        <f t="shared" si="119"/>
        <v/>
      </c>
    </row>
    <row r="220" spans="1:85">
      <c r="A220" t="s">
        <v>51</v>
      </c>
      <c r="B220">
        <v>3747</v>
      </c>
      <c r="C220" t="s">
        <v>1659</v>
      </c>
      <c r="D220" t="s">
        <v>1620</v>
      </c>
      <c r="E220" t="s">
        <v>54</v>
      </c>
      <c r="F220" t="s">
        <v>397</v>
      </c>
      <c r="G220" t="s">
        <v>1581</v>
      </c>
      <c r="H220" t="s">
        <v>1621</v>
      </c>
      <c r="I220" t="s">
        <v>55</v>
      </c>
      <c r="J220" t="s">
        <v>398</v>
      </c>
      <c r="K220" t="s">
        <v>1583</v>
      </c>
      <c r="L220" t="s">
        <v>1622</v>
      </c>
      <c r="M220" s="217">
        <v>506325</v>
      </c>
      <c r="N220" t="s">
        <v>123</v>
      </c>
      <c r="O220" t="s">
        <v>158</v>
      </c>
      <c r="P220" t="str">
        <f t="shared" si="93"/>
        <v>6</v>
      </c>
      <c r="Q220">
        <v>12609</v>
      </c>
      <c r="R220" t="s">
        <v>632</v>
      </c>
      <c r="S220" t="s">
        <v>633</v>
      </c>
      <c r="T220" t="s">
        <v>619</v>
      </c>
      <c r="U220" t="s">
        <v>61</v>
      </c>
      <c r="V220">
        <v>3427</v>
      </c>
      <c r="W220" t="s">
        <v>1619</v>
      </c>
      <c r="X220" t="s">
        <v>1660</v>
      </c>
      <c r="Y220" s="95">
        <v>42095</v>
      </c>
      <c r="Z220" t="s">
        <v>63</v>
      </c>
      <c r="AA220" t="s">
        <v>118</v>
      </c>
      <c r="AB220" t="s">
        <v>162</v>
      </c>
      <c r="AC220" t="s">
        <v>4323</v>
      </c>
      <c r="AD220" t="s">
        <v>1662</v>
      </c>
      <c r="AF220" t="s">
        <v>1663</v>
      </c>
      <c r="AG220" t="s">
        <v>1627</v>
      </c>
      <c r="AI220" s="146" t="e">
        <v>#N/A</v>
      </c>
      <c r="AJ220" t="str">
        <f t="shared" si="94"/>
        <v>Active</v>
      </c>
      <c r="AK220">
        <f t="shared" si="95"/>
        <v>3747</v>
      </c>
      <c r="AL220" t="str">
        <f t="shared" si="96"/>
        <v>近藤 聖</v>
      </c>
      <c r="AM220" s="155" t="e">
        <f>+VLOOKUP($AK220,#REF!,3,0)</f>
        <v>#REF!</v>
      </c>
      <c r="AN220" t="e">
        <f t="shared" si="97"/>
        <v>#REF!</v>
      </c>
      <c r="AO220" s="154" t="s">
        <v>54</v>
      </c>
      <c r="AP220" t="e">
        <f>VLOOKUP(AM220,#REF!,2,0)</f>
        <v>#REF!</v>
      </c>
      <c r="AQ220" t="e">
        <f>VLOOKUP(AM220,#REF!,3,0)</f>
        <v>#REF!</v>
      </c>
      <c r="AR220" t="e">
        <f>VLOOKUP(AM220,#REF!,4,0)</f>
        <v>#REF!</v>
      </c>
      <c r="AS220" t="str">
        <f t="shared" si="91"/>
        <v>Oracle Consulting Services</v>
      </c>
      <c r="AT220" t="e">
        <f>VLOOKUP(AM220,#REF!,6,0)</f>
        <v>#REF!</v>
      </c>
      <c r="AU220" t="e">
        <f>VLOOKUP(AM220,#REF!,7,0)</f>
        <v>#REF!</v>
      </c>
      <c r="AV220" t="e">
        <f>VLOOKUP(AM220,#REF!,8,0)</f>
        <v>#REF!</v>
      </c>
      <c r="AW220" s="155">
        <v>506325</v>
      </c>
      <c r="AX220" t="str">
        <f>VLOOKUP($BA220,Jobcodemaster!$A:$J,4,0)</f>
        <v>IC3</v>
      </c>
      <c r="AY220" t="str">
        <f>VLOOKUP($BA220,Jobcodemaster!$A:$J,5,0)</f>
        <v>L6</v>
      </c>
      <c r="AZ220" t="str">
        <f t="shared" si="98"/>
        <v>6</v>
      </c>
      <c r="BA220" s="155">
        <f t="shared" si="99"/>
        <v>12609</v>
      </c>
      <c r="BB220" t="str">
        <f>VLOOKUP($BA220,Jobcodemaster!$A:$J,7,0)</f>
        <v>12609.Consulting Project Senior Principal - IC3</v>
      </c>
      <c r="BC220" t="str">
        <f>VLOOKUP($BA220,Jobcodemaster!$A:$J,9,0)</f>
        <v>Consulting Project Senior Principal Consultant</v>
      </c>
      <c r="BD220" t="str">
        <f>VLOOKUP($BA220,Jobcodemaster!$A:$J,2,0)</f>
        <v>Project</v>
      </c>
      <c r="BE220" t="str">
        <f>VLOOKUP($BA220,Jobcodemaster!$A:$J,3,0)</f>
        <v>B</v>
      </c>
      <c r="BF220" t="e">
        <f>VLOOKUP(AM220,#REF!,14,0)</f>
        <v>#REF!</v>
      </c>
      <c r="BG220" t="e">
        <f>VLOOKUP(AM220,#REF!,15,0)</f>
        <v>#REF!</v>
      </c>
      <c r="BH220" t="str">
        <f t="shared" si="100"/>
        <v>satoshi.kondo@oracle.com</v>
      </c>
      <c r="BI220" s="95">
        <f t="shared" si="101"/>
        <v>42095</v>
      </c>
      <c r="BJ220" t="str">
        <f t="shared" si="102"/>
        <v>C</v>
      </c>
      <c r="BK220" t="str">
        <f t="shared" si="103"/>
        <v>JP-Tokyo-Akasaka Office</v>
      </c>
      <c r="BL220" t="str">
        <f t="shared" si="104"/>
        <v>ACB</v>
      </c>
      <c r="BM220" t="str">
        <f t="shared" si="105"/>
        <v>ｺﾝﾄﾞｳ ｻﾄｼ</v>
      </c>
      <c r="BN220" t="str">
        <f t="shared" si="106"/>
        <v>Satoshi Kondo</v>
      </c>
      <c r="BO220" s="164">
        <f t="shared" si="107"/>
        <v>0</v>
      </c>
      <c r="BP220" t="str">
        <f t="shared" si="108"/>
        <v>こんどう さとし</v>
      </c>
      <c r="BQ220" t="e">
        <f>VLOOKUP(AM220,#REF!,12,0)</f>
        <v>#REF!</v>
      </c>
      <c r="BS220" s="173" t="str">
        <f t="shared" si="109"/>
        <v/>
      </c>
      <c r="BT220" s="173" t="str">
        <f t="shared" si="109"/>
        <v/>
      </c>
      <c r="BU220" s="173" t="str">
        <f t="shared" si="109"/>
        <v/>
      </c>
      <c r="BV220" s="173" t="str">
        <f t="shared" si="109"/>
        <v/>
      </c>
      <c r="BW220" s="173" t="e">
        <f t="shared" si="110"/>
        <v>#REF!</v>
      </c>
      <c r="BX220" s="173" t="str">
        <f t="shared" si="111"/>
        <v/>
      </c>
      <c r="BY220" s="174" t="str">
        <f t="shared" si="112"/>
        <v/>
      </c>
      <c r="BZ220" t="str">
        <f t="shared" si="113"/>
        <v/>
      </c>
      <c r="CA220" s="214" t="str">
        <f t="shared" si="114"/>
        <v/>
      </c>
      <c r="CB220" t="str">
        <f t="shared" si="115"/>
        <v/>
      </c>
      <c r="CC220" t="e">
        <f t="shared" si="116"/>
        <v>#REF!</v>
      </c>
      <c r="CD220" t="e">
        <f t="shared" si="92"/>
        <v>#REF!</v>
      </c>
      <c r="CE220" t="str">
        <f t="shared" si="117"/>
        <v/>
      </c>
      <c r="CF220" t="str">
        <f t="shared" si="118"/>
        <v/>
      </c>
      <c r="CG220" t="str">
        <f t="shared" si="119"/>
        <v/>
      </c>
    </row>
    <row r="221" spans="1:85">
      <c r="A221" t="s">
        <v>51</v>
      </c>
      <c r="B221">
        <v>3924</v>
      </c>
      <c r="C221" t="s">
        <v>1665</v>
      </c>
      <c r="D221" t="s">
        <v>1620</v>
      </c>
      <c r="E221" t="s">
        <v>54</v>
      </c>
      <c r="F221" t="s">
        <v>397</v>
      </c>
      <c r="G221" t="s">
        <v>1581</v>
      </c>
      <c r="H221" t="s">
        <v>1621</v>
      </c>
      <c r="I221" t="s">
        <v>55</v>
      </c>
      <c r="J221" t="s">
        <v>398</v>
      </c>
      <c r="K221" t="s">
        <v>1583</v>
      </c>
      <c r="L221" t="s">
        <v>1622</v>
      </c>
      <c r="M221" s="217">
        <v>506325</v>
      </c>
      <c r="N221" t="s">
        <v>123</v>
      </c>
      <c r="O221" t="s">
        <v>158</v>
      </c>
      <c r="P221" t="str">
        <f t="shared" si="93"/>
        <v>6</v>
      </c>
      <c r="Q221">
        <v>12609</v>
      </c>
      <c r="R221" t="s">
        <v>632</v>
      </c>
      <c r="S221" t="s">
        <v>633</v>
      </c>
      <c r="T221" t="s">
        <v>619</v>
      </c>
      <c r="U221" t="s">
        <v>61</v>
      </c>
      <c r="V221">
        <v>3427</v>
      </c>
      <c r="W221" t="s">
        <v>1619</v>
      </c>
      <c r="X221" t="s">
        <v>1666</v>
      </c>
      <c r="Y221" s="95">
        <v>39904</v>
      </c>
      <c r="Z221" t="s">
        <v>201</v>
      </c>
      <c r="AA221" t="s">
        <v>118</v>
      </c>
      <c r="AB221" t="s">
        <v>162</v>
      </c>
      <c r="AC221" t="s">
        <v>4324</v>
      </c>
      <c r="AD221" t="s">
        <v>1668</v>
      </c>
      <c r="AF221" t="s">
        <v>1669</v>
      </c>
      <c r="AG221" t="s">
        <v>1627</v>
      </c>
      <c r="AI221" s="146" t="e">
        <v>#N/A</v>
      </c>
      <c r="AJ221" t="str">
        <f t="shared" si="94"/>
        <v>Active</v>
      </c>
      <c r="AK221">
        <f t="shared" si="95"/>
        <v>3924</v>
      </c>
      <c r="AL221" t="str">
        <f t="shared" si="96"/>
        <v>中島 悠</v>
      </c>
      <c r="AM221" s="155" t="e">
        <f>+VLOOKUP($AK221,#REF!,3,0)</f>
        <v>#REF!</v>
      </c>
      <c r="AN221" t="e">
        <f t="shared" si="97"/>
        <v>#REF!</v>
      </c>
      <c r="AO221" s="154" t="s">
        <v>54</v>
      </c>
      <c r="AP221" t="e">
        <f>VLOOKUP(AM221,#REF!,2,0)</f>
        <v>#REF!</v>
      </c>
      <c r="AQ221" t="e">
        <f>VLOOKUP(AM221,#REF!,3,0)</f>
        <v>#REF!</v>
      </c>
      <c r="AR221" t="e">
        <f>VLOOKUP(AM221,#REF!,4,0)</f>
        <v>#REF!</v>
      </c>
      <c r="AS221" t="str">
        <f t="shared" si="91"/>
        <v>Oracle Consulting Services</v>
      </c>
      <c r="AT221" t="e">
        <f>VLOOKUP(AM221,#REF!,6,0)</f>
        <v>#REF!</v>
      </c>
      <c r="AU221" t="e">
        <f>VLOOKUP(AM221,#REF!,7,0)</f>
        <v>#REF!</v>
      </c>
      <c r="AV221" t="e">
        <f>VLOOKUP(AM221,#REF!,8,0)</f>
        <v>#REF!</v>
      </c>
      <c r="AW221" s="155">
        <v>506325</v>
      </c>
      <c r="AX221" t="str">
        <f>VLOOKUP($BA221,Jobcodemaster!$A:$J,4,0)</f>
        <v>IC3</v>
      </c>
      <c r="AY221" t="str">
        <f>VLOOKUP($BA221,Jobcodemaster!$A:$J,5,0)</f>
        <v>L6</v>
      </c>
      <c r="AZ221" t="str">
        <f t="shared" si="98"/>
        <v>6</v>
      </c>
      <c r="BA221" s="155">
        <f t="shared" si="99"/>
        <v>12609</v>
      </c>
      <c r="BB221" t="str">
        <f>VLOOKUP($BA221,Jobcodemaster!$A:$J,7,0)</f>
        <v>12609.Consulting Project Senior Principal - IC3</v>
      </c>
      <c r="BC221" t="str">
        <f>VLOOKUP($BA221,Jobcodemaster!$A:$J,9,0)</f>
        <v>Consulting Project Senior Principal Consultant</v>
      </c>
      <c r="BD221" t="str">
        <f>VLOOKUP($BA221,Jobcodemaster!$A:$J,2,0)</f>
        <v>Project</v>
      </c>
      <c r="BE221" t="str">
        <f>VLOOKUP($BA221,Jobcodemaster!$A:$J,3,0)</f>
        <v>B</v>
      </c>
      <c r="BF221" t="e">
        <f>VLOOKUP(AM221,#REF!,14,0)</f>
        <v>#REF!</v>
      </c>
      <c r="BG221" t="e">
        <f>VLOOKUP(AM221,#REF!,15,0)</f>
        <v>#REF!</v>
      </c>
      <c r="BH221" t="str">
        <f t="shared" si="100"/>
        <v>yu.nakajima@oracle.com</v>
      </c>
      <c r="BI221" s="95">
        <f t="shared" si="101"/>
        <v>39904</v>
      </c>
      <c r="BJ221" t="str">
        <f t="shared" si="102"/>
        <v>NG</v>
      </c>
      <c r="BK221" t="str">
        <f t="shared" si="103"/>
        <v>JP-Tokyo-Akasaka Office</v>
      </c>
      <c r="BL221" t="str">
        <f t="shared" si="104"/>
        <v>ACB</v>
      </c>
      <c r="BM221" t="str">
        <f t="shared" si="105"/>
        <v>ﾅｶｼﾞﾏ ﾕｳ</v>
      </c>
      <c r="BN221" t="str">
        <f t="shared" si="106"/>
        <v>Yu Nakajima</v>
      </c>
      <c r="BO221" s="164">
        <f t="shared" si="107"/>
        <v>0</v>
      </c>
      <c r="BP221" t="str">
        <f t="shared" si="108"/>
        <v>なかじま ゆう</v>
      </c>
      <c r="BQ221" t="e">
        <f>VLOOKUP(AM221,#REF!,12,0)</f>
        <v>#REF!</v>
      </c>
      <c r="BS221" s="173" t="str">
        <f t="shared" si="109"/>
        <v/>
      </c>
      <c r="BT221" s="173" t="str">
        <f t="shared" si="109"/>
        <v/>
      </c>
      <c r="BU221" s="173" t="str">
        <f t="shared" si="109"/>
        <v/>
      </c>
      <c r="BV221" s="173" t="str">
        <f t="shared" si="109"/>
        <v/>
      </c>
      <c r="BW221" s="173" t="e">
        <f t="shared" si="110"/>
        <v>#REF!</v>
      </c>
      <c r="BX221" s="173" t="str">
        <f t="shared" si="111"/>
        <v/>
      </c>
      <c r="BY221" s="174" t="str">
        <f t="shared" si="112"/>
        <v/>
      </c>
      <c r="BZ221" t="str">
        <f t="shared" si="113"/>
        <v/>
      </c>
      <c r="CA221" s="214" t="str">
        <f t="shared" si="114"/>
        <v/>
      </c>
      <c r="CB221" t="str">
        <f t="shared" si="115"/>
        <v/>
      </c>
      <c r="CC221" t="e">
        <f t="shared" si="116"/>
        <v>#REF!</v>
      </c>
      <c r="CD221" t="e">
        <f t="shared" si="92"/>
        <v>#REF!</v>
      </c>
      <c r="CE221" t="str">
        <f t="shared" si="117"/>
        <v/>
      </c>
      <c r="CF221" t="str">
        <f t="shared" si="118"/>
        <v/>
      </c>
      <c r="CG221" t="str">
        <f t="shared" si="119"/>
        <v/>
      </c>
    </row>
    <row r="222" spans="1:85">
      <c r="A222" t="s">
        <v>51</v>
      </c>
      <c r="B222">
        <v>5392</v>
      </c>
      <c r="C222" t="s">
        <v>1671</v>
      </c>
      <c r="D222" t="s">
        <v>1620</v>
      </c>
      <c r="E222" t="s">
        <v>54</v>
      </c>
      <c r="F222" t="s">
        <v>397</v>
      </c>
      <c r="G222" t="s">
        <v>1581</v>
      </c>
      <c r="H222" t="s">
        <v>1621</v>
      </c>
      <c r="I222" t="s">
        <v>55</v>
      </c>
      <c r="J222" t="s">
        <v>398</v>
      </c>
      <c r="K222" t="s">
        <v>1583</v>
      </c>
      <c r="L222" t="s">
        <v>1622</v>
      </c>
      <c r="M222" s="217">
        <v>506325</v>
      </c>
      <c r="N222" t="s">
        <v>123</v>
      </c>
      <c r="O222" t="s">
        <v>158</v>
      </c>
      <c r="P222" t="str">
        <f t="shared" si="93"/>
        <v>6</v>
      </c>
      <c r="Q222">
        <v>12609</v>
      </c>
      <c r="R222" t="s">
        <v>632</v>
      </c>
      <c r="S222" t="s">
        <v>633</v>
      </c>
      <c r="T222" t="s">
        <v>619</v>
      </c>
      <c r="U222" t="s">
        <v>61</v>
      </c>
      <c r="V222">
        <v>3427</v>
      </c>
      <c r="W222" t="s">
        <v>1619</v>
      </c>
      <c r="X222" t="s">
        <v>1672</v>
      </c>
      <c r="Y222" s="95">
        <v>39606</v>
      </c>
      <c r="Z222" t="s">
        <v>63</v>
      </c>
      <c r="AA222" t="s">
        <v>118</v>
      </c>
      <c r="AB222" t="s">
        <v>162</v>
      </c>
      <c r="AC222" t="s">
        <v>4325</v>
      </c>
      <c r="AD222" t="s">
        <v>1674</v>
      </c>
      <c r="AF222" t="s">
        <v>1675</v>
      </c>
      <c r="AG222" t="s">
        <v>1627</v>
      </c>
      <c r="AI222" s="146" t="e">
        <v>#N/A</v>
      </c>
      <c r="AJ222" t="str">
        <f t="shared" si="94"/>
        <v>Active</v>
      </c>
      <c r="AK222">
        <f t="shared" si="95"/>
        <v>5392</v>
      </c>
      <c r="AL222" t="str">
        <f t="shared" si="96"/>
        <v>榑松 谷仁</v>
      </c>
      <c r="AM222" s="155" t="e">
        <f>+VLOOKUP($AK222,#REF!,3,0)</f>
        <v>#REF!</v>
      </c>
      <c r="AN222" t="e">
        <f t="shared" si="97"/>
        <v>#REF!</v>
      </c>
      <c r="AO222" s="154" t="s">
        <v>54</v>
      </c>
      <c r="AP222" t="e">
        <f>VLOOKUP(AM222,#REF!,2,0)</f>
        <v>#REF!</v>
      </c>
      <c r="AQ222" t="e">
        <f>VLOOKUP(AM222,#REF!,3,0)</f>
        <v>#REF!</v>
      </c>
      <c r="AR222" t="e">
        <f>VLOOKUP(AM222,#REF!,4,0)</f>
        <v>#REF!</v>
      </c>
      <c r="AS222" t="str">
        <f t="shared" si="91"/>
        <v>Oracle Consulting Services</v>
      </c>
      <c r="AT222" t="e">
        <f>VLOOKUP(AM222,#REF!,6,0)</f>
        <v>#REF!</v>
      </c>
      <c r="AU222" t="e">
        <f>VLOOKUP(AM222,#REF!,7,0)</f>
        <v>#REF!</v>
      </c>
      <c r="AV222" t="e">
        <f>VLOOKUP(AM222,#REF!,8,0)</f>
        <v>#REF!</v>
      </c>
      <c r="AW222" s="155">
        <v>506325</v>
      </c>
      <c r="AX222" t="str">
        <f>VLOOKUP($BA222,Jobcodemaster!$A:$J,4,0)</f>
        <v>IC3</v>
      </c>
      <c r="AY222" t="str">
        <f>VLOOKUP($BA222,Jobcodemaster!$A:$J,5,0)</f>
        <v>L6</v>
      </c>
      <c r="AZ222" t="str">
        <f t="shared" si="98"/>
        <v>6</v>
      </c>
      <c r="BA222" s="155">
        <f t="shared" si="99"/>
        <v>12609</v>
      </c>
      <c r="BB222" t="str">
        <f>VLOOKUP($BA222,Jobcodemaster!$A:$J,7,0)</f>
        <v>12609.Consulting Project Senior Principal - IC3</v>
      </c>
      <c r="BC222" t="str">
        <f>VLOOKUP($BA222,Jobcodemaster!$A:$J,9,0)</f>
        <v>Consulting Project Senior Principal Consultant</v>
      </c>
      <c r="BD222" t="str">
        <f>VLOOKUP($BA222,Jobcodemaster!$A:$J,2,0)</f>
        <v>Project</v>
      </c>
      <c r="BE222" t="str">
        <f>VLOOKUP($BA222,Jobcodemaster!$A:$J,3,0)</f>
        <v>B</v>
      </c>
      <c r="BF222" t="e">
        <f>VLOOKUP(AM222,#REF!,14,0)</f>
        <v>#REF!</v>
      </c>
      <c r="BG222" t="e">
        <f>VLOOKUP(AM222,#REF!,15,0)</f>
        <v>#REF!</v>
      </c>
      <c r="BH222" t="str">
        <f t="shared" si="100"/>
        <v>tanihito.kurematsu@oracle.com</v>
      </c>
      <c r="BI222" s="95">
        <f t="shared" si="101"/>
        <v>39606</v>
      </c>
      <c r="BJ222" t="str">
        <f t="shared" si="102"/>
        <v>C</v>
      </c>
      <c r="BK222" t="str">
        <f t="shared" si="103"/>
        <v>JP-Tokyo-Akasaka Office</v>
      </c>
      <c r="BL222" t="str">
        <f t="shared" si="104"/>
        <v>ACB</v>
      </c>
      <c r="BM222" t="str">
        <f t="shared" si="105"/>
        <v>ｸﾚﾏﾂ ﾀﾆﾋﾄ</v>
      </c>
      <c r="BN222" t="str">
        <f t="shared" si="106"/>
        <v>Tanihito Kurematsu</v>
      </c>
      <c r="BO222" s="164">
        <f t="shared" si="107"/>
        <v>0</v>
      </c>
      <c r="BP222" t="str">
        <f t="shared" si="108"/>
        <v>くれまつ たにひと</v>
      </c>
      <c r="BQ222" t="e">
        <f>VLOOKUP(AM222,#REF!,12,0)</f>
        <v>#REF!</v>
      </c>
      <c r="BS222" s="173" t="str">
        <f t="shared" si="109"/>
        <v/>
      </c>
      <c r="BT222" s="173" t="str">
        <f t="shared" si="109"/>
        <v/>
      </c>
      <c r="BU222" s="173" t="str">
        <f t="shared" si="109"/>
        <v/>
      </c>
      <c r="BV222" s="173" t="str">
        <f t="shared" si="109"/>
        <v/>
      </c>
      <c r="BW222" s="173" t="e">
        <f t="shared" si="110"/>
        <v>#REF!</v>
      </c>
      <c r="BX222" s="173" t="str">
        <f t="shared" si="111"/>
        <v/>
      </c>
      <c r="BY222" s="174" t="str">
        <f t="shared" si="112"/>
        <v/>
      </c>
      <c r="BZ222" t="str">
        <f t="shared" si="113"/>
        <v/>
      </c>
      <c r="CA222" s="214" t="str">
        <f t="shared" si="114"/>
        <v/>
      </c>
      <c r="CB222" t="str">
        <f t="shared" si="115"/>
        <v/>
      </c>
      <c r="CC222" t="e">
        <f t="shared" si="116"/>
        <v>#REF!</v>
      </c>
      <c r="CD222" t="e">
        <f t="shared" si="92"/>
        <v>#REF!</v>
      </c>
      <c r="CE222" t="str">
        <f t="shared" si="117"/>
        <v/>
      </c>
      <c r="CF222" t="str">
        <f t="shared" si="118"/>
        <v/>
      </c>
      <c r="CG222" t="str">
        <f t="shared" si="119"/>
        <v/>
      </c>
    </row>
    <row r="223" spans="1:85">
      <c r="A223" t="s">
        <v>51</v>
      </c>
      <c r="B223">
        <v>8181</v>
      </c>
      <c r="C223" t="s">
        <v>1677</v>
      </c>
      <c r="D223" t="s">
        <v>1620</v>
      </c>
      <c r="E223" t="s">
        <v>54</v>
      </c>
      <c r="F223" t="s">
        <v>397</v>
      </c>
      <c r="G223" t="s">
        <v>1581</v>
      </c>
      <c r="H223" t="s">
        <v>1621</v>
      </c>
      <c r="I223" t="s">
        <v>55</v>
      </c>
      <c r="J223" t="s">
        <v>398</v>
      </c>
      <c r="K223" t="s">
        <v>1583</v>
      </c>
      <c r="L223" t="s">
        <v>1622</v>
      </c>
      <c r="M223" s="217">
        <v>506325</v>
      </c>
      <c r="N223" t="s">
        <v>123</v>
      </c>
      <c r="O223" t="s">
        <v>158</v>
      </c>
      <c r="P223" t="str">
        <f t="shared" si="93"/>
        <v>6</v>
      </c>
      <c r="Q223">
        <v>20610</v>
      </c>
      <c r="R223" t="s">
        <v>590</v>
      </c>
      <c r="S223" t="s">
        <v>591</v>
      </c>
      <c r="T223" t="s">
        <v>368</v>
      </c>
      <c r="U223" t="s">
        <v>61</v>
      </c>
      <c r="V223">
        <v>3427</v>
      </c>
      <c r="W223" t="s">
        <v>1619</v>
      </c>
      <c r="X223" t="s">
        <v>1678</v>
      </c>
      <c r="Y223" s="95">
        <v>42109</v>
      </c>
      <c r="Z223" t="s">
        <v>63</v>
      </c>
      <c r="AA223" t="s">
        <v>118</v>
      </c>
      <c r="AB223" t="s">
        <v>162</v>
      </c>
      <c r="AC223" t="s">
        <v>4326</v>
      </c>
      <c r="AD223" t="s">
        <v>1680</v>
      </c>
      <c r="AF223" t="s">
        <v>1681</v>
      </c>
      <c r="AG223" t="s">
        <v>1627</v>
      </c>
      <c r="AI223" s="146" t="e">
        <v>#N/A</v>
      </c>
      <c r="AJ223" t="str">
        <f t="shared" si="94"/>
        <v>Active</v>
      </c>
      <c r="AK223">
        <f t="shared" si="95"/>
        <v>8181</v>
      </c>
      <c r="AL223" t="str">
        <f t="shared" si="96"/>
        <v>木村 孝夫</v>
      </c>
      <c r="AM223" s="155" t="e">
        <f>+VLOOKUP($AK223,#REF!,3,0)</f>
        <v>#REF!</v>
      </c>
      <c r="AN223" t="e">
        <f t="shared" si="97"/>
        <v>#REF!</v>
      </c>
      <c r="AO223" s="154" t="s">
        <v>54</v>
      </c>
      <c r="AP223" t="e">
        <f>VLOOKUP(AM223,#REF!,2,0)</f>
        <v>#REF!</v>
      </c>
      <c r="AQ223" t="e">
        <f>VLOOKUP(AM223,#REF!,3,0)</f>
        <v>#REF!</v>
      </c>
      <c r="AR223" t="e">
        <f>VLOOKUP(AM223,#REF!,4,0)</f>
        <v>#REF!</v>
      </c>
      <c r="AS223" t="str">
        <f t="shared" si="91"/>
        <v>Oracle Consulting Services</v>
      </c>
      <c r="AT223" t="e">
        <f>VLOOKUP(AM223,#REF!,6,0)</f>
        <v>#REF!</v>
      </c>
      <c r="AU223" t="e">
        <f>VLOOKUP(AM223,#REF!,7,0)</f>
        <v>#REF!</v>
      </c>
      <c r="AV223" t="e">
        <f>VLOOKUP(AM223,#REF!,8,0)</f>
        <v>#REF!</v>
      </c>
      <c r="AW223" s="155">
        <v>506325</v>
      </c>
      <c r="AX223" t="str">
        <f>VLOOKUP($BA223,Jobcodemaster!$A:$J,4,0)</f>
        <v>IC3</v>
      </c>
      <c r="AY223" t="str">
        <f>VLOOKUP($BA223,Jobcodemaster!$A:$J,5,0)</f>
        <v>L6</v>
      </c>
      <c r="AZ223" t="str">
        <f t="shared" si="98"/>
        <v>6</v>
      </c>
      <c r="BA223" s="155">
        <f t="shared" si="99"/>
        <v>20610</v>
      </c>
      <c r="BB223" t="str">
        <f>VLOOKUP($BA223,Jobcodemaster!$A:$J,7,0)</f>
        <v>20610.Senior Principal Consultant - IC3</v>
      </c>
      <c r="BC223" t="str">
        <f>VLOOKUP($BA223,Jobcodemaster!$A:$J,9,0)</f>
        <v>Senior Principal Consultant</v>
      </c>
      <c r="BD223" t="str">
        <f>VLOOKUP($BA223,Jobcodemaster!$A:$J,2,0)</f>
        <v>Delivery</v>
      </c>
      <c r="BE223" t="str">
        <f>VLOOKUP($BA223,Jobcodemaster!$A:$J,3,0)</f>
        <v>B</v>
      </c>
      <c r="BF223" t="e">
        <f>VLOOKUP(AM223,#REF!,14,0)</f>
        <v>#REF!</v>
      </c>
      <c r="BG223" t="e">
        <f>VLOOKUP(AM223,#REF!,15,0)</f>
        <v>#REF!</v>
      </c>
      <c r="BH223" t="str">
        <f t="shared" si="100"/>
        <v>takao.kimura@oracle.com</v>
      </c>
      <c r="BI223" s="95">
        <f t="shared" si="101"/>
        <v>42109</v>
      </c>
      <c r="BJ223" t="str">
        <f t="shared" si="102"/>
        <v>C</v>
      </c>
      <c r="BK223" t="str">
        <f t="shared" si="103"/>
        <v>JP-Tokyo-Akasaka Office</v>
      </c>
      <c r="BL223" t="str">
        <f t="shared" si="104"/>
        <v>ACB</v>
      </c>
      <c r="BM223" t="str">
        <f t="shared" si="105"/>
        <v>ｷﾑﾗ ﾀｶｵ</v>
      </c>
      <c r="BN223" t="str">
        <f t="shared" si="106"/>
        <v>Takao Kimura</v>
      </c>
      <c r="BO223" s="164">
        <f t="shared" si="107"/>
        <v>0</v>
      </c>
      <c r="BP223" t="str">
        <f t="shared" si="108"/>
        <v>きむら たかお</v>
      </c>
      <c r="BQ223" t="e">
        <f>VLOOKUP(AM223,#REF!,12,0)</f>
        <v>#REF!</v>
      </c>
      <c r="BS223" s="173" t="str">
        <f t="shared" si="109"/>
        <v/>
      </c>
      <c r="BT223" s="173" t="str">
        <f t="shared" si="109"/>
        <v/>
      </c>
      <c r="BU223" s="173" t="str">
        <f t="shared" si="109"/>
        <v/>
      </c>
      <c r="BV223" s="173" t="str">
        <f t="shared" si="109"/>
        <v/>
      </c>
      <c r="BW223" s="173" t="e">
        <f t="shared" si="110"/>
        <v>#REF!</v>
      </c>
      <c r="BX223" s="173" t="str">
        <f t="shared" si="111"/>
        <v/>
      </c>
      <c r="BY223" s="174" t="str">
        <f t="shared" si="112"/>
        <v/>
      </c>
      <c r="BZ223" t="str">
        <f t="shared" si="113"/>
        <v/>
      </c>
      <c r="CA223" s="214" t="str">
        <f t="shared" si="114"/>
        <v/>
      </c>
      <c r="CB223" t="str">
        <f t="shared" si="115"/>
        <v/>
      </c>
      <c r="CC223" t="e">
        <f t="shared" si="116"/>
        <v>#REF!</v>
      </c>
      <c r="CD223" t="e">
        <f t="shared" si="92"/>
        <v>#REF!</v>
      </c>
      <c r="CE223" t="str">
        <f t="shared" si="117"/>
        <v/>
      </c>
      <c r="CF223" t="str">
        <f t="shared" si="118"/>
        <v/>
      </c>
      <c r="CG223" t="str">
        <f t="shared" si="119"/>
        <v/>
      </c>
    </row>
    <row r="224" spans="1:85">
      <c r="A224" t="s">
        <v>51</v>
      </c>
      <c r="B224">
        <v>1046410</v>
      </c>
      <c r="C224" t="s">
        <v>1683</v>
      </c>
      <c r="D224" t="s">
        <v>1620</v>
      </c>
      <c r="E224" t="s">
        <v>54</v>
      </c>
      <c r="F224" t="s">
        <v>397</v>
      </c>
      <c r="G224" t="s">
        <v>1581</v>
      </c>
      <c r="H224" t="s">
        <v>1621</v>
      </c>
      <c r="I224" t="s">
        <v>55</v>
      </c>
      <c r="J224" t="s">
        <v>398</v>
      </c>
      <c r="K224" t="s">
        <v>1583</v>
      </c>
      <c r="L224" t="s">
        <v>1622</v>
      </c>
      <c r="M224" s="217">
        <v>506325</v>
      </c>
      <c r="N224" t="s">
        <v>123</v>
      </c>
      <c r="O224" t="s">
        <v>158</v>
      </c>
      <c r="P224" t="str">
        <f t="shared" si="93"/>
        <v>6</v>
      </c>
      <c r="Q224">
        <v>20610</v>
      </c>
      <c r="R224" t="s">
        <v>590</v>
      </c>
      <c r="S224" t="s">
        <v>591</v>
      </c>
      <c r="T224" t="s">
        <v>368</v>
      </c>
      <c r="U224" t="s">
        <v>61</v>
      </c>
      <c r="V224">
        <v>3427</v>
      </c>
      <c r="W224" t="s">
        <v>1619</v>
      </c>
      <c r="X224" t="s">
        <v>1684</v>
      </c>
      <c r="Y224" s="95">
        <v>43296</v>
      </c>
      <c r="Z224" t="s">
        <v>63</v>
      </c>
      <c r="AA224" t="s">
        <v>118</v>
      </c>
      <c r="AB224" t="s">
        <v>162</v>
      </c>
      <c r="AC224" t="s">
        <v>4327</v>
      </c>
      <c r="AD224" t="s">
        <v>1686</v>
      </c>
      <c r="AF224" t="s">
        <v>4328</v>
      </c>
      <c r="AG224" t="s">
        <v>1627</v>
      </c>
      <c r="AI224" s="146" t="e">
        <v>#N/A</v>
      </c>
      <c r="AJ224" t="str">
        <f t="shared" si="94"/>
        <v>Active</v>
      </c>
      <c r="AK224">
        <f t="shared" si="95"/>
        <v>1046410</v>
      </c>
      <c r="AL224" t="str">
        <f t="shared" si="96"/>
        <v>玉田 周</v>
      </c>
      <c r="AM224" s="155" t="e">
        <f>+VLOOKUP($AK224,#REF!,3,0)</f>
        <v>#REF!</v>
      </c>
      <c r="AN224" t="e">
        <f t="shared" si="97"/>
        <v>#REF!</v>
      </c>
      <c r="AO224" s="154" t="s">
        <v>54</v>
      </c>
      <c r="AP224" t="e">
        <f>VLOOKUP(AM224,#REF!,2,0)</f>
        <v>#REF!</v>
      </c>
      <c r="AQ224" t="e">
        <f>VLOOKUP(AM224,#REF!,3,0)</f>
        <v>#REF!</v>
      </c>
      <c r="AR224" t="e">
        <f>VLOOKUP(AM224,#REF!,4,0)</f>
        <v>#REF!</v>
      </c>
      <c r="AS224" t="str">
        <f t="shared" si="91"/>
        <v>Oracle Consulting Services</v>
      </c>
      <c r="AT224" t="e">
        <f>VLOOKUP(AM224,#REF!,6,0)</f>
        <v>#REF!</v>
      </c>
      <c r="AU224" t="e">
        <f>VLOOKUP(AM224,#REF!,7,0)</f>
        <v>#REF!</v>
      </c>
      <c r="AV224" t="e">
        <f>VLOOKUP(AM224,#REF!,8,0)</f>
        <v>#REF!</v>
      </c>
      <c r="AW224" s="155">
        <v>506325</v>
      </c>
      <c r="AX224" t="str">
        <f>VLOOKUP($BA224,Jobcodemaster!$A:$J,4,0)</f>
        <v>IC3</v>
      </c>
      <c r="AY224" t="str">
        <f>VLOOKUP($BA224,Jobcodemaster!$A:$J,5,0)</f>
        <v>L6</v>
      </c>
      <c r="AZ224" t="str">
        <f t="shared" si="98"/>
        <v>6</v>
      </c>
      <c r="BA224" s="155">
        <f t="shared" si="99"/>
        <v>20610</v>
      </c>
      <c r="BB224" t="str">
        <f>VLOOKUP($BA224,Jobcodemaster!$A:$J,7,0)</f>
        <v>20610.Senior Principal Consultant - IC3</v>
      </c>
      <c r="BC224" t="str">
        <f>VLOOKUP($BA224,Jobcodemaster!$A:$J,9,0)</f>
        <v>Senior Principal Consultant</v>
      </c>
      <c r="BD224" t="str">
        <f>VLOOKUP($BA224,Jobcodemaster!$A:$J,2,0)</f>
        <v>Delivery</v>
      </c>
      <c r="BE224" t="str">
        <f>VLOOKUP($BA224,Jobcodemaster!$A:$J,3,0)</f>
        <v>B</v>
      </c>
      <c r="BF224" t="e">
        <f>VLOOKUP(AM224,#REF!,14,0)</f>
        <v>#REF!</v>
      </c>
      <c r="BG224" t="e">
        <f>VLOOKUP(AM224,#REF!,15,0)</f>
        <v>#REF!</v>
      </c>
      <c r="BH224" t="str">
        <f t="shared" si="100"/>
        <v>meguru.tamada@oracle.com</v>
      </c>
      <c r="BI224" s="95">
        <f t="shared" si="101"/>
        <v>43296</v>
      </c>
      <c r="BJ224" t="str">
        <f t="shared" si="102"/>
        <v>C</v>
      </c>
      <c r="BK224" t="str">
        <f t="shared" si="103"/>
        <v>JP-Tokyo-Akasaka Office</v>
      </c>
      <c r="BL224" t="str">
        <f t="shared" si="104"/>
        <v>ACB</v>
      </c>
      <c r="BM224" t="str">
        <f t="shared" si="105"/>
        <v>ﾀﾏﾀﾞ ﾒｸﾞﾙ</v>
      </c>
      <c r="BN224" t="str">
        <f t="shared" si="106"/>
        <v>Meguru Tamada</v>
      </c>
      <c r="BO224" s="164">
        <f t="shared" si="107"/>
        <v>0</v>
      </c>
      <c r="BP224" t="str">
        <f t="shared" si="108"/>
        <v>たまだ めぐる</v>
      </c>
      <c r="BQ224" t="e">
        <f>VLOOKUP(AM224,#REF!,12,0)</f>
        <v>#REF!</v>
      </c>
      <c r="BS224" s="173" t="str">
        <f t="shared" si="109"/>
        <v/>
      </c>
      <c r="BT224" s="173" t="str">
        <f t="shared" si="109"/>
        <v/>
      </c>
      <c r="BU224" s="173" t="str">
        <f t="shared" si="109"/>
        <v/>
      </c>
      <c r="BV224" s="173" t="str">
        <f t="shared" si="109"/>
        <v/>
      </c>
      <c r="BW224" s="173" t="e">
        <f t="shared" si="110"/>
        <v>#REF!</v>
      </c>
      <c r="BX224" s="173" t="str">
        <f t="shared" si="111"/>
        <v/>
      </c>
      <c r="BY224" s="174" t="str">
        <f t="shared" si="112"/>
        <v/>
      </c>
      <c r="BZ224" t="str">
        <f t="shared" si="113"/>
        <v/>
      </c>
      <c r="CA224" s="214" t="str">
        <f t="shared" si="114"/>
        <v/>
      </c>
      <c r="CB224" t="str">
        <f t="shared" si="115"/>
        <v/>
      </c>
      <c r="CC224" t="e">
        <f t="shared" si="116"/>
        <v>#REF!</v>
      </c>
      <c r="CD224" t="e">
        <f t="shared" si="92"/>
        <v>#REF!</v>
      </c>
      <c r="CE224" t="str">
        <f t="shared" si="117"/>
        <v/>
      </c>
      <c r="CF224" t="str">
        <f t="shared" si="118"/>
        <v/>
      </c>
      <c r="CG224" t="str">
        <f t="shared" si="119"/>
        <v/>
      </c>
    </row>
    <row r="225" spans="1:85">
      <c r="A225" t="s">
        <v>51</v>
      </c>
      <c r="B225">
        <v>4583</v>
      </c>
      <c r="C225" t="s">
        <v>1689</v>
      </c>
      <c r="D225" t="s">
        <v>1620</v>
      </c>
      <c r="E225" t="s">
        <v>54</v>
      </c>
      <c r="F225" t="s">
        <v>397</v>
      </c>
      <c r="G225" t="s">
        <v>1581</v>
      </c>
      <c r="H225" t="s">
        <v>1621</v>
      </c>
      <c r="I225" t="s">
        <v>55</v>
      </c>
      <c r="J225" t="s">
        <v>398</v>
      </c>
      <c r="K225" t="s">
        <v>1583</v>
      </c>
      <c r="L225" t="s">
        <v>1622</v>
      </c>
      <c r="M225" s="217">
        <v>506325</v>
      </c>
      <c r="N225" t="s">
        <v>123</v>
      </c>
      <c r="O225" t="s">
        <v>124</v>
      </c>
      <c r="P225" t="str">
        <f t="shared" si="93"/>
        <v>5</v>
      </c>
      <c r="Q225">
        <v>20515</v>
      </c>
      <c r="R225" t="s">
        <v>432</v>
      </c>
      <c r="S225" t="s">
        <v>433</v>
      </c>
      <c r="T225" t="s">
        <v>368</v>
      </c>
      <c r="U225" t="s">
        <v>61</v>
      </c>
      <c r="V225">
        <v>3427</v>
      </c>
      <c r="W225" t="s">
        <v>1619</v>
      </c>
      <c r="X225" t="s">
        <v>1690</v>
      </c>
      <c r="Y225" s="95">
        <v>41091</v>
      </c>
      <c r="Z225" t="s">
        <v>63</v>
      </c>
      <c r="AA225" t="s">
        <v>118</v>
      </c>
      <c r="AB225" t="s">
        <v>162</v>
      </c>
      <c r="AC225" t="s">
        <v>4329</v>
      </c>
      <c r="AD225" t="s">
        <v>1692</v>
      </c>
      <c r="AF225" t="s">
        <v>1693</v>
      </c>
      <c r="AG225" t="s">
        <v>1627</v>
      </c>
      <c r="AI225" s="146" t="e">
        <v>#N/A</v>
      </c>
      <c r="AJ225" t="str">
        <f t="shared" si="94"/>
        <v>Active</v>
      </c>
      <c r="AK225">
        <f t="shared" si="95"/>
        <v>4583</v>
      </c>
      <c r="AL225" t="str">
        <f t="shared" si="96"/>
        <v>栗俣 学</v>
      </c>
      <c r="AM225" s="155" t="e">
        <f>+VLOOKUP($AK225,#REF!,3,0)</f>
        <v>#REF!</v>
      </c>
      <c r="AN225" t="e">
        <f t="shared" si="97"/>
        <v>#REF!</v>
      </c>
      <c r="AO225" s="154" t="s">
        <v>54</v>
      </c>
      <c r="AP225" t="e">
        <f>VLOOKUP(AM225,#REF!,2,0)</f>
        <v>#REF!</v>
      </c>
      <c r="AQ225" t="e">
        <f>VLOOKUP(AM225,#REF!,3,0)</f>
        <v>#REF!</v>
      </c>
      <c r="AR225" t="e">
        <f>VLOOKUP(AM225,#REF!,4,0)</f>
        <v>#REF!</v>
      </c>
      <c r="AS225" t="str">
        <f t="shared" si="91"/>
        <v>Oracle Consulting Services</v>
      </c>
      <c r="AT225" t="e">
        <f>VLOOKUP(AM225,#REF!,6,0)</f>
        <v>#REF!</v>
      </c>
      <c r="AU225" t="e">
        <f>VLOOKUP(AM225,#REF!,7,0)</f>
        <v>#REF!</v>
      </c>
      <c r="AV225" t="e">
        <f>VLOOKUP(AM225,#REF!,8,0)</f>
        <v>#REF!</v>
      </c>
      <c r="AW225" s="155">
        <v>506325</v>
      </c>
      <c r="AX225" t="str">
        <f>VLOOKUP($BA225,Jobcodemaster!$A:$J,4,0)</f>
        <v>IC3</v>
      </c>
      <c r="AY225" t="str">
        <f>VLOOKUP($BA225,Jobcodemaster!$A:$J,5,0)</f>
        <v>L5</v>
      </c>
      <c r="AZ225" t="str">
        <f t="shared" si="98"/>
        <v>5</v>
      </c>
      <c r="BA225" s="155">
        <f t="shared" si="99"/>
        <v>20515</v>
      </c>
      <c r="BB225" t="str">
        <f>VLOOKUP($BA225,Jobcodemaster!$A:$J,7,0)</f>
        <v>20515.Principal Consultant - IC3</v>
      </c>
      <c r="BC225" t="str">
        <f>VLOOKUP($BA225,Jobcodemaster!$A:$J,9,0)</f>
        <v>Principal Consultant</v>
      </c>
      <c r="BD225" t="str">
        <f>VLOOKUP($BA225,Jobcodemaster!$A:$J,2,0)</f>
        <v>Delivery</v>
      </c>
      <c r="BE225" t="str">
        <f>VLOOKUP($BA225,Jobcodemaster!$A:$J,3,0)</f>
        <v>B</v>
      </c>
      <c r="BF225" t="e">
        <f>VLOOKUP(AM225,#REF!,14,0)</f>
        <v>#REF!</v>
      </c>
      <c r="BG225" t="e">
        <f>VLOOKUP(AM225,#REF!,15,0)</f>
        <v>#REF!</v>
      </c>
      <c r="BH225" t="str">
        <f t="shared" si="100"/>
        <v>manabu.ma.kurimata@oracle.com</v>
      </c>
      <c r="BI225" s="95">
        <f t="shared" si="101"/>
        <v>41091</v>
      </c>
      <c r="BJ225" t="str">
        <f t="shared" si="102"/>
        <v>C</v>
      </c>
      <c r="BK225" t="str">
        <f t="shared" si="103"/>
        <v>JP-Tokyo-Akasaka Office</v>
      </c>
      <c r="BL225" t="str">
        <f t="shared" si="104"/>
        <v>ACB</v>
      </c>
      <c r="BM225" t="str">
        <f t="shared" si="105"/>
        <v>ｸﾘﾏﾀ ﾏﾅﾌﾞ</v>
      </c>
      <c r="BN225" t="str">
        <f t="shared" si="106"/>
        <v>Manabu Kurimata</v>
      </c>
      <c r="BO225" s="164">
        <f t="shared" si="107"/>
        <v>0</v>
      </c>
      <c r="BP225" t="str">
        <f t="shared" si="108"/>
        <v>くりまた まなぶ</v>
      </c>
      <c r="BQ225" t="e">
        <f>VLOOKUP(AM225,#REF!,12,0)</f>
        <v>#REF!</v>
      </c>
      <c r="BS225" s="173" t="str">
        <f t="shared" si="109"/>
        <v/>
      </c>
      <c r="BT225" s="173" t="str">
        <f t="shared" si="109"/>
        <v/>
      </c>
      <c r="BU225" s="173" t="str">
        <f t="shared" si="109"/>
        <v/>
      </c>
      <c r="BV225" s="173" t="str">
        <f t="shared" si="109"/>
        <v/>
      </c>
      <c r="BW225" s="173" t="e">
        <f t="shared" si="110"/>
        <v>#REF!</v>
      </c>
      <c r="BX225" s="173" t="str">
        <f t="shared" si="111"/>
        <v/>
      </c>
      <c r="BY225" s="174" t="str">
        <f t="shared" si="112"/>
        <v/>
      </c>
      <c r="BZ225" t="str">
        <f t="shared" si="113"/>
        <v/>
      </c>
      <c r="CA225" s="214" t="str">
        <f t="shared" si="114"/>
        <v/>
      </c>
      <c r="CB225" t="str">
        <f t="shared" si="115"/>
        <v/>
      </c>
      <c r="CC225" t="e">
        <f t="shared" si="116"/>
        <v>#REF!</v>
      </c>
      <c r="CD225" t="e">
        <f t="shared" si="92"/>
        <v>#REF!</v>
      </c>
      <c r="CE225" t="str">
        <f t="shared" si="117"/>
        <v/>
      </c>
      <c r="CF225" t="str">
        <f t="shared" si="118"/>
        <v/>
      </c>
      <c r="CG225" t="str">
        <f t="shared" si="119"/>
        <v/>
      </c>
    </row>
    <row r="226" spans="1:85">
      <c r="A226" t="s">
        <v>51</v>
      </c>
      <c r="B226">
        <v>8207</v>
      </c>
      <c r="C226" t="s">
        <v>1695</v>
      </c>
      <c r="D226" t="s">
        <v>1620</v>
      </c>
      <c r="E226" t="s">
        <v>54</v>
      </c>
      <c r="F226" t="s">
        <v>397</v>
      </c>
      <c r="G226" t="s">
        <v>1581</v>
      </c>
      <c r="H226" t="s">
        <v>1621</v>
      </c>
      <c r="I226" t="s">
        <v>55</v>
      </c>
      <c r="J226" t="s">
        <v>398</v>
      </c>
      <c r="K226" t="s">
        <v>1583</v>
      </c>
      <c r="L226" t="s">
        <v>1622</v>
      </c>
      <c r="M226" s="217">
        <v>506325</v>
      </c>
      <c r="N226" t="s">
        <v>123</v>
      </c>
      <c r="O226" t="s">
        <v>124</v>
      </c>
      <c r="P226" t="str">
        <f t="shared" si="93"/>
        <v>5</v>
      </c>
      <c r="Q226" s="149">
        <v>20515</v>
      </c>
      <c r="R226" t="s">
        <v>432</v>
      </c>
      <c r="S226" t="s">
        <v>433</v>
      </c>
      <c r="T226" t="s">
        <v>368</v>
      </c>
      <c r="U226" t="s">
        <v>61</v>
      </c>
      <c r="V226">
        <v>3427</v>
      </c>
      <c r="W226" t="s">
        <v>1619</v>
      </c>
      <c r="X226" t="s">
        <v>1696</v>
      </c>
      <c r="Y226" s="95">
        <v>42170</v>
      </c>
      <c r="Z226" t="s">
        <v>63</v>
      </c>
      <c r="AA226" t="s">
        <v>118</v>
      </c>
      <c r="AB226" t="s">
        <v>162</v>
      </c>
      <c r="AC226" t="s">
        <v>4330</v>
      </c>
      <c r="AD226" t="s">
        <v>1698</v>
      </c>
      <c r="AF226" t="s">
        <v>1699</v>
      </c>
      <c r="AG226" t="s">
        <v>1627</v>
      </c>
      <c r="AI226" s="146" t="s">
        <v>5018</v>
      </c>
      <c r="AJ226" t="str">
        <f t="shared" si="94"/>
        <v>Active</v>
      </c>
      <c r="AK226">
        <f t="shared" si="95"/>
        <v>8207</v>
      </c>
      <c r="AL226" t="str">
        <f t="shared" si="96"/>
        <v>池田 翔</v>
      </c>
      <c r="AM226" s="155" t="e">
        <f>+VLOOKUP($AK226,#REF!,3,0)</f>
        <v>#REF!</v>
      </c>
      <c r="AN226" t="e">
        <f t="shared" si="97"/>
        <v>#REF!</v>
      </c>
      <c r="AO226" s="154" t="s">
        <v>54</v>
      </c>
      <c r="AP226" t="e">
        <f>VLOOKUP(AM226,#REF!,2,0)</f>
        <v>#REF!</v>
      </c>
      <c r="AQ226" t="e">
        <f>VLOOKUP(AM226,#REF!,3,0)</f>
        <v>#REF!</v>
      </c>
      <c r="AR226" t="e">
        <f>VLOOKUP(AM226,#REF!,4,0)</f>
        <v>#REF!</v>
      </c>
      <c r="AS226" t="str">
        <f t="shared" si="91"/>
        <v>Oracle Consulting Services</v>
      </c>
      <c r="AT226" t="e">
        <f>VLOOKUP(AM226,#REF!,6,0)</f>
        <v>#REF!</v>
      </c>
      <c r="AU226" t="e">
        <f>VLOOKUP(AM226,#REF!,7,0)</f>
        <v>#REF!</v>
      </c>
      <c r="AV226" t="e">
        <f>VLOOKUP(AM226,#REF!,8,0)</f>
        <v>#REF!</v>
      </c>
      <c r="AW226" s="155">
        <v>506325</v>
      </c>
      <c r="AX226" t="str">
        <f>VLOOKUP($BA226,Jobcodemaster!$A:$J,4,0)</f>
        <v>IC3</v>
      </c>
      <c r="AY226" t="str">
        <f>VLOOKUP($BA226,Jobcodemaster!$A:$J,5,0)</f>
        <v>L5</v>
      </c>
      <c r="AZ226" t="str">
        <f t="shared" si="98"/>
        <v>5</v>
      </c>
      <c r="BA226" s="155">
        <f t="shared" si="99"/>
        <v>20515</v>
      </c>
      <c r="BB226" t="str">
        <f>VLOOKUP($BA226,Jobcodemaster!$A:$J,7,0)</f>
        <v>20515.Principal Consultant - IC3</v>
      </c>
      <c r="BC226" t="str">
        <f>VLOOKUP($BA226,Jobcodemaster!$A:$J,9,0)</f>
        <v>Principal Consultant</v>
      </c>
      <c r="BD226" t="str">
        <f>VLOOKUP($BA226,Jobcodemaster!$A:$J,2,0)</f>
        <v>Delivery</v>
      </c>
      <c r="BE226" t="str">
        <f>VLOOKUP($BA226,Jobcodemaster!$A:$J,3,0)</f>
        <v>B</v>
      </c>
      <c r="BF226" t="e">
        <f>VLOOKUP(AM226,#REF!,14,0)</f>
        <v>#REF!</v>
      </c>
      <c r="BG226" t="e">
        <f>VLOOKUP(AM226,#REF!,15,0)</f>
        <v>#REF!</v>
      </c>
      <c r="BH226" t="str">
        <f t="shared" si="100"/>
        <v>sho.ikeda@oracle.com</v>
      </c>
      <c r="BI226" s="95">
        <f t="shared" si="101"/>
        <v>42170</v>
      </c>
      <c r="BJ226" t="str">
        <f t="shared" si="102"/>
        <v>C</v>
      </c>
      <c r="BK226" t="str">
        <f t="shared" si="103"/>
        <v>JP-Tokyo-Akasaka Office</v>
      </c>
      <c r="BL226" t="str">
        <f t="shared" si="104"/>
        <v>ACB</v>
      </c>
      <c r="BM226" t="str">
        <f t="shared" si="105"/>
        <v>ｲｹﾀﾞ ｼｮｳ</v>
      </c>
      <c r="BN226" t="str">
        <f t="shared" si="106"/>
        <v>Sho Ikeda</v>
      </c>
      <c r="BO226" s="164">
        <f t="shared" si="107"/>
        <v>0</v>
      </c>
      <c r="BP226" t="str">
        <f t="shared" si="108"/>
        <v>いけだ しょう</v>
      </c>
      <c r="BQ226" t="e">
        <f>VLOOKUP(AM226,#REF!,12,0)</f>
        <v>#REF!</v>
      </c>
      <c r="BS226" s="173" t="str">
        <f t="shared" si="109"/>
        <v/>
      </c>
      <c r="BT226" s="173" t="str">
        <f t="shared" si="109"/>
        <v/>
      </c>
      <c r="BU226" s="173" t="str">
        <f t="shared" si="109"/>
        <v/>
      </c>
      <c r="BV226" s="173" t="str">
        <f t="shared" si="109"/>
        <v/>
      </c>
      <c r="BW226" s="173" t="e">
        <f t="shared" si="110"/>
        <v>#REF!</v>
      </c>
      <c r="BX226" s="173" t="str">
        <f t="shared" si="111"/>
        <v/>
      </c>
      <c r="BY226" s="174" t="str">
        <f t="shared" si="112"/>
        <v/>
      </c>
      <c r="BZ226" t="str">
        <f t="shared" si="113"/>
        <v/>
      </c>
      <c r="CA226" s="214" t="str">
        <f t="shared" si="114"/>
        <v/>
      </c>
      <c r="CB226" t="str">
        <f t="shared" si="115"/>
        <v/>
      </c>
      <c r="CC226" t="e">
        <f t="shared" si="116"/>
        <v>#REF!</v>
      </c>
      <c r="CD226" t="e">
        <f t="shared" si="92"/>
        <v>#REF!</v>
      </c>
      <c r="CE226" t="str">
        <f t="shared" si="117"/>
        <v/>
      </c>
      <c r="CF226" t="str">
        <f t="shared" si="118"/>
        <v/>
      </c>
      <c r="CG226" t="str">
        <f t="shared" si="119"/>
        <v/>
      </c>
    </row>
    <row r="227" spans="1:85">
      <c r="A227" t="s">
        <v>51</v>
      </c>
      <c r="B227">
        <v>8234</v>
      </c>
      <c r="C227" t="s">
        <v>1701</v>
      </c>
      <c r="D227" t="s">
        <v>1620</v>
      </c>
      <c r="E227" t="s">
        <v>54</v>
      </c>
      <c r="F227" t="s">
        <v>397</v>
      </c>
      <c r="G227" t="s">
        <v>1581</v>
      </c>
      <c r="H227" t="s">
        <v>1621</v>
      </c>
      <c r="I227" t="s">
        <v>55</v>
      </c>
      <c r="J227" t="s">
        <v>398</v>
      </c>
      <c r="K227" t="s">
        <v>1583</v>
      </c>
      <c r="L227" t="s">
        <v>1622</v>
      </c>
      <c r="M227" s="217">
        <v>506325</v>
      </c>
      <c r="N227" t="s">
        <v>123</v>
      </c>
      <c r="O227" t="s">
        <v>124</v>
      </c>
      <c r="P227" t="str">
        <f t="shared" si="93"/>
        <v>5</v>
      </c>
      <c r="Q227">
        <v>20515</v>
      </c>
      <c r="R227" t="s">
        <v>432</v>
      </c>
      <c r="S227" t="s">
        <v>433</v>
      </c>
      <c r="T227" t="s">
        <v>368</v>
      </c>
      <c r="U227" t="s">
        <v>61</v>
      </c>
      <c r="V227">
        <v>3427</v>
      </c>
      <c r="W227" t="s">
        <v>1619</v>
      </c>
      <c r="X227" t="s">
        <v>1702</v>
      </c>
      <c r="Y227" s="95">
        <v>42200</v>
      </c>
      <c r="Z227" t="s">
        <v>63</v>
      </c>
      <c r="AA227" t="s">
        <v>118</v>
      </c>
      <c r="AB227" t="s">
        <v>162</v>
      </c>
      <c r="AC227" t="s">
        <v>4331</v>
      </c>
      <c r="AD227" t="s">
        <v>1704</v>
      </c>
      <c r="AF227" t="s">
        <v>1705</v>
      </c>
      <c r="AG227" t="s">
        <v>1627</v>
      </c>
      <c r="AI227" s="146" t="e">
        <v>#N/A</v>
      </c>
      <c r="AJ227" t="str">
        <f t="shared" si="94"/>
        <v>Active</v>
      </c>
      <c r="AK227">
        <f t="shared" si="95"/>
        <v>8234</v>
      </c>
      <c r="AL227" t="str">
        <f t="shared" si="96"/>
        <v>竹山 聡一郎</v>
      </c>
      <c r="AM227" s="155" t="e">
        <f>+VLOOKUP($AK227,#REF!,3,0)</f>
        <v>#REF!</v>
      </c>
      <c r="AN227" t="e">
        <f t="shared" si="97"/>
        <v>#REF!</v>
      </c>
      <c r="AO227" s="154" t="s">
        <v>54</v>
      </c>
      <c r="AP227" t="e">
        <f>VLOOKUP(AM227,#REF!,2,0)</f>
        <v>#REF!</v>
      </c>
      <c r="AQ227" t="e">
        <f>VLOOKUP(AM227,#REF!,3,0)</f>
        <v>#REF!</v>
      </c>
      <c r="AR227" t="e">
        <f>VLOOKUP(AM227,#REF!,4,0)</f>
        <v>#REF!</v>
      </c>
      <c r="AS227" t="str">
        <f t="shared" si="91"/>
        <v>Oracle Consulting Services</v>
      </c>
      <c r="AT227" t="e">
        <f>VLOOKUP(AM227,#REF!,6,0)</f>
        <v>#REF!</v>
      </c>
      <c r="AU227" t="e">
        <f>VLOOKUP(AM227,#REF!,7,0)</f>
        <v>#REF!</v>
      </c>
      <c r="AV227" t="e">
        <f>VLOOKUP(AM227,#REF!,8,0)</f>
        <v>#REF!</v>
      </c>
      <c r="AW227" s="155">
        <v>506325</v>
      </c>
      <c r="AX227" t="str">
        <f>VLOOKUP($BA227,Jobcodemaster!$A:$J,4,0)</f>
        <v>IC3</v>
      </c>
      <c r="AY227" t="str">
        <f>VLOOKUP($BA227,Jobcodemaster!$A:$J,5,0)</f>
        <v>L5</v>
      </c>
      <c r="AZ227" t="str">
        <f t="shared" si="98"/>
        <v>5</v>
      </c>
      <c r="BA227" s="155">
        <f t="shared" si="99"/>
        <v>20515</v>
      </c>
      <c r="BB227" t="str">
        <f>VLOOKUP($BA227,Jobcodemaster!$A:$J,7,0)</f>
        <v>20515.Principal Consultant - IC3</v>
      </c>
      <c r="BC227" t="str">
        <f>VLOOKUP($BA227,Jobcodemaster!$A:$J,9,0)</f>
        <v>Principal Consultant</v>
      </c>
      <c r="BD227" t="str">
        <f>VLOOKUP($BA227,Jobcodemaster!$A:$J,2,0)</f>
        <v>Delivery</v>
      </c>
      <c r="BE227" t="str">
        <f>VLOOKUP($BA227,Jobcodemaster!$A:$J,3,0)</f>
        <v>B</v>
      </c>
      <c r="BF227" t="e">
        <f>VLOOKUP(AM227,#REF!,14,0)</f>
        <v>#REF!</v>
      </c>
      <c r="BG227" t="e">
        <f>VLOOKUP(AM227,#REF!,15,0)</f>
        <v>#REF!</v>
      </c>
      <c r="BH227" t="str">
        <f t="shared" si="100"/>
        <v>soichiro.takeyama@oracle.com</v>
      </c>
      <c r="BI227" s="95">
        <f t="shared" si="101"/>
        <v>42200</v>
      </c>
      <c r="BJ227" t="str">
        <f t="shared" si="102"/>
        <v>C</v>
      </c>
      <c r="BK227" t="str">
        <f t="shared" si="103"/>
        <v>JP-Tokyo-Akasaka Office</v>
      </c>
      <c r="BL227" t="str">
        <f t="shared" si="104"/>
        <v>ACB</v>
      </c>
      <c r="BM227" t="str">
        <f t="shared" si="105"/>
        <v>ﾀｹﾔﾏ ｿｳｲﾁﾛｳ</v>
      </c>
      <c r="BN227" t="str">
        <f t="shared" si="106"/>
        <v>Soichiro Takeyama</v>
      </c>
      <c r="BO227" s="164">
        <f t="shared" si="107"/>
        <v>0</v>
      </c>
      <c r="BP227" t="str">
        <f t="shared" si="108"/>
        <v>たけやま そういちろう</v>
      </c>
      <c r="BQ227" t="e">
        <f>VLOOKUP(AM227,#REF!,12,0)</f>
        <v>#REF!</v>
      </c>
      <c r="BS227" s="173" t="str">
        <f t="shared" si="109"/>
        <v/>
      </c>
      <c r="BT227" s="173" t="str">
        <f t="shared" si="109"/>
        <v/>
      </c>
      <c r="BU227" s="173" t="str">
        <f t="shared" si="109"/>
        <v/>
      </c>
      <c r="BV227" s="173" t="str">
        <f t="shared" si="109"/>
        <v/>
      </c>
      <c r="BW227" s="173" t="e">
        <f t="shared" si="110"/>
        <v>#REF!</v>
      </c>
      <c r="BX227" s="173" t="str">
        <f t="shared" si="111"/>
        <v/>
      </c>
      <c r="BY227" s="174" t="str">
        <f t="shared" si="112"/>
        <v/>
      </c>
      <c r="BZ227" t="str">
        <f t="shared" si="113"/>
        <v/>
      </c>
      <c r="CA227" s="214" t="str">
        <f t="shared" si="114"/>
        <v/>
      </c>
      <c r="CB227" t="str">
        <f t="shared" si="115"/>
        <v/>
      </c>
      <c r="CC227" t="e">
        <f t="shared" si="116"/>
        <v>#REF!</v>
      </c>
      <c r="CD227" t="e">
        <f t="shared" si="92"/>
        <v>#REF!</v>
      </c>
      <c r="CE227" t="str">
        <f t="shared" si="117"/>
        <v/>
      </c>
      <c r="CF227" t="str">
        <f t="shared" si="118"/>
        <v/>
      </c>
      <c r="CG227" t="str">
        <f t="shared" si="119"/>
        <v/>
      </c>
    </row>
    <row r="228" spans="1:85">
      <c r="A228" t="s">
        <v>51</v>
      </c>
      <c r="B228">
        <v>1043933</v>
      </c>
      <c r="C228" t="s">
        <v>1707</v>
      </c>
      <c r="D228" t="s">
        <v>1620</v>
      </c>
      <c r="E228" t="s">
        <v>54</v>
      </c>
      <c r="F228" t="s">
        <v>397</v>
      </c>
      <c r="G228" t="s">
        <v>1581</v>
      </c>
      <c r="H228" t="s">
        <v>1621</v>
      </c>
      <c r="I228" t="s">
        <v>55</v>
      </c>
      <c r="J228" t="s">
        <v>398</v>
      </c>
      <c r="K228" t="s">
        <v>1583</v>
      </c>
      <c r="L228" t="s">
        <v>1622</v>
      </c>
      <c r="M228" s="217">
        <v>506325</v>
      </c>
      <c r="N228" t="s">
        <v>123</v>
      </c>
      <c r="O228" t="s">
        <v>124</v>
      </c>
      <c r="P228" t="str">
        <f t="shared" si="93"/>
        <v>5</v>
      </c>
      <c r="Q228">
        <v>20515</v>
      </c>
      <c r="R228" t="s">
        <v>432</v>
      </c>
      <c r="S228" t="s">
        <v>433</v>
      </c>
      <c r="T228" t="s">
        <v>368</v>
      </c>
      <c r="U228" t="s">
        <v>61</v>
      </c>
      <c r="V228">
        <v>3427</v>
      </c>
      <c r="W228" t="s">
        <v>1619</v>
      </c>
      <c r="X228" t="s">
        <v>1708</v>
      </c>
      <c r="Y228" s="95">
        <v>43282</v>
      </c>
      <c r="Z228" t="s">
        <v>63</v>
      </c>
      <c r="AA228" t="s">
        <v>118</v>
      </c>
      <c r="AB228" t="s">
        <v>162</v>
      </c>
      <c r="AC228" t="s">
        <v>4332</v>
      </c>
      <c r="AD228" t="s">
        <v>1710</v>
      </c>
      <c r="AF228" t="s">
        <v>1711</v>
      </c>
      <c r="AG228" t="s">
        <v>1627</v>
      </c>
      <c r="AI228" s="146" t="e">
        <v>#N/A</v>
      </c>
      <c r="AJ228" t="str">
        <f t="shared" si="94"/>
        <v>Active</v>
      </c>
      <c r="AK228">
        <f t="shared" si="95"/>
        <v>1043933</v>
      </c>
      <c r="AL228" t="str">
        <f t="shared" si="96"/>
        <v>藤本 貴典</v>
      </c>
      <c r="AM228" s="155" t="e">
        <f>+VLOOKUP($AK228,#REF!,3,0)</f>
        <v>#REF!</v>
      </c>
      <c r="AN228" t="e">
        <f t="shared" si="97"/>
        <v>#REF!</v>
      </c>
      <c r="AO228" s="154" t="s">
        <v>54</v>
      </c>
      <c r="AP228" t="e">
        <f>VLOOKUP(AM228,#REF!,2,0)</f>
        <v>#REF!</v>
      </c>
      <c r="AQ228" t="e">
        <f>VLOOKUP(AM228,#REF!,3,0)</f>
        <v>#REF!</v>
      </c>
      <c r="AR228" t="e">
        <f>VLOOKUP(AM228,#REF!,4,0)</f>
        <v>#REF!</v>
      </c>
      <c r="AS228" t="str">
        <f t="shared" si="91"/>
        <v>Oracle Consulting Services</v>
      </c>
      <c r="AT228" t="e">
        <f>VLOOKUP(AM228,#REF!,6,0)</f>
        <v>#REF!</v>
      </c>
      <c r="AU228" t="e">
        <f>VLOOKUP(AM228,#REF!,7,0)</f>
        <v>#REF!</v>
      </c>
      <c r="AV228" t="e">
        <f>VLOOKUP(AM228,#REF!,8,0)</f>
        <v>#REF!</v>
      </c>
      <c r="AW228" s="155">
        <v>506325</v>
      </c>
      <c r="AX228" t="str">
        <f>VLOOKUP($BA228,Jobcodemaster!$A:$J,4,0)</f>
        <v>IC3</v>
      </c>
      <c r="AY228" t="str">
        <f>VLOOKUP($BA228,Jobcodemaster!$A:$J,5,0)</f>
        <v>L5</v>
      </c>
      <c r="AZ228" t="str">
        <f t="shared" si="98"/>
        <v>5</v>
      </c>
      <c r="BA228" s="155">
        <f t="shared" si="99"/>
        <v>20515</v>
      </c>
      <c r="BB228" t="str">
        <f>VLOOKUP($BA228,Jobcodemaster!$A:$J,7,0)</f>
        <v>20515.Principal Consultant - IC3</v>
      </c>
      <c r="BC228" t="str">
        <f>VLOOKUP($BA228,Jobcodemaster!$A:$J,9,0)</f>
        <v>Principal Consultant</v>
      </c>
      <c r="BD228" t="str">
        <f>VLOOKUP($BA228,Jobcodemaster!$A:$J,2,0)</f>
        <v>Delivery</v>
      </c>
      <c r="BE228" t="str">
        <f>VLOOKUP($BA228,Jobcodemaster!$A:$J,3,0)</f>
        <v>B</v>
      </c>
      <c r="BF228" t="e">
        <f>VLOOKUP(AM228,#REF!,14,0)</f>
        <v>#REF!</v>
      </c>
      <c r="BG228" t="e">
        <f>VLOOKUP(AM228,#REF!,15,0)</f>
        <v>#REF!</v>
      </c>
      <c r="BH228" t="str">
        <f t="shared" si="100"/>
        <v>takanori.fujimoto@oracle.com</v>
      </c>
      <c r="BI228" s="95">
        <f t="shared" si="101"/>
        <v>43282</v>
      </c>
      <c r="BJ228" t="str">
        <f t="shared" si="102"/>
        <v>C</v>
      </c>
      <c r="BK228" t="str">
        <f t="shared" si="103"/>
        <v>JP-Tokyo-Akasaka Office</v>
      </c>
      <c r="BL228" t="str">
        <f t="shared" si="104"/>
        <v>ACB</v>
      </c>
      <c r="BM228" t="str">
        <f t="shared" si="105"/>
        <v>ﾌｼﾞﾓﾄ ﾀｶﾉﾘ</v>
      </c>
      <c r="BN228" t="str">
        <f t="shared" si="106"/>
        <v>Takanori Fujimoto</v>
      </c>
      <c r="BO228" s="164">
        <f t="shared" si="107"/>
        <v>0</v>
      </c>
      <c r="BP228" t="str">
        <f t="shared" si="108"/>
        <v>ふじもと たかのり</v>
      </c>
      <c r="BQ228" t="e">
        <f>VLOOKUP(AM228,#REF!,12,0)</f>
        <v>#REF!</v>
      </c>
      <c r="BS228" s="173" t="str">
        <f t="shared" si="109"/>
        <v/>
      </c>
      <c r="BT228" s="173" t="str">
        <f t="shared" si="109"/>
        <v/>
      </c>
      <c r="BU228" s="173" t="str">
        <f t="shared" si="109"/>
        <v/>
      </c>
      <c r="BV228" s="173" t="str">
        <f t="shared" si="109"/>
        <v/>
      </c>
      <c r="BW228" s="173" t="e">
        <f t="shared" si="110"/>
        <v>#REF!</v>
      </c>
      <c r="BX228" s="173" t="str">
        <f t="shared" si="111"/>
        <v/>
      </c>
      <c r="BY228" s="174" t="str">
        <f t="shared" si="112"/>
        <v/>
      </c>
      <c r="BZ228" t="str">
        <f t="shared" si="113"/>
        <v/>
      </c>
      <c r="CA228" s="214" t="str">
        <f t="shared" si="114"/>
        <v/>
      </c>
      <c r="CB228" t="str">
        <f t="shared" si="115"/>
        <v/>
      </c>
      <c r="CC228" t="e">
        <f t="shared" si="116"/>
        <v>#REF!</v>
      </c>
      <c r="CD228" t="e">
        <f t="shared" si="92"/>
        <v>#REF!</v>
      </c>
      <c r="CE228" t="str">
        <f t="shared" si="117"/>
        <v/>
      </c>
      <c r="CF228" t="str">
        <f t="shared" si="118"/>
        <v/>
      </c>
      <c r="CG228" t="str">
        <f t="shared" si="119"/>
        <v/>
      </c>
    </row>
    <row r="229" spans="1:85">
      <c r="A229" t="s">
        <v>51</v>
      </c>
      <c r="B229">
        <v>4935</v>
      </c>
      <c r="C229" t="s">
        <v>1713</v>
      </c>
      <c r="D229" t="s">
        <v>1620</v>
      </c>
      <c r="E229" t="s">
        <v>54</v>
      </c>
      <c r="F229" t="s">
        <v>397</v>
      </c>
      <c r="G229" t="s">
        <v>1581</v>
      </c>
      <c r="H229" t="s">
        <v>1621</v>
      </c>
      <c r="I229" t="s">
        <v>55</v>
      </c>
      <c r="J229" t="s">
        <v>398</v>
      </c>
      <c r="K229" t="s">
        <v>1583</v>
      </c>
      <c r="L229" t="s">
        <v>1622</v>
      </c>
      <c r="M229" s="217">
        <v>506325</v>
      </c>
      <c r="N229" t="s">
        <v>219</v>
      </c>
      <c r="O229" t="s">
        <v>220</v>
      </c>
      <c r="P229" t="str">
        <f t="shared" si="93"/>
        <v>3</v>
      </c>
      <c r="Q229">
        <v>20310</v>
      </c>
      <c r="R229" t="s">
        <v>447</v>
      </c>
      <c r="S229" t="s">
        <v>448</v>
      </c>
      <c r="T229" t="s">
        <v>368</v>
      </c>
      <c r="U229" t="s">
        <v>61</v>
      </c>
      <c r="V229">
        <v>3427</v>
      </c>
      <c r="W229" t="s">
        <v>1619</v>
      </c>
      <c r="X229" t="s">
        <v>1714</v>
      </c>
      <c r="Y229" s="95">
        <v>41730</v>
      </c>
      <c r="Z229" t="s">
        <v>201</v>
      </c>
      <c r="AA229" t="s">
        <v>118</v>
      </c>
      <c r="AB229" t="s">
        <v>162</v>
      </c>
      <c r="AC229" t="s">
        <v>4333</v>
      </c>
      <c r="AD229" t="s">
        <v>1716</v>
      </c>
      <c r="AF229" t="s">
        <v>1717</v>
      </c>
      <c r="AG229" t="s">
        <v>1627</v>
      </c>
      <c r="AI229" s="146" t="e">
        <v>#N/A</v>
      </c>
      <c r="AJ229" t="str">
        <f t="shared" si="94"/>
        <v>Active</v>
      </c>
      <c r="AK229">
        <f t="shared" si="95"/>
        <v>4935</v>
      </c>
      <c r="AL229" t="str">
        <f t="shared" si="96"/>
        <v>川邊 徹平</v>
      </c>
      <c r="AM229" s="155" t="e">
        <f>+VLOOKUP($AK229,#REF!,3,0)</f>
        <v>#REF!</v>
      </c>
      <c r="AN229" t="e">
        <f t="shared" si="97"/>
        <v>#REF!</v>
      </c>
      <c r="AO229" s="154" t="s">
        <v>54</v>
      </c>
      <c r="AP229" t="e">
        <f>VLOOKUP(AM229,#REF!,2,0)</f>
        <v>#REF!</v>
      </c>
      <c r="AQ229" t="e">
        <f>VLOOKUP(AM229,#REF!,3,0)</f>
        <v>#REF!</v>
      </c>
      <c r="AR229" t="e">
        <f>VLOOKUP(AM229,#REF!,4,0)</f>
        <v>#REF!</v>
      </c>
      <c r="AS229" t="str">
        <f t="shared" si="91"/>
        <v>Oracle Consulting Services</v>
      </c>
      <c r="AT229" t="e">
        <f>VLOOKUP(AM229,#REF!,6,0)</f>
        <v>#REF!</v>
      </c>
      <c r="AU229" t="e">
        <f>VLOOKUP(AM229,#REF!,7,0)</f>
        <v>#REF!</v>
      </c>
      <c r="AV229" t="e">
        <f>VLOOKUP(AM229,#REF!,8,0)</f>
        <v>#REF!</v>
      </c>
      <c r="AW229" s="155">
        <v>506325</v>
      </c>
      <c r="AX229" t="str">
        <f>VLOOKUP($BA229,Jobcodemaster!$A:$J,4,0)</f>
        <v>IC1</v>
      </c>
      <c r="AY229" t="str">
        <f>VLOOKUP($BA229,Jobcodemaster!$A:$J,5,0)</f>
        <v>L3</v>
      </c>
      <c r="AZ229" t="str">
        <f t="shared" si="98"/>
        <v>3</v>
      </c>
      <c r="BA229" s="155">
        <f t="shared" si="99"/>
        <v>20310</v>
      </c>
      <c r="BB229" t="str">
        <f>VLOOKUP($BA229,Jobcodemaster!$A:$J,7,0)</f>
        <v>20310.Staff Consultant - IC1</v>
      </c>
      <c r="BC229" t="str">
        <f>VLOOKUP($BA229,Jobcodemaster!$A:$J,9,0)</f>
        <v>Staff Consultant</v>
      </c>
      <c r="BD229" t="str">
        <f>VLOOKUP($BA229,Jobcodemaster!$A:$J,2,0)</f>
        <v>Delivery</v>
      </c>
      <c r="BE229" t="str">
        <f>VLOOKUP($BA229,Jobcodemaster!$A:$J,3,0)</f>
        <v>B</v>
      </c>
      <c r="BF229" t="e">
        <f>VLOOKUP(AM229,#REF!,14,0)</f>
        <v>#REF!</v>
      </c>
      <c r="BG229" t="e">
        <f>VLOOKUP(AM229,#REF!,15,0)</f>
        <v>#REF!</v>
      </c>
      <c r="BH229" t="str">
        <f t="shared" si="100"/>
        <v>teppei.kawanabe@oracle.com</v>
      </c>
      <c r="BI229" s="95">
        <f t="shared" si="101"/>
        <v>41730</v>
      </c>
      <c r="BJ229" t="str">
        <f t="shared" si="102"/>
        <v>NG</v>
      </c>
      <c r="BK229" t="str">
        <f t="shared" si="103"/>
        <v>JP-Tokyo-Akasaka Office</v>
      </c>
      <c r="BL229" t="str">
        <f t="shared" si="104"/>
        <v>ACB</v>
      </c>
      <c r="BM229" t="str">
        <f t="shared" si="105"/>
        <v>ｶﾜﾅﾍﾞ ﾃｯﾍﾟｲ</v>
      </c>
      <c r="BN229" t="str">
        <f t="shared" si="106"/>
        <v>Teppei Kawanabe</v>
      </c>
      <c r="BO229" s="164">
        <f t="shared" si="107"/>
        <v>0</v>
      </c>
      <c r="BP229" t="str">
        <f t="shared" si="108"/>
        <v>かわなべ てっぺい</v>
      </c>
      <c r="BQ229" t="e">
        <f>VLOOKUP(AM229,#REF!,12,0)</f>
        <v>#REF!</v>
      </c>
      <c r="BS229" s="173" t="str">
        <f t="shared" si="109"/>
        <v/>
      </c>
      <c r="BT229" s="173" t="str">
        <f t="shared" si="109"/>
        <v/>
      </c>
      <c r="BU229" s="173" t="str">
        <f t="shared" si="109"/>
        <v/>
      </c>
      <c r="BV229" s="173" t="str">
        <f t="shared" si="109"/>
        <v/>
      </c>
      <c r="BW229" s="173" t="e">
        <f t="shared" si="110"/>
        <v>#REF!</v>
      </c>
      <c r="BX229" s="173" t="str">
        <f t="shared" si="111"/>
        <v/>
      </c>
      <c r="BY229" s="174" t="str">
        <f t="shared" si="112"/>
        <v/>
      </c>
      <c r="BZ229" t="str">
        <f t="shared" si="113"/>
        <v/>
      </c>
      <c r="CA229" s="214" t="str">
        <f t="shared" si="114"/>
        <v/>
      </c>
      <c r="CB229" t="str">
        <f t="shared" si="115"/>
        <v/>
      </c>
      <c r="CC229" t="e">
        <f t="shared" si="116"/>
        <v>#REF!</v>
      </c>
      <c r="CD229" t="e">
        <f t="shared" si="92"/>
        <v>#REF!</v>
      </c>
      <c r="CE229" t="str">
        <f t="shared" si="117"/>
        <v/>
      </c>
      <c r="CF229" t="str">
        <f t="shared" si="118"/>
        <v/>
      </c>
      <c r="CG229" t="str">
        <f t="shared" si="119"/>
        <v/>
      </c>
    </row>
    <row r="230" spans="1:85">
      <c r="A230" t="s">
        <v>51</v>
      </c>
      <c r="B230">
        <v>4964</v>
      </c>
      <c r="C230" t="s">
        <v>1719</v>
      </c>
      <c r="D230" t="s">
        <v>1620</v>
      </c>
      <c r="E230" t="s">
        <v>54</v>
      </c>
      <c r="F230" t="s">
        <v>397</v>
      </c>
      <c r="G230" t="s">
        <v>1581</v>
      </c>
      <c r="H230" t="s">
        <v>1621</v>
      </c>
      <c r="I230" t="s">
        <v>55</v>
      </c>
      <c r="J230" t="s">
        <v>398</v>
      </c>
      <c r="K230" t="s">
        <v>1583</v>
      </c>
      <c r="L230" t="s">
        <v>1622</v>
      </c>
      <c r="M230" s="217">
        <v>506325</v>
      </c>
      <c r="N230" t="s">
        <v>219</v>
      </c>
      <c r="O230" t="s">
        <v>220</v>
      </c>
      <c r="P230" t="str">
        <f t="shared" si="93"/>
        <v>3</v>
      </c>
      <c r="Q230">
        <v>20310</v>
      </c>
      <c r="R230" t="s">
        <v>447</v>
      </c>
      <c r="S230" t="s">
        <v>448</v>
      </c>
      <c r="T230" t="s">
        <v>368</v>
      </c>
      <c r="U230" t="s">
        <v>61</v>
      </c>
      <c r="V230">
        <v>3427</v>
      </c>
      <c r="W230" t="s">
        <v>1619</v>
      </c>
      <c r="X230" t="s">
        <v>1720</v>
      </c>
      <c r="Y230" s="95">
        <v>41730</v>
      </c>
      <c r="Z230" t="s">
        <v>201</v>
      </c>
      <c r="AA230" t="s">
        <v>118</v>
      </c>
      <c r="AB230" t="s">
        <v>162</v>
      </c>
      <c r="AC230" t="s">
        <v>4334</v>
      </c>
      <c r="AD230" t="s">
        <v>1722</v>
      </c>
      <c r="AF230" t="s">
        <v>1723</v>
      </c>
      <c r="AG230" t="s">
        <v>1627</v>
      </c>
      <c r="AI230" s="146" t="e">
        <v>#N/A</v>
      </c>
      <c r="AJ230" t="str">
        <f t="shared" si="94"/>
        <v>Active</v>
      </c>
      <c r="AK230">
        <f t="shared" si="95"/>
        <v>4964</v>
      </c>
      <c r="AL230" t="str">
        <f t="shared" si="96"/>
        <v>宮本 翔太</v>
      </c>
      <c r="AM230" s="155" t="e">
        <f>+VLOOKUP($AK230,#REF!,3,0)</f>
        <v>#REF!</v>
      </c>
      <c r="AN230" t="e">
        <f t="shared" si="97"/>
        <v>#REF!</v>
      </c>
      <c r="AO230" s="154" t="s">
        <v>54</v>
      </c>
      <c r="AP230" t="e">
        <f>VLOOKUP(AM230,#REF!,2,0)</f>
        <v>#REF!</v>
      </c>
      <c r="AQ230" t="e">
        <f>VLOOKUP(AM230,#REF!,3,0)</f>
        <v>#REF!</v>
      </c>
      <c r="AR230" t="e">
        <f>VLOOKUP(AM230,#REF!,4,0)</f>
        <v>#REF!</v>
      </c>
      <c r="AS230" t="str">
        <f t="shared" si="91"/>
        <v>Oracle Consulting Services</v>
      </c>
      <c r="AT230" t="e">
        <f>VLOOKUP(AM230,#REF!,6,0)</f>
        <v>#REF!</v>
      </c>
      <c r="AU230" t="e">
        <f>VLOOKUP(AM230,#REF!,7,0)</f>
        <v>#REF!</v>
      </c>
      <c r="AV230" t="e">
        <f>VLOOKUP(AM230,#REF!,8,0)</f>
        <v>#REF!</v>
      </c>
      <c r="AW230" s="155">
        <v>506325</v>
      </c>
      <c r="AX230" t="str">
        <f>VLOOKUP($BA230,Jobcodemaster!$A:$J,4,0)</f>
        <v>IC1</v>
      </c>
      <c r="AY230" t="str">
        <f>VLOOKUP($BA230,Jobcodemaster!$A:$J,5,0)</f>
        <v>L3</v>
      </c>
      <c r="AZ230" t="str">
        <f t="shared" si="98"/>
        <v>3</v>
      </c>
      <c r="BA230" s="155">
        <f t="shared" si="99"/>
        <v>20310</v>
      </c>
      <c r="BB230" t="str">
        <f>VLOOKUP($BA230,Jobcodemaster!$A:$J,7,0)</f>
        <v>20310.Staff Consultant - IC1</v>
      </c>
      <c r="BC230" t="str">
        <f>VLOOKUP($BA230,Jobcodemaster!$A:$J,9,0)</f>
        <v>Staff Consultant</v>
      </c>
      <c r="BD230" t="str">
        <f>VLOOKUP($BA230,Jobcodemaster!$A:$J,2,0)</f>
        <v>Delivery</v>
      </c>
      <c r="BE230" t="str">
        <f>VLOOKUP($BA230,Jobcodemaster!$A:$J,3,0)</f>
        <v>B</v>
      </c>
      <c r="BF230" t="e">
        <f>VLOOKUP(AM230,#REF!,14,0)</f>
        <v>#REF!</v>
      </c>
      <c r="BG230" t="e">
        <f>VLOOKUP(AM230,#REF!,15,0)</f>
        <v>#REF!</v>
      </c>
      <c r="BH230" t="str">
        <f t="shared" si="100"/>
        <v>shota.miyamoto@oracle.com</v>
      </c>
      <c r="BI230" s="95">
        <f t="shared" si="101"/>
        <v>41730</v>
      </c>
      <c r="BJ230" t="str">
        <f t="shared" si="102"/>
        <v>NG</v>
      </c>
      <c r="BK230" t="str">
        <f t="shared" si="103"/>
        <v>JP-Tokyo-Akasaka Office</v>
      </c>
      <c r="BL230" t="str">
        <f t="shared" si="104"/>
        <v>ACB</v>
      </c>
      <c r="BM230" t="str">
        <f t="shared" si="105"/>
        <v>ﾐﾔﾓﾄ ｼｮｳﾀ</v>
      </c>
      <c r="BN230" t="str">
        <f t="shared" si="106"/>
        <v>Shota Miyamoto</v>
      </c>
      <c r="BO230" s="164">
        <f t="shared" si="107"/>
        <v>0</v>
      </c>
      <c r="BP230" t="str">
        <f t="shared" si="108"/>
        <v>みやもと しょうた</v>
      </c>
      <c r="BQ230" t="e">
        <f>VLOOKUP(AM230,#REF!,12,0)</f>
        <v>#REF!</v>
      </c>
      <c r="BS230" s="173" t="str">
        <f t="shared" si="109"/>
        <v/>
      </c>
      <c r="BT230" s="173" t="str">
        <f t="shared" si="109"/>
        <v/>
      </c>
      <c r="BU230" s="173" t="str">
        <f t="shared" si="109"/>
        <v/>
      </c>
      <c r="BV230" s="173" t="str">
        <f t="shared" si="109"/>
        <v/>
      </c>
      <c r="BW230" s="173" t="e">
        <f t="shared" si="110"/>
        <v>#REF!</v>
      </c>
      <c r="BX230" s="173" t="str">
        <f t="shared" si="111"/>
        <v/>
      </c>
      <c r="BY230" s="174" t="str">
        <f t="shared" si="112"/>
        <v/>
      </c>
      <c r="BZ230" t="str">
        <f t="shared" si="113"/>
        <v/>
      </c>
      <c r="CA230" s="214" t="str">
        <f t="shared" si="114"/>
        <v/>
      </c>
      <c r="CB230" t="str">
        <f t="shared" si="115"/>
        <v/>
      </c>
      <c r="CC230" t="e">
        <f t="shared" si="116"/>
        <v>#REF!</v>
      </c>
      <c r="CD230" t="e">
        <f t="shared" si="92"/>
        <v>#REF!</v>
      </c>
      <c r="CE230" t="str">
        <f t="shared" si="117"/>
        <v/>
      </c>
      <c r="CF230" t="str">
        <f t="shared" si="118"/>
        <v/>
      </c>
      <c r="CG230" t="str">
        <f t="shared" si="119"/>
        <v/>
      </c>
    </row>
    <row r="231" spans="1:85">
      <c r="A231" t="s">
        <v>51</v>
      </c>
      <c r="B231">
        <v>8458</v>
      </c>
      <c r="C231" t="s">
        <v>1725</v>
      </c>
      <c r="D231" t="s">
        <v>1620</v>
      </c>
      <c r="E231" t="s">
        <v>54</v>
      </c>
      <c r="F231" t="s">
        <v>397</v>
      </c>
      <c r="G231" t="s">
        <v>1581</v>
      </c>
      <c r="H231" t="s">
        <v>1621</v>
      </c>
      <c r="I231" t="s">
        <v>55</v>
      </c>
      <c r="J231" t="s">
        <v>398</v>
      </c>
      <c r="K231" t="s">
        <v>1583</v>
      </c>
      <c r="L231" t="s">
        <v>1622</v>
      </c>
      <c r="M231" s="217">
        <v>506325</v>
      </c>
      <c r="N231" t="s">
        <v>219</v>
      </c>
      <c r="O231" t="s">
        <v>355</v>
      </c>
      <c r="P231" t="str">
        <f t="shared" si="93"/>
        <v>2</v>
      </c>
      <c r="Q231">
        <v>20110</v>
      </c>
      <c r="R231" t="s">
        <v>568</v>
      </c>
      <c r="S231" t="s">
        <v>569</v>
      </c>
      <c r="T231" t="s">
        <v>368</v>
      </c>
      <c r="U231" t="s">
        <v>61</v>
      </c>
      <c r="V231">
        <v>3427</v>
      </c>
      <c r="W231" t="s">
        <v>1619</v>
      </c>
      <c r="X231" t="s">
        <v>1726</v>
      </c>
      <c r="Y231" s="95">
        <v>42461</v>
      </c>
      <c r="Z231" t="s">
        <v>201</v>
      </c>
      <c r="AA231" t="s">
        <v>118</v>
      </c>
      <c r="AB231" t="s">
        <v>162</v>
      </c>
      <c r="AC231" t="s">
        <v>4335</v>
      </c>
      <c r="AD231" t="s">
        <v>1728</v>
      </c>
      <c r="AF231" t="s">
        <v>1729</v>
      </c>
      <c r="AG231" t="s">
        <v>1627</v>
      </c>
      <c r="AI231" s="146" t="e">
        <v>#N/A</v>
      </c>
      <c r="AJ231" t="str">
        <f t="shared" si="94"/>
        <v>Active</v>
      </c>
      <c r="AK231">
        <f t="shared" si="95"/>
        <v>8458</v>
      </c>
      <c r="AL231" t="str">
        <f t="shared" si="96"/>
        <v>大西 加奈実</v>
      </c>
      <c r="AM231" s="155" t="e">
        <f>+VLOOKUP($AK231,#REF!,3,0)</f>
        <v>#REF!</v>
      </c>
      <c r="AN231" t="e">
        <f t="shared" si="97"/>
        <v>#REF!</v>
      </c>
      <c r="AO231" s="154" t="s">
        <v>54</v>
      </c>
      <c r="AP231" t="e">
        <f>VLOOKUP(AM231,#REF!,2,0)</f>
        <v>#REF!</v>
      </c>
      <c r="AQ231" t="e">
        <f>VLOOKUP(AM231,#REF!,3,0)</f>
        <v>#REF!</v>
      </c>
      <c r="AR231" t="e">
        <f>VLOOKUP(AM231,#REF!,4,0)</f>
        <v>#REF!</v>
      </c>
      <c r="AS231" t="str">
        <f t="shared" si="91"/>
        <v>Oracle Consulting Services</v>
      </c>
      <c r="AT231" t="e">
        <f>VLOOKUP(AM231,#REF!,6,0)</f>
        <v>#REF!</v>
      </c>
      <c r="AU231" t="e">
        <f>VLOOKUP(AM231,#REF!,7,0)</f>
        <v>#REF!</v>
      </c>
      <c r="AV231" t="e">
        <f>VLOOKUP(AM231,#REF!,8,0)</f>
        <v>#REF!</v>
      </c>
      <c r="AW231" s="155">
        <v>506325</v>
      </c>
      <c r="AX231" t="str">
        <f>VLOOKUP($BA231,Jobcodemaster!$A:$J,4,0)</f>
        <v>IC1</v>
      </c>
      <c r="AY231" t="str">
        <f>VLOOKUP($BA231,Jobcodemaster!$A:$J,5,0)</f>
        <v>L2</v>
      </c>
      <c r="AZ231" t="str">
        <f t="shared" si="98"/>
        <v>2</v>
      </c>
      <c r="BA231" s="155">
        <f t="shared" si="99"/>
        <v>20110</v>
      </c>
      <c r="BB231" t="str">
        <f>VLOOKUP($BA231,Jobcodemaster!$A:$J,7,0)</f>
        <v>20110.Associate Consultant - IC1</v>
      </c>
      <c r="BC231" t="str">
        <f>VLOOKUP($BA231,Jobcodemaster!$A:$J,9,0)</f>
        <v>Associate Consultant</v>
      </c>
      <c r="BD231" t="str">
        <f>VLOOKUP($BA231,Jobcodemaster!$A:$J,2,0)</f>
        <v>Delivery</v>
      </c>
      <c r="BE231" t="str">
        <f>VLOOKUP($BA231,Jobcodemaster!$A:$J,3,0)</f>
        <v>B</v>
      </c>
      <c r="BF231" t="e">
        <f>VLOOKUP(AM231,#REF!,14,0)</f>
        <v>#REF!</v>
      </c>
      <c r="BG231" t="e">
        <f>VLOOKUP(AM231,#REF!,15,0)</f>
        <v>#REF!</v>
      </c>
      <c r="BH231" t="str">
        <f t="shared" si="100"/>
        <v>kanami.ohnishi@oracle.com</v>
      </c>
      <c r="BI231" s="95">
        <f t="shared" si="101"/>
        <v>42461</v>
      </c>
      <c r="BJ231" t="str">
        <f t="shared" si="102"/>
        <v>NG</v>
      </c>
      <c r="BK231" t="str">
        <f t="shared" si="103"/>
        <v>JP-Tokyo-Akasaka Office</v>
      </c>
      <c r="BL231" t="str">
        <f t="shared" si="104"/>
        <v>ACB</v>
      </c>
      <c r="BM231" t="str">
        <f t="shared" si="105"/>
        <v>ｵｵﾆｼ ｶﾅﾐ</v>
      </c>
      <c r="BN231" t="str">
        <f t="shared" si="106"/>
        <v>Kanami Ohnishi</v>
      </c>
      <c r="BO231" s="164">
        <f t="shared" si="107"/>
        <v>0</v>
      </c>
      <c r="BP231" t="str">
        <f t="shared" si="108"/>
        <v>おおにし かなみ</v>
      </c>
      <c r="BQ231" t="e">
        <f>VLOOKUP(AM231,#REF!,12,0)</f>
        <v>#REF!</v>
      </c>
      <c r="BS231" s="173" t="str">
        <f t="shared" si="109"/>
        <v/>
      </c>
      <c r="BT231" s="173" t="str">
        <f t="shared" si="109"/>
        <v/>
      </c>
      <c r="BU231" s="173" t="str">
        <f t="shared" si="109"/>
        <v/>
      </c>
      <c r="BV231" s="173" t="str">
        <f t="shared" si="109"/>
        <v/>
      </c>
      <c r="BW231" s="173" t="e">
        <f t="shared" si="110"/>
        <v>#REF!</v>
      </c>
      <c r="BX231" s="173" t="str">
        <f t="shared" si="111"/>
        <v/>
      </c>
      <c r="BY231" s="174" t="str">
        <f t="shared" si="112"/>
        <v/>
      </c>
      <c r="BZ231" t="str">
        <f t="shared" si="113"/>
        <v/>
      </c>
      <c r="CA231" s="214" t="str">
        <f t="shared" si="114"/>
        <v/>
      </c>
      <c r="CB231" t="str">
        <f t="shared" si="115"/>
        <v/>
      </c>
      <c r="CC231" t="e">
        <f t="shared" si="116"/>
        <v>#REF!</v>
      </c>
      <c r="CD231" t="e">
        <f t="shared" si="92"/>
        <v>#REF!</v>
      </c>
      <c r="CE231" t="str">
        <f t="shared" si="117"/>
        <v/>
      </c>
      <c r="CF231" t="str">
        <f t="shared" si="118"/>
        <v/>
      </c>
      <c r="CG231" t="str">
        <f t="shared" si="119"/>
        <v/>
      </c>
    </row>
    <row r="232" spans="1:85">
      <c r="A232" t="s">
        <v>51</v>
      </c>
      <c r="B232">
        <v>4336</v>
      </c>
      <c r="C232" t="s">
        <v>1731</v>
      </c>
      <c r="D232" t="s">
        <v>1732</v>
      </c>
      <c r="E232" t="s">
        <v>54</v>
      </c>
      <c r="F232" t="s">
        <v>397</v>
      </c>
      <c r="G232" t="s">
        <v>1581</v>
      </c>
      <c r="H232" t="s">
        <v>1733</v>
      </c>
      <c r="I232" t="s">
        <v>55</v>
      </c>
      <c r="J232" t="s">
        <v>398</v>
      </c>
      <c r="K232" t="s">
        <v>1583</v>
      </c>
      <c r="L232" t="s">
        <v>1734</v>
      </c>
      <c r="M232" s="217">
        <v>506325</v>
      </c>
      <c r="N232" t="s">
        <v>157</v>
      </c>
      <c r="O232" t="s">
        <v>158</v>
      </c>
      <c r="P232" t="str">
        <f t="shared" si="93"/>
        <v>6</v>
      </c>
      <c r="Q232">
        <v>20710</v>
      </c>
      <c r="R232" t="s">
        <v>755</v>
      </c>
      <c r="S232" t="s">
        <v>756</v>
      </c>
      <c r="T232" t="s">
        <v>368</v>
      </c>
      <c r="U232" t="s">
        <v>61</v>
      </c>
      <c r="V232">
        <v>2921</v>
      </c>
      <c r="W232" t="s">
        <v>1579</v>
      </c>
      <c r="X232" t="s">
        <v>1735</v>
      </c>
      <c r="Y232" s="95">
        <v>40739</v>
      </c>
      <c r="Z232" t="s">
        <v>63</v>
      </c>
      <c r="AA232" t="s">
        <v>118</v>
      </c>
      <c r="AB232" t="s">
        <v>162</v>
      </c>
      <c r="AC232" t="s">
        <v>4336</v>
      </c>
      <c r="AD232" t="s">
        <v>1737</v>
      </c>
      <c r="AE232" t="s">
        <v>67</v>
      </c>
      <c r="AF232" t="s">
        <v>1739</v>
      </c>
      <c r="AG232" t="s">
        <v>1740</v>
      </c>
      <c r="AI232" s="146" t="e">
        <v>#N/A</v>
      </c>
      <c r="AJ232" t="str">
        <f t="shared" si="94"/>
        <v>Active</v>
      </c>
      <c r="AK232">
        <f t="shared" si="95"/>
        <v>4336</v>
      </c>
      <c r="AL232" t="str">
        <f t="shared" si="96"/>
        <v>茶園 太志</v>
      </c>
      <c r="AM232" s="155" t="e">
        <f>+VLOOKUP($AK232,#REF!,3,0)</f>
        <v>#REF!</v>
      </c>
      <c r="AN232" t="e">
        <f t="shared" si="97"/>
        <v>#REF!</v>
      </c>
      <c r="AO232" s="154" t="s">
        <v>54</v>
      </c>
      <c r="AP232" t="e">
        <f>VLOOKUP(AM232,#REF!,2,0)</f>
        <v>#REF!</v>
      </c>
      <c r="AQ232" t="e">
        <f>VLOOKUP(AM232,#REF!,3,0)</f>
        <v>#REF!</v>
      </c>
      <c r="AR232" t="e">
        <f>VLOOKUP(AM232,#REF!,4,0)</f>
        <v>#REF!</v>
      </c>
      <c r="AS232" t="str">
        <f t="shared" si="91"/>
        <v>Oracle Consulting Services</v>
      </c>
      <c r="AT232" t="e">
        <f>VLOOKUP(AM232,#REF!,6,0)</f>
        <v>#REF!</v>
      </c>
      <c r="AU232" t="e">
        <f>VLOOKUP(AM232,#REF!,7,0)</f>
        <v>#REF!</v>
      </c>
      <c r="AV232" t="e">
        <f>VLOOKUP(AM232,#REF!,8,0)</f>
        <v>#REF!</v>
      </c>
      <c r="AW232" s="155">
        <v>506325</v>
      </c>
      <c r="AX232" t="str">
        <f>VLOOKUP($BA232,Jobcodemaster!$A:$J,4,0)</f>
        <v>M2</v>
      </c>
      <c r="AY232" t="str">
        <f>VLOOKUP($BA232,Jobcodemaster!$A:$J,5,0)</f>
        <v>L6</v>
      </c>
      <c r="AZ232" t="str">
        <f t="shared" si="98"/>
        <v>6</v>
      </c>
      <c r="BA232" s="155">
        <f t="shared" si="99"/>
        <v>20710</v>
      </c>
      <c r="BB232" t="str">
        <f>VLOOKUP($BA232,Jobcodemaster!$A:$J,7,0)</f>
        <v>20710.Managing Principal Consultant - M2</v>
      </c>
      <c r="BC232" t="str">
        <f>VLOOKUP($BA232,Jobcodemaster!$A:$J,9,0)</f>
        <v>Managing Principal Consultant</v>
      </c>
      <c r="BD232" t="str">
        <f>VLOOKUP($BA232,Jobcodemaster!$A:$J,2,0)</f>
        <v>Delivery</v>
      </c>
      <c r="BE232" t="str">
        <f>VLOOKUP($BA232,Jobcodemaster!$A:$J,3,0)</f>
        <v>B</v>
      </c>
      <c r="BF232" t="e">
        <f>VLOOKUP(AM232,#REF!,14,0)</f>
        <v>#REF!</v>
      </c>
      <c r="BG232" t="e">
        <f>VLOOKUP(AM232,#REF!,15,0)</f>
        <v>#REF!</v>
      </c>
      <c r="BH232" t="str">
        <f t="shared" si="100"/>
        <v>taishi.x.chaen@oracle.com</v>
      </c>
      <c r="BI232" s="95">
        <f t="shared" si="101"/>
        <v>40739</v>
      </c>
      <c r="BJ232" t="str">
        <f t="shared" si="102"/>
        <v>C</v>
      </c>
      <c r="BK232" t="str">
        <f t="shared" si="103"/>
        <v>JP-Tokyo-Akasaka Office</v>
      </c>
      <c r="BL232" t="str">
        <f t="shared" si="104"/>
        <v>ACB</v>
      </c>
      <c r="BM232" t="str">
        <f t="shared" si="105"/>
        <v>ﾁｬｴﾝ ﾀｲｼ</v>
      </c>
      <c r="BN232" t="str">
        <f t="shared" si="106"/>
        <v>Taishi Chaen</v>
      </c>
      <c r="BO232" s="164" t="str">
        <f t="shared" si="107"/>
        <v>Y</v>
      </c>
      <c r="BP232" t="str">
        <f t="shared" si="108"/>
        <v>ちゃえん たいし</v>
      </c>
      <c r="BQ232" t="e">
        <f>VLOOKUP(AM232,#REF!,12,0)</f>
        <v>#REF!</v>
      </c>
      <c r="BS232" s="173" t="str">
        <f t="shared" si="109"/>
        <v/>
      </c>
      <c r="BT232" s="173" t="str">
        <f t="shared" si="109"/>
        <v/>
      </c>
      <c r="BU232" s="173" t="str">
        <f t="shared" si="109"/>
        <v/>
      </c>
      <c r="BV232" s="173" t="str">
        <f t="shared" si="109"/>
        <v/>
      </c>
      <c r="BW232" s="173" t="e">
        <f t="shared" si="110"/>
        <v>#REF!</v>
      </c>
      <c r="BX232" s="173" t="str">
        <f t="shared" si="111"/>
        <v/>
      </c>
      <c r="BY232" s="174" t="str">
        <f t="shared" si="112"/>
        <v/>
      </c>
      <c r="BZ232" t="str">
        <f t="shared" si="113"/>
        <v/>
      </c>
      <c r="CA232" s="214" t="str">
        <f t="shared" si="114"/>
        <v/>
      </c>
      <c r="CB232" t="str">
        <f t="shared" si="115"/>
        <v/>
      </c>
      <c r="CC232" t="e">
        <f t="shared" si="116"/>
        <v>#REF!</v>
      </c>
      <c r="CD232" t="e">
        <f t="shared" si="92"/>
        <v>#REF!</v>
      </c>
      <c r="CE232" t="str">
        <f t="shared" si="117"/>
        <v/>
      </c>
      <c r="CF232" t="str">
        <f t="shared" si="118"/>
        <v/>
      </c>
      <c r="CG232" t="str">
        <f t="shared" si="119"/>
        <v/>
      </c>
    </row>
    <row r="233" spans="1:85">
      <c r="A233" t="s">
        <v>51</v>
      </c>
      <c r="B233">
        <v>6076</v>
      </c>
      <c r="C233" t="s">
        <v>1742</v>
      </c>
      <c r="D233" t="s">
        <v>1732</v>
      </c>
      <c r="E233" t="s">
        <v>54</v>
      </c>
      <c r="F233" t="s">
        <v>397</v>
      </c>
      <c r="G233" t="s">
        <v>1581</v>
      </c>
      <c r="H233" t="s">
        <v>1733</v>
      </c>
      <c r="I233" t="s">
        <v>55</v>
      </c>
      <c r="J233" t="s">
        <v>398</v>
      </c>
      <c r="K233" t="s">
        <v>1583</v>
      </c>
      <c r="L233" t="s">
        <v>1734</v>
      </c>
      <c r="M233" s="217">
        <v>506325</v>
      </c>
      <c r="N233" t="s">
        <v>233</v>
      </c>
      <c r="O233" t="s">
        <v>234</v>
      </c>
      <c r="P233" t="str">
        <f t="shared" si="93"/>
        <v>8</v>
      </c>
      <c r="Q233">
        <v>21510</v>
      </c>
      <c r="R233" t="s">
        <v>1743</v>
      </c>
      <c r="S233" t="s">
        <v>1744</v>
      </c>
      <c r="T233" t="s">
        <v>368</v>
      </c>
      <c r="U233" t="s">
        <v>61</v>
      </c>
      <c r="V233">
        <v>2921</v>
      </c>
      <c r="W233" t="s">
        <v>1579</v>
      </c>
      <c r="X233" t="s">
        <v>1745</v>
      </c>
      <c r="Y233" s="95">
        <v>42437</v>
      </c>
      <c r="Z233" t="s">
        <v>63</v>
      </c>
      <c r="AA233" t="s">
        <v>118</v>
      </c>
      <c r="AB233" t="s">
        <v>162</v>
      </c>
      <c r="AC233" t="s">
        <v>4337</v>
      </c>
      <c r="AD233" t="s">
        <v>1747</v>
      </c>
      <c r="AF233" t="s">
        <v>1748</v>
      </c>
      <c r="AG233" t="s">
        <v>1740</v>
      </c>
      <c r="AI233" s="146" t="e">
        <v>#N/A</v>
      </c>
      <c r="AJ233" t="str">
        <f t="shared" si="94"/>
        <v>Active</v>
      </c>
      <c r="AK233">
        <f t="shared" si="95"/>
        <v>6076</v>
      </c>
      <c r="AL233" t="str">
        <f t="shared" si="96"/>
        <v>松尾 美奈</v>
      </c>
      <c r="AM233" s="155" t="e">
        <f>+VLOOKUP($AK233,#REF!,3,0)</f>
        <v>#REF!</v>
      </c>
      <c r="AN233" t="e">
        <f t="shared" si="97"/>
        <v>#REF!</v>
      </c>
      <c r="AO233" s="154" t="s">
        <v>54</v>
      </c>
      <c r="AP233" t="e">
        <f>VLOOKUP(AM233,#REF!,2,0)</f>
        <v>#REF!</v>
      </c>
      <c r="AQ233" t="e">
        <f>VLOOKUP(AM233,#REF!,3,0)</f>
        <v>#REF!</v>
      </c>
      <c r="AR233" t="e">
        <f>VLOOKUP(AM233,#REF!,4,0)</f>
        <v>#REF!</v>
      </c>
      <c r="AS233" t="str">
        <f t="shared" si="91"/>
        <v>Oracle Consulting Services</v>
      </c>
      <c r="AT233" t="e">
        <f>VLOOKUP(AM233,#REF!,6,0)</f>
        <v>#REF!</v>
      </c>
      <c r="AU233" t="e">
        <f>VLOOKUP(AM233,#REF!,7,0)</f>
        <v>#REF!</v>
      </c>
      <c r="AV233" t="e">
        <f>VLOOKUP(AM233,#REF!,8,0)</f>
        <v>#REF!</v>
      </c>
      <c r="AW233" s="155">
        <v>506325</v>
      </c>
      <c r="AX233" t="str">
        <f>VLOOKUP($BA233,Jobcodemaster!$A:$J,4,0)</f>
        <v>M4</v>
      </c>
      <c r="AY233" t="str">
        <f>VLOOKUP($BA233,Jobcodemaster!$A:$J,5,0)</f>
        <v>L8</v>
      </c>
      <c r="AZ233" t="str">
        <f t="shared" si="98"/>
        <v>8</v>
      </c>
      <c r="BA233" s="155">
        <f t="shared" si="99"/>
        <v>21510</v>
      </c>
      <c r="BB233" t="str">
        <f>VLOOKUP($BA233,Jobcodemaster!$A:$J,7,0)</f>
        <v>21510.Consulting Technical Mgmt Director -M4</v>
      </c>
      <c r="BC233" t="str">
        <f>VLOOKUP($BA233,Jobcodemaster!$A:$J,9,0)</f>
        <v>Consulting Technical Mgmt Director</v>
      </c>
      <c r="BD233" t="str">
        <f>VLOOKUP($BA233,Jobcodemaster!$A:$J,2,0)</f>
        <v>Delivery</v>
      </c>
      <c r="BE233" t="str">
        <f>VLOOKUP($BA233,Jobcodemaster!$A:$J,3,0)</f>
        <v>B</v>
      </c>
      <c r="BF233" t="e">
        <f>VLOOKUP(AM233,#REF!,14,0)</f>
        <v>#REF!</v>
      </c>
      <c r="BG233" t="e">
        <f>VLOOKUP(AM233,#REF!,15,0)</f>
        <v>#REF!</v>
      </c>
      <c r="BH233" t="str">
        <f t="shared" si="100"/>
        <v>mina.matsuo@oracle.com</v>
      </c>
      <c r="BI233" s="95">
        <f t="shared" si="101"/>
        <v>42437</v>
      </c>
      <c r="BJ233" t="str">
        <f t="shared" si="102"/>
        <v>C</v>
      </c>
      <c r="BK233" t="str">
        <f t="shared" si="103"/>
        <v>JP-Tokyo-Akasaka Office</v>
      </c>
      <c r="BL233" t="str">
        <f t="shared" si="104"/>
        <v>ACB</v>
      </c>
      <c r="BM233" t="str">
        <f t="shared" si="105"/>
        <v>ﾏﾂｵ ﾐﾅ</v>
      </c>
      <c r="BN233" t="str">
        <f t="shared" si="106"/>
        <v>Mina Matsuo</v>
      </c>
      <c r="BO233" s="164">
        <f t="shared" si="107"/>
        <v>0</v>
      </c>
      <c r="BP233" t="str">
        <f t="shared" si="108"/>
        <v>まつお みな</v>
      </c>
      <c r="BQ233" t="e">
        <f>VLOOKUP(AM233,#REF!,12,0)</f>
        <v>#REF!</v>
      </c>
      <c r="BS233" s="173" t="str">
        <f t="shared" si="109"/>
        <v/>
      </c>
      <c r="BT233" s="173" t="str">
        <f t="shared" si="109"/>
        <v/>
      </c>
      <c r="BU233" s="173" t="str">
        <f t="shared" si="109"/>
        <v/>
      </c>
      <c r="BV233" s="173" t="str">
        <f t="shared" si="109"/>
        <v/>
      </c>
      <c r="BW233" s="173" t="e">
        <f t="shared" si="110"/>
        <v>#REF!</v>
      </c>
      <c r="BX233" s="173" t="str">
        <f t="shared" si="111"/>
        <v/>
      </c>
      <c r="BY233" s="174" t="str">
        <f t="shared" si="112"/>
        <v/>
      </c>
      <c r="BZ233" t="str">
        <f t="shared" si="113"/>
        <v/>
      </c>
      <c r="CA233" s="214" t="str">
        <f t="shared" si="114"/>
        <v/>
      </c>
      <c r="CB233" t="str">
        <f t="shared" si="115"/>
        <v/>
      </c>
      <c r="CC233" t="e">
        <f t="shared" si="116"/>
        <v>#REF!</v>
      </c>
      <c r="CD233" t="e">
        <f t="shared" si="92"/>
        <v>#REF!</v>
      </c>
      <c r="CE233" t="str">
        <f t="shared" si="117"/>
        <v/>
      </c>
      <c r="CF233" t="str">
        <f t="shared" si="118"/>
        <v/>
      </c>
      <c r="CG233" t="str">
        <f t="shared" si="119"/>
        <v/>
      </c>
    </row>
    <row r="234" spans="1:85">
      <c r="A234" t="s">
        <v>51</v>
      </c>
      <c r="B234">
        <v>1350</v>
      </c>
      <c r="C234" t="s">
        <v>1750</v>
      </c>
      <c r="D234" t="s">
        <v>1732</v>
      </c>
      <c r="E234" t="s">
        <v>54</v>
      </c>
      <c r="F234" t="s">
        <v>397</v>
      </c>
      <c r="G234" t="s">
        <v>1581</v>
      </c>
      <c r="H234" t="s">
        <v>1733</v>
      </c>
      <c r="I234" t="s">
        <v>55</v>
      </c>
      <c r="J234" t="s">
        <v>398</v>
      </c>
      <c r="K234" t="s">
        <v>1583</v>
      </c>
      <c r="L234" t="s">
        <v>1734</v>
      </c>
      <c r="M234" s="217">
        <v>506325</v>
      </c>
      <c r="N234" t="s">
        <v>169</v>
      </c>
      <c r="O234" t="s">
        <v>170</v>
      </c>
      <c r="P234" t="str">
        <f t="shared" si="93"/>
        <v>7</v>
      </c>
      <c r="Q234">
        <v>21640</v>
      </c>
      <c r="R234" t="s">
        <v>1172</v>
      </c>
      <c r="S234" t="s">
        <v>1173</v>
      </c>
      <c r="T234" t="s">
        <v>529</v>
      </c>
      <c r="U234" t="s">
        <v>61</v>
      </c>
      <c r="V234">
        <v>4336</v>
      </c>
      <c r="W234" t="s">
        <v>1731</v>
      </c>
      <c r="X234" t="s">
        <v>1751</v>
      </c>
      <c r="Y234" s="95">
        <v>35735</v>
      </c>
      <c r="Z234" t="s">
        <v>63</v>
      </c>
      <c r="AA234" t="s">
        <v>118</v>
      </c>
      <c r="AB234" t="s">
        <v>162</v>
      </c>
      <c r="AC234" t="s">
        <v>4338</v>
      </c>
      <c r="AD234" t="s">
        <v>1753</v>
      </c>
      <c r="AF234" t="s">
        <v>1754</v>
      </c>
      <c r="AG234" t="s">
        <v>1740</v>
      </c>
      <c r="AI234" s="146" t="e">
        <v>#N/A</v>
      </c>
      <c r="AJ234" t="str">
        <f t="shared" si="94"/>
        <v>Active</v>
      </c>
      <c r="AK234">
        <f t="shared" si="95"/>
        <v>1350</v>
      </c>
      <c r="AL234" t="str">
        <f t="shared" si="96"/>
        <v>峯島 久樹</v>
      </c>
      <c r="AM234" s="155" t="e">
        <f>+VLOOKUP($AK234,#REF!,3,0)</f>
        <v>#REF!</v>
      </c>
      <c r="AN234" t="e">
        <f t="shared" si="97"/>
        <v>#REF!</v>
      </c>
      <c r="AO234" s="154" t="s">
        <v>54</v>
      </c>
      <c r="AP234" t="e">
        <f>VLOOKUP(AM234,#REF!,2,0)</f>
        <v>#REF!</v>
      </c>
      <c r="AQ234" t="e">
        <f>VLOOKUP(AM234,#REF!,3,0)</f>
        <v>#REF!</v>
      </c>
      <c r="AR234" t="e">
        <f>VLOOKUP(AM234,#REF!,4,0)</f>
        <v>#REF!</v>
      </c>
      <c r="AS234" t="str">
        <f t="shared" si="91"/>
        <v>Oracle Consulting Services</v>
      </c>
      <c r="AT234" t="e">
        <f>VLOOKUP(AM234,#REF!,6,0)</f>
        <v>#REF!</v>
      </c>
      <c r="AU234" t="e">
        <f>VLOOKUP(AM234,#REF!,7,0)</f>
        <v>#REF!</v>
      </c>
      <c r="AV234" t="e">
        <f>VLOOKUP(AM234,#REF!,8,0)</f>
        <v>#REF!</v>
      </c>
      <c r="AW234" s="155">
        <v>506325</v>
      </c>
      <c r="AX234" t="str">
        <f>VLOOKUP($BA234,Jobcodemaster!$A:$J,4,0)</f>
        <v>IC4</v>
      </c>
      <c r="AY234" t="str">
        <f>VLOOKUP($BA234,Jobcodemaster!$A:$J,5,0)</f>
        <v>L7</v>
      </c>
      <c r="AZ234" t="str">
        <f t="shared" si="98"/>
        <v>7</v>
      </c>
      <c r="BA234" s="155">
        <f t="shared" si="99"/>
        <v>21640</v>
      </c>
      <c r="BB234" t="str">
        <f>VLOOKUP($BA234,Jobcodemaster!$A:$J,7,0)</f>
        <v>21640.Consulting Solution Manager - IC4</v>
      </c>
      <c r="BC234" t="str">
        <f>VLOOKUP($BA234,Jobcodemaster!$A:$J,9,0)</f>
        <v>Consulting Solution Manager</v>
      </c>
      <c r="BD234" t="str">
        <f>VLOOKUP($BA234,Jobcodemaster!$A:$J,2,0)</f>
        <v>Solution</v>
      </c>
      <c r="BE234" t="str">
        <f>VLOOKUP($BA234,Jobcodemaster!$A:$J,3,0)</f>
        <v>B</v>
      </c>
      <c r="BF234" t="e">
        <f>VLOOKUP(AM234,#REF!,14,0)</f>
        <v>#REF!</v>
      </c>
      <c r="BG234" t="e">
        <f>VLOOKUP(AM234,#REF!,15,0)</f>
        <v>#REF!</v>
      </c>
      <c r="BH234" t="str">
        <f t="shared" si="100"/>
        <v>hisaki.mineshima@oracle.com</v>
      </c>
      <c r="BI234" s="95">
        <f t="shared" si="101"/>
        <v>35735</v>
      </c>
      <c r="BJ234" t="str">
        <f t="shared" si="102"/>
        <v>C</v>
      </c>
      <c r="BK234" t="str">
        <f t="shared" si="103"/>
        <v>JP-Tokyo-Akasaka Office</v>
      </c>
      <c r="BL234" t="str">
        <f t="shared" si="104"/>
        <v>ACB</v>
      </c>
      <c r="BM234" t="str">
        <f t="shared" si="105"/>
        <v>ﾐﾈｼﾏ ﾋｻｷ</v>
      </c>
      <c r="BN234" t="str">
        <f t="shared" si="106"/>
        <v>Hisaki Mineshima</v>
      </c>
      <c r="BO234" s="164">
        <f t="shared" si="107"/>
        <v>0</v>
      </c>
      <c r="BP234" t="str">
        <f t="shared" si="108"/>
        <v>みねしま ひさき</v>
      </c>
      <c r="BQ234" t="e">
        <f>VLOOKUP(AM234,#REF!,12,0)</f>
        <v>#REF!</v>
      </c>
      <c r="BS234" s="173" t="str">
        <f t="shared" si="109"/>
        <v/>
      </c>
      <c r="BT234" s="173" t="str">
        <f t="shared" si="109"/>
        <v/>
      </c>
      <c r="BU234" s="173" t="str">
        <f t="shared" si="109"/>
        <v/>
      </c>
      <c r="BV234" s="173" t="str">
        <f t="shared" si="109"/>
        <v/>
      </c>
      <c r="BW234" s="173" t="e">
        <f t="shared" si="110"/>
        <v>#REF!</v>
      </c>
      <c r="BX234" s="173" t="str">
        <f t="shared" si="111"/>
        <v/>
      </c>
      <c r="BY234" s="174" t="str">
        <f t="shared" si="112"/>
        <v/>
      </c>
      <c r="BZ234" t="str">
        <f t="shared" si="113"/>
        <v/>
      </c>
      <c r="CA234" s="214" t="str">
        <f t="shared" si="114"/>
        <v/>
      </c>
      <c r="CB234" t="str">
        <f t="shared" si="115"/>
        <v/>
      </c>
      <c r="CC234" t="e">
        <f t="shared" si="116"/>
        <v>#REF!</v>
      </c>
      <c r="CD234" t="e">
        <f t="shared" si="92"/>
        <v>#REF!</v>
      </c>
      <c r="CE234" t="str">
        <f t="shared" si="117"/>
        <v/>
      </c>
      <c r="CF234" t="str">
        <f t="shared" si="118"/>
        <v/>
      </c>
      <c r="CG234" t="str">
        <f t="shared" si="119"/>
        <v/>
      </c>
    </row>
    <row r="235" spans="1:85">
      <c r="A235" t="s">
        <v>51</v>
      </c>
      <c r="B235">
        <v>3009</v>
      </c>
      <c r="C235" t="s">
        <v>1756</v>
      </c>
      <c r="D235" t="s">
        <v>1732</v>
      </c>
      <c r="E235" t="s">
        <v>54</v>
      </c>
      <c r="F235" t="s">
        <v>397</v>
      </c>
      <c r="G235" t="s">
        <v>1581</v>
      </c>
      <c r="H235" t="s">
        <v>1733</v>
      </c>
      <c r="I235" t="s">
        <v>55</v>
      </c>
      <c r="J235" t="s">
        <v>398</v>
      </c>
      <c r="K235" t="s">
        <v>1583</v>
      </c>
      <c r="L235" t="s">
        <v>1734</v>
      </c>
      <c r="M235" s="217">
        <v>506325</v>
      </c>
      <c r="N235" t="s">
        <v>123</v>
      </c>
      <c r="O235" t="s">
        <v>158</v>
      </c>
      <c r="P235" t="str">
        <f t="shared" si="93"/>
        <v>6</v>
      </c>
      <c r="Q235">
        <v>20610</v>
      </c>
      <c r="R235" t="s">
        <v>590</v>
      </c>
      <c r="S235" t="s">
        <v>591</v>
      </c>
      <c r="T235" t="s">
        <v>368</v>
      </c>
      <c r="U235" t="s">
        <v>61</v>
      </c>
      <c r="V235">
        <v>4336</v>
      </c>
      <c r="W235" t="s">
        <v>1731</v>
      </c>
      <c r="X235" t="s">
        <v>1757</v>
      </c>
      <c r="Y235" s="95">
        <v>38702</v>
      </c>
      <c r="Z235" t="s">
        <v>63</v>
      </c>
      <c r="AA235" t="s">
        <v>118</v>
      </c>
      <c r="AB235" t="s">
        <v>162</v>
      </c>
      <c r="AC235" t="s">
        <v>4339</v>
      </c>
      <c r="AD235" t="s">
        <v>1759</v>
      </c>
      <c r="AF235" t="s">
        <v>1760</v>
      </c>
      <c r="AG235" t="s">
        <v>1740</v>
      </c>
      <c r="AI235" s="146" t="e">
        <v>#N/A</v>
      </c>
      <c r="AJ235" t="str">
        <f t="shared" si="94"/>
        <v>Active</v>
      </c>
      <c r="AK235">
        <f t="shared" si="95"/>
        <v>3009</v>
      </c>
      <c r="AL235" t="str">
        <f t="shared" si="96"/>
        <v>久保田 誠治</v>
      </c>
      <c r="AM235" s="155" t="e">
        <f>+VLOOKUP($AK235,#REF!,3,0)</f>
        <v>#REF!</v>
      </c>
      <c r="AN235" t="e">
        <f t="shared" si="97"/>
        <v>#REF!</v>
      </c>
      <c r="AO235" s="154" t="s">
        <v>54</v>
      </c>
      <c r="AP235" t="e">
        <f>VLOOKUP(AM235,#REF!,2,0)</f>
        <v>#REF!</v>
      </c>
      <c r="AQ235" t="e">
        <f>VLOOKUP(AM235,#REF!,3,0)</f>
        <v>#REF!</v>
      </c>
      <c r="AR235" t="e">
        <f>VLOOKUP(AM235,#REF!,4,0)</f>
        <v>#REF!</v>
      </c>
      <c r="AS235" t="str">
        <f t="shared" si="91"/>
        <v>Oracle Consulting Services</v>
      </c>
      <c r="AT235" t="e">
        <f>VLOOKUP(AM235,#REF!,6,0)</f>
        <v>#REF!</v>
      </c>
      <c r="AU235" t="e">
        <f>VLOOKUP(AM235,#REF!,7,0)</f>
        <v>#REF!</v>
      </c>
      <c r="AV235" t="e">
        <f>VLOOKUP(AM235,#REF!,8,0)</f>
        <v>#REF!</v>
      </c>
      <c r="AW235" s="155">
        <v>506325</v>
      </c>
      <c r="AX235" t="str">
        <f>VLOOKUP($BA235,Jobcodemaster!$A:$J,4,0)</f>
        <v>IC3</v>
      </c>
      <c r="AY235" t="str">
        <f>VLOOKUP($BA235,Jobcodemaster!$A:$J,5,0)</f>
        <v>L6</v>
      </c>
      <c r="AZ235" t="str">
        <f t="shared" si="98"/>
        <v>6</v>
      </c>
      <c r="BA235" s="155">
        <f t="shared" si="99"/>
        <v>20610</v>
      </c>
      <c r="BB235" t="str">
        <f>VLOOKUP($BA235,Jobcodemaster!$A:$J,7,0)</f>
        <v>20610.Senior Principal Consultant - IC3</v>
      </c>
      <c r="BC235" t="str">
        <f>VLOOKUP($BA235,Jobcodemaster!$A:$J,9,0)</f>
        <v>Senior Principal Consultant</v>
      </c>
      <c r="BD235" t="str">
        <f>VLOOKUP($BA235,Jobcodemaster!$A:$J,2,0)</f>
        <v>Delivery</v>
      </c>
      <c r="BE235" t="str">
        <f>VLOOKUP($BA235,Jobcodemaster!$A:$J,3,0)</f>
        <v>B</v>
      </c>
      <c r="BF235" t="e">
        <f>VLOOKUP(AM235,#REF!,14,0)</f>
        <v>#REF!</v>
      </c>
      <c r="BG235" t="e">
        <f>VLOOKUP(AM235,#REF!,15,0)</f>
        <v>#REF!</v>
      </c>
      <c r="BH235" t="str">
        <f t="shared" si="100"/>
        <v>seiji.kubota@oracle.com</v>
      </c>
      <c r="BI235" s="95">
        <f t="shared" si="101"/>
        <v>38702</v>
      </c>
      <c r="BJ235" t="str">
        <f t="shared" si="102"/>
        <v>C</v>
      </c>
      <c r="BK235" t="str">
        <f t="shared" si="103"/>
        <v>JP-Tokyo-Akasaka Office</v>
      </c>
      <c r="BL235" t="str">
        <f t="shared" si="104"/>
        <v>ACB</v>
      </c>
      <c r="BM235" t="str">
        <f t="shared" si="105"/>
        <v>ｸﾎﾞﾀ ｾｲｼﾞ</v>
      </c>
      <c r="BN235" t="str">
        <f t="shared" si="106"/>
        <v>Seiji Kubota</v>
      </c>
      <c r="BO235" s="164">
        <f t="shared" si="107"/>
        <v>0</v>
      </c>
      <c r="BP235" t="str">
        <f t="shared" si="108"/>
        <v>くぼた せいじ</v>
      </c>
      <c r="BQ235" t="e">
        <f>VLOOKUP(AM235,#REF!,12,0)</f>
        <v>#REF!</v>
      </c>
      <c r="BS235" s="173" t="str">
        <f t="shared" si="109"/>
        <v/>
      </c>
      <c r="BT235" s="173" t="str">
        <f t="shared" si="109"/>
        <v/>
      </c>
      <c r="BU235" s="173" t="str">
        <f t="shared" si="109"/>
        <v/>
      </c>
      <c r="BV235" s="173" t="str">
        <f t="shared" si="109"/>
        <v/>
      </c>
      <c r="BW235" s="173" t="e">
        <f t="shared" si="110"/>
        <v>#REF!</v>
      </c>
      <c r="BX235" s="173" t="str">
        <f t="shared" si="111"/>
        <v/>
      </c>
      <c r="BY235" s="174" t="str">
        <f t="shared" si="112"/>
        <v/>
      </c>
      <c r="BZ235" t="str">
        <f t="shared" si="113"/>
        <v/>
      </c>
      <c r="CA235" s="214" t="str">
        <f t="shared" si="114"/>
        <v/>
      </c>
      <c r="CB235" t="str">
        <f t="shared" si="115"/>
        <v/>
      </c>
      <c r="CC235" t="e">
        <f t="shared" si="116"/>
        <v>#REF!</v>
      </c>
      <c r="CD235" t="e">
        <f t="shared" si="92"/>
        <v>#REF!</v>
      </c>
      <c r="CE235" t="str">
        <f t="shared" si="117"/>
        <v/>
      </c>
      <c r="CF235" t="str">
        <f t="shared" si="118"/>
        <v/>
      </c>
      <c r="CG235" t="str">
        <f t="shared" si="119"/>
        <v/>
      </c>
    </row>
    <row r="236" spans="1:85">
      <c r="A236" t="s">
        <v>51</v>
      </c>
      <c r="B236">
        <v>3808</v>
      </c>
      <c r="C236" t="s">
        <v>1762</v>
      </c>
      <c r="D236" t="s">
        <v>1732</v>
      </c>
      <c r="E236" t="s">
        <v>54</v>
      </c>
      <c r="F236" t="s">
        <v>397</v>
      </c>
      <c r="G236" t="s">
        <v>1581</v>
      </c>
      <c r="H236" t="s">
        <v>1733</v>
      </c>
      <c r="I236" t="s">
        <v>55</v>
      </c>
      <c r="J236" t="s">
        <v>398</v>
      </c>
      <c r="K236" t="s">
        <v>1583</v>
      </c>
      <c r="L236" t="s">
        <v>1734</v>
      </c>
      <c r="M236" s="217">
        <v>506325</v>
      </c>
      <c r="N236" t="s">
        <v>123</v>
      </c>
      <c r="O236" t="s">
        <v>158</v>
      </c>
      <c r="P236" t="str">
        <f t="shared" si="93"/>
        <v>6</v>
      </c>
      <c r="Q236">
        <v>21630</v>
      </c>
      <c r="R236" t="s">
        <v>527</v>
      </c>
      <c r="S236" t="s">
        <v>528</v>
      </c>
      <c r="T236" t="s">
        <v>529</v>
      </c>
      <c r="U236" t="s">
        <v>61</v>
      </c>
      <c r="V236">
        <v>4336</v>
      </c>
      <c r="W236" t="s">
        <v>1731</v>
      </c>
      <c r="X236" t="s">
        <v>1763</v>
      </c>
      <c r="Y236" s="95">
        <v>39630</v>
      </c>
      <c r="Z236" t="s">
        <v>63</v>
      </c>
      <c r="AA236" t="s">
        <v>118</v>
      </c>
      <c r="AB236" t="s">
        <v>162</v>
      </c>
      <c r="AC236" t="s">
        <v>4340</v>
      </c>
      <c r="AD236" t="s">
        <v>1765</v>
      </c>
      <c r="AF236" t="s">
        <v>1766</v>
      </c>
      <c r="AG236" t="s">
        <v>1740</v>
      </c>
      <c r="AI236" s="146" t="e">
        <v>#N/A</v>
      </c>
      <c r="AJ236" t="str">
        <f t="shared" si="94"/>
        <v>Active</v>
      </c>
      <c r="AK236">
        <f t="shared" si="95"/>
        <v>3808</v>
      </c>
      <c r="AL236" t="str">
        <f t="shared" si="96"/>
        <v>高野 利之</v>
      </c>
      <c r="AM236" s="155" t="e">
        <f>+VLOOKUP($AK236,#REF!,3,0)</f>
        <v>#REF!</v>
      </c>
      <c r="AN236" t="e">
        <f t="shared" si="97"/>
        <v>#REF!</v>
      </c>
      <c r="AO236" s="154" t="s">
        <v>54</v>
      </c>
      <c r="AP236" t="e">
        <f>VLOOKUP(AM236,#REF!,2,0)</f>
        <v>#REF!</v>
      </c>
      <c r="AQ236" t="e">
        <f>VLOOKUP(AM236,#REF!,3,0)</f>
        <v>#REF!</v>
      </c>
      <c r="AR236" t="e">
        <f>VLOOKUP(AM236,#REF!,4,0)</f>
        <v>#REF!</v>
      </c>
      <c r="AS236" t="str">
        <f t="shared" si="91"/>
        <v>Oracle Consulting Services</v>
      </c>
      <c r="AT236" t="e">
        <f>VLOOKUP(AM236,#REF!,6,0)</f>
        <v>#REF!</v>
      </c>
      <c r="AU236" t="e">
        <f>VLOOKUP(AM236,#REF!,7,0)</f>
        <v>#REF!</v>
      </c>
      <c r="AV236" t="e">
        <f>VLOOKUP(AM236,#REF!,8,0)</f>
        <v>#REF!</v>
      </c>
      <c r="AW236" s="155">
        <v>506325</v>
      </c>
      <c r="AX236" t="str">
        <f>VLOOKUP($BA236,Jobcodemaster!$A:$J,4,0)</f>
        <v>IC3</v>
      </c>
      <c r="AY236" t="str">
        <f>VLOOKUP($BA236,Jobcodemaster!$A:$J,5,0)</f>
        <v>L6</v>
      </c>
      <c r="AZ236" t="str">
        <f t="shared" si="98"/>
        <v>6</v>
      </c>
      <c r="BA236" s="155">
        <f t="shared" si="99"/>
        <v>21630</v>
      </c>
      <c r="BB236" t="str">
        <f>VLOOKUP($BA236,Jobcodemaster!$A:$J,7,0)</f>
        <v>21630.Consulting Solution Lead - IC3</v>
      </c>
      <c r="BC236" t="str">
        <f>VLOOKUP($BA236,Jobcodemaster!$A:$J,9,0)</f>
        <v>Consulting Solution Lead</v>
      </c>
      <c r="BD236" t="str">
        <f>VLOOKUP($BA236,Jobcodemaster!$A:$J,2,0)</f>
        <v>Solution</v>
      </c>
      <c r="BE236" t="str">
        <f>VLOOKUP($BA236,Jobcodemaster!$A:$J,3,0)</f>
        <v>B</v>
      </c>
      <c r="BF236" t="e">
        <f>VLOOKUP(AM236,#REF!,14,0)</f>
        <v>#REF!</v>
      </c>
      <c r="BG236" t="e">
        <f>VLOOKUP(AM236,#REF!,15,0)</f>
        <v>#REF!</v>
      </c>
      <c r="BH236" t="str">
        <f t="shared" si="100"/>
        <v>toshiyuki.takano@oracle.com</v>
      </c>
      <c r="BI236" s="95">
        <f t="shared" si="101"/>
        <v>39630</v>
      </c>
      <c r="BJ236" t="str">
        <f t="shared" si="102"/>
        <v>C</v>
      </c>
      <c r="BK236" t="str">
        <f t="shared" si="103"/>
        <v>JP-Tokyo-Akasaka Office</v>
      </c>
      <c r="BL236" t="str">
        <f t="shared" si="104"/>
        <v>ACB</v>
      </c>
      <c r="BM236" t="str">
        <f t="shared" si="105"/>
        <v>ﾀｶﾉ ﾄｼﾕｷ</v>
      </c>
      <c r="BN236" t="str">
        <f t="shared" si="106"/>
        <v>Toshiyuki Takano</v>
      </c>
      <c r="BO236" s="164">
        <f t="shared" si="107"/>
        <v>0</v>
      </c>
      <c r="BP236" t="str">
        <f t="shared" si="108"/>
        <v>たかの としゆき</v>
      </c>
      <c r="BQ236" t="e">
        <f>VLOOKUP(AM236,#REF!,12,0)</f>
        <v>#REF!</v>
      </c>
      <c r="BS236" s="173" t="str">
        <f t="shared" si="109"/>
        <v/>
      </c>
      <c r="BT236" s="173" t="str">
        <f t="shared" si="109"/>
        <v/>
      </c>
      <c r="BU236" s="173" t="str">
        <f t="shared" si="109"/>
        <v/>
      </c>
      <c r="BV236" s="173" t="str">
        <f t="shared" si="109"/>
        <v/>
      </c>
      <c r="BW236" s="173" t="e">
        <f t="shared" si="110"/>
        <v>#REF!</v>
      </c>
      <c r="BX236" s="173" t="str">
        <f t="shared" si="111"/>
        <v/>
      </c>
      <c r="BY236" s="174" t="str">
        <f t="shared" si="112"/>
        <v/>
      </c>
      <c r="BZ236" t="str">
        <f t="shared" si="113"/>
        <v/>
      </c>
      <c r="CA236" s="214" t="str">
        <f t="shared" si="114"/>
        <v/>
      </c>
      <c r="CB236" t="str">
        <f t="shared" si="115"/>
        <v/>
      </c>
      <c r="CC236" t="e">
        <f t="shared" si="116"/>
        <v>#REF!</v>
      </c>
      <c r="CD236" t="e">
        <f t="shared" si="92"/>
        <v>#REF!</v>
      </c>
      <c r="CE236" t="str">
        <f t="shared" si="117"/>
        <v/>
      </c>
      <c r="CF236" t="str">
        <f t="shared" si="118"/>
        <v/>
      </c>
      <c r="CG236" t="str">
        <f t="shared" si="119"/>
        <v/>
      </c>
    </row>
    <row r="237" spans="1:85">
      <c r="A237" t="s">
        <v>51</v>
      </c>
      <c r="B237">
        <v>4890</v>
      </c>
      <c r="C237" t="s">
        <v>1768</v>
      </c>
      <c r="D237" t="s">
        <v>1732</v>
      </c>
      <c r="E237" t="s">
        <v>54</v>
      </c>
      <c r="F237" t="s">
        <v>397</v>
      </c>
      <c r="G237" t="s">
        <v>1581</v>
      </c>
      <c r="H237" t="s">
        <v>1733</v>
      </c>
      <c r="I237" t="s">
        <v>55</v>
      </c>
      <c r="J237" t="s">
        <v>398</v>
      </c>
      <c r="K237" t="s">
        <v>1583</v>
      </c>
      <c r="L237" t="s">
        <v>1734</v>
      </c>
      <c r="M237" s="217">
        <v>506325</v>
      </c>
      <c r="N237" t="s">
        <v>123</v>
      </c>
      <c r="O237" t="s">
        <v>158</v>
      </c>
      <c r="P237" t="str">
        <f t="shared" si="93"/>
        <v>6</v>
      </c>
      <c r="Q237" s="149">
        <v>12609</v>
      </c>
      <c r="R237" t="s">
        <v>632</v>
      </c>
      <c r="S237" t="s">
        <v>633</v>
      </c>
      <c r="T237" t="s">
        <v>619</v>
      </c>
      <c r="U237" t="s">
        <v>61</v>
      </c>
      <c r="V237">
        <v>4336</v>
      </c>
      <c r="W237" t="s">
        <v>1731</v>
      </c>
      <c r="X237" t="s">
        <v>1769</v>
      </c>
      <c r="Y237" s="95">
        <v>41699</v>
      </c>
      <c r="Z237" t="s">
        <v>63</v>
      </c>
      <c r="AA237" t="s">
        <v>118</v>
      </c>
      <c r="AB237" t="s">
        <v>162</v>
      </c>
      <c r="AC237" t="s">
        <v>4341</v>
      </c>
      <c r="AD237" t="s">
        <v>1771</v>
      </c>
      <c r="AF237" t="s">
        <v>1772</v>
      </c>
      <c r="AG237" t="s">
        <v>1740</v>
      </c>
      <c r="AI237" s="146" t="s">
        <v>5018</v>
      </c>
      <c r="AJ237" t="str">
        <f t="shared" si="94"/>
        <v>Active</v>
      </c>
      <c r="AK237">
        <f t="shared" si="95"/>
        <v>4890</v>
      </c>
      <c r="AL237" t="str">
        <f t="shared" si="96"/>
        <v>鈴木 祐一郎</v>
      </c>
      <c r="AM237" s="155" t="e">
        <f>+VLOOKUP($AK237,#REF!,3,0)</f>
        <v>#REF!</v>
      </c>
      <c r="AN237" t="e">
        <f t="shared" si="97"/>
        <v>#REF!</v>
      </c>
      <c r="AO237" s="154" t="s">
        <v>54</v>
      </c>
      <c r="AP237" t="e">
        <f>VLOOKUP(AM237,#REF!,2,0)</f>
        <v>#REF!</v>
      </c>
      <c r="AQ237" t="e">
        <f>VLOOKUP(AM237,#REF!,3,0)</f>
        <v>#REF!</v>
      </c>
      <c r="AR237" t="e">
        <f>VLOOKUP(AM237,#REF!,4,0)</f>
        <v>#REF!</v>
      </c>
      <c r="AS237" t="str">
        <f t="shared" si="91"/>
        <v>Oracle Consulting Services</v>
      </c>
      <c r="AT237" t="e">
        <f>VLOOKUP(AM237,#REF!,6,0)</f>
        <v>#REF!</v>
      </c>
      <c r="AU237" t="e">
        <f>VLOOKUP(AM237,#REF!,7,0)</f>
        <v>#REF!</v>
      </c>
      <c r="AV237" t="e">
        <f>VLOOKUP(AM237,#REF!,8,0)</f>
        <v>#REF!</v>
      </c>
      <c r="AW237" s="155">
        <v>506325</v>
      </c>
      <c r="AX237" t="str">
        <f>VLOOKUP($BA237,Jobcodemaster!$A:$J,4,0)</f>
        <v>IC3</v>
      </c>
      <c r="AY237" t="str">
        <f>VLOOKUP($BA237,Jobcodemaster!$A:$J,5,0)</f>
        <v>L6</v>
      </c>
      <c r="AZ237" t="str">
        <f t="shared" si="98"/>
        <v>6</v>
      </c>
      <c r="BA237" s="155">
        <f t="shared" si="99"/>
        <v>12609</v>
      </c>
      <c r="BB237" t="str">
        <f>VLOOKUP($BA237,Jobcodemaster!$A:$J,7,0)</f>
        <v>12609.Consulting Project Senior Principal - IC3</v>
      </c>
      <c r="BC237" t="str">
        <f>VLOOKUP($BA237,Jobcodemaster!$A:$J,9,0)</f>
        <v>Consulting Project Senior Principal Consultant</v>
      </c>
      <c r="BD237" t="str">
        <f>VLOOKUP($BA237,Jobcodemaster!$A:$J,2,0)</f>
        <v>Project</v>
      </c>
      <c r="BE237" t="str">
        <f>VLOOKUP($BA237,Jobcodemaster!$A:$J,3,0)</f>
        <v>B</v>
      </c>
      <c r="BF237" t="e">
        <f>VLOOKUP(AM237,#REF!,14,0)</f>
        <v>#REF!</v>
      </c>
      <c r="BG237" t="e">
        <f>VLOOKUP(AM237,#REF!,15,0)</f>
        <v>#REF!</v>
      </c>
      <c r="BH237" t="str">
        <f t="shared" si="100"/>
        <v>yuichiro.suzuki@oracle.com</v>
      </c>
      <c r="BI237" s="95">
        <f t="shared" si="101"/>
        <v>41699</v>
      </c>
      <c r="BJ237" t="str">
        <f t="shared" si="102"/>
        <v>C</v>
      </c>
      <c r="BK237" t="str">
        <f t="shared" si="103"/>
        <v>JP-Tokyo-Akasaka Office</v>
      </c>
      <c r="BL237" t="str">
        <f t="shared" si="104"/>
        <v>ACB</v>
      </c>
      <c r="BM237" t="str">
        <f t="shared" si="105"/>
        <v>ｽｽﾞｷ ﾕｳｲﾁﾛｳ</v>
      </c>
      <c r="BN237" t="str">
        <f t="shared" si="106"/>
        <v>Yuichiro Suzuki</v>
      </c>
      <c r="BO237" s="164">
        <f t="shared" si="107"/>
        <v>0</v>
      </c>
      <c r="BP237" t="str">
        <f t="shared" si="108"/>
        <v>すずき ゆういちろう</v>
      </c>
      <c r="BQ237" t="e">
        <f>VLOOKUP(AM237,#REF!,12,0)</f>
        <v>#REF!</v>
      </c>
      <c r="BS237" s="173" t="str">
        <f t="shared" si="109"/>
        <v/>
      </c>
      <c r="BT237" s="173" t="str">
        <f t="shared" si="109"/>
        <v/>
      </c>
      <c r="BU237" s="173" t="str">
        <f t="shared" si="109"/>
        <v/>
      </c>
      <c r="BV237" s="173" t="str">
        <f t="shared" si="109"/>
        <v/>
      </c>
      <c r="BW237" s="173" t="e">
        <f t="shared" si="110"/>
        <v>#REF!</v>
      </c>
      <c r="BX237" s="173" t="str">
        <f t="shared" si="111"/>
        <v/>
      </c>
      <c r="BY237" s="174" t="str">
        <f t="shared" si="112"/>
        <v/>
      </c>
      <c r="BZ237" t="str">
        <f t="shared" si="113"/>
        <v/>
      </c>
      <c r="CA237" s="214" t="str">
        <f t="shared" si="114"/>
        <v/>
      </c>
      <c r="CB237" t="str">
        <f t="shared" si="115"/>
        <v/>
      </c>
      <c r="CC237" t="e">
        <f t="shared" si="116"/>
        <v>#REF!</v>
      </c>
      <c r="CD237" t="e">
        <f t="shared" si="92"/>
        <v>#REF!</v>
      </c>
      <c r="CE237" t="str">
        <f t="shared" si="117"/>
        <v/>
      </c>
      <c r="CF237" t="str">
        <f t="shared" si="118"/>
        <v/>
      </c>
      <c r="CG237" t="str">
        <f t="shared" si="119"/>
        <v/>
      </c>
    </row>
    <row r="238" spans="1:85">
      <c r="A238" t="s">
        <v>51</v>
      </c>
      <c r="B238">
        <v>1076204</v>
      </c>
      <c r="C238" t="s">
        <v>1774</v>
      </c>
      <c r="D238" t="s">
        <v>1732</v>
      </c>
      <c r="E238" t="s">
        <v>54</v>
      </c>
      <c r="F238" t="s">
        <v>397</v>
      </c>
      <c r="G238" t="s">
        <v>1581</v>
      </c>
      <c r="H238" t="s">
        <v>1733</v>
      </c>
      <c r="I238" t="s">
        <v>55</v>
      </c>
      <c r="J238" t="s">
        <v>398</v>
      </c>
      <c r="K238" t="s">
        <v>1583</v>
      </c>
      <c r="L238" t="s">
        <v>1734</v>
      </c>
      <c r="M238" s="217">
        <v>506325</v>
      </c>
      <c r="N238" t="s">
        <v>123</v>
      </c>
      <c r="O238" t="s">
        <v>158</v>
      </c>
      <c r="P238" t="str">
        <f t="shared" si="93"/>
        <v>6</v>
      </c>
      <c r="Q238">
        <v>12609</v>
      </c>
      <c r="R238" t="s">
        <v>632</v>
      </c>
      <c r="S238" t="s">
        <v>633</v>
      </c>
      <c r="T238" t="s">
        <v>619</v>
      </c>
      <c r="U238" t="s">
        <v>61</v>
      </c>
      <c r="V238">
        <v>4336</v>
      </c>
      <c r="W238" t="s">
        <v>1731</v>
      </c>
      <c r="X238" t="s">
        <v>1775</v>
      </c>
      <c r="Y238" s="95">
        <v>43466</v>
      </c>
      <c r="Z238" t="s">
        <v>63</v>
      </c>
      <c r="AA238" t="s">
        <v>118</v>
      </c>
      <c r="AB238" t="s">
        <v>162</v>
      </c>
      <c r="AC238" t="s">
        <v>4342</v>
      </c>
      <c r="AD238" t="s">
        <v>1777</v>
      </c>
      <c r="AF238" t="s">
        <v>4343</v>
      </c>
      <c r="AG238" t="s">
        <v>1740</v>
      </c>
      <c r="AI238" s="146" t="e">
        <v>#N/A</v>
      </c>
      <c r="AJ238" t="str">
        <f t="shared" si="94"/>
        <v>Active</v>
      </c>
      <c r="AK238">
        <f t="shared" si="95"/>
        <v>1076204</v>
      </c>
      <c r="AL238" t="str">
        <f t="shared" si="96"/>
        <v>市川 忠良</v>
      </c>
      <c r="AM238" s="155" t="e">
        <f>+VLOOKUP($AK238,#REF!,3,0)</f>
        <v>#REF!</v>
      </c>
      <c r="AN238" t="e">
        <f t="shared" si="97"/>
        <v>#REF!</v>
      </c>
      <c r="AO238" s="154" t="s">
        <v>54</v>
      </c>
      <c r="AP238" t="e">
        <f>VLOOKUP(AM238,#REF!,2,0)</f>
        <v>#REF!</v>
      </c>
      <c r="AQ238" t="e">
        <f>VLOOKUP(AM238,#REF!,3,0)</f>
        <v>#REF!</v>
      </c>
      <c r="AR238" t="e">
        <f>VLOOKUP(AM238,#REF!,4,0)</f>
        <v>#REF!</v>
      </c>
      <c r="AS238" t="str">
        <f t="shared" si="91"/>
        <v>Oracle Consulting Services</v>
      </c>
      <c r="AT238" t="e">
        <f>VLOOKUP(AM238,#REF!,6,0)</f>
        <v>#REF!</v>
      </c>
      <c r="AU238" t="e">
        <f>VLOOKUP(AM238,#REF!,7,0)</f>
        <v>#REF!</v>
      </c>
      <c r="AV238" t="e">
        <f>VLOOKUP(AM238,#REF!,8,0)</f>
        <v>#REF!</v>
      </c>
      <c r="AW238" s="155">
        <v>506325</v>
      </c>
      <c r="AX238" t="str">
        <f>VLOOKUP($BA238,Jobcodemaster!$A:$J,4,0)</f>
        <v>IC3</v>
      </c>
      <c r="AY238" t="str">
        <f>VLOOKUP($BA238,Jobcodemaster!$A:$J,5,0)</f>
        <v>L6</v>
      </c>
      <c r="AZ238" t="str">
        <f t="shared" si="98"/>
        <v>6</v>
      </c>
      <c r="BA238" s="155">
        <f t="shared" si="99"/>
        <v>12609</v>
      </c>
      <c r="BB238" t="str">
        <f>VLOOKUP($BA238,Jobcodemaster!$A:$J,7,0)</f>
        <v>12609.Consulting Project Senior Principal - IC3</v>
      </c>
      <c r="BC238" t="str">
        <f>VLOOKUP($BA238,Jobcodemaster!$A:$J,9,0)</f>
        <v>Consulting Project Senior Principal Consultant</v>
      </c>
      <c r="BD238" t="str">
        <f>VLOOKUP($BA238,Jobcodemaster!$A:$J,2,0)</f>
        <v>Project</v>
      </c>
      <c r="BE238" t="str">
        <f>VLOOKUP($BA238,Jobcodemaster!$A:$J,3,0)</f>
        <v>B</v>
      </c>
      <c r="BF238" t="e">
        <f>VLOOKUP(AM238,#REF!,14,0)</f>
        <v>#REF!</v>
      </c>
      <c r="BG238" t="e">
        <f>VLOOKUP(AM238,#REF!,15,0)</f>
        <v>#REF!</v>
      </c>
      <c r="BH238" t="str">
        <f t="shared" si="100"/>
        <v>tadayoshi.ichikawa@oracle.com</v>
      </c>
      <c r="BI238" s="95">
        <f t="shared" si="101"/>
        <v>43466</v>
      </c>
      <c r="BJ238" t="str">
        <f t="shared" si="102"/>
        <v>C</v>
      </c>
      <c r="BK238" t="str">
        <f t="shared" si="103"/>
        <v>JP-Tokyo-Akasaka Office</v>
      </c>
      <c r="BL238" t="str">
        <f t="shared" si="104"/>
        <v>ACB</v>
      </c>
      <c r="BM238" t="str">
        <f t="shared" si="105"/>
        <v>ｲﾁｶﾜ ﾀﾀﾞﾖｼ</v>
      </c>
      <c r="BN238" t="str">
        <f t="shared" si="106"/>
        <v>Tadayoshi Ichikawa</v>
      </c>
      <c r="BO238" s="164">
        <f t="shared" si="107"/>
        <v>0</v>
      </c>
      <c r="BP238" t="str">
        <f t="shared" si="108"/>
        <v>いちかわ ただよし</v>
      </c>
      <c r="BQ238" t="e">
        <f>VLOOKUP(AM238,#REF!,12,0)</f>
        <v>#REF!</v>
      </c>
      <c r="BS238" s="173" t="str">
        <f t="shared" si="109"/>
        <v/>
      </c>
      <c r="BT238" s="173" t="str">
        <f t="shared" si="109"/>
        <v/>
      </c>
      <c r="BU238" s="173" t="str">
        <f t="shared" si="109"/>
        <v/>
      </c>
      <c r="BV238" s="173" t="str">
        <f t="shared" si="109"/>
        <v/>
      </c>
      <c r="BW238" s="173" t="e">
        <f t="shared" si="110"/>
        <v>#REF!</v>
      </c>
      <c r="BX238" s="173" t="str">
        <f t="shared" si="111"/>
        <v/>
      </c>
      <c r="BY238" s="174" t="str">
        <f t="shared" si="112"/>
        <v/>
      </c>
      <c r="BZ238" t="str">
        <f t="shared" si="113"/>
        <v/>
      </c>
      <c r="CA238" s="214" t="str">
        <f t="shared" si="114"/>
        <v/>
      </c>
      <c r="CB238" t="str">
        <f t="shared" si="115"/>
        <v/>
      </c>
      <c r="CC238" t="e">
        <f t="shared" si="116"/>
        <v>#REF!</v>
      </c>
      <c r="CD238" t="e">
        <f t="shared" si="92"/>
        <v>#REF!</v>
      </c>
      <c r="CE238" t="str">
        <f t="shared" si="117"/>
        <v/>
      </c>
      <c r="CF238" t="str">
        <f t="shared" si="118"/>
        <v/>
      </c>
      <c r="CG238" t="str">
        <f t="shared" si="119"/>
        <v/>
      </c>
    </row>
    <row r="239" spans="1:85">
      <c r="A239" t="s">
        <v>51</v>
      </c>
      <c r="B239">
        <v>4688</v>
      </c>
      <c r="C239" t="s">
        <v>1780</v>
      </c>
      <c r="D239" t="s">
        <v>1732</v>
      </c>
      <c r="E239" t="s">
        <v>54</v>
      </c>
      <c r="F239" t="s">
        <v>397</v>
      </c>
      <c r="G239" t="s">
        <v>1581</v>
      </c>
      <c r="H239" t="s">
        <v>1733</v>
      </c>
      <c r="I239" t="s">
        <v>55</v>
      </c>
      <c r="J239" t="s">
        <v>398</v>
      </c>
      <c r="K239" t="s">
        <v>1583</v>
      </c>
      <c r="L239" t="s">
        <v>1734</v>
      </c>
      <c r="M239" s="217">
        <v>506325</v>
      </c>
      <c r="N239" t="s">
        <v>273</v>
      </c>
      <c r="O239" t="s">
        <v>274</v>
      </c>
      <c r="P239" t="str">
        <f t="shared" si="93"/>
        <v>4</v>
      </c>
      <c r="Q239">
        <v>12607</v>
      </c>
      <c r="R239" t="s">
        <v>1781</v>
      </c>
      <c r="S239" t="s">
        <v>1782</v>
      </c>
      <c r="T239" t="s">
        <v>619</v>
      </c>
      <c r="U239" t="s">
        <v>61</v>
      </c>
      <c r="V239">
        <v>4336</v>
      </c>
      <c r="W239" t="s">
        <v>1731</v>
      </c>
      <c r="X239" t="s">
        <v>1783</v>
      </c>
      <c r="Y239" s="95">
        <v>41334</v>
      </c>
      <c r="Z239" t="s">
        <v>63</v>
      </c>
      <c r="AA239" t="s">
        <v>118</v>
      </c>
      <c r="AB239" t="s">
        <v>162</v>
      </c>
      <c r="AC239" t="s">
        <v>4344</v>
      </c>
      <c r="AD239" t="s">
        <v>1785</v>
      </c>
      <c r="AF239" t="s">
        <v>1786</v>
      </c>
      <c r="AG239" t="s">
        <v>1740</v>
      </c>
      <c r="AI239" s="146" t="e">
        <v>#N/A</v>
      </c>
      <c r="AJ239" t="str">
        <f t="shared" si="94"/>
        <v>Active</v>
      </c>
      <c r="AK239">
        <f t="shared" si="95"/>
        <v>4688</v>
      </c>
      <c r="AL239" t="str">
        <f t="shared" si="96"/>
        <v>根岸 織江</v>
      </c>
      <c r="AM239" s="155" t="e">
        <f>+VLOOKUP($AK239,#REF!,3,0)</f>
        <v>#REF!</v>
      </c>
      <c r="AN239" t="e">
        <f t="shared" si="97"/>
        <v>#REF!</v>
      </c>
      <c r="AO239" s="154" t="s">
        <v>54</v>
      </c>
      <c r="AP239" t="e">
        <f>VLOOKUP(AM239,#REF!,2,0)</f>
        <v>#REF!</v>
      </c>
      <c r="AQ239" t="e">
        <f>VLOOKUP(AM239,#REF!,3,0)</f>
        <v>#REF!</v>
      </c>
      <c r="AR239" t="e">
        <f>VLOOKUP(AM239,#REF!,4,0)</f>
        <v>#REF!</v>
      </c>
      <c r="AS239" t="str">
        <f t="shared" si="91"/>
        <v>Oracle Consulting Services</v>
      </c>
      <c r="AT239" t="e">
        <f>VLOOKUP(AM239,#REF!,6,0)</f>
        <v>#REF!</v>
      </c>
      <c r="AU239" t="e">
        <f>VLOOKUP(AM239,#REF!,7,0)</f>
        <v>#REF!</v>
      </c>
      <c r="AV239" t="e">
        <f>VLOOKUP(AM239,#REF!,8,0)</f>
        <v>#REF!</v>
      </c>
      <c r="AW239" s="155">
        <v>506325</v>
      </c>
      <c r="AX239" t="str">
        <f>VLOOKUP($BA239,Jobcodemaster!$A:$J,4,0)</f>
        <v>IC2</v>
      </c>
      <c r="AY239" t="str">
        <f>VLOOKUP($BA239,Jobcodemaster!$A:$J,5,0)</f>
        <v>L4</v>
      </c>
      <c r="AZ239" t="str">
        <f t="shared" si="98"/>
        <v>4</v>
      </c>
      <c r="BA239" s="155">
        <f t="shared" si="99"/>
        <v>12607</v>
      </c>
      <c r="BB239" t="str">
        <f>VLOOKUP($BA239,Jobcodemaster!$A:$J,7,0)</f>
        <v>12607.Consulting Project Senior Consultant - IC2</v>
      </c>
      <c r="BC239" t="str">
        <f>VLOOKUP($BA239,Jobcodemaster!$A:$J,9,0)</f>
        <v>Consulting Project Senior Consultant</v>
      </c>
      <c r="BD239" t="str">
        <f>VLOOKUP($BA239,Jobcodemaster!$A:$J,2,0)</f>
        <v>Project</v>
      </c>
      <c r="BE239" t="str">
        <f>VLOOKUP($BA239,Jobcodemaster!$A:$J,3,0)</f>
        <v>B</v>
      </c>
      <c r="BF239" t="e">
        <f>VLOOKUP(AM239,#REF!,14,0)</f>
        <v>#REF!</v>
      </c>
      <c r="BG239" t="e">
        <f>VLOOKUP(AM239,#REF!,15,0)</f>
        <v>#REF!</v>
      </c>
      <c r="BH239" t="str">
        <f t="shared" si="100"/>
        <v>orie.negishi@oracle.com</v>
      </c>
      <c r="BI239" s="95">
        <f t="shared" si="101"/>
        <v>41334</v>
      </c>
      <c r="BJ239" t="str">
        <f t="shared" si="102"/>
        <v>C</v>
      </c>
      <c r="BK239" t="str">
        <f t="shared" si="103"/>
        <v>JP-Tokyo-Akasaka Office</v>
      </c>
      <c r="BL239" t="str">
        <f t="shared" si="104"/>
        <v>ACB</v>
      </c>
      <c r="BM239" t="str">
        <f t="shared" si="105"/>
        <v>ﾈｷﾞｼ ｵﾘｴ</v>
      </c>
      <c r="BN239" t="str">
        <f t="shared" si="106"/>
        <v>Orie Negishi</v>
      </c>
      <c r="BO239" s="164">
        <f t="shared" si="107"/>
        <v>0</v>
      </c>
      <c r="BP239" t="str">
        <f t="shared" si="108"/>
        <v>ねぎし おりえ</v>
      </c>
      <c r="BQ239" t="e">
        <f>VLOOKUP(AM239,#REF!,12,0)</f>
        <v>#REF!</v>
      </c>
      <c r="BS239" s="173" t="str">
        <f t="shared" si="109"/>
        <v/>
      </c>
      <c r="BT239" s="173" t="str">
        <f t="shared" si="109"/>
        <v/>
      </c>
      <c r="BU239" s="173" t="str">
        <f t="shared" si="109"/>
        <v/>
      </c>
      <c r="BV239" s="173" t="str">
        <f t="shared" si="109"/>
        <v/>
      </c>
      <c r="BW239" s="173" t="e">
        <f t="shared" si="110"/>
        <v>#REF!</v>
      </c>
      <c r="BX239" s="173" t="str">
        <f t="shared" si="111"/>
        <v/>
      </c>
      <c r="BY239" s="174" t="str">
        <f t="shared" si="112"/>
        <v/>
      </c>
      <c r="BZ239" t="str">
        <f t="shared" si="113"/>
        <v/>
      </c>
      <c r="CA239" s="214" t="str">
        <f t="shared" si="114"/>
        <v/>
      </c>
      <c r="CB239" t="str">
        <f t="shared" si="115"/>
        <v/>
      </c>
      <c r="CC239" t="e">
        <f t="shared" si="116"/>
        <v>#REF!</v>
      </c>
      <c r="CD239" t="e">
        <f t="shared" si="92"/>
        <v>#REF!</v>
      </c>
      <c r="CE239" t="str">
        <f t="shared" si="117"/>
        <v/>
      </c>
      <c r="CF239" t="str">
        <f t="shared" si="118"/>
        <v/>
      </c>
      <c r="CG239" t="str">
        <f t="shared" si="119"/>
        <v/>
      </c>
    </row>
    <row r="240" spans="1:85">
      <c r="A240" t="s">
        <v>51</v>
      </c>
      <c r="B240">
        <v>8083</v>
      </c>
      <c r="C240" t="s">
        <v>1788</v>
      </c>
      <c r="D240" t="s">
        <v>1732</v>
      </c>
      <c r="E240" t="s">
        <v>54</v>
      </c>
      <c r="F240" t="s">
        <v>397</v>
      </c>
      <c r="G240" t="s">
        <v>1581</v>
      </c>
      <c r="H240" t="s">
        <v>1733</v>
      </c>
      <c r="I240" t="s">
        <v>55</v>
      </c>
      <c r="J240" t="s">
        <v>398</v>
      </c>
      <c r="K240" t="s">
        <v>1583</v>
      </c>
      <c r="L240" t="s">
        <v>1734</v>
      </c>
      <c r="M240" s="217">
        <v>506325</v>
      </c>
      <c r="N240" t="s">
        <v>273</v>
      </c>
      <c r="O240" t="s">
        <v>274</v>
      </c>
      <c r="P240" t="str">
        <f t="shared" si="93"/>
        <v>4</v>
      </c>
      <c r="Q240">
        <v>20410</v>
      </c>
      <c r="R240" t="s">
        <v>542</v>
      </c>
      <c r="S240" t="s">
        <v>543</v>
      </c>
      <c r="T240" t="s">
        <v>368</v>
      </c>
      <c r="U240" t="s">
        <v>61</v>
      </c>
      <c r="V240">
        <v>4336</v>
      </c>
      <c r="W240" t="s">
        <v>1731</v>
      </c>
      <c r="X240" t="s">
        <v>1789</v>
      </c>
      <c r="Y240" s="95">
        <v>42019</v>
      </c>
      <c r="Z240" t="s">
        <v>63</v>
      </c>
      <c r="AA240" t="s">
        <v>118</v>
      </c>
      <c r="AB240" t="s">
        <v>162</v>
      </c>
      <c r="AC240" t="s">
        <v>4345</v>
      </c>
      <c r="AD240" t="s">
        <v>1791</v>
      </c>
      <c r="AF240" t="s">
        <v>1792</v>
      </c>
      <c r="AG240" t="s">
        <v>1740</v>
      </c>
      <c r="AI240" s="146" t="e">
        <v>#N/A</v>
      </c>
      <c r="AJ240" t="str">
        <f t="shared" si="94"/>
        <v>Active</v>
      </c>
      <c r="AK240">
        <f t="shared" si="95"/>
        <v>8083</v>
      </c>
      <c r="AL240" t="str">
        <f t="shared" si="96"/>
        <v>岩切 貴子</v>
      </c>
      <c r="AM240" s="155" t="e">
        <f>+VLOOKUP($AK240,#REF!,3,0)</f>
        <v>#REF!</v>
      </c>
      <c r="AN240" t="e">
        <f t="shared" si="97"/>
        <v>#REF!</v>
      </c>
      <c r="AO240" s="154" t="s">
        <v>54</v>
      </c>
      <c r="AP240" t="e">
        <f>VLOOKUP(AM240,#REF!,2,0)</f>
        <v>#REF!</v>
      </c>
      <c r="AQ240" t="e">
        <f>VLOOKUP(AM240,#REF!,3,0)</f>
        <v>#REF!</v>
      </c>
      <c r="AR240" t="e">
        <f>VLOOKUP(AM240,#REF!,4,0)</f>
        <v>#REF!</v>
      </c>
      <c r="AS240" t="str">
        <f t="shared" si="91"/>
        <v>Oracle Consulting Services</v>
      </c>
      <c r="AT240" t="e">
        <f>VLOOKUP(AM240,#REF!,6,0)</f>
        <v>#REF!</v>
      </c>
      <c r="AU240" t="e">
        <f>VLOOKUP(AM240,#REF!,7,0)</f>
        <v>#REF!</v>
      </c>
      <c r="AV240" t="e">
        <f>VLOOKUP(AM240,#REF!,8,0)</f>
        <v>#REF!</v>
      </c>
      <c r="AW240" s="155">
        <v>506325</v>
      </c>
      <c r="AX240" t="str">
        <f>VLOOKUP($BA240,Jobcodemaster!$A:$J,4,0)</f>
        <v>IC2</v>
      </c>
      <c r="AY240" t="str">
        <f>VLOOKUP($BA240,Jobcodemaster!$A:$J,5,0)</f>
        <v>L4</v>
      </c>
      <c r="AZ240" t="str">
        <f t="shared" si="98"/>
        <v>4</v>
      </c>
      <c r="BA240" s="155">
        <f t="shared" si="99"/>
        <v>20410</v>
      </c>
      <c r="BB240" t="str">
        <f>VLOOKUP($BA240,Jobcodemaster!$A:$J,7,0)</f>
        <v>20410.Senior Consultant - IC2</v>
      </c>
      <c r="BC240" t="str">
        <f>VLOOKUP($BA240,Jobcodemaster!$A:$J,9,0)</f>
        <v>Senior Consultant</v>
      </c>
      <c r="BD240" t="str">
        <f>VLOOKUP($BA240,Jobcodemaster!$A:$J,2,0)</f>
        <v>Delivery</v>
      </c>
      <c r="BE240" t="str">
        <f>VLOOKUP($BA240,Jobcodemaster!$A:$J,3,0)</f>
        <v>B</v>
      </c>
      <c r="BF240" t="e">
        <f>VLOOKUP(AM240,#REF!,14,0)</f>
        <v>#REF!</v>
      </c>
      <c r="BG240" t="e">
        <f>VLOOKUP(AM240,#REF!,15,0)</f>
        <v>#REF!</v>
      </c>
      <c r="BH240" t="str">
        <f t="shared" si="100"/>
        <v>takako.iwakiri@oracle.com</v>
      </c>
      <c r="BI240" s="95">
        <f t="shared" si="101"/>
        <v>42019</v>
      </c>
      <c r="BJ240" t="str">
        <f t="shared" si="102"/>
        <v>C</v>
      </c>
      <c r="BK240" t="str">
        <f t="shared" si="103"/>
        <v>JP-Tokyo-Akasaka Office</v>
      </c>
      <c r="BL240" t="str">
        <f t="shared" si="104"/>
        <v>ACB</v>
      </c>
      <c r="BM240" t="str">
        <f t="shared" si="105"/>
        <v>ｲﾜｷﾘ ﾀｶｺ</v>
      </c>
      <c r="BN240" t="str">
        <f t="shared" si="106"/>
        <v>Takako Iwakiri</v>
      </c>
      <c r="BO240" s="164">
        <f t="shared" si="107"/>
        <v>0</v>
      </c>
      <c r="BP240" t="str">
        <f t="shared" si="108"/>
        <v>いわきり たかこ</v>
      </c>
      <c r="BQ240" t="e">
        <f>VLOOKUP(AM240,#REF!,12,0)</f>
        <v>#REF!</v>
      </c>
      <c r="BS240" s="173" t="str">
        <f t="shared" si="109"/>
        <v/>
      </c>
      <c r="BT240" s="173" t="str">
        <f t="shared" si="109"/>
        <v/>
      </c>
      <c r="BU240" s="173" t="str">
        <f t="shared" si="109"/>
        <v/>
      </c>
      <c r="BV240" s="173" t="str">
        <f t="shared" si="109"/>
        <v/>
      </c>
      <c r="BW240" s="173" t="e">
        <f t="shared" si="110"/>
        <v>#REF!</v>
      </c>
      <c r="BX240" s="173" t="str">
        <f t="shared" si="111"/>
        <v/>
      </c>
      <c r="BY240" s="174" t="str">
        <f t="shared" si="112"/>
        <v/>
      </c>
      <c r="BZ240" t="str">
        <f t="shared" si="113"/>
        <v/>
      </c>
      <c r="CA240" s="214" t="str">
        <f t="shared" si="114"/>
        <v/>
      </c>
      <c r="CB240" t="str">
        <f t="shared" si="115"/>
        <v/>
      </c>
      <c r="CC240" t="e">
        <f t="shared" si="116"/>
        <v>#REF!</v>
      </c>
      <c r="CD240" t="e">
        <f t="shared" si="92"/>
        <v>#REF!</v>
      </c>
      <c r="CE240" t="str">
        <f t="shared" si="117"/>
        <v/>
      </c>
      <c r="CF240" t="str">
        <f t="shared" si="118"/>
        <v/>
      </c>
      <c r="CG240" t="str">
        <f t="shared" si="119"/>
        <v/>
      </c>
    </row>
    <row r="241" spans="1:85">
      <c r="A241" t="s">
        <v>51</v>
      </c>
      <c r="B241">
        <v>8217</v>
      </c>
      <c r="C241" t="s">
        <v>1794</v>
      </c>
      <c r="D241" t="s">
        <v>1732</v>
      </c>
      <c r="E241" t="s">
        <v>54</v>
      </c>
      <c r="F241" t="s">
        <v>397</v>
      </c>
      <c r="G241" t="s">
        <v>1581</v>
      </c>
      <c r="H241" t="s">
        <v>1733</v>
      </c>
      <c r="I241" t="s">
        <v>55</v>
      </c>
      <c r="J241" t="s">
        <v>398</v>
      </c>
      <c r="K241" t="s">
        <v>1583</v>
      </c>
      <c r="L241" t="s">
        <v>1734</v>
      </c>
      <c r="M241" s="217">
        <v>506325</v>
      </c>
      <c r="N241" t="s">
        <v>273</v>
      </c>
      <c r="O241" t="s">
        <v>274</v>
      </c>
      <c r="P241" t="str">
        <f t="shared" si="93"/>
        <v>4</v>
      </c>
      <c r="Q241">
        <v>20410</v>
      </c>
      <c r="R241" t="s">
        <v>542</v>
      </c>
      <c r="S241" t="s">
        <v>543</v>
      </c>
      <c r="T241" t="s">
        <v>368</v>
      </c>
      <c r="U241" t="s">
        <v>61</v>
      </c>
      <c r="V241">
        <v>4336</v>
      </c>
      <c r="W241" t="s">
        <v>1731</v>
      </c>
      <c r="X241" t="s">
        <v>1795</v>
      </c>
      <c r="Y241" s="95">
        <v>42186</v>
      </c>
      <c r="Z241" t="s">
        <v>63</v>
      </c>
      <c r="AA241" t="s">
        <v>118</v>
      </c>
      <c r="AB241" t="s">
        <v>162</v>
      </c>
      <c r="AC241" t="s">
        <v>4346</v>
      </c>
      <c r="AD241" t="s">
        <v>1797</v>
      </c>
      <c r="AF241" t="s">
        <v>1798</v>
      </c>
      <c r="AG241" t="s">
        <v>1740</v>
      </c>
      <c r="AI241" s="146" t="e">
        <v>#N/A</v>
      </c>
      <c r="AJ241" t="str">
        <f t="shared" si="94"/>
        <v>Active</v>
      </c>
      <c r="AK241">
        <f t="shared" si="95"/>
        <v>8217</v>
      </c>
      <c r="AL241" t="str">
        <f t="shared" si="96"/>
        <v>脇村 登士紀</v>
      </c>
      <c r="AM241" s="155" t="e">
        <f>+VLOOKUP($AK241,#REF!,3,0)</f>
        <v>#REF!</v>
      </c>
      <c r="AN241" t="e">
        <f t="shared" si="97"/>
        <v>#REF!</v>
      </c>
      <c r="AO241" s="154" t="s">
        <v>54</v>
      </c>
      <c r="AP241" t="e">
        <f>VLOOKUP(AM241,#REF!,2,0)</f>
        <v>#REF!</v>
      </c>
      <c r="AQ241" t="e">
        <f>VLOOKUP(AM241,#REF!,3,0)</f>
        <v>#REF!</v>
      </c>
      <c r="AR241" t="e">
        <f>VLOOKUP(AM241,#REF!,4,0)</f>
        <v>#REF!</v>
      </c>
      <c r="AS241" t="str">
        <f t="shared" si="91"/>
        <v>Oracle Consulting Services</v>
      </c>
      <c r="AT241" t="e">
        <f>VLOOKUP(AM241,#REF!,6,0)</f>
        <v>#REF!</v>
      </c>
      <c r="AU241" t="e">
        <f>VLOOKUP(AM241,#REF!,7,0)</f>
        <v>#REF!</v>
      </c>
      <c r="AV241" t="e">
        <f>VLOOKUP(AM241,#REF!,8,0)</f>
        <v>#REF!</v>
      </c>
      <c r="AW241" s="155">
        <v>506325</v>
      </c>
      <c r="AX241" t="str">
        <f>VLOOKUP($BA241,Jobcodemaster!$A:$J,4,0)</f>
        <v>IC2</v>
      </c>
      <c r="AY241" t="str">
        <f>VLOOKUP($BA241,Jobcodemaster!$A:$J,5,0)</f>
        <v>L4</v>
      </c>
      <c r="AZ241" t="str">
        <f t="shared" si="98"/>
        <v>4</v>
      </c>
      <c r="BA241" s="155">
        <f t="shared" si="99"/>
        <v>20410</v>
      </c>
      <c r="BB241" t="str">
        <f>VLOOKUP($BA241,Jobcodemaster!$A:$J,7,0)</f>
        <v>20410.Senior Consultant - IC2</v>
      </c>
      <c r="BC241" t="str">
        <f>VLOOKUP($BA241,Jobcodemaster!$A:$J,9,0)</f>
        <v>Senior Consultant</v>
      </c>
      <c r="BD241" t="str">
        <f>VLOOKUP($BA241,Jobcodemaster!$A:$J,2,0)</f>
        <v>Delivery</v>
      </c>
      <c r="BE241" t="str">
        <f>VLOOKUP($BA241,Jobcodemaster!$A:$J,3,0)</f>
        <v>B</v>
      </c>
      <c r="BF241" t="e">
        <f>VLOOKUP(AM241,#REF!,14,0)</f>
        <v>#REF!</v>
      </c>
      <c r="BG241" t="e">
        <f>VLOOKUP(AM241,#REF!,15,0)</f>
        <v>#REF!</v>
      </c>
      <c r="BH241" t="str">
        <f t="shared" si="100"/>
        <v>toshiki.wakimura@oracle.com</v>
      </c>
      <c r="BI241" s="95">
        <f t="shared" si="101"/>
        <v>42186</v>
      </c>
      <c r="BJ241" t="str">
        <f t="shared" si="102"/>
        <v>C</v>
      </c>
      <c r="BK241" t="str">
        <f t="shared" si="103"/>
        <v>JP-Tokyo-Akasaka Office</v>
      </c>
      <c r="BL241" t="str">
        <f t="shared" si="104"/>
        <v>ACB</v>
      </c>
      <c r="BM241" t="str">
        <f t="shared" si="105"/>
        <v>ﾜｷﾑﾗ ﾄｼｷ</v>
      </c>
      <c r="BN241" t="str">
        <f t="shared" si="106"/>
        <v>Toshiki Wakimura</v>
      </c>
      <c r="BO241" s="164">
        <f t="shared" si="107"/>
        <v>0</v>
      </c>
      <c r="BP241" t="str">
        <f t="shared" si="108"/>
        <v>わきむら としき</v>
      </c>
      <c r="BQ241" t="e">
        <f>VLOOKUP(AM241,#REF!,12,0)</f>
        <v>#REF!</v>
      </c>
      <c r="BS241" s="173" t="str">
        <f t="shared" si="109"/>
        <v/>
      </c>
      <c r="BT241" s="173" t="str">
        <f t="shared" si="109"/>
        <v/>
      </c>
      <c r="BU241" s="173" t="str">
        <f t="shared" si="109"/>
        <v/>
      </c>
      <c r="BV241" s="173" t="str">
        <f t="shared" si="109"/>
        <v/>
      </c>
      <c r="BW241" s="173" t="e">
        <f t="shared" si="110"/>
        <v>#REF!</v>
      </c>
      <c r="BX241" s="173" t="str">
        <f t="shared" si="111"/>
        <v/>
      </c>
      <c r="BY241" s="174" t="str">
        <f t="shared" si="112"/>
        <v/>
      </c>
      <c r="BZ241" t="str">
        <f t="shared" si="113"/>
        <v/>
      </c>
      <c r="CA241" s="214" t="str">
        <f t="shared" si="114"/>
        <v/>
      </c>
      <c r="CB241" t="str">
        <f t="shared" si="115"/>
        <v/>
      </c>
      <c r="CC241" t="e">
        <f t="shared" si="116"/>
        <v>#REF!</v>
      </c>
      <c r="CD241" t="e">
        <f t="shared" si="92"/>
        <v>#REF!</v>
      </c>
      <c r="CE241" t="str">
        <f t="shared" si="117"/>
        <v/>
      </c>
      <c r="CF241" t="str">
        <f t="shared" si="118"/>
        <v/>
      </c>
      <c r="CG241" t="str">
        <f t="shared" si="119"/>
        <v/>
      </c>
    </row>
    <row r="242" spans="1:85">
      <c r="A242" t="s">
        <v>51</v>
      </c>
      <c r="B242">
        <v>6072</v>
      </c>
      <c r="C242" t="s">
        <v>1800</v>
      </c>
      <c r="D242" t="s">
        <v>1801</v>
      </c>
      <c r="E242" t="s">
        <v>54</v>
      </c>
      <c r="F242" t="s">
        <v>397</v>
      </c>
      <c r="G242" t="s">
        <v>1581</v>
      </c>
      <c r="H242" t="s">
        <v>1802</v>
      </c>
      <c r="I242" t="s">
        <v>55</v>
      </c>
      <c r="J242" t="s">
        <v>398</v>
      </c>
      <c r="K242" t="s">
        <v>1583</v>
      </c>
      <c r="L242" t="s">
        <v>1803</v>
      </c>
      <c r="M242" s="217">
        <v>506325</v>
      </c>
      <c r="N242" t="s">
        <v>197</v>
      </c>
      <c r="O242" t="s">
        <v>170</v>
      </c>
      <c r="P242" t="str">
        <f t="shared" si="93"/>
        <v>7</v>
      </c>
      <c r="Q242">
        <v>21505</v>
      </c>
      <c r="R242" t="s">
        <v>608</v>
      </c>
      <c r="S242" t="s">
        <v>609</v>
      </c>
      <c r="T242" t="s">
        <v>368</v>
      </c>
      <c r="U242" t="s">
        <v>61</v>
      </c>
      <c r="V242">
        <v>2921</v>
      </c>
      <c r="W242" t="s">
        <v>1579</v>
      </c>
      <c r="X242" t="s">
        <v>1804</v>
      </c>
      <c r="Y242" s="95">
        <v>39630</v>
      </c>
      <c r="Z242" t="s">
        <v>63</v>
      </c>
      <c r="AA242" t="s">
        <v>118</v>
      </c>
      <c r="AB242" t="s">
        <v>162</v>
      </c>
      <c r="AC242" t="s">
        <v>4347</v>
      </c>
      <c r="AD242" t="s">
        <v>1806</v>
      </c>
      <c r="AE242" t="s">
        <v>67</v>
      </c>
      <c r="AF242" t="s">
        <v>1807</v>
      </c>
      <c r="AG242" t="s">
        <v>1808</v>
      </c>
      <c r="AI242" s="146" t="e">
        <v>#N/A</v>
      </c>
      <c r="AJ242" t="str">
        <f t="shared" si="94"/>
        <v>Active</v>
      </c>
      <c r="AK242">
        <f t="shared" si="95"/>
        <v>6072</v>
      </c>
      <c r="AL242" t="str">
        <f t="shared" si="96"/>
        <v>猪瀬 淳</v>
      </c>
      <c r="AM242" s="155" t="e">
        <f>+VLOOKUP($AK242,#REF!,3,0)</f>
        <v>#REF!</v>
      </c>
      <c r="AN242" t="e">
        <f t="shared" si="97"/>
        <v>#REF!</v>
      </c>
      <c r="AO242" s="154" t="s">
        <v>54</v>
      </c>
      <c r="AP242" t="e">
        <f>VLOOKUP(AM242,#REF!,2,0)</f>
        <v>#REF!</v>
      </c>
      <c r="AQ242" t="e">
        <f>VLOOKUP(AM242,#REF!,3,0)</f>
        <v>#REF!</v>
      </c>
      <c r="AR242" t="e">
        <f>VLOOKUP(AM242,#REF!,4,0)</f>
        <v>#REF!</v>
      </c>
      <c r="AS242" t="str">
        <f t="shared" si="91"/>
        <v>Oracle Consulting Services</v>
      </c>
      <c r="AT242" t="e">
        <f>VLOOKUP(AM242,#REF!,6,0)</f>
        <v>#REF!</v>
      </c>
      <c r="AU242" t="e">
        <f>VLOOKUP(AM242,#REF!,7,0)</f>
        <v>#REF!</v>
      </c>
      <c r="AV242" t="e">
        <f>VLOOKUP(AM242,#REF!,8,0)</f>
        <v>#REF!</v>
      </c>
      <c r="AW242" s="155">
        <v>506325</v>
      </c>
      <c r="AX242" t="str">
        <f>VLOOKUP($BA242,Jobcodemaster!$A:$J,4,0)</f>
        <v>M3</v>
      </c>
      <c r="AY242" t="str">
        <f>VLOOKUP($BA242,Jobcodemaster!$A:$J,5,0)</f>
        <v>L7</v>
      </c>
      <c r="AZ242" t="str">
        <f t="shared" si="98"/>
        <v>7</v>
      </c>
      <c r="BA242" s="155">
        <f t="shared" si="99"/>
        <v>21505</v>
      </c>
      <c r="BB242" t="str">
        <f>VLOOKUP($BA242,Jobcodemaster!$A:$J,7,0)</f>
        <v>21505.Consulting Technical Mgmt Manager - M3</v>
      </c>
      <c r="BC242" t="str">
        <f>VLOOKUP($BA242,Jobcodemaster!$A:$J,9,0)</f>
        <v>Consulting Technical Mgmt Manager</v>
      </c>
      <c r="BD242" t="str">
        <f>VLOOKUP($BA242,Jobcodemaster!$A:$J,2,0)</f>
        <v>Delivery</v>
      </c>
      <c r="BE242" t="str">
        <f>VLOOKUP($BA242,Jobcodemaster!$A:$J,3,0)</f>
        <v>B</v>
      </c>
      <c r="BF242" t="e">
        <f>VLOOKUP(AM242,#REF!,14,0)</f>
        <v>#REF!</v>
      </c>
      <c r="BG242" t="e">
        <f>VLOOKUP(AM242,#REF!,15,0)</f>
        <v>#REF!</v>
      </c>
      <c r="BH242" t="str">
        <f t="shared" si="100"/>
        <v>jun.inose@oracle.com</v>
      </c>
      <c r="BI242" s="95">
        <f t="shared" si="101"/>
        <v>39630</v>
      </c>
      <c r="BJ242" t="str">
        <f t="shared" si="102"/>
        <v>C</v>
      </c>
      <c r="BK242" t="str">
        <f t="shared" si="103"/>
        <v>JP-Tokyo-Akasaka Office</v>
      </c>
      <c r="BL242" t="str">
        <f t="shared" si="104"/>
        <v>ACB</v>
      </c>
      <c r="BM242" t="str">
        <f t="shared" si="105"/>
        <v>ｲﾉｾ ｼﾞｭﾝ</v>
      </c>
      <c r="BN242" t="str">
        <f t="shared" si="106"/>
        <v>Jun Inose</v>
      </c>
      <c r="BO242" s="164" t="str">
        <f t="shared" si="107"/>
        <v>Y</v>
      </c>
      <c r="BP242" t="str">
        <f t="shared" si="108"/>
        <v>いのせ じゅん</v>
      </c>
      <c r="BQ242" t="e">
        <f>VLOOKUP(AM242,#REF!,12,0)</f>
        <v>#REF!</v>
      </c>
      <c r="BS242" s="173" t="str">
        <f t="shared" si="109"/>
        <v/>
      </c>
      <c r="BT242" s="173" t="str">
        <f t="shared" si="109"/>
        <v/>
      </c>
      <c r="BU242" s="173" t="str">
        <f t="shared" si="109"/>
        <v/>
      </c>
      <c r="BV242" s="173" t="str">
        <f t="shared" si="109"/>
        <v/>
      </c>
      <c r="BW242" s="173" t="e">
        <f t="shared" si="110"/>
        <v>#REF!</v>
      </c>
      <c r="BX242" s="173" t="str">
        <f t="shared" si="111"/>
        <v/>
      </c>
      <c r="BY242" s="174" t="str">
        <f t="shared" si="112"/>
        <v/>
      </c>
      <c r="BZ242" t="str">
        <f t="shared" si="113"/>
        <v/>
      </c>
      <c r="CA242" s="214" t="str">
        <f t="shared" si="114"/>
        <v/>
      </c>
      <c r="CB242" t="str">
        <f t="shared" si="115"/>
        <v/>
      </c>
      <c r="CC242" t="e">
        <f t="shared" si="116"/>
        <v>#REF!</v>
      </c>
      <c r="CD242" t="e">
        <f t="shared" si="92"/>
        <v>#REF!</v>
      </c>
      <c r="CE242" t="str">
        <f t="shared" si="117"/>
        <v/>
      </c>
      <c r="CF242" t="str">
        <f t="shared" si="118"/>
        <v/>
      </c>
      <c r="CG242" t="str">
        <f t="shared" si="119"/>
        <v/>
      </c>
    </row>
    <row r="243" spans="1:85">
      <c r="A243" t="s">
        <v>51</v>
      </c>
      <c r="B243">
        <v>1783</v>
      </c>
      <c r="C243" t="s">
        <v>1810</v>
      </c>
      <c r="D243" t="s">
        <v>1801</v>
      </c>
      <c r="E243" t="s">
        <v>54</v>
      </c>
      <c r="F243" t="s">
        <v>397</v>
      </c>
      <c r="G243" t="s">
        <v>1581</v>
      </c>
      <c r="H243" t="s">
        <v>1802</v>
      </c>
      <c r="I243" t="s">
        <v>55</v>
      </c>
      <c r="J243" t="s">
        <v>398</v>
      </c>
      <c r="K243" t="s">
        <v>1583</v>
      </c>
      <c r="L243" t="s">
        <v>1803</v>
      </c>
      <c r="M243" s="217">
        <v>506325</v>
      </c>
      <c r="N243" t="s">
        <v>169</v>
      </c>
      <c r="O243" t="s">
        <v>170</v>
      </c>
      <c r="P243" t="str">
        <f t="shared" si="93"/>
        <v>7</v>
      </c>
      <c r="Q243">
        <v>12611</v>
      </c>
      <c r="R243" t="s">
        <v>617</v>
      </c>
      <c r="S243" t="s">
        <v>618</v>
      </c>
      <c r="T243" t="s">
        <v>619</v>
      </c>
      <c r="U243" t="s">
        <v>61</v>
      </c>
      <c r="V243">
        <v>6072</v>
      </c>
      <c r="W243" t="s">
        <v>1800</v>
      </c>
      <c r="X243" t="s">
        <v>1811</v>
      </c>
      <c r="Y243" s="95">
        <v>36342</v>
      </c>
      <c r="Z243" t="s">
        <v>63</v>
      </c>
      <c r="AA243" t="s">
        <v>118</v>
      </c>
      <c r="AB243" t="s">
        <v>162</v>
      </c>
      <c r="AC243" t="s">
        <v>4348</v>
      </c>
      <c r="AD243" t="s">
        <v>1813</v>
      </c>
      <c r="AF243" t="s">
        <v>1814</v>
      </c>
      <c r="AG243" t="s">
        <v>1808</v>
      </c>
      <c r="AI243" s="146" t="e">
        <v>#N/A</v>
      </c>
      <c r="AJ243" t="str">
        <f t="shared" si="94"/>
        <v>Active</v>
      </c>
      <c r="AK243">
        <f t="shared" si="95"/>
        <v>1783</v>
      </c>
      <c r="AL243" t="str">
        <f t="shared" si="96"/>
        <v>佐久間 康弘</v>
      </c>
      <c r="AM243" s="155" t="e">
        <f>+VLOOKUP($AK243,#REF!,3,0)</f>
        <v>#REF!</v>
      </c>
      <c r="AN243" t="e">
        <f t="shared" si="97"/>
        <v>#REF!</v>
      </c>
      <c r="AO243" s="154" t="s">
        <v>54</v>
      </c>
      <c r="AP243" t="e">
        <f>VLOOKUP(AM243,#REF!,2,0)</f>
        <v>#REF!</v>
      </c>
      <c r="AQ243" t="e">
        <f>VLOOKUP(AM243,#REF!,3,0)</f>
        <v>#REF!</v>
      </c>
      <c r="AR243" t="e">
        <f>VLOOKUP(AM243,#REF!,4,0)</f>
        <v>#REF!</v>
      </c>
      <c r="AS243" t="str">
        <f t="shared" si="91"/>
        <v>Oracle Consulting Services</v>
      </c>
      <c r="AT243" t="e">
        <f>VLOOKUP(AM243,#REF!,6,0)</f>
        <v>#REF!</v>
      </c>
      <c r="AU243" t="e">
        <f>VLOOKUP(AM243,#REF!,7,0)</f>
        <v>#REF!</v>
      </c>
      <c r="AV243" t="e">
        <f>VLOOKUP(AM243,#REF!,8,0)</f>
        <v>#REF!</v>
      </c>
      <c r="AW243" s="155">
        <v>506325</v>
      </c>
      <c r="AX243" t="str">
        <f>VLOOKUP($BA243,Jobcodemaster!$A:$J,4,0)</f>
        <v>IC4</v>
      </c>
      <c r="AY243" t="str">
        <f>VLOOKUP($BA243,Jobcodemaster!$A:$J,5,0)</f>
        <v>L7</v>
      </c>
      <c r="AZ243" t="str">
        <f t="shared" si="98"/>
        <v>7</v>
      </c>
      <c r="BA243" s="155">
        <f t="shared" si="99"/>
        <v>12611</v>
      </c>
      <c r="BB243" t="str">
        <f>VLOOKUP($BA243,Jobcodemaster!$A:$J,7,0)</f>
        <v>12611.Consulting Project Technical Manager - IC4</v>
      </c>
      <c r="BC243" t="str">
        <f>VLOOKUP($BA243,Jobcodemaster!$A:$J,9,0)</f>
        <v>Consulting Project Technical Manager</v>
      </c>
      <c r="BD243" t="str">
        <f>VLOOKUP($BA243,Jobcodemaster!$A:$J,2,0)</f>
        <v>Project</v>
      </c>
      <c r="BE243" t="str">
        <f>VLOOKUP($BA243,Jobcodemaster!$A:$J,3,0)</f>
        <v>B</v>
      </c>
      <c r="BF243" t="e">
        <f>VLOOKUP(AM243,#REF!,14,0)</f>
        <v>#REF!</v>
      </c>
      <c r="BG243" t="e">
        <f>VLOOKUP(AM243,#REF!,15,0)</f>
        <v>#REF!</v>
      </c>
      <c r="BH243" t="str">
        <f t="shared" si="100"/>
        <v>yasuhiro.sakuma@oracle.com</v>
      </c>
      <c r="BI243" s="95">
        <f t="shared" si="101"/>
        <v>36342</v>
      </c>
      <c r="BJ243" t="str">
        <f t="shared" si="102"/>
        <v>C</v>
      </c>
      <c r="BK243" t="str">
        <f t="shared" si="103"/>
        <v>JP-Tokyo-Akasaka Office</v>
      </c>
      <c r="BL243" t="str">
        <f t="shared" si="104"/>
        <v>ACB</v>
      </c>
      <c r="BM243" t="str">
        <f t="shared" si="105"/>
        <v>ｻｸﾏ ﾔｽﾋﾛ</v>
      </c>
      <c r="BN243" t="str">
        <f t="shared" si="106"/>
        <v>Yasuhiro Sakuma</v>
      </c>
      <c r="BO243" s="164">
        <f t="shared" si="107"/>
        <v>0</v>
      </c>
      <c r="BP243" t="str">
        <f t="shared" si="108"/>
        <v>さくま やすひろ</v>
      </c>
      <c r="BQ243" t="e">
        <f>VLOOKUP(AM243,#REF!,12,0)</f>
        <v>#REF!</v>
      </c>
      <c r="BS243" s="173" t="str">
        <f t="shared" si="109"/>
        <v/>
      </c>
      <c r="BT243" s="173" t="str">
        <f t="shared" si="109"/>
        <v/>
      </c>
      <c r="BU243" s="173" t="str">
        <f t="shared" si="109"/>
        <v/>
      </c>
      <c r="BV243" s="173" t="str">
        <f t="shared" si="109"/>
        <v/>
      </c>
      <c r="BW243" s="173" t="e">
        <f t="shared" si="110"/>
        <v>#REF!</v>
      </c>
      <c r="BX243" s="173" t="str">
        <f t="shared" si="111"/>
        <v/>
      </c>
      <c r="BY243" s="174" t="str">
        <f t="shared" si="112"/>
        <v/>
      </c>
      <c r="BZ243" t="str">
        <f t="shared" si="113"/>
        <v/>
      </c>
      <c r="CA243" s="214" t="str">
        <f t="shared" si="114"/>
        <v/>
      </c>
      <c r="CB243" t="str">
        <f t="shared" si="115"/>
        <v/>
      </c>
      <c r="CC243" t="e">
        <f t="shared" si="116"/>
        <v>#REF!</v>
      </c>
      <c r="CD243" t="e">
        <f t="shared" si="92"/>
        <v>#REF!</v>
      </c>
      <c r="CE243" t="str">
        <f t="shared" si="117"/>
        <v/>
      </c>
      <c r="CF243" t="str">
        <f t="shared" si="118"/>
        <v/>
      </c>
      <c r="CG243" t="str">
        <f t="shared" si="119"/>
        <v/>
      </c>
    </row>
    <row r="244" spans="1:85">
      <c r="A244" t="s">
        <v>51</v>
      </c>
      <c r="B244">
        <v>2440</v>
      </c>
      <c r="C244" t="s">
        <v>1816</v>
      </c>
      <c r="D244" t="s">
        <v>1801</v>
      </c>
      <c r="E244" t="s">
        <v>54</v>
      </c>
      <c r="F244" t="s">
        <v>397</v>
      </c>
      <c r="G244" t="s">
        <v>1581</v>
      </c>
      <c r="H244" t="s">
        <v>1802</v>
      </c>
      <c r="I244" t="s">
        <v>55</v>
      </c>
      <c r="J244" t="s">
        <v>398</v>
      </c>
      <c r="K244" t="s">
        <v>1583</v>
      </c>
      <c r="L244" t="s">
        <v>1803</v>
      </c>
      <c r="M244" s="217">
        <v>506325</v>
      </c>
      <c r="N244" t="s">
        <v>169</v>
      </c>
      <c r="O244" t="s">
        <v>170</v>
      </c>
      <c r="P244" t="str">
        <f t="shared" si="93"/>
        <v>7</v>
      </c>
      <c r="Q244">
        <v>20820</v>
      </c>
      <c r="R244" t="s">
        <v>1817</v>
      </c>
      <c r="S244" t="s">
        <v>1818</v>
      </c>
      <c r="T244" t="s">
        <v>368</v>
      </c>
      <c r="U244" t="s">
        <v>61</v>
      </c>
      <c r="V244">
        <v>6072</v>
      </c>
      <c r="W244" t="s">
        <v>1800</v>
      </c>
      <c r="X244" t="s">
        <v>1819</v>
      </c>
      <c r="Y244" s="95">
        <v>37288</v>
      </c>
      <c r="Z244" t="s">
        <v>63</v>
      </c>
      <c r="AA244" t="s">
        <v>118</v>
      </c>
      <c r="AB244" t="s">
        <v>162</v>
      </c>
      <c r="AC244" t="s">
        <v>4349</v>
      </c>
      <c r="AD244" t="s">
        <v>1821</v>
      </c>
      <c r="AF244" t="s">
        <v>1822</v>
      </c>
      <c r="AG244" t="s">
        <v>1808</v>
      </c>
      <c r="AI244" s="146" t="e">
        <v>#N/A</v>
      </c>
      <c r="AJ244" t="str">
        <f t="shared" si="94"/>
        <v>Active</v>
      </c>
      <c r="AK244">
        <f t="shared" si="95"/>
        <v>2440</v>
      </c>
      <c r="AL244" t="str">
        <f t="shared" si="96"/>
        <v>小林 修</v>
      </c>
      <c r="AM244" s="155" t="e">
        <f>+VLOOKUP($AK244,#REF!,3,0)</f>
        <v>#REF!</v>
      </c>
      <c r="AN244" t="e">
        <f t="shared" si="97"/>
        <v>#REF!</v>
      </c>
      <c r="AO244" s="154" t="s">
        <v>54</v>
      </c>
      <c r="AP244" t="e">
        <f>VLOOKUP(AM244,#REF!,2,0)</f>
        <v>#REF!</v>
      </c>
      <c r="AQ244" t="e">
        <f>VLOOKUP(AM244,#REF!,3,0)</f>
        <v>#REF!</v>
      </c>
      <c r="AR244" t="e">
        <f>VLOOKUP(AM244,#REF!,4,0)</f>
        <v>#REF!</v>
      </c>
      <c r="AS244" t="str">
        <f t="shared" si="91"/>
        <v>Oracle Consulting Services</v>
      </c>
      <c r="AT244" t="e">
        <f>VLOOKUP(AM244,#REF!,6,0)</f>
        <v>#REF!</v>
      </c>
      <c r="AU244" t="e">
        <f>VLOOKUP(AM244,#REF!,7,0)</f>
        <v>#REF!</v>
      </c>
      <c r="AV244" t="e">
        <f>VLOOKUP(AM244,#REF!,8,0)</f>
        <v>#REF!</v>
      </c>
      <c r="AW244" s="155">
        <v>506325</v>
      </c>
      <c r="AX244" t="str">
        <f>VLOOKUP($BA244,Jobcodemaster!$A:$J,4,0)</f>
        <v>IC4</v>
      </c>
      <c r="AY244" t="str">
        <f>VLOOKUP($BA244,Jobcodemaster!$A:$J,5,0)</f>
        <v>L7</v>
      </c>
      <c r="AZ244" t="str">
        <f t="shared" si="98"/>
        <v>7</v>
      </c>
      <c r="BA244" s="155">
        <f t="shared" si="99"/>
        <v>20820</v>
      </c>
      <c r="BB244" t="str">
        <f>VLOOKUP($BA244,Jobcodemaster!$A:$J,7,0)</f>
        <v>20820.Consulting Technical Manager - IC4</v>
      </c>
      <c r="BC244" t="str">
        <f>VLOOKUP($BA244,Jobcodemaster!$A:$J,9,0)</f>
        <v>Consulting Technical Manager</v>
      </c>
      <c r="BD244" t="str">
        <f>VLOOKUP($BA244,Jobcodemaster!$A:$J,2,0)</f>
        <v>Delivery</v>
      </c>
      <c r="BE244" t="str">
        <f>VLOOKUP($BA244,Jobcodemaster!$A:$J,3,0)</f>
        <v>B</v>
      </c>
      <c r="BF244" t="e">
        <f>VLOOKUP(AM244,#REF!,14,0)</f>
        <v>#REF!</v>
      </c>
      <c r="BG244" t="e">
        <f>VLOOKUP(AM244,#REF!,15,0)</f>
        <v>#REF!</v>
      </c>
      <c r="BH244" t="str">
        <f t="shared" si="100"/>
        <v>osamu.kobayashi@oracle.com</v>
      </c>
      <c r="BI244" s="95">
        <f t="shared" si="101"/>
        <v>37288</v>
      </c>
      <c r="BJ244" t="str">
        <f t="shared" si="102"/>
        <v>C</v>
      </c>
      <c r="BK244" t="str">
        <f t="shared" si="103"/>
        <v>JP-Tokyo-Akasaka Office</v>
      </c>
      <c r="BL244" t="str">
        <f t="shared" si="104"/>
        <v>ACB</v>
      </c>
      <c r="BM244" t="str">
        <f t="shared" si="105"/>
        <v>ｺﾊﾞﾔｼ ｵｻﾑ</v>
      </c>
      <c r="BN244" t="str">
        <f t="shared" si="106"/>
        <v>Osamu Kobayashi</v>
      </c>
      <c r="BO244" s="164">
        <f t="shared" si="107"/>
        <v>0</v>
      </c>
      <c r="BP244" t="str">
        <f t="shared" si="108"/>
        <v>こばやし おさむ</v>
      </c>
      <c r="BQ244" t="e">
        <f>VLOOKUP(AM244,#REF!,12,0)</f>
        <v>#REF!</v>
      </c>
      <c r="BS244" s="173" t="str">
        <f t="shared" si="109"/>
        <v/>
      </c>
      <c r="BT244" s="173" t="str">
        <f t="shared" si="109"/>
        <v/>
      </c>
      <c r="BU244" s="173" t="str">
        <f t="shared" si="109"/>
        <v/>
      </c>
      <c r="BV244" s="173" t="str">
        <f t="shared" si="109"/>
        <v/>
      </c>
      <c r="BW244" s="173" t="e">
        <f t="shared" si="110"/>
        <v>#REF!</v>
      </c>
      <c r="BX244" s="173" t="str">
        <f t="shared" si="111"/>
        <v/>
      </c>
      <c r="BY244" s="174" t="str">
        <f t="shared" si="112"/>
        <v/>
      </c>
      <c r="BZ244" t="str">
        <f t="shared" si="113"/>
        <v/>
      </c>
      <c r="CA244" s="214" t="str">
        <f t="shared" si="114"/>
        <v/>
      </c>
      <c r="CB244" t="str">
        <f t="shared" si="115"/>
        <v/>
      </c>
      <c r="CC244" t="e">
        <f t="shared" si="116"/>
        <v>#REF!</v>
      </c>
      <c r="CD244" t="e">
        <f t="shared" si="92"/>
        <v>#REF!</v>
      </c>
      <c r="CE244" t="str">
        <f t="shared" si="117"/>
        <v/>
      </c>
      <c r="CF244" t="str">
        <f t="shared" si="118"/>
        <v/>
      </c>
      <c r="CG244" t="str">
        <f t="shared" si="119"/>
        <v/>
      </c>
    </row>
    <row r="245" spans="1:85">
      <c r="A245" t="s">
        <v>51</v>
      </c>
      <c r="B245">
        <v>2917</v>
      </c>
      <c r="C245" t="s">
        <v>1824</v>
      </c>
      <c r="D245" t="s">
        <v>1801</v>
      </c>
      <c r="E245" t="s">
        <v>54</v>
      </c>
      <c r="F245" t="s">
        <v>397</v>
      </c>
      <c r="G245" t="s">
        <v>1581</v>
      </c>
      <c r="H245" t="s">
        <v>1802</v>
      </c>
      <c r="I245" t="s">
        <v>55</v>
      </c>
      <c r="J245" t="s">
        <v>398</v>
      </c>
      <c r="K245" t="s">
        <v>1583</v>
      </c>
      <c r="L245" t="s">
        <v>1803</v>
      </c>
      <c r="M245" s="217">
        <v>506325</v>
      </c>
      <c r="N245" t="s">
        <v>169</v>
      </c>
      <c r="O245" t="s">
        <v>170</v>
      </c>
      <c r="P245" t="str">
        <f t="shared" si="93"/>
        <v>7</v>
      </c>
      <c r="Q245">
        <v>12611</v>
      </c>
      <c r="R245" t="s">
        <v>617</v>
      </c>
      <c r="S245" t="s">
        <v>618</v>
      </c>
      <c r="T245" t="s">
        <v>619</v>
      </c>
      <c r="U245" t="s">
        <v>61</v>
      </c>
      <c r="V245">
        <v>6072</v>
      </c>
      <c r="W245" t="s">
        <v>1800</v>
      </c>
      <c r="X245" t="s">
        <v>1825</v>
      </c>
      <c r="Y245" s="95">
        <v>41426</v>
      </c>
      <c r="Z245" t="s">
        <v>63</v>
      </c>
      <c r="AA245" t="s">
        <v>118</v>
      </c>
      <c r="AB245" t="s">
        <v>162</v>
      </c>
      <c r="AC245" t="s">
        <v>4350</v>
      </c>
      <c r="AD245" t="s">
        <v>1827</v>
      </c>
      <c r="AF245" t="s">
        <v>1828</v>
      </c>
      <c r="AG245" t="s">
        <v>1808</v>
      </c>
      <c r="AI245" s="146" t="e">
        <v>#N/A</v>
      </c>
      <c r="AJ245" t="str">
        <f t="shared" si="94"/>
        <v>Active</v>
      </c>
      <c r="AK245">
        <f t="shared" si="95"/>
        <v>2917</v>
      </c>
      <c r="AL245" t="str">
        <f t="shared" si="96"/>
        <v>水谷 真治</v>
      </c>
      <c r="AM245" s="155" t="e">
        <f>+VLOOKUP($AK245,#REF!,3,0)</f>
        <v>#REF!</v>
      </c>
      <c r="AN245" t="e">
        <f t="shared" si="97"/>
        <v>#REF!</v>
      </c>
      <c r="AO245" s="154" t="s">
        <v>54</v>
      </c>
      <c r="AP245" t="e">
        <f>VLOOKUP(AM245,#REF!,2,0)</f>
        <v>#REF!</v>
      </c>
      <c r="AQ245" t="e">
        <f>VLOOKUP(AM245,#REF!,3,0)</f>
        <v>#REF!</v>
      </c>
      <c r="AR245" t="e">
        <f>VLOOKUP(AM245,#REF!,4,0)</f>
        <v>#REF!</v>
      </c>
      <c r="AS245" t="str">
        <f t="shared" si="91"/>
        <v>Oracle Consulting Services</v>
      </c>
      <c r="AT245" t="e">
        <f>VLOOKUP(AM245,#REF!,6,0)</f>
        <v>#REF!</v>
      </c>
      <c r="AU245" t="e">
        <f>VLOOKUP(AM245,#REF!,7,0)</f>
        <v>#REF!</v>
      </c>
      <c r="AV245" t="e">
        <f>VLOOKUP(AM245,#REF!,8,0)</f>
        <v>#REF!</v>
      </c>
      <c r="AW245" s="155">
        <v>506325</v>
      </c>
      <c r="AX245" t="str">
        <f>VLOOKUP($BA245,Jobcodemaster!$A:$J,4,0)</f>
        <v>IC4</v>
      </c>
      <c r="AY245" t="str">
        <f>VLOOKUP($BA245,Jobcodemaster!$A:$J,5,0)</f>
        <v>L7</v>
      </c>
      <c r="AZ245" t="str">
        <f t="shared" si="98"/>
        <v>7</v>
      </c>
      <c r="BA245" s="155">
        <f t="shared" si="99"/>
        <v>12611</v>
      </c>
      <c r="BB245" t="str">
        <f>VLOOKUP($BA245,Jobcodemaster!$A:$J,7,0)</f>
        <v>12611.Consulting Project Technical Manager - IC4</v>
      </c>
      <c r="BC245" t="str">
        <f>VLOOKUP($BA245,Jobcodemaster!$A:$J,9,0)</f>
        <v>Consulting Project Technical Manager</v>
      </c>
      <c r="BD245" t="str">
        <f>VLOOKUP($BA245,Jobcodemaster!$A:$J,2,0)</f>
        <v>Project</v>
      </c>
      <c r="BE245" t="str">
        <f>VLOOKUP($BA245,Jobcodemaster!$A:$J,3,0)</f>
        <v>B</v>
      </c>
      <c r="BF245" t="e">
        <f>VLOOKUP(AM245,#REF!,14,0)</f>
        <v>#REF!</v>
      </c>
      <c r="BG245" t="e">
        <f>VLOOKUP(AM245,#REF!,15,0)</f>
        <v>#REF!</v>
      </c>
      <c r="BH245" t="str">
        <f t="shared" si="100"/>
        <v>shinji.mizutani@oracle.com</v>
      </c>
      <c r="BI245" s="95">
        <f t="shared" si="101"/>
        <v>41426</v>
      </c>
      <c r="BJ245" t="str">
        <f t="shared" si="102"/>
        <v>C</v>
      </c>
      <c r="BK245" t="str">
        <f t="shared" si="103"/>
        <v>JP-Tokyo-Akasaka Office</v>
      </c>
      <c r="BL245" t="str">
        <f t="shared" si="104"/>
        <v>ACB</v>
      </c>
      <c r="BM245" t="str">
        <f t="shared" si="105"/>
        <v>ﾐｽﾞﾀﾆ ｼﾝｼﾞ</v>
      </c>
      <c r="BN245" t="str">
        <f t="shared" si="106"/>
        <v>Shinji Mizutani</v>
      </c>
      <c r="BO245" s="164">
        <f t="shared" si="107"/>
        <v>0</v>
      </c>
      <c r="BP245" t="str">
        <f t="shared" si="108"/>
        <v>みずたに しんじ</v>
      </c>
      <c r="BQ245" t="e">
        <f>VLOOKUP(AM245,#REF!,12,0)</f>
        <v>#REF!</v>
      </c>
      <c r="BS245" s="173" t="str">
        <f t="shared" si="109"/>
        <v/>
      </c>
      <c r="BT245" s="173" t="str">
        <f t="shared" si="109"/>
        <v/>
      </c>
      <c r="BU245" s="173" t="str">
        <f t="shared" si="109"/>
        <v/>
      </c>
      <c r="BV245" s="173" t="str">
        <f t="shared" si="109"/>
        <v/>
      </c>
      <c r="BW245" s="173" t="e">
        <f t="shared" si="110"/>
        <v>#REF!</v>
      </c>
      <c r="BX245" s="173" t="str">
        <f t="shared" si="111"/>
        <v/>
      </c>
      <c r="BY245" s="174" t="str">
        <f t="shared" si="112"/>
        <v/>
      </c>
      <c r="BZ245" t="str">
        <f t="shared" si="113"/>
        <v/>
      </c>
      <c r="CA245" s="214" t="str">
        <f t="shared" si="114"/>
        <v/>
      </c>
      <c r="CB245" t="str">
        <f t="shared" si="115"/>
        <v/>
      </c>
      <c r="CC245" t="e">
        <f t="shared" si="116"/>
        <v>#REF!</v>
      </c>
      <c r="CD245" t="e">
        <f t="shared" si="92"/>
        <v>#REF!</v>
      </c>
      <c r="CE245" t="str">
        <f t="shared" si="117"/>
        <v/>
      </c>
      <c r="CF245" t="str">
        <f t="shared" si="118"/>
        <v/>
      </c>
      <c r="CG245" t="str">
        <f t="shared" si="119"/>
        <v/>
      </c>
    </row>
    <row r="246" spans="1:85">
      <c r="A246" t="s">
        <v>51</v>
      </c>
      <c r="B246">
        <v>2897</v>
      </c>
      <c r="C246" t="s">
        <v>1830</v>
      </c>
      <c r="D246" t="s">
        <v>1801</v>
      </c>
      <c r="E246" t="s">
        <v>54</v>
      </c>
      <c r="F246" t="s">
        <v>397</v>
      </c>
      <c r="G246" t="s">
        <v>1581</v>
      </c>
      <c r="H246" t="s">
        <v>1802</v>
      </c>
      <c r="I246" t="s">
        <v>55</v>
      </c>
      <c r="J246" t="s">
        <v>398</v>
      </c>
      <c r="K246" t="s">
        <v>1583</v>
      </c>
      <c r="L246" t="s">
        <v>1803</v>
      </c>
      <c r="M246" s="217">
        <v>506325</v>
      </c>
      <c r="N246" t="s">
        <v>123</v>
      </c>
      <c r="O246" t="s">
        <v>158</v>
      </c>
      <c r="P246" t="str">
        <f t="shared" si="93"/>
        <v>6</v>
      </c>
      <c r="Q246">
        <v>20610</v>
      </c>
      <c r="R246" t="s">
        <v>590</v>
      </c>
      <c r="S246" t="s">
        <v>591</v>
      </c>
      <c r="T246" t="s">
        <v>368</v>
      </c>
      <c r="U246" t="s">
        <v>61</v>
      </c>
      <c r="V246">
        <v>6072</v>
      </c>
      <c r="W246" t="s">
        <v>1800</v>
      </c>
      <c r="X246" t="s">
        <v>1831</v>
      </c>
      <c r="Y246" s="95">
        <v>38443</v>
      </c>
      <c r="Z246" t="s">
        <v>63</v>
      </c>
      <c r="AA246" t="s">
        <v>118</v>
      </c>
      <c r="AB246" t="s">
        <v>162</v>
      </c>
      <c r="AC246" t="s">
        <v>4351</v>
      </c>
      <c r="AD246" t="s">
        <v>1833</v>
      </c>
      <c r="AF246" t="s">
        <v>1834</v>
      </c>
      <c r="AG246" t="s">
        <v>1808</v>
      </c>
      <c r="AI246" s="146" t="e">
        <v>#N/A</v>
      </c>
      <c r="AJ246" t="str">
        <f t="shared" si="94"/>
        <v>Active</v>
      </c>
      <c r="AK246">
        <f t="shared" si="95"/>
        <v>2897</v>
      </c>
      <c r="AL246" t="str">
        <f t="shared" si="96"/>
        <v>日高 靖</v>
      </c>
      <c r="AM246" s="155" t="e">
        <f>+VLOOKUP($AK246,#REF!,3,0)</f>
        <v>#REF!</v>
      </c>
      <c r="AN246" t="e">
        <f t="shared" si="97"/>
        <v>#REF!</v>
      </c>
      <c r="AO246" s="154" t="s">
        <v>54</v>
      </c>
      <c r="AP246" t="e">
        <f>VLOOKUP(AM246,#REF!,2,0)</f>
        <v>#REF!</v>
      </c>
      <c r="AQ246" t="e">
        <f>VLOOKUP(AM246,#REF!,3,0)</f>
        <v>#REF!</v>
      </c>
      <c r="AR246" t="e">
        <f>VLOOKUP(AM246,#REF!,4,0)</f>
        <v>#REF!</v>
      </c>
      <c r="AS246" t="str">
        <f t="shared" si="91"/>
        <v>Oracle Consulting Services</v>
      </c>
      <c r="AT246" t="e">
        <f>VLOOKUP(AM246,#REF!,6,0)</f>
        <v>#REF!</v>
      </c>
      <c r="AU246" t="e">
        <f>VLOOKUP(AM246,#REF!,7,0)</f>
        <v>#REF!</v>
      </c>
      <c r="AV246" t="e">
        <f>VLOOKUP(AM246,#REF!,8,0)</f>
        <v>#REF!</v>
      </c>
      <c r="AW246" s="155">
        <v>506325</v>
      </c>
      <c r="AX246" t="str">
        <f>VLOOKUP($BA246,Jobcodemaster!$A:$J,4,0)</f>
        <v>IC3</v>
      </c>
      <c r="AY246" t="str">
        <f>VLOOKUP($BA246,Jobcodemaster!$A:$J,5,0)</f>
        <v>L6</v>
      </c>
      <c r="AZ246" t="str">
        <f t="shared" si="98"/>
        <v>6</v>
      </c>
      <c r="BA246" s="155">
        <f t="shared" si="99"/>
        <v>20610</v>
      </c>
      <c r="BB246" t="str">
        <f>VLOOKUP($BA246,Jobcodemaster!$A:$J,7,0)</f>
        <v>20610.Senior Principal Consultant - IC3</v>
      </c>
      <c r="BC246" t="str">
        <f>VLOOKUP($BA246,Jobcodemaster!$A:$J,9,0)</f>
        <v>Senior Principal Consultant</v>
      </c>
      <c r="BD246" t="str">
        <f>VLOOKUP($BA246,Jobcodemaster!$A:$J,2,0)</f>
        <v>Delivery</v>
      </c>
      <c r="BE246" t="str">
        <f>VLOOKUP($BA246,Jobcodemaster!$A:$J,3,0)</f>
        <v>B</v>
      </c>
      <c r="BF246" t="e">
        <f>VLOOKUP(AM246,#REF!,14,0)</f>
        <v>#REF!</v>
      </c>
      <c r="BG246" t="e">
        <f>VLOOKUP(AM246,#REF!,15,0)</f>
        <v>#REF!</v>
      </c>
      <c r="BH246" t="str">
        <f t="shared" si="100"/>
        <v>yasushi.hidaka@oracle.com</v>
      </c>
      <c r="BI246" s="95">
        <f t="shared" si="101"/>
        <v>38443</v>
      </c>
      <c r="BJ246" t="str">
        <f t="shared" si="102"/>
        <v>C</v>
      </c>
      <c r="BK246" t="str">
        <f t="shared" si="103"/>
        <v>JP-Tokyo-Akasaka Office</v>
      </c>
      <c r="BL246" t="str">
        <f t="shared" si="104"/>
        <v>ACB</v>
      </c>
      <c r="BM246" t="str">
        <f t="shared" si="105"/>
        <v>ﾋﾀﾞｶ ﾔｽｼ</v>
      </c>
      <c r="BN246" t="str">
        <f t="shared" si="106"/>
        <v>Yasushi Hidaka</v>
      </c>
      <c r="BO246" s="164">
        <f t="shared" si="107"/>
        <v>0</v>
      </c>
      <c r="BP246" t="str">
        <f t="shared" si="108"/>
        <v>ひだか やすし</v>
      </c>
      <c r="BQ246" t="e">
        <f>VLOOKUP(AM246,#REF!,12,0)</f>
        <v>#REF!</v>
      </c>
      <c r="BS246" s="173" t="str">
        <f t="shared" si="109"/>
        <v/>
      </c>
      <c r="BT246" s="173" t="str">
        <f t="shared" si="109"/>
        <v/>
      </c>
      <c r="BU246" s="173" t="str">
        <f t="shared" si="109"/>
        <v/>
      </c>
      <c r="BV246" s="173" t="str">
        <f t="shared" si="109"/>
        <v/>
      </c>
      <c r="BW246" s="173" t="e">
        <f t="shared" si="110"/>
        <v>#REF!</v>
      </c>
      <c r="BX246" s="173" t="str">
        <f t="shared" si="111"/>
        <v/>
      </c>
      <c r="BY246" s="174" t="str">
        <f t="shared" si="112"/>
        <v/>
      </c>
      <c r="BZ246" t="str">
        <f t="shared" si="113"/>
        <v/>
      </c>
      <c r="CA246" s="214" t="str">
        <f t="shared" si="114"/>
        <v/>
      </c>
      <c r="CB246" t="str">
        <f t="shared" si="115"/>
        <v/>
      </c>
      <c r="CC246" t="e">
        <f t="shared" si="116"/>
        <v>#REF!</v>
      </c>
      <c r="CD246" t="e">
        <f t="shared" si="92"/>
        <v>#REF!</v>
      </c>
      <c r="CE246" t="str">
        <f t="shared" si="117"/>
        <v/>
      </c>
      <c r="CF246" t="str">
        <f t="shared" si="118"/>
        <v/>
      </c>
      <c r="CG246" t="str">
        <f t="shared" si="119"/>
        <v/>
      </c>
    </row>
    <row r="247" spans="1:85">
      <c r="A247" t="s">
        <v>51</v>
      </c>
      <c r="B247">
        <v>3062</v>
      </c>
      <c r="C247" t="s">
        <v>1836</v>
      </c>
      <c r="D247" t="s">
        <v>1801</v>
      </c>
      <c r="E247" t="s">
        <v>54</v>
      </c>
      <c r="F247" t="s">
        <v>397</v>
      </c>
      <c r="G247" t="s">
        <v>1581</v>
      </c>
      <c r="H247" t="s">
        <v>1802</v>
      </c>
      <c r="I247" t="s">
        <v>55</v>
      </c>
      <c r="J247" t="s">
        <v>398</v>
      </c>
      <c r="K247" t="s">
        <v>1583</v>
      </c>
      <c r="L247" t="s">
        <v>1803</v>
      </c>
      <c r="M247" s="217">
        <v>506325</v>
      </c>
      <c r="N247" t="s">
        <v>123</v>
      </c>
      <c r="O247" t="s">
        <v>158</v>
      </c>
      <c r="P247" t="str">
        <f t="shared" si="93"/>
        <v>6</v>
      </c>
      <c r="Q247">
        <v>12609</v>
      </c>
      <c r="R247" t="s">
        <v>632</v>
      </c>
      <c r="S247" t="s">
        <v>633</v>
      </c>
      <c r="T247" t="s">
        <v>619</v>
      </c>
      <c r="U247" t="s">
        <v>61</v>
      </c>
      <c r="V247">
        <v>6072</v>
      </c>
      <c r="W247" t="s">
        <v>1800</v>
      </c>
      <c r="X247" t="s">
        <v>1837</v>
      </c>
      <c r="Y247" s="95">
        <v>38808</v>
      </c>
      <c r="Z247" t="s">
        <v>201</v>
      </c>
      <c r="AA247" t="s">
        <v>118</v>
      </c>
      <c r="AB247" t="s">
        <v>162</v>
      </c>
      <c r="AC247" t="s">
        <v>4352</v>
      </c>
      <c r="AD247" t="s">
        <v>1839</v>
      </c>
      <c r="AF247" t="s">
        <v>1840</v>
      </c>
      <c r="AG247" t="s">
        <v>1808</v>
      </c>
      <c r="AI247" s="146" t="e">
        <v>#N/A</v>
      </c>
      <c r="AJ247" t="str">
        <f t="shared" si="94"/>
        <v>Active</v>
      </c>
      <c r="AK247">
        <f t="shared" si="95"/>
        <v>3062</v>
      </c>
      <c r="AL247" t="str">
        <f t="shared" si="96"/>
        <v>近藤 良</v>
      </c>
      <c r="AM247" s="155" t="e">
        <f>+VLOOKUP($AK247,#REF!,3,0)</f>
        <v>#REF!</v>
      </c>
      <c r="AN247" t="e">
        <f t="shared" si="97"/>
        <v>#REF!</v>
      </c>
      <c r="AO247" s="154" t="s">
        <v>54</v>
      </c>
      <c r="AP247" t="e">
        <f>VLOOKUP(AM247,#REF!,2,0)</f>
        <v>#REF!</v>
      </c>
      <c r="AQ247" t="e">
        <f>VLOOKUP(AM247,#REF!,3,0)</f>
        <v>#REF!</v>
      </c>
      <c r="AR247" t="e">
        <f>VLOOKUP(AM247,#REF!,4,0)</f>
        <v>#REF!</v>
      </c>
      <c r="AS247" t="str">
        <f t="shared" si="91"/>
        <v>Oracle Consulting Services</v>
      </c>
      <c r="AT247" t="e">
        <f>VLOOKUP(AM247,#REF!,6,0)</f>
        <v>#REF!</v>
      </c>
      <c r="AU247" t="e">
        <f>VLOOKUP(AM247,#REF!,7,0)</f>
        <v>#REF!</v>
      </c>
      <c r="AV247" t="e">
        <f>VLOOKUP(AM247,#REF!,8,0)</f>
        <v>#REF!</v>
      </c>
      <c r="AW247" s="155">
        <v>506325</v>
      </c>
      <c r="AX247" t="str">
        <f>VLOOKUP($BA247,Jobcodemaster!$A:$J,4,0)</f>
        <v>IC3</v>
      </c>
      <c r="AY247" t="str">
        <f>VLOOKUP($BA247,Jobcodemaster!$A:$J,5,0)</f>
        <v>L6</v>
      </c>
      <c r="AZ247" t="str">
        <f t="shared" si="98"/>
        <v>6</v>
      </c>
      <c r="BA247" s="155">
        <f t="shared" si="99"/>
        <v>12609</v>
      </c>
      <c r="BB247" t="str">
        <f>VLOOKUP($BA247,Jobcodemaster!$A:$J,7,0)</f>
        <v>12609.Consulting Project Senior Principal - IC3</v>
      </c>
      <c r="BC247" t="str">
        <f>VLOOKUP($BA247,Jobcodemaster!$A:$J,9,0)</f>
        <v>Consulting Project Senior Principal Consultant</v>
      </c>
      <c r="BD247" t="str">
        <f>VLOOKUP($BA247,Jobcodemaster!$A:$J,2,0)</f>
        <v>Project</v>
      </c>
      <c r="BE247" t="str">
        <f>VLOOKUP($BA247,Jobcodemaster!$A:$J,3,0)</f>
        <v>B</v>
      </c>
      <c r="BF247" t="e">
        <f>VLOOKUP(AM247,#REF!,14,0)</f>
        <v>#REF!</v>
      </c>
      <c r="BG247" t="e">
        <f>VLOOKUP(AM247,#REF!,15,0)</f>
        <v>#REF!</v>
      </c>
      <c r="BH247" t="str">
        <f t="shared" si="100"/>
        <v>ryo.kondo@oracle.com</v>
      </c>
      <c r="BI247" s="95">
        <f t="shared" si="101"/>
        <v>38808</v>
      </c>
      <c r="BJ247" t="str">
        <f t="shared" si="102"/>
        <v>NG</v>
      </c>
      <c r="BK247" t="str">
        <f t="shared" si="103"/>
        <v>JP-Tokyo-Akasaka Office</v>
      </c>
      <c r="BL247" t="str">
        <f t="shared" si="104"/>
        <v>ACB</v>
      </c>
      <c r="BM247" t="str">
        <f t="shared" si="105"/>
        <v>ｺﾝﾄﾞｳ ﾘｮｳ</v>
      </c>
      <c r="BN247" t="str">
        <f t="shared" si="106"/>
        <v>Ryo Kondo</v>
      </c>
      <c r="BO247" s="164">
        <f t="shared" si="107"/>
        <v>0</v>
      </c>
      <c r="BP247" t="str">
        <f t="shared" si="108"/>
        <v>こんどう りょう</v>
      </c>
      <c r="BQ247" t="e">
        <f>VLOOKUP(AM247,#REF!,12,0)</f>
        <v>#REF!</v>
      </c>
      <c r="BS247" s="173" t="str">
        <f t="shared" si="109"/>
        <v/>
      </c>
      <c r="BT247" s="173" t="str">
        <f t="shared" si="109"/>
        <v/>
      </c>
      <c r="BU247" s="173" t="str">
        <f t="shared" si="109"/>
        <v/>
      </c>
      <c r="BV247" s="173" t="str">
        <f t="shared" si="109"/>
        <v/>
      </c>
      <c r="BW247" s="173" t="e">
        <f t="shared" si="110"/>
        <v>#REF!</v>
      </c>
      <c r="BX247" s="173" t="str">
        <f t="shared" si="111"/>
        <v/>
      </c>
      <c r="BY247" s="174" t="str">
        <f t="shared" si="112"/>
        <v/>
      </c>
      <c r="BZ247" t="str">
        <f t="shared" si="113"/>
        <v/>
      </c>
      <c r="CA247" s="214" t="str">
        <f t="shared" si="114"/>
        <v/>
      </c>
      <c r="CB247" t="str">
        <f t="shared" si="115"/>
        <v/>
      </c>
      <c r="CC247" t="e">
        <f t="shared" si="116"/>
        <v>#REF!</v>
      </c>
      <c r="CD247" t="e">
        <f t="shared" si="92"/>
        <v>#REF!</v>
      </c>
      <c r="CE247" t="str">
        <f t="shared" si="117"/>
        <v/>
      </c>
      <c r="CF247" t="str">
        <f t="shared" si="118"/>
        <v/>
      </c>
      <c r="CG247" t="str">
        <f t="shared" si="119"/>
        <v/>
      </c>
    </row>
    <row r="248" spans="1:85">
      <c r="A248" t="s">
        <v>51</v>
      </c>
      <c r="B248">
        <v>3438</v>
      </c>
      <c r="C248" t="s">
        <v>1842</v>
      </c>
      <c r="D248" t="s">
        <v>1801</v>
      </c>
      <c r="E248" t="s">
        <v>54</v>
      </c>
      <c r="F248" t="s">
        <v>397</v>
      </c>
      <c r="G248" t="s">
        <v>1581</v>
      </c>
      <c r="H248" t="s">
        <v>1802</v>
      </c>
      <c r="I248" t="s">
        <v>55</v>
      </c>
      <c r="J248" t="s">
        <v>398</v>
      </c>
      <c r="K248" t="s">
        <v>1583</v>
      </c>
      <c r="L248" t="s">
        <v>1803</v>
      </c>
      <c r="M248" s="217">
        <v>506325</v>
      </c>
      <c r="N248" t="s">
        <v>123</v>
      </c>
      <c r="O248" t="s">
        <v>158</v>
      </c>
      <c r="P248" t="str">
        <f t="shared" si="93"/>
        <v>6</v>
      </c>
      <c r="Q248">
        <v>12609</v>
      </c>
      <c r="R248" t="s">
        <v>632</v>
      </c>
      <c r="S248" t="s">
        <v>633</v>
      </c>
      <c r="T248" t="s">
        <v>619</v>
      </c>
      <c r="U248" t="s">
        <v>61</v>
      </c>
      <c r="V248">
        <v>6072</v>
      </c>
      <c r="W248" t="s">
        <v>1800</v>
      </c>
      <c r="X248" t="s">
        <v>1843</v>
      </c>
      <c r="Y248" s="95">
        <v>39249</v>
      </c>
      <c r="Z248" t="s">
        <v>63</v>
      </c>
      <c r="AA248" t="s">
        <v>118</v>
      </c>
      <c r="AB248" t="s">
        <v>162</v>
      </c>
      <c r="AC248" t="s">
        <v>4157</v>
      </c>
      <c r="AD248" t="s">
        <v>662</v>
      </c>
      <c r="AF248" t="s">
        <v>663</v>
      </c>
      <c r="AG248" t="s">
        <v>1808</v>
      </c>
      <c r="AI248" s="146" t="e">
        <v>#N/A</v>
      </c>
      <c r="AJ248" t="str">
        <f t="shared" si="94"/>
        <v>Active</v>
      </c>
      <c r="AK248">
        <f t="shared" si="95"/>
        <v>3438</v>
      </c>
      <c r="AL248" t="str">
        <f t="shared" si="96"/>
        <v>米田 裕</v>
      </c>
      <c r="AM248" s="155" t="e">
        <f>+VLOOKUP($AK248,#REF!,3,0)</f>
        <v>#REF!</v>
      </c>
      <c r="AN248" t="e">
        <f t="shared" si="97"/>
        <v>#REF!</v>
      </c>
      <c r="AO248" s="154" t="s">
        <v>54</v>
      </c>
      <c r="AP248" t="e">
        <f>VLOOKUP(AM248,#REF!,2,0)</f>
        <v>#REF!</v>
      </c>
      <c r="AQ248" t="e">
        <f>VLOOKUP(AM248,#REF!,3,0)</f>
        <v>#REF!</v>
      </c>
      <c r="AR248" t="e">
        <f>VLOOKUP(AM248,#REF!,4,0)</f>
        <v>#REF!</v>
      </c>
      <c r="AS248" t="str">
        <f t="shared" si="91"/>
        <v>Oracle Consulting Services</v>
      </c>
      <c r="AT248" t="e">
        <f>VLOOKUP(AM248,#REF!,6,0)</f>
        <v>#REF!</v>
      </c>
      <c r="AU248" t="e">
        <f>VLOOKUP(AM248,#REF!,7,0)</f>
        <v>#REF!</v>
      </c>
      <c r="AV248" t="e">
        <f>VLOOKUP(AM248,#REF!,8,0)</f>
        <v>#REF!</v>
      </c>
      <c r="AW248" s="155">
        <v>506325</v>
      </c>
      <c r="AX248" t="str">
        <f>VLOOKUP($BA248,Jobcodemaster!$A:$J,4,0)</f>
        <v>IC3</v>
      </c>
      <c r="AY248" t="str">
        <f>VLOOKUP($BA248,Jobcodemaster!$A:$J,5,0)</f>
        <v>L6</v>
      </c>
      <c r="AZ248" t="str">
        <f t="shared" si="98"/>
        <v>6</v>
      </c>
      <c r="BA248" s="155">
        <f t="shared" si="99"/>
        <v>12609</v>
      </c>
      <c r="BB248" t="str">
        <f>VLOOKUP($BA248,Jobcodemaster!$A:$J,7,0)</f>
        <v>12609.Consulting Project Senior Principal - IC3</v>
      </c>
      <c r="BC248" t="str">
        <f>VLOOKUP($BA248,Jobcodemaster!$A:$J,9,0)</f>
        <v>Consulting Project Senior Principal Consultant</v>
      </c>
      <c r="BD248" t="str">
        <f>VLOOKUP($BA248,Jobcodemaster!$A:$J,2,0)</f>
        <v>Project</v>
      </c>
      <c r="BE248" t="str">
        <f>VLOOKUP($BA248,Jobcodemaster!$A:$J,3,0)</f>
        <v>B</v>
      </c>
      <c r="BF248" t="e">
        <f>VLOOKUP(AM248,#REF!,14,0)</f>
        <v>#REF!</v>
      </c>
      <c r="BG248" t="e">
        <f>VLOOKUP(AM248,#REF!,15,0)</f>
        <v>#REF!</v>
      </c>
      <c r="BH248" t="str">
        <f t="shared" si="100"/>
        <v>yutaka.yoneda@oracle.com</v>
      </c>
      <c r="BI248" s="95">
        <f t="shared" si="101"/>
        <v>39249</v>
      </c>
      <c r="BJ248" t="str">
        <f t="shared" si="102"/>
        <v>C</v>
      </c>
      <c r="BK248" t="str">
        <f t="shared" si="103"/>
        <v>JP-Tokyo-Akasaka Office</v>
      </c>
      <c r="BL248" t="str">
        <f t="shared" si="104"/>
        <v>ACB</v>
      </c>
      <c r="BM248" t="str">
        <f t="shared" si="105"/>
        <v>ﾖﾈﾀﾞ ﾕﾀｶ</v>
      </c>
      <c r="BN248" t="str">
        <f t="shared" si="106"/>
        <v>Yutaka Yoneda</v>
      </c>
      <c r="BO248" s="164">
        <f t="shared" si="107"/>
        <v>0</v>
      </c>
      <c r="BP248" t="str">
        <f t="shared" si="108"/>
        <v>よねだ ゆたか</v>
      </c>
      <c r="BQ248" t="e">
        <f>VLOOKUP(AM248,#REF!,12,0)</f>
        <v>#REF!</v>
      </c>
      <c r="BS248" s="173" t="str">
        <f t="shared" si="109"/>
        <v/>
      </c>
      <c r="BT248" s="173" t="str">
        <f t="shared" si="109"/>
        <v/>
      </c>
      <c r="BU248" s="173" t="str">
        <f t="shared" si="109"/>
        <v/>
      </c>
      <c r="BV248" s="173" t="str">
        <f t="shared" si="109"/>
        <v/>
      </c>
      <c r="BW248" s="173" t="e">
        <f t="shared" si="110"/>
        <v>#REF!</v>
      </c>
      <c r="BX248" s="173" t="str">
        <f t="shared" si="111"/>
        <v/>
      </c>
      <c r="BY248" s="174" t="str">
        <f t="shared" si="112"/>
        <v/>
      </c>
      <c r="BZ248" t="str">
        <f t="shared" si="113"/>
        <v/>
      </c>
      <c r="CA248" s="214" t="str">
        <f t="shared" si="114"/>
        <v/>
      </c>
      <c r="CB248" t="str">
        <f t="shared" si="115"/>
        <v/>
      </c>
      <c r="CC248" t="e">
        <f t="shared" si="116"/>
        <v>#REF!</v>
      </c>
      <c r="CD248" t="e">
        <f t="shared" si="92"/>
        <v>#REF!</v>
      </c>
      <c r="CE248" t="str">
        <f t="shared" si="117"/>
        <v/>
      </c>
      <c r="CF248" t="str">
        <f t="shared" si="118"/>
        <v/>
      </c>
      <c r="CG248" t="str">
        <f t="shared" si="119"/>
        <v/>
      </c>
    </row>
    <row r="249" spans="1:85">
      <c r="A249" t="s">
        <v>51</v>
      </c>
      <c r="B249">
        <v>3719</v>
      </c>
      <c r="C249" t="s">
        <v>1846</v>
      </c>
      <c r="D249" t="s">
        <v>1801</v>
      </c>
      <c r="E249" t="s">
        <v>54</v>
      </c>
      <c r="F249" t="s">
        <v>397</v>
      </c>
      <c r="G249" t="s">
        <v>1581</v>
      </c>
      <c r="H249" t="s">
        <v>1802</v>
      </c>
      <c r="I249" t="s">
        <v>55</v>
      </c>
      <c r="J249" t="s">
        <v>398</v>
      </c>
      <c r="K249" t="s">
        <v>1583</v>
      </c>
      <c r="L249" t="s">
        <v>1803</v>
      </c>
      <c r="M249" s="217">
        <v>506325</v>
      </c>
      <c r="N249" t="s">
        <v>123</v>
      </c>
      <c r="O249" t="s">
        <v>158</v>
      </c>
      <c r="P249" t="str">
        <f t="shared" si="93"/>
        <v>6</v>
      </c>
      <c r="Q249">
        <v>12609</v>
      </c>
      <c r="R249" t="s">
        <v>632</v>
      </c>
      <c r="S249" t="s">
        <v>633</v>
      </c>
      <c r="T249" t="s">
        <v>619</v>
      </c>
      <c r="U249" t="s">
        <v>61</v>
      </c>
      <c r="V249">
        <v>6072</v>
      </c>
      <c r="W249" t="s">
        <v>1800</v>
      </c>
      <c r="X249" t="s">
        <v>1847</v>
      </c>
      <c r="Y249" s="95">
        <v>39539</v>
      </c>
      <c r="Z249" t="s">
        <v>201</v>
      </c>
      <c r="AA249" t="s">
        <v>118</v>
      </c>
      <c r="AB249" t="s">
        <v>162</v>
      </c>
      <c r="AC249" t="s">
        <v>4353</v>
      </c>
      <c r="AD249" t="s">
        <v>1849</v>
      </c>
      <c r="AF249" t="s">
        <v>1850</v>
      </c>
      <c r="AG249" t="s">
        <v>1808</v>
      </c>
      <c r="AI249" s="146" t="e">
        <v>#N/A</v>
      </c>
      <c r="AJ249" t="str">
        <f t="shared" si="94"/>
        <v>Active</v>
      </c>
      <c r="AK249">
        <f t="shared" si="95"/>
        <v>3719</v>
      </c>
      <c r="AL249" t="str">
        <f t="shared" si="96"/>
        <v>村田 京介</v>
      </c>
      <c r="AM249" s="155" t="e">
        <f>+VLOOKUP($AK249,#REF!,3,0)</f>
        <v>#REF!</v>
      </c>
      <c r="AN249" t="e">
        <f t="shared" si="97"/>
        <v>#REF!</v>
      </c>
      <c r="AO249" s="154" t="s">
        <v>54</v>
      </c>
      <c r="AP249" t="e">
        <f>VLOOKUP(AM249,#REF!,2,0)</f>
        <v>#REF!</v>
      </c>
      <c r="AQ249" t="e">
        <f>VLOOKUP(AM249,#REF!,3,0)</f>
        <v>#REF!</v>
      </c>
      <c r="AR249" t="e">
        <f>VLOOKUP(AM249,#REF!,4,0)</f>
        <v>#REF!</v>
      </c>
      <c r="AS249" t="str">
        <f t="shared" si="91"/>
        <v>Oracle Consulting Services</v>
      </c>
      <c r="AT249" t="e">
        <f>VLOOKUP(AM249,#REF!,6,0)</f>
        <v>#REF!</v>
      </c>
      <c r="AU249" t="e">
        <f>VLOOKUP(AM249,#REF!,7,0)</f>
        <v>#REF!</v>
      </c>
      <c r="AV249" t="e">
        <f>VLOOKUP(AM249,#REF!,8,0)</f>
        <v>#REF!</v>
      </c>
      <c r="AW249" s="155">
        <v>506325</v>
      </c>
      <c r="AX249" t="str">
        <f>VLOOKUP($BA249,Jobcodemaster!$A:$J,4,0)</f>
        <v>IC3</v>
      </c>
      <c r="AY249" t="str">
        <f>VLOOKUP($BA249,Jobcodemaster!$A:$J,5,0)</f>
        <v>L6</v>
      </c>
      <c r="AZ249" t="str">
        <f t="shared" si="98"/>
        <v>6</v>
      </c>
      <c r="BA249" s="155">
        <f t="shared" si="99"/>
        <v>12609</v>
      </c>
      <c r="BB249" t="str">
        <f>VLOOKUP($BA249,Jobcodemaster!$A:$J,7,0)</f>
        <v>12609.Consulting Project Senior Principal - IC3</v>
      </c>
      <c r="BC249" t="str">
        <f>VLOOKUP($BA249,Jobcodemaster!$A:$J,9,0)</f>
        <v>Consulting Project Senior Principal Consultant</v>
      </c>
      <c r="BD249" t="str">
        <f>VLOOKUP($BA249,Jobcodemaster!$A:$J,2,0)</f>
        <v>Project</v>
      </c>
      <c r="BE249" t="str">
        <f>VLOOKUP($BA249,Jobcodemaster!$A:$J,3,0)</f>
        <v>B</v>
      </c>
      <c r="BF249" t="e">
        <f>VLOOKUP(AM249,#REF!,14,0)</f>
        <v>#REF!</v>
      </c>
      <c r="BG249" t="e">
        <f>VLOOKUP(AM249,#REF!,15,0)</f>
        <v>#REF!</v>
      </c>
      <c r="BH249" t="str">
        <f t="shared" si="100"/>
        <v>kyosuke.murata@oracle.com</v>
      </c>
      <c r="BI249" s="95">
        <f t="shared" si="101"/>
        <v>39539</v>
      </c>
      <c r="BJ249" t="str">
        <f t="shared" si="102"/>
        <v>NG</v>
      </c>
      <c r="BK249" t="str">
        <f t="shared" si="103"/>
        <v>JP-Tokyo-Akasaka Office</v>
      </c>
      <c r="BL249" t="str">
        <f t="shared" si="104"/>
        <v>ACB</v>
      </c>
      <c r="BM249" t="str">
        <f t="shared" si="105"/>
        <v>ﾑﾗﾀ ｷｮｳｽｹ</v>
      </c>
      <c r="BN249" t="str">
        <f t="shared" si="106"/>
        <v>Kyosuke Murata</v>
      </c>
      <c r="BO249" s="164">
        <f t="shared" si="107"/>
        <v>0</v>
      </c>
      <c r="BP249" t="str">
        <f t="shared" si="108"/>
        <v>むらた きょうすけ</v>
      </c>
      <c r="BQ249" t="e">
        <f>VLOOKUP(AM249,#REF!,12,0)</f>
        <v>#REF!</v>
      </c>
      <c r="BS249" s="173" t="str">
        <f t="shared" si="109"/>
        <v/>
      </c>
      <c r="BT249" s="173" t="str">
        <f t="shared" si="109"/>
        <v/>
      </c>
      <c r="BU249" s="173" t="str">
        <f t="shared" si="109"/>
        <v/>
      </c>
      <c r="BV249" s="173" t="str">
        <f t="shared" si="109"/>
        <v/>
      </c>
      <c r="BW249" s="173" t="e">
        <f t="shared" si="110"/>
        <v>#REF!</v>
      </c>
      <c r="BX249" s="173" t="str">
        <f t="shared" si="111"/>
        <v/>
      </c>
      <c r="BY249" s="174" t="str">
        <f t="shared" si="112"/>
        <v/>
      </c>
      <c r="BZ249" t="str">
        <f t="shared" si="113"/>
        <v/>
      </c>
      <c r="CA249" s="214" t="str">
        <f t="shared" si="114"/>
        <v/>
      </c>
      <c r="CB249" t="str">
        <f t="shared" si="115"/>
        <v/>
      </c>
      <c r="CC249" t="e">
        <f t="shared" si="116"/>
        <v>#REF!</v>
      </c>
      <c r="CD249" t="e">
        <f t="shared" si="92"/>
        <v>#REF!</v>
      </c>
      <c r="CE249" t="str">
        <f t="shared" si="117"/>
        <v/>
      </c>
      <c r="CF249" t="str">
        <f t="shared" si="118"/>
        <v/>
      </c>
      <c r="CG249" t="str">
        <f t="shared" si="119"/>
        <v/>
      </c>
    </row>
    <row r="250" spans="1:85">
      <c r="A250" t="s">
        <v>51</v>
      </c>
      <c r="B250">
        <v>3907</v>
      </c>
      <c r="C250" t="s">
        <v>1852</v>
      </c>
      <c r="D250" t="s">
        <v>1801</v>
      </c>
      <c r="E250" t="s">
        <v>54</v>
      </c>
      <c r="F250" t="s">
        <v>397</v>
      </c>
      <c r="G250" t="s">
        <v>1581</v>
      </c>
      <c r="H250" t="s">
        <v>1802</v>
      </c>
      <c r="I250" t="s">
        <v>55</v>
      </c>
      <c r="J250" t="s">
        <v>398</v>
      </c>
      <c r="K250" t="s">
        <v>1583</v>
      </c>
      <c r="L250" t="s">
        <v>1803</v>
      </c>
      <c r="M250" s="217">
        <v>506325</v>
      </c>
      <c r="N250" t="s">
        <v>123</v>
      </c>
      <c r="O250" t="s">
        <v>158</v>
      </c>
      <c r="P250" t="str">
        <f t="shared" si="93"/>
        <v>6</v>
      </c>
      <c r="Q250">
        <v>12609</v>
      </c>
      <c r="R250" t="s">
        <v>632</v>
      </c>
      <c r="S250" t="s">
        <v>633</v>
      </c>
      <c r="T250" t="s">
        <v>619</v>
      </c>
      <c r="U250" t="s">
        <v>61</v>
      </c>
      <c r="V250">
        <v>6072</v>
      </c>
      <c r="W250" t="s">
        <v>1800</v>
      </c>
      <c r="X250" t="s">
        <v>1853</v>
      </c>
      <c r="Y250" s="95">
        <v>39904</v>
      </c>
      <c r="Z250" t="s">
        <v>201</v>
      </c>
      <c r="AA250" t="s">
        <v>118</v>
      </c>
      <c r="AB250" t="s">
        <v>162</v>
      </c>
      <c r="AC250" t="s">
        <v>4354</v>
      </c>
      <c r="AD250" t="s">
        <v>1855</v>
      </c>
      <c r="AF250" t="s">
        <v>1856</v>
      </c>
      <c r="AG250" t="s">
        <v>1808</v>
      </c>
      <c r="AI250" s="146" t="e">
        <v>#N/A</v>
      </c>
      <c r="AJ250" t="str">
        <f t="shared" si="94"/>
        <v>Active</v>
      </c>
      <c r="AK250">
        <f t="shared" si="95"/>
        <v>3907</v>
      </c>
      <c r="AL250" t="str">
        <f t="shared" si="96"/>
        <v>神田 達成</v>
      </c>
      <c r="AM250" s="155" t="e">
        <f>+VLOOKUP($AK250,#REF!,3,0)</f>
        <v>#REF!</v>
      </c>
      <c r="AN250" t="e">
        <f t="shared" si="97"/>
        <v>#REF!</v>
      </c>
      <c r="AO250" s="154" t="s">
        <v>54</v>
      </c>
      <c r="AP250" t="e">
        <f>VLOOKUP(AM250,#REF!,2,0)</f>
        <v>#REF!</v>
      </c>
      <c r="AQ250" t="e">
        <f>VLOOKUP(AM250,#REF!,3,0)</f>
        <v>#REF!</v>
      </c>
      <c r="AR250" t="e">
        <f>VLOOKUP(AM250,#REF!,4,0)</f>
        <v>#REF!</v>
      </c>
      <c r="AS250" t="str">
        <f t="shared" si="91"/>
        <v>Oracle Consulting Services</v>
      </c>
      <c r="AT250" t="e">
        <f>VLOOKUP(AM250,#REF!,6,0)</f>
        <v>#REF!</v>
      </c>
      <c r="AU250" t="e">
        <f>VLOOKUP(AM250,#REF!,7,0)</f>
        <v>#REF!</v>
      </c>
      <c r="AV250" t="e">
        <f>VLOOKUP(AM250,#REF!,8,0)</f>
        <v>#REF!</v>
      </c>
      <c r="AW250" s="155">
        <v>506325</v>
      </c>
      <c r="AX250" t="str">
        <f>VLOOKUP($BA250,Jobcodemaster!$A:$J,4,0)</f>
        <v>IC3</v>
      </c>
      <c r="AY250" t="str">
        <f>VLOOKUP($BA250,Jobcodemaster!$A:$J,5,0)</f>
        <v>L6</v>
      </c>
      <c r="AZ250" t="str">
        <f t="shared" si="98"/>
        <v>6</v>
      </c>
      <c r="BA250" s="155">
        <f t="shared" si="99"/>
        <v>12609</v>
      </c>
      <c r="BB250" t="str">
        <f>VLOOKUP($BA250,Jobcodemaster!$A:$J,7,0)</f>
        <v>12609.Consulting Project Senior Principal - IC3</v>
      </c>
      <c r="BC250" t="str">
        <f>VLOOKUP($BA250,Jobcodemaster!$A:$J,9,0)</f>
        <v>Consulting Project Senior Principal Consultant</v>
      </c>
      <c r="BD250" t="str">
        <f>VLOOKUP($BA250,Jobcodemaster!$A:$J,2,0)</f>
        <v>Project</v>
      </c>
      <c r="BE250" t="str">
        <f>VLOOKUP($BA250,Jobcodemaster!$A:$J,3,0)</f>
        <v>B</v>
      </c>
      <c r="BF250" t="e">
        <f>VLOOKUP(AM250,#REF!,14,0)</f>
        <v>#REF!</v>
      </c>
      <c r="BG250" t="e">
        <f>VLOOKUP(AM250,#REF!,15,0)</f>
        <v>#REF!</v>
      </c>
      <c r="BH250" t="str">
        <f t="shared" si="100"/>
        <v>tatsunari.kanda@oracle.com</v>
      </c>
      <c r="BI250" s="95">
        <f t="shared" si="101"/>
        <v>39904</v>
      </c>
      <c r="BJ250" t="str">
        <f t="shared" si="102"/>
        <v>NG</v>
      </c>
      <c r="BK250" t="str">
        <f t="shared" si="103"/>
        <v>JP-Tokyo-Akasaka Office</v>
      </c>
      <c r="BL250" t="str">
        <f t="shared" si="104"/>
        <v>ACB</v>
      </c>
      <c r="BM250" t="str">
        <f t="shared" si="105"/>
        <v>ｶﾝﾀﾞ ﾀﾂﾅﾘ</v>
      </c>
      <c r="BN250" t="str">
        <f t="shared" si="106"/>
        <v>Tatsunari Kanda</v>
      </c>
      <c r="BO250" s="164">
        <f t="shared" si="107"/>
        <v>0</v>
      </c>
      <c r="BP250" t="str">
        <f t="shared" si="108"/>
        <v>かんだ たつなり</v>
      </c>
      <c r="BQ250" t="e">
        <f>VLOOKUP(AM250,#REF!,12,0)</f>
        <v>#REF!</v>
      </c>
      <c r="BS250" s="173" t="str">
        <f t="shared" si="109"/>
        <v/>
      </c>
      <c r="BT250" s="173" t="str">
        <f t="shared" si="109"/>
        <v/>
      </c>
      <c r="BU250" s="173" t="str">
        <f t="shared" si="109"/>
        <v/>
      </c>
      <c r="BV250" s="173" t="str">
        <f t="shared" si="109"/>
        <v/>
      </c>
      <c r="BW250" s="173" t="e">
        <f t="shared" si="110"/>
        <v>#REF!</v>
      </c>
      <c r="BX250" s="173" t="str">
        <f t="shared" si="111"/>
        <v/>
      </c>
      <c r="BY250" s="174" t="str">
        <f t="shared" si="112"/>
        <v/>
      </c>
      <c r="BZ250" t="str">
        <f t="shared" si="113"/>
        <v/>
      </c>
      <c r="CA250" s="214" t="str">
        <f t="shared" si="114"/>
        <v/>
      </c>
      <c r="CB250" t="str">
        <f t="shared" si="115"/>
        <v/>
      </c>
      <c r="CC250" t="e">
        <f t="shared" si="116"/>
        <v>#REF!</v>
      </c>
      <c r="CD250" t="e">
        <f t="shared" si="92"/>
        <v>#REF!</v>
      </c>
      <c r="CE250" t="str">
        <f t="shared" si="117"/>
        <v/>
      </c>
      <c r="CF250" t="str">
        <f t="shared" si="118"/>
        <v/>
      </c>
      <c r="CG250" t="str">
        <f t="shared" si="119"/>
        <v/>
      </c>
    </row>
    <row r="251" spans="1:85">
      <c r="A251" t="s">
        <v>51</v>
      </c>
      <c r="B251">
        <v>993758</v>
      </c>
      <c r="C251" t="s">
        <v>1858</v>
      </c>
      <c r="D251" t="s">
        <v>1801</v>
      </c>
      <c r="E251" t="s">
        <v>54</v>
      </c>
      <c r="F251" t="s">
        <v>397</v>
      </c>
      <c r="G251" t="s">
        <v>1581</v>
      </c>
      <c r="H251" t="s">
        <v>1802</v>
      </c>
      <c r="I251" t="s">
        <v>55</v>
      </c>
      <c r="J251" t="s">
        <v>398</v>
      </c>
      <c r="K251" t="s">
        <v>1583</v>
      </c>
      <c r="L251" t="s">
        <v>1803</v>
      </c>
      <c r="M251" s="217">
        <v>506325</v>
      </c>
      <c r="N251" t="s">
        <v>123</v>
      </c>
      <c r="O251" t="s">
        <v>158</v>
      </c>
      <c r="P251" t="str">
        <f t="shared" si="93"/>
        <v>6</v>
      </c>
      <c r="Q251">
        <v>20610</v>
      </c>
      <c r="R251" t="s">
        <v>590</v>
      </c>
      <c r="S251" t="s">
        <v>591</v>
      </c>
      <c r="T251" t="s">
        <v>368</v>
      </c>
      <c r="U251" t="s">
        <v>61</v>
      </c>
      <c r="V251">
        <v>6072</v>
      </c>
      <c r="W251" t="s">
        <v>1800</v>
      </c>
      <c r="X251" t="s">
        <v>1859</v>
      </c>
      <c r="Y251" s="95">
        <v>43009</v>
      </c>
      <c r="Z251" t="s">
        <v>63</v>
      </c>
      <c r="AA251" t="s">
        <v>118</v>
      </c>
      <c r="AB251" t="s">
        <v>162</v>
      </c>
      <c r="AC251" t="s">
        <v>4355</v>
      </c>
      <c r="AD251" t="s">
        <v>1861</v>
      </c>
      <c r="AF251" t="s">
        <v>1862</v>
      </c>
      <c r="AG251" t="s">
        <v>1808</v>
      </c>
      <c r="AI251" s="146" t="e">
        <v>#N/A</v>
      </c>
      <c r="AJ251" t="str">
        <f t="shared" si="94"/>
        <v>Active</v>
      </c>
      <c r="AK251">
        <f t="shared" si="95"/>
        <v>993758</v>
      </c>
      <c r="AL251" t="str">
        <f t="shared" si="96"/>
        <v>吉田 政文</v>
      </c>
      <c r="AM251" s="155" t="e">
        <f>+VLOOKUP($AK251,#REF!,3,0)</f>
        <v>#REF!</v>
      </c>
      <c r="AN251" t="e">
        <f t="shared" si="97"/>
        <v>#REF!</v>
      </c>
      <c r="AO251" s="154" t="s">
        <v>54</v>
      </c>
      <c r="AP251" t="e">
        <f>VLOOKUP(AM251,#REF!,2,0)</f>
        <v>#REF!</v>
      </c>
      <c r="AQ251" t="e">
        <f>VLOOKUP(AM251,#REF!,3,0)</f>
        <v>#REF!</v>
      </c>
      <c r="AR251" t="e">
        <f>VLOOKUP(AM251,#REF!,4,0)</f>
        <v>#REF!</v>
      </c>
      <c r="AS251" t="str">
        <f t="shared" si="91"/>
        <v>Oracle Consulting Services</v>
      </c>
      <c r="AT251" t="e">
        <f>VLOOKUP(AM251,#REF!,6,0)</f>
        <v>#REF!</v>
      </c>
      <c r="AU251" t="e">
        <f>VLOOKUP(AM251,#REF!,7,0)</f>
        <v>#REF!</v>
      </c>
      <c r="AV251" t="e">
        <f>VLOOKUP(AM251,#REF!,8,0)</f>
        <v>#REF!</v>
      </c>
      <c r="AW251" s="155">
        <v>506325</v>
      </c>
      <c r="AX251" t="str">
        <f>VLOOKUP($BA251,Jobcodemaster!$A:$J,4,0)</f>
        <v>IC3</v>
      </c>
      <c r="AY251" t="str">
        <f>VLOOKUP($BA251,Jobcodemaster!$A:$J,5,0)</f>
        <v>L6</v>
      </c>
      <c r="AZ251" t="str">
        <f t="shared" si="98"/>
        <v>6</v>
      </c>
      <c r="BA251" s="155">
        <f t="shared" si="99"/>
        <v>20610</v>
      </c>
      <c r="BB251" t="str">
        <f>VLOOKUP($BA251,Jobcodemaster!$A:$J,7,0)</f>
        <v>20610.Senior Principal Consultant - IC3</v>
      </c>
      <c r="BC251" t="str">
        <f>VLOOKUP($BA251,Jobcodemaster!$A:$J,9,0)</f>
        <v>Senior Principal Consultant</v>
      </c>
      <c r="BD251" t="str">
        <f>VLOOKUP($BA251,Jobcodemaster!$A:$J,2,0)</f>
        <v>Delivery</v>
      </c>
      <c r="BE251" t="str">
        <f>VLOOKUP($BA251,Jobcodemaster!$A:$J,3,0)</f>
        <v>B</v>
      </c>
      <c r="BF251" t="e">
        <f>VLOOKUP(AM251,#REF!,14,0)</f>
        <v>#REF!</v>
      </c>
      <c r="BG251" t="e">
        <f>VLOOKUP(AM251,#REF!,15,0)</f>
        <v>#REF!</v>
      </c>
      <c r="BH251" t="str">
        <f t="shared" si="100"/>
        <v>masafumi.y.yoshida@oracle.com</v>
      </c>
      <c r="BI251" s="95">
        <f t="shared" si="101"/>
        <v>43009</v>
      </c>
      <c r="BJ251" t="str">
        <f t="shared" si="102"/>
        <v>C</v>
      </c>
      <c r="BK251" t="str">
        <f t="shared" si="103"/>
        <v>JP-Tokyo-Akasaka Office</v>
      </c>
      <c r="BL251" t="str">
        <f t="shared" si="104"/>
        <v>ACB</v>
      </c>
      <c r="BM251" t="str">
        <f t="shared" si="105"/>
        <v>ﾖｼﾀﾞ ﾏｻﾌﾐ</v>
      </c>
      <c r="BN251" t="str">
        <f t="shared" si="106"/>
        <v>Masafumi Yoshida</v>
      </c>
      <c r="BO251" s="164">
        <f t="shared" si="107"/>
        <v>0</v>
      </c>
      <c r="BP251" t="str">
        <f t="shared" si="108"/>
        <v>よしだ まさふみ</v>
      </c>
      <c r="BQ251" t="e">
        <f>VLOOKUP(AM251,#REF!,12,0)</f>
        <v>#REF!</v>
      </c>
      <c r="BS251" s="173" t="str">
        <f t="shared" si="109"/>
        <v/>
      </c>
      <c r="BT251" s="173" t="str">
        <f t="shared" si="109"/>
        <v/>
      </c>
      <c r="BU251" s="173" t="str">
        <f t="shared" si="109"/>
        <v/>
      </c>
      <c r="BV251" s="173" t="str">
        <f t="shared" si="109"/>
        <v/>
      </c>
      <c r="BW251" s="173" t="e">
        <f t="shared" si="110"/>
        <v>#REF!</v>
      </c>
      <c r="BX251" s="173" t="str">
        <f t="shared" si="111"/>
        <v/>
      </c>
      <c r="BY251" s="174" t="str">
        <f t="shared" si="112"/>
        <v/>
      </c>
      <c r="BZ251" t="str">
        <f t="shared" si="113"/>
        <v/>
      </c>
      <c r="CA251" s="214" t="str">
        <f t="shared" si="114"/>
        <v/>
      </c>
      <c r="CB251" t="str">
        <f t="shared" si="115"/>
        <v/>
      </c>
      <c r="CC251" t="e">
        <f t="shared" si="116"/>
        <v>#REF!</v>
      </c>
      <c r="CD251" t="e">
        <f t="shared" si="92"/>
        <v>#REF!</v>
      </c>
      <c r="CE251" t="str">
        <f t="shared" si="117"/>
        <v/>
      </c>
      <c r="CF251" t="str">
        <f t="shared" si="118"/>
        <v/>
      </c>
      <c r="CG251" t="str">
        <f t="shared" si="119"/>
        <v/>
      </c>
    </row>
    <row r="252" spans="1:85">
      <c r="A252" t="s">
        <v>51</v>
      </c>
      <c r="B252">
        <v>1024651</v>
      </c>
      <c r="C252" t="s">
        <v>1864</v>
      </c>
      <c r="D252" t="s">
        <v>1801</v>
      </c>
      <c r="E252" t="s">
        <v>54</v>
      </c>
      <c r="F252" t="s">
        <v>397</v>
      </c>
      <c r="G252" t="s">
        <v>1581</v>
      </c>
      <c r="H252" t="s">
        <v>1802</v>
      </c>
      <c r="I252" t="s">
        <v>55</v>
      </c>
      <c r="J252" t="s">
        <v>398</v>
      </c>
      <c r="K252" t="s">
        <v>1583</v>
      </c>
      <c r="L252" t="s">
        <v>1803</v>
      </c>
      <c r="M252" s="217">
        <v>506325</v>
      </c>
      <c r="N252" t="s">
        <v>123</v>
      </c>
      <c r="O252" t="s">
        <v>158</v>
      </c>
      <c r="P252" t="str">
        <f t="shared" si="93"/>
        <v>6</v>
      </c>
      <c r="Q252">
        <v>20610</v>
      </c>
      <c r="R252" t="s">
        <v>590</v>
      </c>
      <c r="S252" t="s">
        <v>591</v>
      </c>
      <c r="T252" t="s">
        <v>368</v>
      </c>
      <c r="U252" t="s">
        <v>61</v>
      </c>
      <c r="V252">
        <v>6072</v>
      </c>
      <c r="W252" t="s">
        <v>1800</v>
      </c>
      <c r="X252" t="s">
        <v>1865</v>
      </c>
      <c r="Y252" s="95">
        <v>43221</v>
      </c>
      <c r="Z252" t="s">
        <v>63</v>
      </c>
      <c r="AA252" t="s">
        <v>118</v>
      </c>
      <c r="AB252" t="s">
        <v>162</v>
      </c>
      <c r="AC252" t="s">
        <v>4356</v>
      </c>
      <c r="AD252" t="s">
        <v>1867</v>
      </c>
      <c r="AF252" t="s">
        <v>1868</v>
      </c>
      <c r="AG252" t="s">
        <v>1808</v>
      </c>
      <c r="AI252" s="146" t="e">
        <v>#N/A</v>
      </c>
      <c r="AJ252" t="str">
        <f t="shared" si="94"/>
        <v>Active</v>
      </c>
      <c r="AK252">
        <f t="shared" si="95"/>
        <v>1024651</v>
      </c>
      <c r="AL252" t="str">
        <f t="shared" si="96"/>
        <v>安達 圭司</v>
      </c>
      <c r="AM252" s="155" t="e">
        <f>+VLOOKUP($AK252,#REF!,3,0)</f>
        <v>#REF!</v>
      </c>
      <c r="AN252" t="e">
        <f t="shared" si="97"/>
        <v>#REF!</v>
      </c>
      <c r="AO252" s="154" t="s">
        <v>54</v>
      </c>
      <c r="AP252" t="e">
        <f>VLOOKUP(AM252,#REF!,2,0)</f>
        <v>#REF!</v>
      </c>
      <c r="AQ252" t="e">
        <f>VLOOKUP(AM252,#REF!,3,0)</f>
        <v>#REF!</v>
      </c>
      <c r="AR252" t="e">
        <f>VLOOKUP(AM252,#REF!,4,0)</f>
        <v>#REF!</v>
      </c>
      <c r="AS252" t="str">
        <f t="shared" si="91"/>
        <v>Oracle Consulting Services</v>
      </c>
      <c r="AT252" t="e">
        <f>VLOOKUP(AM252,#REF!,6,0)</f>
        <v>#REF!</v>
      </c>
      <c r="AU252" t="e">
        <f>VLOOKUP(AM252,#REF!,7,0)</f>
        <v>#REF!</v>
      </c>
      <c r="AV252" t="e">
        <f>VLOOKUP(AM252,#REF!,8,0)</f>
        <v>#REF!</v>
      </c>
      <c r="AW252" s="155">
        <v>506325</v>
      </c>
      <c r="AX252" t="str">
        <f>VLOOKUP($BA252,Jobcodemaster!$A:$J,4,0)</f>
        <v>IC3</v>
      </c>
      <c r="AY252" t="str">
        <f>VLOOKUP($BA252,Jobcodemaster!$A:$J,5,0)</f>
        <v>L6</v>
      </c>
      <c r="AZ252" t="str">
        <f t="shared" si="98"/>
        <v>6</v>
      </c>
      <c r="BA252" s="155">
        <f t="shared" si="99"/>
        <v>20610</v>
      </c>
      <c r="BB252" t="str">
        <f>VLOOKUP($BA252,Jobcodemaster!$A:$J,7,0)</f>
        <v>20610.Senior Principal Consultant - IC3</v>
      </c>
      <c r="BC252" t="str">
        <f>VLOOKUP($BA252,Jobcodemaster!$A:$J,9,0)</f>
        <v>Senior Principal Consultant</v>
      </c>
      <c r="BD252" t="str">
        <f>VLOOKUP($BA252,Jobcodemaster!$A:$J,2,0)</f>
        <v>Delivery</v>
      </c>
      <c r="BE252" t="str">
        <f>VLOOKUP($BA252,Jobcodemaster!$A:$J,3,0)</f>
        <v>B</v>
      </c>
      <c r="BF252" t="e">
        <f>VLOOKUP(AM252,#REF!,14,0)</f>
        <v>#REF!</v>
      </c>
      <c r="BG252" t="e">
        <f>VLOOKUP(AM252,#REF!,15,0)</f>
        <v>#REF!</v>
      </c>
      <c r="BH252" t="str">
        <f t="shared" si="100"/>
        <v>keiji.adachi@oracle.com</v>
      </c>
      <c r="BI252" s="95">
        <f t="shared" si="101"/>
        <v>43221</v>
      </c>
      <c r="BJ252" t="str">
        <f t="shared" si="102"/>
        <v>C</v>
      </c>
      <c r="BK252" t="str">
        <f t="shared" si="103"/>
        <v>JP-Tokyo-Akasaka Office</v>
      </c>
      <c r="BL252" t="str">
        <f t="shared" si="104"/>
        <v>ACB</v>
      </c>
      <c r="BM252" t="str">
        <f t="shared" si="105"/>
        <v>ｱﾀﾞﾁ ｹｲｼﾞ</v>
      </c>
      <c r="BN252" t="str">
        <f t="shared" si="106"/>
        <v>Keiji Adachi</v>
      </c>
      <c r="BO252" s="164">
        <f t="shared" si="107"/>
        <v>0</v>
      </c>
      <c r="BP252" t="str">
        <f t="shared" si="108"/>
        <v>あだち けいじ</v>
      </c>
      <c r="BQ252" t="e">
        <f>VLOOKUP(AM252,#REF!,12,0)</f>
        <v>#REF!</v>
      </c>
      <c r="BS252" s="173" t="str">
        <f t="shared" si="109"/>
        <v/>
      </c>
      <c r="BT252" s="173" t="str">
        <f t="shared" si="109"/>
        <v/>
      </c>
      <c r="BU252" s="173" t="str">
        <f t="shared" si="109"/>
        <v/>
      </c>
      <c r="BV252" s="173" t="str">
        <f t="shared" si="109"/>
        <v/>
      </c>
      <c r="BW252" s="173" t="e">
        <f t="shared" si="110"/>
        <v>#REF!</v>
      </c>
      <c r="BX252" s="173" t="str">
        <f t="shared" si="111"/>
        <v/>
      </c>
      <c r="BY252" s="174" t="str">
        <f t="shared" si="112"/>
        <v/>
      </c>
      <c r="BZ252" t="str">
        <f t="shared" si="113"/>
        <v/>
      </c>
      <c r="CA252" s="214" t="str">
        <f t="shared" si="114"/>
        <v/>
      </c>
      <c r="CB252" t="str">
        <f t="shared" si="115"/>
        <v/>
      </c>
      <c r="CC252" t="e">
        <f t="shared" si="116"/>
        <v>#REF!</v>
      </c>
      <c r="CD252" t="e">
        <f t="shared" si="92"/>
        <v>#REF!</v>
      </c>
      <c r="CE252" t="str">
        <f t="shared" si="117"/>
        <v/>
      </c>
      <c r="CF252" t="str">
        <f t="shared" si="118"/>
        <v/>
      </c>
      <c r="CG252" t="str">
        <f t="shared" si="119"/>
        <v/>
      </c>
    </row>
    <row r="253" spans="1:85">
      <c r="A253" t="s">
        <v>51</v>
      </c>
      <c r="B253">
        <v>1070</v>
      </c>
      <c r="C253" t="s">
        <v>1870</v>
      </c>
      <c r="D253" t="s">
        <v>1801</v>
      </c>
      <c r="E253" t="s">
        <v>54</v>
      </c>
      <c r="F253" t="s">
        <v>397</v>
      </c>
      <c r="G253" t="s">
        <v>1581</v>
      </c>
      <c r="H253" t="s">
        <v>1802</v>
      </c>
      <c r="I253" t="s">
        <v>55</v>
      </c>
      <c r="J253" t="s">
        <v>398</v>
      </c>
      <c r="K253" t="s">
        <v>1583</v>
      </c>
      <c r="L253" t="s">
        <v>1803</v>
      </c>
      <c r="M253" s="217">
        <v>506325</v>
      </c>
      <c r="N253" t="s">
        <v>123</v>
      </c>
      <c r="O253" t="s">
        <v>124</v>
      </c>
      <c r="P253" t="str">
        <f t="shared" si="93"/>
        <v>5</v>
      </c>
      <c r="Q253">
        <v>20515</v>
      </c>
      <c r="R253" t="s">
        <v>432</v>
      </c>
      <c r="S253" t="s">
        <v>433</v>
      </c>
      <c r="T253" t="s">
        <v>368</v>
      </c>
      <c r="U253" t="s">
        <v>61</v>
      </c>
      <c r="V253">
        <v>6072</v>
      </c>
      <c r="W253" t="s">
        <v>1800</v>
      </c>
      <c r="X253" t="s">
        <v>1871</v>
      </c>
      <c r="Y253" s="95">
        <v>35521</v>
      </c>
      <c r="Z253" t="s">
        <v>201</v>
      </c>
      <c r="AA253" t="s">
        <v>118</v>
      </c>
      <c r="AB253" t="s">
        <v>162</v>
      </c>
      <c r="AC253" t="s">
        <v>4357</v>
      </c>
      <c r="AD253" t="s">
        <v>1873</v>
      </c>
      <c r="AF253" t="s">
        <v>1874</v>
      </c>
      <c r="AG253" t="s">
        <v>1808</v>
      </c>
      <c r="AI253" s="146" t="e">
        <v>#N/A</v>
      </c>
      <c r="AJ253" t="str">
        <f t="shared" si="94"/>
        <v>Active</v>
      </c>
      <c r="AK253">
        <f t="shared" si="95"/>
        <v>1070</v>
      </c>
      <c r="AL253" t="str">
        <f t="shared" si="96"/>
        <v>西野 里美</v>
      </c>
      <c r="AM253" s="155" t="e">
        <f>+VLOOKUP($AK253,#REF!,3,0)</f>
        <v>#REF!</v>
      </c>
      <c r="AN253" t="e">
        <f t="shared" si="97"/>
        <v>#REF!</v>
      </c>
      <c r="AO253" s="154" t="s">
        <v>54</v>
      </c>
      <c r="AP253" t="e">
        <f>VLOOKUP(AM253,#REF!,2,0)</f>
        <v>#REF!</v>
      </c>
      <c r="AQ253" t="e">
        <f>VLOOKUP(AM253,#REF!,3,0)</f>
        <v>#REF!</v>
      </c>
      <c r="AR253" t="e">
        <f>VLOOKUP(AM253,#REF!,4,0)</f>
        <v>#REF!</v>
      </c>
      <c r="AS253" t="str">
        <f t="shared" si="91"/>
        <v>Oracle Consulting Services</v>
      </c>
      <c r="AT253" t="e">
        <f>VLOOKUP(AM253,#REF!,6,0)</f>
        <v>#REF!</v>
      </c>
      <c r="AU253" t="e">
        <f>VLOOKUP(AM253,#REF!,7,0)</f>
        <v>#REF!</v>
      </c>
      <c r="AV253" t="e">
        <f>VLOOKUP(AM253,#REF!,8,0)</f>
        <v>#REF!</v>
      </c>
      <c r="AW253" s="155">
        <v>506325</v>
      </c>
      <c r="AX253" t="str">
        <f>VLOOKUP($BA253,Jobcodemaster!$A:$J,4,0)</f>
        <v>IC3</v>
      </c>
      <c r="AY253" t="str">
        <f>VLOOKUP($BA253,Jobcodemaster!$A:$J,5,0)</f>
        <v>L5</v>
      </c>
      <c r="AZ253" t="str">
        <f t="shared" si="98"/>
        <v>5</v>
      </c>
      <c r="BA253" s="155">
        <f t="shared" si="99"/>
        <v>20515</v>
      </c>
      <c r="BB253" t="str">
        <f>VLOOKUP($BA253,Jobcodemaster!$A:$J,7,0)</f>
        <v>20515.Principal Consultant - IC3</v>
      </c>
      <c r="BC253" t="str">
        <f>VLOOKUP($BA253,Jobcodemaster!$A:$J,9,0)</f>
        <v>Principal Consultant</v>
      </c>
      <c r="BD253" t="str">
        <f>VLOOKUP($BA253,Jobcodemaster!$A:$J,2,0)</f>
        <v>Delivery</v>
      </c>
      <c r="BE253" t="str">
        <f>VLOOKUP($BA253,Jobcodemaster!$A:$J,3,0)</f>
        <v>B</v>
      </c>
      <c r="BF253" t="e">
        <f>VLOOKUP(AM253,#REF!,14,0)</f>
        <v>#REF!</v>
      </c>
      <c r="BG253" t="e">
        <f>VLOOKUP(AM253,#REF!,15,0)</f>
        <v>#REF!</v>
      </c>
      <c r="BH253" t="str">
        <f t="shared" si="100"/>
        <v>satomi.x.nishino@oracle.com</v>
      </c>
      <c r="BI253" s="95">
        <f t="shared" si="101"/>
        <v>35521</v>
      </c>
      <c r="BJ253" t="str">
        <f t="shared" si="102"/>
        <v>NG</v>
      </c>
      <c r="BK253" t="str">
        <f t="shared" si="103"/>
        <v>JP-Tokyo-Akasaka Office</v>
      </c>
      <c r="BL253" t="str">
        <f t="shared" si="104"/>
        <v>ACB</v>
      </c>
      <c r="BM253" t="str">
        <f t="shared" si="105"/>
        <v>ﾆｼﾉ ｻﾄﾐ</v>
      </c>
      <c r="BN253" t="str">
        <f t="shared" si="106"/>
        <v>Satomi Nishino</v>
      </c>
      <c r="BO253" s="164">
        <f t="shared" si="107"/>
        <v>0</v>
      </c>
      <c r="BP253" t="str">
        <f t="shared" si="108"/>
        <v>にしの さとみ</v>
      </c>
      <c r="BQ253" t="e">
        <f>VLOOKUP(AM253,#REF!,12,0)</f>
        <v>#REF!</v>
      </c>
      <c r="BS253" s="173" t="str">
        <f t="shared" si="109"/>
        <v/>
      </c>
      <c r="BT253" s="173" t="str">
        <f t="shared" si="109"/>
        <v/>
      </c>
      <c r="BU253" s="173" t="str">
        <f t="shared" si="109"/>
        <v/>
      </c>
      <c r="BV253" s="173" t="str">
        <f t="shared" si="109"/>
        <v/>
      </c>
      <c r="BW253" s="173" t="e">
        <f t="shared" si="110"/>
        <v>#REF!</v>
      </c>
      <c r="BX253" s="173" t="str">
        <f t="shared" si="111"/>
        <v/>
      </c>
      <c r="BY253" s="174" t="str">
        <f t="shared" si="112"/>
        <v/>
      </c>
      <c r="BZ253" t="str">
        <f t="shared" si="113"/>
        <v/>
      </c>
      <c r="CA253" s="214" t="str">
        <f t="shared" si="114"/>
        <v/>
      </c>
      <c r="CB253" t="str">
        <f t="shared" si="115"/>
        <v/>
      </c>
      <c r="CC253" t="e">
        <f t="shared" si="116"/>
        <v>#REF!</v>
      </c>
      <c r="CD253" t="e">
        <f t="shared" si="92"/>
        <v>#REF!</v>
      </c>
      <c r="CE253" t="str">
        <f t="shared" si="117"/>
        <v/>
      </c>
      <c r="CF253" t="str">
        <f t="shared" si="118"/>
        <v/>
      </c>
      <c r="CG253" t="str">
        <f t="shared" si="119"/>
        <v/>
      </c>
    </row>
    <row r="254" spans="1:85">
      <c r="A254" t="s">
        <v>51</v>
      </c>
      <c r="B254">
        <v>2908</v>
      </c>
      <c r="C254" t="s">
        <v>1876</v>
      </c>
      <c r="D254" t="s">
        <v>1801</v>
      </c>
      <c r="E254" t="s">
        <v>54</v>
      </c>
      <c r="F254" t="s">
        <v>397</v>
      </c>
      <c r="G254" t="s">
        <v>1581</v>
      </c>
      <c r="H254" t="s">
        <v>1802</v>
      </c>
      <c r="I254" t="s">
        <v>55</v>
      </c>
      <c r="J254" t="s">
        <v>398</v>
      </c>
      <c r="K254" t="s">
        <v>1583</v>
      </c>
      <c r="L254" t="s">
        <v>1803</v>
      </c>
      <c r="M254" s="217">
        <v>506325</v>
      </c>
      <c r="N254" t="s">
        <v>123</v>
      </c>
      <c r="O254" t="s">
        <v>124</v>
      </c>
      <c r="P254" t="str">
        <f t="shared" si="93"/>
        <v>5</v>
      </c>
      <c r="Q254">
        <v>20515</v>
      </c>
      <c r="R254" t="s">
        <v>432</v>
      </c>
      <c r="S254" t="s">
        <v>433</v>
      </c>
      <c r="T254" t="s">
        <v>368</v>
      </c>
      <c r="U254" t="s">
        <v>61</v>
      </c>
      <c r="V254">
        <v>6072</v>
      </c>
      <c r="W254" t="s">
        <v>1800</v>
      </c>
      <c r="X254" t="s">
        <v>1877</v>
      </c>
      <c r="Y254" s="95">
        <v>38458</v>
      </c>
      <c r="Z254" t="s">
        <v>63</v>
      </c>
      <c r="AA254" t="s">
        <v>118</v>
      </c>
      <c r="AB254" t="s">
        <v>162</v>
      </c>
      <c r="AC254" t="s">
        <v>4358</v>
      </c>
      <c r="AD254" t="s">
        <v>1879</v>
      </c>
      <c r="AF254" t="s">
        <v>1880</v>
      </c>
      <c r="AG254" t="s">
        <v>1808</v>
      </c>
      <c r="AI254" s="146" t="e">
        <v>#N/A</v>
      </c>
      <c r="AJ254" t="str">
        <f t="shared" si="94"/>
        <v>Active</v>
      </c>
      <c r="AK254">
        <f t="shared" si="95"/>
        <v>2908</v>
      </c>
      <c r="AL254" t="str">
        <f t="shared" si="96"/>
        <v>義之 泰輔</v>
      </c>
      <c r="AM254" s="155" t="e">
        <f>+VLOOKUP($AK254,#REF!,3,0)</f>
        <v>#REF!</v>
      </c>
      <c r="AN254" t="e">
        <f t="shared" si="97"/>
        <v>#REF!</v>
      </c>
      <c r="AO254" s="154" t="s">
        <v>54</v>
      </c>
      <c r="AP254" t="e">
        <f>VLOOKUP(AM254,#REF!,2,0)</f>
        <v>#REF!</v>
      </c>
      <c r="AQ254" t="e">
        <f>VLOOKUP(AM254,#REF!,3,0)</f>
        <v>#REF!</v>
      </c>
      <c r="AR254" t="e">
        <f>VLOOKUP(AM254,#REF!,4,0)</f>
        <v>#REF!</v>
      </c>
      <c r="AS254" t="str">
        <f t="shared" si="91"/>
        <v>Oracle Consulting Services</v>
      </c>
      <c r="AT254" t="e">
        <f>VLOOKUP(AM254,#REF!,6,0)</f>
        <v>#REF!</v>
      </c>
      <c r="AU254" t="e">
        <f>VLOOKUP(AM254,#REF!,7,0)</f>
        <v>#REF!</v>
      </c>
      <c r="AV254" t="e">
        <f>VLOOKUP(AM254,#REF!,8,0)</f>
        <v>#REF!</v>
      </c>
      <c r="AW254" s="155">
        <v>506325</v>
      </c>
      <c r="AX254" t="str">
        <f>VLOOKUP($BA254,Jobcodemaster!$A:$J,4,0)</f>
        <v>IC3</v>
      </c>
      <c r="AY254" t="str">
        <f>VLOOKUP($BA254,Jobcodemaster!$A:$J,5,0)</f>
        <v>L5</v>
      </c>
      <c r="AZ254" t="str">
        <f t="shared" si="98"/>
        <v>5</v>
      </c>
      <c r="BA254" s="155">
        <f t="shared" si="99"/>
        <v>20515</v>
      </c>
      <c r="BB254" t="str">
        <f>VLOOKUP($BA254,Jobcodemaster!$A:$J,7,0)</f>
        <v>20515.Principal Consultant - IC3</v>
      </c>
      <c r="BC254" t="str">
        <f>VLOOKUP($BA254,Jobcodemaster!$A:$J,9,0)</f>
        <v>Principal Consultant</v>
      </c>
      <c r="BD254" t="str">
        <f>VLOOKUP($BA254,Jobcodemaster!$A:$J,2,0)</f>
        <v>Delivery</v>
      </c>
      <c r="BE254" t="str">
        <f>VLOOKUP($BA254,Jobcodemaster!$A:$J,3,0)</f>
        <v>B</v>
      </c>
      <c r="BF254" t="e">
        <f>VLOOKUP(AM254,#REF!,14,0)</f>
        <v>#REF!</v>
      </c>
      <c r="BG254" t="e">
        <f>VLOOKUP(AM254,#REF!,15,0)</f>
        <v>#REF!</v>
      </c>
      <c r="BH254" t="str">
        <f t="shared" si="100"/>
        <v>taisuke.gishi@oracle.com</v>
      </c>
      <c r="BI254" s="95">
        <f t="shared" si="101"/>
        <v>38458</v>
      </c>
      <c r="BJ254" t="str">
        <f t="shared" si="102"/>
        <v>C</v>
      </c>
      <c r="BK254" t="str">
        <f t="shared" si="103"/>
        <v>JP-Tokyo-Akasaka Office</v>
      </c>
      <c r="BL254" t="str">
        <f t="shared" si="104"/>
        <v>ACB</v>
      </c>
      <c r="BM254" t="str">
        <f t="shared" si="105"/>
        <v>ｷﾞｼ ﾀｲｽｹ</v>
      </c>
      <c r="BN254" t="str">
        <f t="shared" si="106"/>
        <v>Taisuke Gishi</v>
      </c>
      <c r="BO254" s="164">
        <f t="shared" si="107"/>
        <v>0</v>
      </c>
      <c r="BP254" t="str">
        <f t="shared" si="108"/>
        <v>ぎし たいすけ</v>
      </c>
      <c r="BQ254" t="e">
        <f>VLOOKUP(AM254,#REF!,12,0)</f>
        <v>#REF!</v>
      </c>
      <c r="BS254" s="173" t="str">
        <f t="shared" si="109"/>
        <v/>
      </c>
      <c r="BT254" s="173" t="str">
        <f t="shared" si="109"/>
        <v/>
      </c>
      <c r="BU254" s="173" t="str">
        <f t="shared" si="109"/>
        <v/>
      </c>
      <c r="BV254" s="173" t="str">
        <f t="shared" si="109"/>
        <v/>
      </c>
      <c r="BW254" s="173" t="e">
        <f t="shared" si="110"/>
        <v>#REF!</v>
      </c>
      <c r="BX254" s="173" t="str">
        <f t="shared" si="111"/>
        <v/>
      </c>
      <c r="BY254" s="174" t="str">
        <f t="shared" si="112"/>
        <v/>
      </c>
      <c r="BZ254" t="str">
        <f t="shared" si="113"/>
        <v/>
      </c>
      <c r="CA254" s="214" t="str">
        <f t="shared" si="114"/>
        <v/>
      </c>
      <c r="CB254" t="str">
        <f t="shared" si="115"/>
        <v/>
      </c>
      <c r="CC254" t="e">
        <f t="shared" si="116"/>
        <v>#REF!</v>
      </c>
      <c r="CD254" t="e">
        <f t="shared" si="92"/>
        <v>#REF!</v>
      </c>
      <c r="CE254" t="str">
        <f t="shared" si="117"/>
        <v/>
      </c>
      <c r="CF254" t="str">
        <f t="shared" si="118"/>
        <v/>
      </c>
      <c r="CG254" t="str">
        <f t="shared" si="119"/>
        <v/>
      </c>
    </row>
    <row r="255" spans="1:85">
      <c r="A255" t="s">
        <v>51</v>
      </c>
      <c r="B255">
        <v>1067800</v>
      </c>
      <c r="C255" t="s">
        <v>1882</v>
      </c>
      <c r="D255" t="s">
        <v>1801</v>
      </c>
      <c r="E255" t="s">
        <v>54</v>
      </c>
      <c r="F255" t="s">
        <v>397</v>
      </c>
      <c r="G255" t="s">
        <v>1581</v>
      </c>
      <c r="H255" t="s">
        <v>1802</v>
      </c>
      <c r="I255" t="s">
        <v>55</v>
      </c>
      <c r="J255" t="s">
        <v>398</v>
      </c>
      <c r="K255" t="s">
        <v>1583</v>
      </c>
      <c r="L255" t="s">
        <v>1803</v>
      </c>
      <c r="M255" s="217">
        <v>506325</v>
      </c>
      <c r="N255" t="s">
        <v>123</v>
      </c>
      <c r="O255" t="s">
        <v>124</v>
      </c>
      <c r="P255" t="str">
        <f t="shared" si="93"/>
        <v>5</v>
      </c>
      <c r="Q255">
        <v>20515</v>
      </c>
      <c r="R255" t="s">
        <v>432</v>
      </c>
      <c r="S255" t="s">
        <v>433</v>
      </c>
      <c r="T255" t="s">
        <v>368</v>
      </c>
      <c r="U255" t="s">
        <v>61</v>
      </c>
      <c r="V255">
        <v>6072</v>
      </c>
      <c r="W255" t="s">
        <v>1800</v>
      </c>
      <c r="X255" t="s">
        <v>1883</v>
      </c>
      <c r="Y255" s="95">
        <v>43405</v>
      </c>
      <c r="Z255" t="s">
        <v>63</v>
      </c>
      <c r="AA255" t="s">
        <v>118</v>
      </c>
      <c r="AB255" t="s">
        <v>162</v>
      </c>
      <c r="AC255" t="s">
        <v>4359</v>
      </c>
      <c r="AD255" t="s">
        <v>1885</v>
      </c>
      <c r="AF255" t="s">
        <v>4360</v>
      </c>
      <c r="AG255" t="s">
        <v>1808</v>
      </c>
      <c r="AI255" s="146" t="e">
        <v>#N/A</v>
      </c>
      <c r="AJ255" t="str">
        <f t="shared" si="94"/>
        <v>Active</v>
      </c>
      <c r="AK255">
        <f t="shared" si="95"/>
        <v>1067800</v>
      </c>
      <c r="AL255" t="str">
        <f t="shared" si="96"/>
        <v>志田 裕織</v>
      </c>
      <c r="AM255" s="155" t="e">
        <f>+VLOOKUP($AK255,#REF!,3,0)</f>
        <v>#REF!</v>
      </c>
      <c r="AN255" t="e">
        <f t="shared" si="97"/>
        <v>#REF!</v>
      </c>
      <c r="AO255" s="154" t="s">
        <v>54</v>
      </c>
      <c r="AP255" t="e">
        <f>VLOOKUP(AM255,#REF!,2,0)</f>
        <v>#REF!</v>
      </c>
      <c r="AQ255" t="e">
        <f>VLOOKUP(AM255,#REF!,3,0)</f>
        <v>#REF!</v>
      </c>
      <c r="AR255" t="e">
        <f>VLOOKUP(AM255,#REF!,4,0)</f>
        <v>#REF!</v>
      </c>
      <c r="AS255" t="str">
        <f t="shared" si="91"/>
        <v>Oracle Consulting Services</v>
      </c>
      <c r="AT255" t="e">
        <f>VLOOKUP(AM255,#REF!,6,0)</f>
        <v>#REF!</v>
      </c>
      <c r="AU255" t="e">
        <f>VLOOKUP(AM255,#REF!,7,0)</f>
        <v>#REF!</v>
      </c>
      <c r="AV255" t="e">
        <f>VLOOKUP(AM255,#REF!,8,0)</f>
        <v>#REF!</v>
      </c>
      <c r="AW255" s="155">
        <v>506325</v>
      </c>
      <c r="AX255" t="str">
        <f>VLOOKUP($BA255,Jobcodemaster!$A:$J,4,0)</f>
        <v>IC3</v>
      </c>
      <c r="AY255" t="str">
        <f>VLOOKUP($BA255,Jobcodemaster!$A:$J,5,0)</f>
        <v>L5</v>
      </c>
      <c r="AZ255" t="str">
        <f t="shared" si="98"/>
        <v>5</v>
      </c>
      <c r="BA255" s="155">
        <f t="shared" si="99"/>
        <v>20515</v>
      </c>
      <c r="BB255" t="str">
        <f>VLOOKUP($BA255,Jobcodemaster!$A:$J,7,0)</f>
        <v>20515.Principal Consultant - IC3</v>
      </c>
      <c r="BC255" t="str">
        <f>VLOOKUP($BA255,Jobcodemaster!$A:$J,9,0)</f>
        <v>Principal Consultant</v>
      </c>
      <c r="BD255" t="str">
        <f>VLOOKUP($BA255,Jobcodemaster!$A:$J,2,0)</f>
        <v>Delivery</v>
      </c>
      <c r="BE255" t="str">
        <f>VLOOKUP($BA255,Jobcodemaster!$A:$J,3,0)</f>
        <v>B</v>
      </c>
      <c r="BF255" t="e">
        <f>VLOOKUP(AM255,#REF!,14,0)</f>
        <v>#REF!</v>
      </c>
      <c r="BG255" t="e">
        <f>VLOOKUP(AM255,#REF!,15,0)</f>
        <v>#REF!</v>
      </c>
      <c r="BH255" t="str">
        <f t="shared" si="100"/>
        <v>hiroori.shida@oracle.com</v>
      </c>
      <c r="BI255" s="95">
        <f t="shared" si="101"/>
        <v>43405</v>
      </c>
      <c r="BJ255" t="str">
        <f t="shared" si="102"/>
        <v>C</v>
      </c>
      <c r="BK255" t="str">
        <f t="shared" si="103"/>
        <v>JP-Tokyo-Akasaka Office</v>
      </c>
      <c r="BL255" t="str">
        <f t="shared" si="104"/>
        <v>ACB</v>
      </c>
      <c r="BM255" t="str">
        <f t="shared" si="105"/>
        <v>ｼﾀﾞ ﾋﾛｵﾘ</v>
      </c>
      <c r="BN255" t="str">
        <f t="shared" si="106"/>
        <v>Hiroori Shida</v>
      </c>
      <c r="BO255" s="164">
        <f t="shared" si="107"/>
        <v>0</v>
      </c>
      <c r="BP255" t="str">
        <f t="shared" si="108"/>
        <v>しだ ひろおり</v>
      </c>
      <c r="BQ255" t="e">
        <f>VLOOKUP(AM255,#REF!,12,0)</f>
        <v>#REF!</v>
      </c>
      <c r="BS255" s="173" t="str">
        <f t="shared" si="109"/>
        <v/>
      </c>
      <c r="BT255" s="173" t="str">
        <f t="shared" si="109"/>
        <v/>
      </c>
      <c r="BU255" s="173" t="str">
        <f t="shared" si="109"/>
        <v/>
      </c>
      <c r="BV255" s="173" t="str">
        <f t="shared" si="109"/>
        <v/>
      </c>
      <c r="BW255" s="173" t="e">
        <f t="shared" si="110"/>
        <v>#REF!</v>
      </c>
      <c r="BX255" s="173" t="str">
        <f t="shared" si="111"/>
        <v/>
      </c>
      <c r="BY255" s="174" t="str">
        <f t="shared" si="112"/>
        <v/>
      </c>
      <c r="BZ255" t="str">
        <f t="shared" si="113"/>
        <v/>
      </c>
      <c r="CA255" s="214" t="str">
        <f t="shared" si="114"/>
        <v/>
      </c>
      <c r="CB255" t="str">
        <f t="shared" si="115"/>
        <v/>
      </c>
      <c r="CC255" t="e">
        <f t="shared" si="116"/>
        <v>#REF!</v>
      </c>
      <c r="CD255" t="e">
        <f t="shared" si="92"/>
        <v>#REF!</v>
      </c>
      <c r="CE255" t="str">
        <f t="shared" si="117"/>
        <v/>
      </c>
      <c r="CF255" t="str">
        <f t="shared" si="118"/>
        <v/>
      </c>
      <c r="CG255" t="str">
        <f t="shared" si="119"/>
        <v/>
      </c>
    </row>
    <row r="256" spans="1:85">
      <c r="A256" t="s">
        <v>51</v>
      </c>
      <c r="B256">
        <v>4235</v>
      </c>
      <c r="C256" t="s">
        <v>1888</v>
      </c>
      <c r="D256" t="s">
        <v>1801</v>
      </c>
      <c r="E256" t="s">
        <v>54</v>
      </c>
      <c r="F256" t="s">
        <v>397</v>
      </c>
      <c r="G256" t="s">
        <v>1581</v>
      </c>
      <c r="H256" t="s">
        <v>1802</v>
      </c>
      <c r="I256" t="s">
        <v>55</v>
      </c>
      <c r="J256" t="s">
        <v>398</v>
      </c>
      <c r="K256" t="s">
        <v>1583</v>
      </c>
      <c r="L256" t="s">
        <v>1803</v>
      </c>
      <c r="M256" s="217">
        <v>506325</v>
      </c>
      <c r="N256" t="s">
        <v>273</v>
      </c>
      <c r="O256" t="s">
        <v>274</v>
      </c>
      <c r="P256" t="str">
        <f t="shared" si="93"/>
        <v>4</v>
      </c>
      <c r="Q256">
        <v>20410</v>
      </c>
      <c r="R256" t="s">
        <v>542</v>
      </c>
      <c r="S256" t="s">
        <v>543</v>
      </c>
      <c r="T256" t="s">
        <v>368</v>
      </c>
      <c r="U256" t="s">
        <v>61</v>
      </c>
      <c r="V256">
        <v>6072</v>
      </c>
      <c r="W256" t="s">
        <v>1800</v>
      </c>
      <c r="X256" t="s">
        <v>1889</v>
      </c>
      <c r="Y256" s="95">
        <v>40634</v>
      </c>
      <c r="Z256" t="s">
        <v>201</v>
      </c>
      <c r="AA256" t="s">
        <v>118</v>
      </c>
      <c r="AB256" t="s">
        <v>162</v>
      </c>
      <c r="AC256" t="s">
        <v>4361</v>
      </c>
      <c r="AD256" t="s">
        <v>1891</v>
      </c>
      <c r="AF256" t="s">
        <v>1892</v>
      </c>
      <c r="AG256" t="s">
        <v>1808</v>
      </c>
      <c r="AI256" s="146" t="e">
        <v>#N/A</v>
      </c>
      <c r="AJ256" t="str">
        <f t="shared" si="94"/>
        <v>Active</v>
      </c>
      <c r="AK256">
        <f t="shared" si="95"/>
        <v>4235</v>
      </c>
      <c r="AL256" t="str">
        <f t="shared" si="96"/>
        <v>大竹 ブライアン</v>
      </c>
      <c r="AM256" s="155" t="e">
        <f>+VLOOKUP($AK256,#REF!,3,0)</f>
        <v>#REF!</v>
      </c>
      <c r="AN256" t="e">
        <f t="shared" si="97"/>
        <v>#REF!</v>
      </c>
      <c r="AO256" s="154" t="s">
        <v>54</v>
      </c>
      <c r="AP256" t="e">
        <f>VLOOKUP(AM256,#REF!,2,0)</f>
        <v>#REF!</v>
      </c>
      <c r="AQ256" t="e">
        <f>VLOOKUP(AM256,#REF!,3,0)</f>
        <v>#REF!</v>
      </c>
      <c r="AR256" t="e">
        <f>VLOOKUP(AM256,#REF!,4,0)</f>
        <v>#REF!</v>
      </c>
      <c r="AS256" t="str">
        <f t="shared" si="91"/>
        <v>Oracle Consulting Services</v>
      </c>
      <c r="AT256" t="e">
        <f>VLOOKUP(AM256,#REF!,6,0)</f>
        <v>#REF!</v>
      </c>
      <c r="AU256" t="e">
        <f>VLOOKUP(AM256,#REF!,7,0)</f>
        <v>#REF!</v>
      </c>
      <c r="AV256" t="e">
        <f>VLOOKUP(AM256,#REF!,8,0)</f>
        <v>#REF!</v>
      </c>
      <c r="AW256" s="155">
        <v>506325</v>
      </c>
      <c r="AX256" t="str">
        <f>VLOOKUP($BA256,Jobcodemaster!$A:$J,4,0)</f>
        <v>IC2</v>
      </c>
      <c r="AY256" t="str">
        <f>VLOOKUP($BA256,Jobcodemaster!$A:$J,5,0)</f>
        <v>L4</v>
      </c>
      <c r="AZ256" t="str">
        <f t="shared" si="98"/>
        <v>4</v>
      </c>
      <c r="BA256" s="155">
        <f t="shared" si="99"/>
        <v>20410</v>
      </c>
      <c r="BB256" t="str">
        <f>VLOOKUP($BA256,Jobcodemaster!$A:$J,7,0)</f>
        <v>20410.Senior Consultant - IC2</v>
      </c>
      <c r="BC256" t="str">
        <f>VLOOKUP($BA256,Jobcodemaster!$A:$J,9,0)</f>
        <v>Senior Consultant</v>
      </c>
      <c r="BD256" t="str">
        <f>VLOOKUP($BA256,Jobcodemaster!$A:$J,2,0)</f>
        <v>Delivery</v>
      </c>
      <c r="BE256" t="str">
        <f>VLOOKUP($BA256,Jobcodemaster!$A:$J,3,0)</f>
        <v>B</v>
      </c>
      <c r="BF256" t="e">
        <f>VLOOKUP(AM256,#REF!,14,0)</f>
        <v>#REF!</v>
      </c>
      <c r="BG256" t="e">
        <f>VLOOKUP(AM256,#REF!,15,0)</f>
        <v>#REF!</v>
      </c>
      <c r="BH256" t="str">
        <f t="shared" si="100"/>
        <v>brian.otake@oracle.com</v>
      </c>
      <c r="BI256" s="95">
        <f t="shared" si="101"/>
        <v>40634</v>
      </c>
      <c r="BJ256" t="str">
        <f t="shared" si="102"/>
        <v>NG</v>
      </c>
      <c r="BK256" t="str">
        <f t="shared" si="103"/>
        <v>JP-Tokyo-Akasaka Office</v>
      </c>
      <c r="BL256" t="str">
        <f t="shared" si="104"/>
        <v>ACB</v>
      </c>
      <c r="BM256" t="str">
        <f t="shared" si="105"/>
        <v>ｵｵﾀｹ ﾌﾞﾗｲｱﾝ</v>
      </c>
      <c r="BN256" t="str">
        <f t="shared" si="106"/>
        <v>Brian Otake</v>
      </c>
      <c r="BO256" s="164">
        <f t="shared" si="107"/>
        <v>0</v>
      </c>
      <c r="BP256" t="str">
        <f t="shared" si="108"/>
        <v>おおたけ ぶらいあん</v>
      </c>
      <c r="BQ256" t="e">
        <f>VLOOKUP(AM256,#REF!,12,0)</f>
        <v>#REF!</v>
      </c>
      <c r="BS256" s="173" t="str">
        <f t="shared" si="109"/>
        <v/>
      </c>
      <c r="BT256" s="173" t="str">
        <f t="shared" si="109"/>
        <v/>
      </c>
      <c r="BU256" s="173" t="str">
        <f t="shared" si="109"/>
        <v/>
      </c>
      <c r="BV256" s="173" t="str">
        <f t="shared" si="109"/>
        <v/>
      </c>
      <c r="BW256" s="173" t="e">
        <f t="shared" si="110"/>
        <v>#REF!</v>
      </c>
      <c r="BX256" s="173" t="str">
        <f t="shared" si="111"/>
        <v/>
      </c>
      <c r="BY256" s="174" t="str">
        <f t="shared" si="112"/>
        <v/>
      </c>
      <c r="BZ256" t="str">
        <f t="shared" si="113"/>
        <v/>
      </c>
      <c r="CA256" s="214" t="str">
        <f t="shared" si="114"/>
        <v/>
      </c>
      <c r="CB256" t="str">
        <f t="shared" si="115"/>
        <v/>
      </c>
      <c r="CC256" t="e">
        <f t="shared" si="116"/>
        <v>#REF!</v>
      </c>
      <c r="CD256" t="e">
        <f t="shared" si="92"/>
        <v>#REF!</v>
      </c>
      <c r="CE256" t="str">
        <f t="shared" si="117"/>
        <v/>
      </c>
      <c r="CF256" t="str">
        <f t="shared" si="118"/>
        <v/>
      </c>
      <c r="CG256" t="str">
        <f t="shared" si="119"/>
        <v/>
      </c>
    </row>
    <row r="257" spans="1:85">
      <c r="A257" t="s">
        <v>51</v>
      </c>
      <c r="B257">
        <v>4983</v>
      </c>
      <c r="C257" t="s">
        <v>1894</v>
      </c>
      <c r="D257" t="s">
        <v>1801</v>
      </c>
      <c r="E257" t="s">
        <v>54</v>
      </c>
      <c r="F257" t="s">
        <v>397</v>
      </c>
      <c r="G257" t="s">
        <v>1581</v>
      </c>
      <c r="H257" t="s">
        <v>1802</v>
      </c>
      <c r="I257" t="s">
        <v>55</v>
      </c>
      <c r="J257" t="s">
        <v>398</v>
      </c>
      <c r="K257" t="s">
        <v>1583</v>
      </c>
      <c r="L257" t="s">
        <v>1803</v>
      </c>
      <c r="M257" s="217">
        <v>506325</v>
      </c>
      <c r="N257" t="s">
        <v>273</v>
      </c>
      <c r="O257" t="s">
        <v>274</v>
      </c>
      <c r="P257" t="str">
        <f t="shared" si="93"/>
        <v>4</v>
      </c>
      <c r="Q257">
        <v>20410</v>
      </c>
      <c r="R257" t="s">
        <v>542</v>
      </c>
      <c r="S257" t="s">
        <v>543</v>
      </c>
      <c r="T257" t="s">
        <v>368</v>
      </c>
      <c r="U257" t="s">
        <v>61</v>
      </c>
      <c r="V257">
        <v>6072</v>
      </c>
      <c r="W257" t="s">
        <v>1800</v>
      </c>
      <c r="X257" t="s">
        <v>1895</v>
      </c>
      <c r="Y257" s="95">
        <v>41791</v>
      </c>
      <c r="Z257" t="s">
        <v>63</v>
      </c>
      <c r="AA257" t="s">
        <v>118</v>
      </c>
      <c r="AB257" t="s">
        <v>162</v>
      </c>
      <c r="AC257" t="s">
        <v>4362</v>
      </c>
      <c r="AD257" t="s">
        <v>1897</v>
      </c>
      <c r="AF257" t="s">
        <v>1898</v>
      </c>
      <c r="AG257" t="s">
        <v>1808</v>
      </c>
      <c r="AI257" s="146" t="e">
        <v>#N/A</v>
      </c>
      <c r="AJ257" t="str">
        <f t="shared" si="94"/>
        <v>Active</v>
      </c>
      <c r="AK257">
        <f t="shared" si="95"/>
        <v>4983</v>
      </c>
      <c r="AL257" t="str">
        <f t="shared" si="96"/>
        <v>佐藤 猛</v>
      </c>
      <c r="AM257" s="155" t="e">
        <f>+VLOOKUP($AK257,#REF!,3,0)</f>
        <v>#REF!</v>
      </c>
      <c r="AN257" t="e">
        <f t="shared" si="97"/>
        <v>#REF!</v>
      </c>
      <c r="AO257" s="154" t="s">
        <v>54</v>
      </c>
      <c r="AP257" t="e">
        <f>VLOOKUP(AM257,#REF!,2,0)</f>
        <v>#REF!</v>
      </c>
      <c r="AQ257" t="e">
        <f>VLOOKUP(AM257,#REF!,3,0)</f>
        <v>#REF!</v>
      </c>
      <c r="AR257" t="e">
        <f>VLOOKUP(AM257,#REF!,4,0)</f>
        <v>#REF!</v>
      </c>
      <c r="AS257" t="str">
        <f t="shared" si="91"/>
        <v>Oracle Consulting Services</v>
      </c>
      <c r="AT257" t="e">
        <f>VLOOKUP(AM257,#REF!,6,0)</f>
        <v>#REF!</v>
      </c>
      <c r="AU257" t="e">
        <f>VLOOKUP(AM257,#REF!,7,0)</f>
        <v>#REF!</v>
      </c>
      <c r="AV257" t="e">
        <f>VLOOKUP(AM257,#REF!,8,0)</f>
        <v>#REF!</v>
      </c>
      <c r="AW257" s="155">
        <v>506325</v>
      </c>
      <c r="AX257" t="str">
        <f>VLOOKUP($BA257,Jobcodemaster!$A:$J,4,0)</f>
        <v>IC2</v>
      </c>
      <c r="AY257" t="str">
        <f>VLOOKUP($BA257,Jobcodemaster!$A:$J,5,0)</f>
        <v>L4</v>
      </c>
      <c r="AZ257" t="str">
        <f t="shared" si="98"/>
        <v>4</v>
      </c>
      <c r="BA257" s="155">
        <f t="shared" si="99"/>
        <v>20410</v>
      </c>
      <c r="BB257" t="str">
        <f>VLOOKUP($BA257,Jobcodemaster!$A:$J,7,0)</f>
        <v>20410.Senior Consultant - IC2</v>
      </c>
      <c r="BC257" t="str">
        <f>VLOOKUP($BA257,Jobcodemaster!$A:$J,9,0)</f>
        <v>Senior Consultant</v>
      </c>
      <c r="BD257" t="str">
        <f>VLOOKUP($BA257,Jobcodemaster!$A:$J,2,0)</f>
        <v>Delivery</v>
      </c>
      <c r="BE257" t="str">
        <f>VLOOKUP($BA257,Jobcodemaster!$A:$J,3,0)</f>
        <v>B</v>
      </c>
      <c r="BF257" t="e">
        <f>VLOOKUP(AM257,#REF!,14,0)</f>
        <v>#REF!</v>
      </c>
      <c r="BG257" t="e">
        <f>VLOOKUP(AM257,#REF!,15,0)</f>
        <v>#REF!</v>
      </c>
      <c r="BH257" t="str">
        <f t="shared" si="100"/>
        <v>takeshi.satoh@oracle.com</v>
      </c>
      <c r="BI257" s="95">
        <f t="shared" si="101"/>
        <v>41791</v>
      </c>
      <c r="BJ257" t="str">
        <f t="shared" si="102"/>
        <v>C</v>
      </c>
      <c r="BK257" t="str">
        <f t="shared" si="103"/>
        <v>JP-Tokyo-Akasaka Office</v>
      </c>
      <c r="BL257" t="str">
        <f t="shared" si="104"/>
        <v>ACB</v>
      </c>
      <c r="BM257" t="str">
        <f t="shared" si="105"/>
        <v>ｻﾄｳ ﾀｹｼ</v>
      </c>
      <c r="BN257" t="str">
        <f t="shared" si="106"/>
        <v>Takeshi Satoh</v>
      </c>
      <c r="BO257" s="164">
        <f t="shared" si="107"/>
        <v>0</v>
      </c>
      <c r="BP257" t="str">
        <f t="shared" si="108"/>
        <v>さとう たけし</v>
      </c>
      <c r="BQ257" t="e">
        <f>VLOOKUP(AM257,#REF!,12,0)</f>
        <v>#REF!</v>
      </c>
      <c r="BS257" s="173" t="str">
        <f t="shared" si="109"/>
        <v/>
      </c>
      <c r="BT257" s="173" t="str">
        <f t="shared" si="109"/>
        <v/>
      </c>
      <c r="BU257" s="173" t="str">
        <f t="shared" si="109"/>
        <v/>
      </c>
      <c r="BV257" s="173" t="str">
        <f t="shared" si="109"/>
        <v/>
      </c>
      <c r="BW257" s="173" t="e">
        <f t="shared" si="110"/>
        <v>#REF!</v>
      </c>
      <c r="BX257" s="173" t="str">
        <f t="shared" si="111"/>
        <v/>
      </c>
      <c r="BY257" s="174" t="str">
        <f t="shared" si="112"/>
        <v/>
      </c>
      <c r="BZ257" t="str">
        <f t="shared" si="113"/>
        <v/>
      </c>
      <c r="CA257" s="214" t="str">
        <f t="shared" si="114"/>
        <v/>
      </c>
      <c r="CB257" t="str">
        <f t="shared" si="115"/>
        <v/>
      </c>
      <c r="CC257" t="e">
        <f t="shared" si="116"/>
        <v>#REF!</v>
      </c>
      <c r="CD257" t="e">
        <f t="shared" si="92"/>
        <v>#REF!</v>
      </c>
      <c r="CE257" t="str">
        <f t="shared" si="117"/>
        <v/>
      </c>
      <c r="CF257" t="str">
        <f t="shared" si="118"/>
        <v/>
      </c>
      <c r="CG257" t="str">
        <f t="shared" si="119"/>
        <v/>
      </c>
    </row>
    <row r="258" spans="1:85">
      <c r="A258" t="s">
        <v>51</v>
      </c>
      <c r="B258">
        <v>8236</v>
      </c>
      <c r="C258" t="s">
        <v>1900</v>
      </c>
      <c r="D258" t="s">
        <v>1801</v>
      </c>
      <c r="E258" t="s">
        <v>54</v>
      </c>
      <c r="F258" t="s">
        <v>397</v>
      </c>
      <c r="G258" t="s">
        <v>1581</v>
      </c>
      <c r="H258" t="s">
        <v>1802</v>
      </c>
      <c r="I258" t="s">
        <v>55</v>
      </c>
      <c r="J258" t="s">
        <v>398</v>
      </c>
      <c r="K258" t="s">
        <v>1583</v>
      </c>
      <c r="L258" t="s">
        <v>1803</v>
      </c>
      <c r="M258" s="217">
        <v>506325</v>
      </c>
      <c r="N258" t="s">
        <v>219</v>
      </c>
      <c r="O258" t="s">
        <v>220</v>
      </c>
      <c r="P258" t="str">
        <f t="shared" si="93"/>
        <v>3</v>
      </c>
      <c r="Q258">
        <v>20310</v>
      </c>
      <c r="R258" t="s">
        <v>447</v>
      </c>
      <c r="S258" t="s">
        <v>448</v>
      </c>
      <c r="T258" t="s">
        <v>368</v>
      </c>
      <c r="U258" t="s">
        <v>61</v>
      </c>
      <c r="V258">
        <v>6072</v>
      </c>
      <c r="W258" t="s">
        <v>1800</v>
      </c>
      <c r="X258" t="s">
        <v>1901</v>
      </c>
      <c r="Y258" s="95">
        <v>42200</v>
      </c>
      <c r="Z258" t="s">
        <v>63</v>
      </c>
      <c r="AA258" t="s">
        <v>118</v>
      </c>
      <c r="AB258" t="s">
        <v>162</v>
      </c>
      <c r="AC258" t="s">
        <v>4363</v>
      </c>
      <c r="AD258" t="s">
        <v>1903</v>
      </c>
      <c r="AF258" t="s">
        <v>1904</v>
      </c>
      <c r="AG258" t="s">
        <v>1808</v>
      </c>
      <c r="AI258" s="146" t="e">
        <v>#N/A</v>
      </c>
      <c r="AJ258" t="str">
        <f t="shared" si="94"/>
        <v>Active</v>
      </c>
      <c r="AK258">
        <f t="shared" si="95"/>
        <v>8236</v>
      </c>
      <c r="AL258" t="str">
        <f t="shared" si="96"/>
        <v>小犬丸 隼啓</v>
      </c>
      <c r="AM258" s="155" t="e">
        <f>+VLOOKUP($AK258,#REF!,3,0)</f>
        <v>#REF!</v>
      </c>
      <c r="AN258" t="e">
        <f t="shared" si="97"/>
        <v>#REF!</v>
      </c>
      <c r="AO258" s="154" t="s">
        <v>54</v>
      </c>
      <c r="AP258" t="e">
        <f>VLOOKUP(AM258,#REF!,2,0)</f>
        <v>#REF!</v>
      </c>
      <c r="AQ258" t="e">
        <f>VLOOKUP(AM258,#REF!,3,0)</f>
        <v>#REF!</v>
      </c>
      <c r="AR258" t="e">
        <f>VLOOKUP(AM258,#REF!,4,0)</f>
        <v>#REF!</v>
      </c>
      <c r="AS258" t="str">
        <f t="shared" si="91"/>
        <v>Oracle Consulting Services</v>
      </c>
      <c r="AT258" t="e">
        <f>VLOOKUP(AM258,#REF!,6,0)</f>
        <v>#REF!</v>
      </c>
      <c r="AU258" t="e">
        <f>VLOOKUP(AM258,#REF!,7,0)</f>
        <v>#REF!</v>
      </c>
      <c r="AV258" t="e">
        <f>VLOOKUP(AM258,#REF!,8,0)</f>
        <v>#REF!</v>
      </c>
      <c r="AW258" s="155">
        <v>506325</v>
      </c>
      <c r="AX258" t="str">
        <f>VLOOKUP($BA258,Jobcodemaster!$A:$J,4,0)</f>
        <v>IC1</v>
      </c>
      <c r="AY258" t="str">
        <f>VLOOKUP($BA258,Jobcodemaster!$A:$J,5,0)</f>
        <v>L3</v>
      </c>
      <c r="AZ258" t="str">
        <f t="shared" si="98"/>
        <v>3</v>
      </c>
      <c r="BA258" s="155">
        <f t="shared" si="99"/>
        <v>20310</v>
      </c>
      <c r="BB258" t="str">
        <f>VLOOKUP($BA258,Jobcodemaster!$A:$J,7,0)</f>
        <v>20310.Staff Consultant - IC1</v>
      </c>
      <c r="BC258" t="str">
        <f>VLOOKUP($BA258,Jobcodemaster!$A:$J,9,0)</f>
        <v>Staff Consultant</v>
      </c>
      <c r="BD258" t="str">
        <f>VLOOKUP($BA258,Jobcodemaster!$A:$J,2,0)</f>
        <v>Delivery</v>
      </c>
      <c r="BE258" t="str">
        <f>VLOOKUP($BA258,Jobcodemaster!$A:$J,3,0)</f>
        <v>B</v>
      </c>
      <c r="BF258" t="e">
        <f>VLOOKUP(AM258,#REF!,14,0)</f>
        <v>#REF!</v>
      </c>
      <c r="BG258" t="e">
        <f>VLOOKUP(AM258,#REF!,15,0)</f>
        <v>#REF!</v>
      </c>
      <c r="BH258" t="str">
        <f t="shared" si="100"/>
        <v>takahiro.koinumaru@oracle.com</v>
      </c>
      <c r="BI258" s="95">
        <f t="shared" si="101"/>
        <v>42200</v>
      </c>
      <c r="BJ258" t="str">
        <f t="shared" si="102"/>
        <v>C</v>
      </c>
      <c r="BK258" t="str">
        <f t="shared" si="103"/>
        <v>JP-Tokyo-Akasaka Office</v>
      </c>
      <c r="BL258" t="str">
        <f t="shared" si="104"/>
        <v>ACB</v>
      </c>
      <c r="BM258" t="str">
        <f t="shared" si="105"/>
        <v>ｺｲﾇﾏﾙ ﾀｶﾋﾛ</v>
      </c>
      <c r="BN258" t="str">
        <f t="shared" si="106"/>
        <v>Takahiro Koinumaru</v>
      </c>
      <c r="BO258" s="164">
        <f t="shared" si="107"/>
        <v>0</v>
      </c>
      <c r="BP258" t="str">
        <f t="shared" si="108"/>
        <v>こいぬまる たかひろ</v>
      </c>
      <c r="BQ258" t="e">
        <f>VLOOKUP(AM258,#REF!,12,0)</f>
        <v>#REF!</v>
      </c>
      <c r="BS258" s="173" t="str">
        <f t="shared" si="109"/>
        <v/>
      </c>
      <c r="BT258" s="173" t="str">
        <f t="shared" si="109"/>
        <v/>
      </c>
      <c r="BU258" s="173" t="str">
        <f t="shared" si="109"/>
        <v/>
      </c>
      <c r="BV258" s="173" t="str">
        <f t="shared" si="109"/>
        <v/>
      </c>
      <c r="BW258" s="173" t="e">
        <f t="shared" si="110"/>
        <v>#REF!</v>
      </c>
      <c r="BX258" s="173" t="str">
        <f t="shared" si="111"/>
        <v/>
      </c>
      <c r="BY258" s="174" t="str">
        <f t="shared" si="112"/>
        <v/>
      </c>
      <c r="BZ258" t="str">
        <f t="shared" si="113"/>
        <v/>
      </c>
      <c r="CA258" s="214" t="str">
        <f t="shared" si="114"/>
        <v/>
      </c>
      <c r="CB258" t="str">
        <f t="shared" si="115"/>
        <v/>
      </c>
      <c r="CC258" t="e">
        <f t="shared" si="116"/>
        <v>#REF!</v>
      </c>
      <c r="CD258" t="e">
        <f t="shared" si="92"/>
        <v>#REF!</v>
      </c>
      <c r="CE258" t="str">
        <f t="shared" si="117"/>
        <v/>
      </c>
      <c r="CF258" t="str">
        <f t="shared" si="118"/>
        <v/>
      </c>
      <c r="CG258" t="str">
        <f t="shared" si="119"/>
        <v/>
      </c>
    </row>
    <row r="259" spans="1:85">
      <c r="A259" t="s">
        <v>51</v>
      </c>
      <c r="B259">
        <v>8265</v>
      </c>
      <c r="C259" t="s">
        <v>1906</v>
      </c>
      <c r="D259" t="s">
        <v>1801</v>
      </c>
      <c r="E259" t="s">
        <v>54</v>
      </c>
      <c r="F259" t="s">
        <v>397</v>
      </c>
      <c r="G259" t="s">
        <v>1581</v>
      </c>
      <c r="H259" t="s">
        <v>1802</v>
      </c>
      <c r="I259" t="s">
        <v>55</v>
      </c>
      <c r="J259" t="s">
        <v>398</v>
      </c>
      <c r="K259" t="s">
        <v>1583</v>
      </c>
      <c r="L259" t="s">
        <v>1803</v>
      </c>
      <c r="M259" s="217">
        <v>506325</v>
      </c>
      <c r="N259" t="s">
        <v>219</v>
      </c>
      <c r="O259" t="s">
        <v>220</v>
      </c>
      <c r="P259" t="str">
        <f t="shared" si="93"/>
        <v>3</v>
      </c>
      <c r="Q259">
        <v>20310</v>
      </c>
      <c r="R259" t="s">
        <v>447</v>
      </c>
      <c r="S259" t="s">
        <v>448</v>
      </c>
      <c r="T259" t="s">
        <v>368</v>
      </c>
      <c r="U259" t="s">
        <v>61</v>
      </c>
      <c r="V259">
        <v>6072</v>
      </c>
      <c r="W259" t="s">
        <v>1800</v>
      </c>
      <c r="X259" t="s">
        <v>1907</v>
      </c>
      <c r="Y259" s="95">
        <v>42262</v>
      </c>
      <c r="Z259" t="s">
        <v>63</v>
      </c>
      <c r="AA259" t="s">
        <v>118</v>
      </c>
      <c r="AB259" t="s">
        <v>162</v>
      </c>
      <c r="AC259" t="s">
        <v>4364</v>
      </c>
      <c r="AD259" t="s">
        <v>1909</v>
      </c>
      <c r="AF259" t="s">
        <v>1910</v>
      </c>
      <c r="AG259" t="s">
        <v>1808</v>
      </c>
      <c r="AI259" s="146" t="e">
        <v>#N/A</v>
      </c>
      <c r="AJ259" t="str">
        <f t="shared" si="94"/>
        <v>Active</v>
      </c>
      <c r="AK259">
        <f t="shared" si="95"/>
        <v>8265</v>
      </c>
      <c r="AL259" t="str">
        <f t="shared" si="96"/>
        <v>鈴木 惇司</v>
      </c>
      <c r="AM259" s="155" t="e">
        <f>+VLOOKUP($AK259,#REF!,3,0)</f>
        <v>#REF!</v>
      </c>
      <c r="AN259" t="e">
        <f t="shared" si="97"/>
        <v>#REF!</v>
      </c>
      <c r="AO259" s="154" t="s">
        <v>54</v>
      </c>
      <c r="AP259" t="e">
        <f>VLOOKUP(AM259,#REF!,2,0)</f>
        <v>#REF!</v>
      </c>
      <c r="AQ259" t="e">
        <f>VLOOKUP(AM259,#REF!,3,0)</f>
        <v>#REF!</v>
      </c>
      <c r="AR259" t="e">
        <f>VLOOKUP(AM259,#REF!,4,0)</f>
        <v>#REF!</v>
      </c>
      <c r="AS259" t="str">
        <f t="shared" ref="AS259:AS322" si="120">I259</f>
        <v>Oracle Consulting Services</v>
      </c>
      <c r="AT259" t="e">
        <f>VLOOKUP(AM259,#REF!,6,0)</f>
        <v>#REF!</v>
      </c>
      <c r="AU259" t="e">
        <f>VLOOKUP(AM259,#REF!,7,0)</f>
        <v>#REF!</v>
      </c>
      <c r="AV259" t="e">
        <f>VLOOKUP(AM259,#REF!,8,0)</f>
        <v>#REF!</v>
      </c>
      <c r="AW259" s="155">
        <v>506325</v>
      </c>
      <c r="AX259" t="str">
        <f>VLOOKUP($BA259,Jobcodemaster!$A:$J,4,0)</f>
        <v>IC1</v>
      </c>
      <c r="AY259" t="str">
        <f>VLOOKUP($BA259,Jobcodemaster!$A:$J,5,0)</f>
        <v>L3</v>
      </c>
      <c r="AZ259" t="str">
        <f t="shared" si="98"/>
        <v>3</v>
      </c>
      <c r="BA259" s="155">
        <f t="shared" si="99"/>
        <v>20310</v>
      </c>
      <c r="BB259" t="str">
        <f>VLOOKUP($BA259,Jobcodemaster!$A:$J,7,0)</f>
        <v>20310.Staff Consultant - IC1</v>
      </c>
      <c r="BC259" t="str">
        <f>VLOOKUP($BA259,Jobcodemaster!$A:$J,9,0)</f>
        <v>Staff Consultant</v>
      </c>
      <c r="BD259" t="str">
        <f>VLOOKUP($BA259,Jobcodemaster!$A:$J,2,0)</f>
        <v>Delivery</v>
      </c>
      <c r="BE259" t="str">
        <f>VLOOKUP($BA259,Jobcodemaster!$A:$J,3,0)</f>
        <v>B</v>
      </c>
      <c r="BF259" t="e">
        <f>VLOOKUP(AM259,#REF!,14,0)</f>
        <v>#REF!</v>
      </c>
      <c r="BG259" t="e">
        <f>VLOOKUP(AM259,#REF!,15,0)</f>
        <v>#REF!</v>
      </c>
      <c r="BH259" t="str">
        <f t="shared" si="100"/>
        <v>atsushi.suzuki@oracle.com</v>
      </c>
      <c r="BI259" s="95">
        <f t="shared" si="101"/>
        <v>42262</v>
      </c>
      <c r="BJ259" t="str">
        <f t="shared" si="102"/>
        <v>C</v>
      </c>
      <c r="BK259" t="str">
        <f t="shared" si="103"/>
        <v>JP-Tokyo-Akasaka Office</v>
      </c>
      <c r="BL259" t="str">
        <f t="shared" si="104"/>
        <v>ACB</v>
      </c>
      <c r="BM259" t="str">
        <f t="shared" si="105"/>
        <v>ｽｽﾞｷ ｱﾂｼ</v>
      </c>
      <c r="BN259" t="str">
        <f t="shared" si="106"/>
        <v>Atsushi Suzuki</v>
      </c>
      <c r="BO259" s="164">
        <f t="shared" si="107"/>
        <v>0</v>
      </c>
      <c r="BP259" t="str">
        <f t="shared" si="108"/>
        <v>すずき あつし</v>
      </c>
      <c r="BQ259" t="e">
        <f>VLOOKUP(AM259,#REF!,12,0)</f>
        <v>#REF!</v>
      </c>
      <c r="BS259" s="173" t="str">
        <f t="shared" si="109"/>
        <v/>
      </c>
      <c r="BT259" s="173" t="str">
        <f t="shared" si="109"/>
        <v/>
      </c>
      <c r="BU259" s="173" t="str">
        <f t="shared" si="109"/>
        <v/>
      </c>
      <c r="BV259" s="173" t="str">
        <f t="shared" ref="BV259:BV322" si="121">IF(P259&lt;&gt;AZ259,"Y","")</f>
        <v/>
      </c>
      <c r="BW259" s="173" t="e">
        <f t="shared" si="110"/>
        <v>#REF!</v>
      </c>
      <c r="BX259" s="173" t="str">
        <f t="shared" si="111"/>
        <v/>
      </c>
      <c r="BY259" s="174" t="str">
        <f t="shared" si="112"/>
        <v/>
      </c>
      <c r="BZ259" t="str">
        <f t="shared" si="113"/>
        <v/>
      </c>
      <c r="CA259" s="214" t="str">
        <f t="shared" si="114"/>
        <v/>
      </c>
      <c r="CB259" t="str">
        <f t="shared" si="115"/>
        <v/>
      </c>
      <c r="CC259" t="e">
        <f t="shared" si="116"/>
        <v>#REF!</v>
      </c>
      <c r="CD259" t="e">
        <f t="shared" ref="CD259:CD322" si="122">IF($BW259="","",VLOOKUP(CC:CC,AK:BH,24,FALSE))</f>
        <v>#REF!</v>
      </c>
      <c r="CE259" t="str">
        <f t="shared" si="117"/>
        <v/>
      </c>
      <c r="CF259" t="str">
        <f t="shared" si="118"/>
        <v/>
      </c>
      <c r="CG259" t="str">
        <f t="shared" si="119"/>
        <v/>
      </c>
    </row>
    <row r="260" spans="1:85">
      <c r="A260" t="s">
        <v>51</v>
      </c>
      <c r="B260">
        <v>8278</v>
      </c>
      <c r="C260" t="s">
        <v>1912</v>
      </c>
      <c r="D260" t="s">
        <v>1801</v>
      </c>
      <c r="E260" t="s">
        <v>54</v>
      </c>
      <c r="F260" t="s">
        <v>397</v>
      </c>
      <c r="G260" t="s">
        <v>1581</v>
      </c>
      <c r="H260" t="s">
        <v>1802</v>
      </c>
      <c r="I260" t="s">
        <v>55</v>
      </c>
      <c r="J260" t="s">
        <v>398</v>
      </c>
      <c r="K260" t="s">
        <v>1583</v>
      </c>
      <c r="L260" t="s">
        <v>1803</v>
      </c>
      <c r="M260" s="217">
        <v>506325</v>
      </c>
      <c r="N260" t="s">
        <v>219</v>
      </c>
      <c r="O260" t="s">
        <v>220</v>
      </c>
      <c r="P260" t="str">
        <f t="shared" ref="P260:P323" si="123">MID(O260,2,LEN(O260))</f>
        <v>3</v>
      </c>
      <c r="Q260">
        <v>20310</v>
      </c>
      <c r="R260" t="s">
        <v>447</v>
      </c>
      <c r="S260" t="s">
        <v>448</v>
      </c>
      <c r="T260" t="s">
        <v>368</v>
      </c>
      <c r="U260" t="s">
        <v>61</v>
      </c>
      <c r="V260">
        <v>6072</v>
      </c>
      <c r="W260" t="s">
        <v>1800</v>
      </c>
      <c r="X260" t="s">
        <v>1913</v>
      </c>
      <c r="Y260" s="95">
        <v>42309</v>
      </c>
      <c r="Z260" t="s">
        <v>63</v>
      </c>
      <c r="AA260" t="s">
        <v>118</v>
      </c>
      <c r="AB260" t="s">
        <v>162</v>
      </c>
      <c r="AC260" t="s">
        <v>4365</v>
      </c>
      <c r="AD260" t="s">
        <v>1915</v>
      </c>
      <c r="AF260" t="s">
        <v>1916</v>
      </c>
      <c r="AG260" t="s">
        <v>1808</v>
      </c>
      <c r="AI260" s="146" t="e">
        <v>#N/A</v>
      </c>
      <c r="AJ260" t="str">
        <f t="shared" ref="AJ260:AJ323" si="124">A260</f>
        <v>Active</v>
      </c>
      <c r="AK260">
        <f t="shared" ref="AK260:AK323" si="125">B260</f>
        <v>8278</v>
      </c>
      <c r="AL260" t="str">
        <f t="shared" ref="AL260:AL323" si="126">C260</f>
        <v>八波 博和</v>
      </c>
      <c r="AM260" s="155" t="e">
        <f>+VLOOKUP($AK260,#REF!,3,0)</f>
        <v>#REF!</v>
      </c>
      <c r="AN260" t="e">
        <f t="shared" ref="AN260:AN323" si="127">CONCATENATE(AO260,IF(AP260="", "", " - "&amp;AP260),IF(AQ260="",""," - "&amp;AQ260),IF(AR260="",""," - "&amp;AR260))</f>
        <v>#REF!</v>
      </c>
      <c r="AO260" s="154" t="s">
        <v>54</v>
      </c>
      <c r="AP260" t="e">
        <f>VLOOKUP(AM260,#REF!,2,0)</f>
        <v>#REF!</v>
      </c>
      <c r="AQ260" t="e">
        <f>VLOOKUP(AM260,#REF!,3,0)</f>
        <v>#REF!</v>
      </c>
      <c r="AR260" t="e">
        <f>VLOOKUP(AM260,#REF!,4,0)</f>
        <v>#REF!</v>
      </c>
      <c r="AS260" t="str">
        <f t="shared" si="120"/>
        <v>Oracle Consulting Services</v>
      </c>
      <c r="AT260" t="e">
        <f>VLOOKUP(AM260,#REF!,6,0)</f>
        <v>#REF!</v>
      </c>
      <c r="AU260" t="e">
        <f>VLOOKUP(AM260,#REF!,7,0)</f>
        <v>#REF!</v>
      </c>
      <c r="AV260" t="e">
        <f>VLOOKUP(AM260,#REF!,8,0)</f>
        <v>#REF!</v>
      </c>
      <c r="AW260" s="155">
        <v>506325</v>
      </c>
      <c r="AX260" t="str">
        <f>VLOOKUP($BA260,Jobcodemaster!$A:$J,4,0)</f>
        <v>IC1</v>
      </c>
      <c r="AY260" t="str">
        <f>VLOOKUP($BA260,Jobcodemaster!$A:$J,5,0)</f>
        <v>L3</v>
      </c>
      <c r="AZ260" t="str">
        <f t="shared" ref="AZ260:AZ323" si="128">MID(AY260,2,LEN(AY260))</f>
        <v>3</v>
      </c>
      <c r="BA260" s="155">
        <f t="shared" ref="BA260:BA323" si="129">Q260</f>
        <v>20310</v>
      </c>
      <c r="BB260" t="str">
        <f>VLOOKUP($BA260,Jobcodemaster!$A:$J,7,0)</f>
        <v>20310.Staff Consultant - IC1</v>
      </c>
      <c r="BC260" t="str">
        <f>VLOOKUP($BA260,Jobcodemaster!$A:$J,9,0)</f>
        <v>Staff Consultant</v>
      </c>
      <c r="BD260" t="str">
        <f>VLOOKUP($BA260,Jobcodemaster!$A:$J,2,0)</f>
        <v>Delivery</v>
      </c>
      <c r="BE260" t="str">
        <f>VLOOKUP($BA260,Jobcodemaster!$A:$J,3,0)</f>
        <v>B</v>
      </c>
      <c r="BF260" t="e">
        <f>VLOOKUP(AM260,#REF!,14,0)</f>
        <v>#REF!</v>
      </c>
      <c r="BG260" t="e">
        <f>VLOOKUP(AM260,#REF!,15,0)</f>
        <v>#REF!</v>
      </c>
      <c r="BH260" t="str">
        <f t="shared" ref="BH260:BH323" si="130">X260</f>
        <v>hirokazu.yatsunami@oracle.com</v>
      </c>
      <c r="BI260" s="95">
        <f t="shared" ref="BI260:BI323" si="131">Y260</f>
        <v>42309</v>
      </c>
      <c r="BJ260" t="str">
        <f t="shared" ref="BJ260:BJ323" si="132">Z260</f>
        <v>C</v>
      </c>
      <c r="BK260" t="str">
        <f t="shared" ref="BK260:BK323" si="133">AA260</f>
        <v>JP-Tokyo-Akasaka Office</v>
      </c>
      <c r="BL260" t="str">
        <f t="shared" ref="BL260:BL323" si="134">AB260</f>
        <v>ACB</v>
      </c>
      <c r="BM260" t="str">
        <f t="shared" ref="BM260:BM323" si="135">AC260</f>
        <v>ﾔﾂﾅﾐ ﾋﾛｶｽﾞ</v>
      </c>
      <c r="BN260" t="str">
        <f t="shared" ref="BN260:BN323" si="136">AD260</f>
        <v>Hirokazu Yatsunami</v>
      </c>
      <c r="BO260" s="164">
        <f t="shared" ref="BO260:BO323" si="137">AE260</f>
        <v>0</v>
      </c>
      <c r="BP260" t="str">
        <f t="shared" ref="BP260:BP323" si="138">AF260</f>
        <v>やつなみ ひろかず</v>
      </c>
      <c r="BQ260" t="e">
        <f>VLOOKUP(AM260,#REF!,12,0)</f>
        <v>#REF!</v>
      </c>
      <c r="BS260" s="173" t="str">
        <f t="shared" ref="BS260:BV323" si="139">IF(M260&lt;&gt;AW260,"Y","")</f>
        <v/>
      </c>
      <c r="BT260" s="173" t="str">
        <f t="shared" si="139"/>
        <v/>
      </c>
      <c r="BU260" s="173" t="str">
        <f t="shared" si="139"/>
        <v/>
      </c>
      <c r="BV260" s="173" t="str">
        <f t="shared" si="121"/>
        <v/>
      </c>
      <c r="BW260" s="173" t="e">
        <f t="shared" ref="BW260:BW323" si="140">IF(W260&lt;&gt;BG260,"Y","")</f>
        <v>#REF!</v>
      </c>
      <c r="BX260" s="173" t="str">
        <f t="shared" ref="BX260:BX323" si="141">IF(COUNTIF(BS260:BW260,"Y")&lt;&gt;0,"Y","")</f>
        <v/>
      </c>
      <c r="BY260" s="174" t="str">
        <f t="shared" ref="BY260:BY323" si="142">IF($BX260="","",B260)</f>
        <v/>
      </c>
      <c r="BZ260" t="str">
        <f t="shared" ref="BZ260:BZ323" si="143">IF($BX260="","",X260)</f>
        <v/>
      </c>
      <c r="CA260" s="214" t="str">
        <f t="shared" ref="CA260:CA323" si="144">IF($BX260="","",DATE(2019,4,19))</f>
        <v/>
      </c>
      <c r="CB260" t="str">
        <f t="shared" ref="CB260:CB323" si="145">IF($BS260="","",AW260)</f>
        <v/>
      </c>
      <c r="CC260" t="e">
        <f t="shared" ref="CC260:CC323" si="146">IF($BW260="","",VALUE(BF260))</f>
        <v>#REF!</v>
      </c>
      <c r="CD260" t="e">
        <f t="shared" si="122"/>
        <v>#REF!</v>
      </c>
      <c r="CE260" t="str">
        <f t="shared" ref="CE260:CE323" si="147">IF($BX260="","","JPBG  - Oracle Corporation Japan")</f>
        <v/>
      </c>
      <c r="CF260" t="str">
        <f t="shared" ref="CF260:CF323" si="148">IF($BV260="","",AW260)</f>
        <v/>
      </c>
      <c r="CG260" t="str">
        <f t="shared" ref="CG260:CG323" si="149">IF($BV260="","",BB260)</f>
        <v/>
      </c>
    </row>
    <row r="261" spans="1:85">
      <c r="A261" t="s">
        <v>51</v>
      </c>
      <c r="B261">
        <v>8444</v>
      </c>
      <c r="C261" t="s">
        <v>1918</v>
      </c>
      <c r="D261" t="s">
        <v>1801</v>
      </c>
      <c r="E261" t="s">
        <v>54</v>
      </c>
      <c r="F261" t="s">
        <v>397</v>
      </c>
      <c r="G261" t="s">
        <v>1581</v>
      </c>
      <c r="H261" t="s">
        <v>1802</v>
      </c>
      <c r="I261" t="s">
        <v>55</v>
      </c>
      <c r="J261" t="s">
        <v>398</v>
      </c>
      <c r="K261" t="s">
        <v>1583</v>
      </c>
      <c r="L261" t="s">
        <v>1803</v>
      </c>
      <c r="M261" s="217">
        <v>506325</v>
      </c>
      <c r="N261" t="s">
        <v>219</v>
      </c>
      <c r="O261" t="s">
        <v>220</v>
      </c>
      <c r="P261" t="str">
        <f t="shared" si="123"/>
        <v>3</v>
      </c>
      <c r="Q261">
        <v>20310</v>
      </c>
      <c r="R261" t="s">
        <v>447</v>
      </c>
      <c r="S261" t="s">
        <v>448</v>
      </c>
      <c r="T261" t="s">
        <v>368</v>
      </c>
      <c r="U261" t="s">
        <v>61</v>
      </c>
      <c r="V261">
        <v>6072</v>
      </c>
      <c r="W261" t="s">
        <v>1800</v>
      </c>
      <c r="X261" t="s">
        <v>1919</v>
      </c>
      <c r="Y261" s="95">
        <v>42444</v>
      </c>
      <c r="Z261" t="s">
        <v>63</v>
      </c>
      <c r="AA261" t="s">
        <v>118</v>
      </c>
      <c r="AB261" t="s">
        <v>162</v>
      </c>
      <c r="AC261" t="s">
        <v>4366</v>
      </c>
      <c r="AD261" t="s">
        <v>1921</v>
      </c>
      <c r="AF261" t="s">
        <v>1922</v>
      </c>
      <c r="AG261" t="s">
        <v>1808</v>
      </c>
      <c r="AI261" s="146" t="e">
        <v>#N/A</v>
      </c>
      <c r="AJ261" t="str">
        <f t="shared" si="124"/>
        <v>Active</v>
      </c>
      <c r="AK261">
        <f t="shared" si="125"/>
        <v>8444</v>
      </c>
      <c r="AL261" t="str">
        <f t="shared" si="126"/>
        <v>川口 諒</v>
      </c>
      <c r="AM261" s="155" t="e">
        <f>+VLOOKUP($AK261,#REF!,3,0)</f>
        <v>#REF!</v>
      </c>
      <c r="AN261" t="e">
        <f t="shared" si="127"/>
        <v>#REF!</v>
      </c>
      <c r="AO261" s="154" t="s">
        <v>54</v>
      </c>
      <c r="AP261" t="e">
        <f>VLOOKUP(AM261,#REF!,2,0)</f>
        <v>#REF!</v>
      </c>
      <c r="AQ261" t="e">
        <f>VLOOKUP(AM261,#REF!,3,0)</f>
        <v>#REF!</v>
      </c>
      <c r="AR261" t="e">
        <f>VLOOKUP(AM261,#REF!,4,0)</f>
        <v>#REF!</v>
      </c>
      <c r="AS261" t="str">
        <f t="shared" si="120"/>
        <v>Oracle Consulting Services</v>
      </c>
      <c r="AT261" t="e">
        <f>VLOOKUP(AM261,#REF!,6,0)</f>
        <v>#REF!</v>
      </c>
      <c r="AU261" t="e">
        <f>VLOOKUP(AM261,#REF!,7,0)</f>
        <v>#REF!</v>
      </c>
      <c r="AV261" t="e">
        <f>VLOOKUP(AM261,#REF!,8,0)</f>
        <v>#REF!</v>
      </c>
      <c r="AW261" s="155">
        <v>506325</v>
      </c>
      <c r="AX261" t="str">
        <f>VLOOKUP($BA261,Jobcodemaster!$A:$J,4,0)</f>
        <v>IC1</v>
      </c>
      <c r="AY261" t="str">
        <f>VLOOKUP($BA261,Jobcodemaster!$A:$J,5,0)</f>
        <v>L3</v>
      </c>
      <c r="AZ261" t="str">
        <f t="shared" si="128"/>
        <v>3</v>
      </c>
      <c r="BA261" s="155">
        <f t="shared" si="129"/>
        <v>20310</v>
      </c>
      <c r="BB261" t="str">
        <f>VLOOKUP($BA261,Jobcodemaster!$A:$J,7,0)</f>
        <v>20310.Staff Consultant - IC1</v>
      </c>
      <c r="BC261" t="str">
        <f>VLOOKUP($BA261,Jobcodemaster!$A:$J,9,0)</f>
        <v>Staff Consultant</v>
      </c>
      <c r="BD261" t="str">
        <f>VLOOKUP($BA261,Jobcodemaster!$A:$J,2,0)</f>
        <v>Delivery</v>
      </c>
      <c r="BE261" t="str">
        <f>VLOOKUP($BA261,Jobcodemaster!$A:$J,3,0)</f>
        <v>B</v>
      </c>
      <c r="BF261" t="e">
        <f>VLOOKUP(AM261,#REF!,14,0)</f>
        <v>#REF!</v>
      </c>
      <c r="BG261" t="e">
        <f>VLOOKUP(AM261,#REF!,15,0)</f>
        <v>#REF!</v>
      </c>
      <c r="BH261" t="str">
        <f t="shared" si="130"/>
        <v>ryo.r.kawaguchi@oracle.com</v>
      </c>
      <c r="BI261" s="95">
        <f t="shared" si="131"/>
        <v>42444</v>
      </c>
      <c r="BJ261" t="str">
        <f t="shared" si="132"/>
        <v>C</v>
      </c>
      <c r="BK261" t="str">
        <f t="shared" si="133"/>
        <v>JP-Tokyo-Akasaka Office</v>
      </c>
      <c r="BL261" t="str">
        <f t="shared" si="134"/>
        <v>ACB</v>
      </c>
      <c r="BM261" t="str">
        <f t="shared" si="135"/>
        <v>ｶﾜｸﾞﾁ ﾘｮｳ</v>
      </c>
      <c r="BN261" t="str">
        <f t="shared" si="136"/>
        <v>Ryo Kawaguchi</v>
      </c>
      <c r="BO261" s="164">
        <f t="shared" si="137"/>
        <v>0</v>
      </c>
      <c r="BP261" t="str">
        <f t="shared" si="138"/>
        <v>かわぐち りょう</v>
      </c>
      <c r="BQ261" t="e">
        <f>VLOOKUP(AM261,#REF!,12,0)</f>
        <v>#REF!</v>
      </c>
      <c r="BS261" s="173" t="str">
        <f t="shared" si="139"/>
        <v/>
      </c>
      <c r="BT261" s="173" t="str">
        <f t="shared" si="139"/>
        <v/>
      </c>
      <c r="BU261" s="173" t="str">
        <f t="shared" si="139"/>
        <v/>
      </c>
      <c r="BV261" s="173" t="str">
        <f t="shared" si="121"/>
        <v/>
      </c>
      <c r="BW261" s="173" t="e">
        <f t="shared" si="140"/>
        <v>#REF!</v>
      </c>
      <c r="BX261" s="173" t="str">
        <f t="shared" si="141"/>
        <v/>
      </c>
      <c r="BY261" s="174" t="str">
        <f t="shared" si="142"/>
        <v/>
      </c>
      <c r="BZ261" t="str">
        <f t="shared" si="143"/>
        <v/>
      </c>
      <c r="CA261" s="214" t="str">
        <f t="shared" si="144"/>
        <v/>
      </c>
      <c r="CB261" t="str">
        <f t="shared" si="145"/>
        <v/>
      </c>
      <c r="CC261" t="e">
        <f t="shared" si="146"/>
        <v>#REF!</v>
      </c>
      <c r="CD261" t="e">
        <f t="shared" si="122"/>
        <v>#REF!</v>
      </c>
      <c r="CE261" t="str">
        <f t="shared" si="147"/>
        <v/>
      </c>
      <c r="CF261" t="str">
        <f t="shared" si="148"/>
        <v/>
      </c>
      <c r="CG261" t="str">
        <f t="shared" si="149"/>
        <v/>
      </c>
    </row>
    <row r="262" spans="1:85">
      <c r="A262" t="s">
        <v>51</v>
      </c>
      <c r="B262">
        <v>1068279</v>
      </c>
      <c r="C262" t="s">
        <v>4064</v>
      </c>
      <c r="D262" t="s">
        <v>1801</v>
      </c>
      <c r="E262" t="s">
        <v>54</v>
      </c>
      <c r="F262" t="s">
        <v>397</v>
      </c>
      <c r="G262" t="s">
        <v>1581</v>
      </c>
      <c r="H262" t="s">
        <v>1802</v>
      </c>
      <c r="I262" t="s">
        <v>55</v>
      </c>
      <c r="J262" t="s">
        <v>398</v>
      </c>
      <c r="K262" t="s">
        <v>1583</v>
      </c>
      <c r="L262" t="s">
        <v>1803</v>
      </c>
      <c r="M262" s="217">
        <v>506325</v>
      </c>
      <c r="N262" t="s">
        <v>219</v>
      </c>
      <c r="O262" t="s">
        <v>355</v>
      </c>
      <c r="P262" t="str">
        <f t="shared" si="123"/>
        <v>2</v>
      </c>
      <c r="Q262">
        <v>20110</v>
      </c>
      <c r="R262" t="s">
        <v>568</v>
      </c>
      <c r="S262" t="s">
        <v>569</v>
      </c>
      <c r="T262" t="s">
        <v>368</v>
      </c>
      <c r="U262" t="s">
        <v>61</v>
      </c>
      <c r="V262">
        <v>6072</v>
      </c>
      <c r="W262" t="s">
        <v>1800</v>
      </c>
      <c r="X262" t="s">
        <v>1925</v>
      </c>
      <c r="Y262" s="95">
        <v>43405</v>
      </c>
      <c r="Z262" t="s">
        <v>63</v>
      </c>
      <c r="AA262" t="s">
        <v>118</v>
      </c>
      <c r="AB262" t="s">
        <v>162</v>
      </c>
      <c r="AC262" t="s">
        <v>4367</v>
      </c>
      <c r="AD262" t="s">
        <v>1927</v>
      </c>
      <c r="AF262" t="s">
        <v>4368</v>
      </c>
      <c r="AG262" t="s">
        <v>1808</v>
      </c>
      <c r="AI262" s="146" t="e">
        <v>#N/A</v>
      </c>
      <c r="AJ262" t="str">
        <f t="shared" si="124"/>
        <v>Active</v>
      </c>
      <c r="AK262">
        <f t="shared" si="125"/>
        <v>1068279</v>
      </c>
      <c r="AL262" t="str">
        <f t="shared" si="126"/>
        <v>菅野 眞光</v>
      </c>
      <c r="AM262" s="155" t="e">
        <f>+VLOOKUP($AK262,#REF!,3,0)</f>
        <v>#REF!</v>
      </c>
      <c r="AN262" t="e">
        <f t="shared" si="127"/>
        <v>#REF!</v>
      </c>
      <c r="AO262" s="154" t="s">
        <v>54</v>
      </c>
      <c r="AP262" t="e">
        <f>VLOOKUP(AM262,#REF!,2,0)</f>
        <v>#REF!</v>
      </c>
      <c r="AQ262" t="e">
        <f>VLOOKUP(AM262,#REF!,3,0)</f>
        <v>#REF!</v>
      </c>
      <c r="AR262" t="e">
        <f>VLOOKUP(AM262,#REF!,4,0)</f>
        <v>#REF!</v>
      </c>
      <c r="AS262" t="str">
        <f t="shared" si="120"/>
        <v>Oracle Consulting Services</v>
      </c>
      <c r="AT262" t="e">
        <f>VLOOKUP(AM262,#REF!,6,0)</f>
        <v>#REF!</v>
      </c>
      <c r="AU262" t="e">
        <f>VLOOKUP(AM262,#REF!,7,0)</f>
        <v>#REF!</v>
      </c>
      <c r="AV262" t="e">
        <f>VLOOKUP(AM262,#REF!,8,0)</f>
        <v>#REF!</v>
      </c>
      <c r="AW262" s="155">
        <v>506325</v>
      </c>
      <c r="AX262" t="str">
        <f>VLOOKUP($BA262,Jobcodemaster!$A:$J,4,0)</f>
        <v>IC1</v>
      </c>
      <c r="AY262" t="str">
        <f>VLOOKUP($BA262,Jobcodemaster!$A:$J,5,0)</f>
        <v>L2</v>
      </c>
      <c r="AZ262" t="str">
        <f t="shared" si="128"/>
        <v>2</v>
      </c>
      <c r="BA262" s="155">
        <f t="shared" si="129"/>
        <v>20110</v>
      </c>
      <c r="BB262" t="str">
        <f>VLOOKUP($BA262,Jobcodemaster!$A:$J,7,0)</f>
        <v>20110.Associate Consultant - IC1</v>
      </c>
      <c r="BC262" t="str">
        <f>VLOOKUP($BA262,Jobcodemaster!$A:$J,9,0)</f>
        <v>Associate Consultant</v>
      </c>
      <c r="BD262" t="str">
        <f>VLOOKUP($BA262,Jobcodemaster!$A:$J,2,0)</f>
        <v>Delivery</v>
      </c>
      <c r="BE262" t="str">
        <f>VLOOKUP($BA262,Jobcodemaster!$A:$J,3,0)</f>
        <v>B</v>
      </c>
      <c r="BF262" t="e">
        <f>VLOOKUP(AM262,#REF!,14,0)</f>
        <v>#REF!</v>
      </c>
      <c r="BG262" t="e">
        <f>VLOOKUP(AM262,#REF!,15,0)</f>
        <v>#REF!</v>
      </c>
      <c r="BH262" t="str">
        <f t="shared" si="130"/>
        <v>masamitsu.kanno@oracle.com</v>
      </c>
      <c r="BI262" s="95">
        <f t="shared" si="131"/>
        <v>43405</v>
      </c>
      <c r="BJ262" t="str">
        <f t="shared" si="132"/>
        <v>C</v>
      </c>
      <c r="BK262" t="str">
        <f t="shared" si="133"/>
        <v>JP-Tokyo-Akasaka Office</v>
      </c>
      <c r="BL262" t="str">
        <f t="shared" si="134"/>
        <v>ACB</v>
      </c>
      <c r="BM262" t="str">
        <f t="shared" si="135"/>
        <v>ｶﾝﾉ ﾏｻﾐﾂ</v>
      </c>
      <c r="BN262" t="str">
        <f t="shared" si="136"/>
        <v>Masamitsu Kanno</v>
      </c>
      <c r="BO262" s="164">
        <f t="shared" si="137"/>
        <v>0</v>
      </c>
      <c r="BP262" t="str">
        <f t="shared" si="138"/>
        <v>かんの まさみつ</v>
      </c>
      <c r="BQ262" t="e">
        <f>VLOOKUP(AM262,#REF!,12,0)</f>
        <v>#REF!</v>
      </c>
      <c r="BS262" s="173" t="str">
        <f t="shared" si="139"/>
        <v/>
      </c>
      <c r="BT262" s="173" t="str">
        <f t="shared" si="139"/>
        <v/>
      </c>
      <c r="BU262" s="173" t="str">
        <f t="shared" si="139"/>
        <v/>
      </c>
      <c r="BV262" s="173" t="str">
        <f t="shared" si="121"/>
        <v/>
      </c>
      <c r="BW262" s="173" t="e">
        <f t="shared" si="140"/>
        <v>#REF!</v>
      </c>
      <c r="BX262" s="173" t="str">
        <f t="shared" si="141"/>
        <v/>
      </c>
      <c r="BY262" s="174" t="str">
        <f t="shared" si="142"/>
        <v/>
      </c>
      <c r="BZ262" t="str">
        <f t="shared" si="143"/>
        <v/>
      </c>
      <c r="CA262" s="214" t="str">
        <f t="shared" si="144"/>
        <v/>
      </c>
      <c r="CB262" t="str">
        <f t="shared" si="145"/>
        <v/>
      </c>
      <c r="CC262" t="e">
        <f t="shared" si="146"/>
        <v>#REF!</v>
      </c>
      <c r="CD262" t="e">
        <f t="shared" si="122"/>
        <v>#REF!</v>
      </c>
      <c r="CE262" t="str">
        <f t="shared" si="147"/>
        <v/>
      </c>
      <c r="CF262" t="str">
        <f t="shared" si="148"/>
        <v/>
      </c>
      <c r="CG262" t="str">
        <f t="shared" si="149"/>
        <v/>
      </c>
    </row>
    <row r="263" spans="1:85">
      <c r="A263" t="s">
        <v>51</v>
      </c>
      <c r="B263">
        <v>3025</v>
      </c>
      <c r="C263" t="s">
        <v>1930</v>
      </c>
      <c r="D263" t="s">
        <v>1931</v>
      </c>
      <c r="E263" t="s">
        <v>54</v>
      </c>
      <c r="F263" t="s">
        <v>397</v>
      </c>
      <c r="G263" t="s">
        <v>1581</v>
      </c>
      <c r="H263" t="s">
        <v>1932</v>
      </c>
      <c r="I263" t="s">
        <v>55</v>
      </c>
      <c r="J263" t="s">
        <v>398</v>
      </c>
      <c r="K263" t="s">
        <v>1583</v>
      </c>
      <c r="L263" t="s">
        <v>1933</v>
      </c>
      <c r="M263" s="217">
        <v>506325</v>
      </c>
      <c r="N263" t="s">
        <v>169</v>
      </c>
      <c r="O263" t="s">
        <v>170</v>
      </c>
      <c r="P263" t="str">
        <f t="shared" si="123"/>
        <v>7</v>
      </c>
      <c r="Q263" s="149">
        <v>12611</v>
      </c>
      <c r="R263" t="s">
        <v>617</v>
      </c>
      <c r="S263" t="s">
        <v>618</v>
      </c>
      <c r="T263" t="s">
        <v>619</v>
      </c>
      <c r="U263" t="s">
        <v>61</v>
      </c>
      <c r="V263">
        <v>2921</v>
      </c>
      <c r="W263" t="s">
        <v>1579</v>
      </c>
      <c r="X263" t="s">
        <v>1934</v>
      </c>
      <c r="Y263" s="95">
        <v>38749</v>
      </c>
      <c r="Z263" t="s">
        <v>63</v>
      </c>
      <c r="AA263" t="s">
        <v>118</v>
      </c>
      <c r="AB263" t="s">
        <v>162</v>
      </c>
      <c r="AC263" t="s">
        <v>4369</v>
      </c>
      <c r="AD263" t="s">
        <v>1936</v>
      </c>
      <c r="AF263" t="s">
        <v>1937</v>
      </c>
      <c r="AG263" t="s">
        <v>1938</v>
      </c>
      <c r="AI263" s="146" t="s">
        <v>5014</v>
      </c>
      <c r="AJ263" t="str">
        <f t="shared" si="124"/>
        <v>Active</v>
      </c>
      <c r="AK263">
        <f t="shared" si="125"/>
        <v>3025</v>
      </c>
      <c r="AL263" t="str">
        <f t="shared" si="126"/>
        <v>田村 篤志</v>
      </c>
      <c r="AM263" s="155" t="e">
        <f>+VLOOKUP($AK263,#REF!,3,0)</f>
        <v>#REF!</v>
      </c>
      <c r="AN263" t="e">
        <f t="shared" si="127"/>
        <v>#REF!</v>
      </c>
      <c r="AO263" s="154" t="s">
        <v>54</v>
      </c>
      <c r="AP263" t="e">
        <f>VLOOKUP(AM263,#REF!,2,0)</f>
        <v>#REF!</v>
      </c>
      <c r="AQ263" t="e">
        <f>VLOOKUP(AM263,#REF!,3,0)</f>
        <v>#REF!</v>
      </c>
      <c r="AR263" t="e">
        <f>VLOOKUP(AM263,#REF!,4,0)</f>
        <v>#REF!</v>
      </c>
      <c r="AS263" t="str">
        <f t="shared" si="120"/>
        <v>Oracle Consulting Services</v>
      </c>
      <c r="AT263" t="e">
        <f>VLOOKUP(AM263,#REF!,6,0)</f>
        <v>#REF!</v>
      </c>
      <c r="AU263" t="e">
        <f>VLOOKUP(AM263,#REF!,7,0)</f>
        <v>#REF!</v>
      </c>
      <c r="AV263" t="e">
        <f>VLOOKUP(AM263,#REF!,8,0)</f>
        <v>#REF!</v>
      </c>
      <c r="AW263" s="155">
        <v>506325</v>
      </c>
      <c r="AX263" t="str">
        <f>VLOOKUP($BA263,Jobcodemaster!$A:$J,4,0)</f>
        <v>IC4</v>
      </c>
      <c r="AY263" t="str">
        <f>VLOOKUP($BA263,Jobcodemaster!$A:$J,5,0)</f>
        <v>L7</v>
      </c>
      <c r="AZ263" t="str">
        <f t="shared" si="128"/>
        <v>7</v>
      </c>
      <c r="BA263" s="155">
        <f t="shared" si="129"/>
        <v>12611</v>
      </c>
      <c r="BB263" t="str">
        <f>VLOOKUP($BA263,Jobcodemaster!$A:$J,7,0)</f>
        <v>12611.Consulting Project Technical Manager - IC4</v>
      </c>
      <c r="BC263" t="str">
        <f>VLOOKUP($BA263,Jobcodemaster!$A:$J,9,0)</f>
        <v>Consulting Project Technical Manager</v>
      </c>
      <c r="BD263" t="str">
        <f>VLOOKUP($BA263,Jobcodemaster!$A:$J,2,0)</f>
        <v>Project</v>
      </c>
      <c r="BE263" t="str">
        <f>VLOOKUP($BA263,Jobcodemaster!$A:$J,3,0)</f>
        <v>B</v>
      </c>
      <c r="BF263" t="e">
        <f>VLOOKUP(AM263,#REF!,14,0)</f>
        <v>#REF!</v>
      </c>
      <c r="BG263" t="e">
        <f>VLOOKUP(AM263,#REF!,15,0)</f>
        <v>#REF!</v>
      </c>
      <c r="BH263" t="str">
        <f t="shared" si="130"/>
        <v>atsushi.tamura@oracle.com</v>
      </c>
      <c r="BI263" s="95">
        <f t="shared" si="131"/>
        <v>38749</v>
      </c>
      <c r="BJ263" t="str">
        <f t="shared" si="132"/>
        <v>C</v>
      </c>
      <c r="BK263" t="str">
        <f t="shared" si="133"/>
        <v>JP-Tokyo-Akasaka Office</v>
      </c>
      <c r="BL263" t="str">
        <f t="shared" si="134"/>
        <v>ACB</v>
      </c>
      <c r="BM263" t="str">
        <f t="shared" si="135"/>
        <v>ﾀﾑﾗ ｱﾂｼ</v>
      </c>
      <c r="BN263" t="str">
        <f t="shared" si="136"/>
        <v>Atsushi Tamura</v>
      </c>
      <c r="BO263" s="164">
        <f t="shared" si="137"/>
        <v>0</v>
      </c>
      <c r="BP263" t="str">
        <f t="shared" si="138"/>
        <v>たむら あつし</v>
      </c>
      <c r="BQ263" t="e">
        <f>VLOOKUP(AM263,#REF!,12,0)</f>
        <v>#REF!</v>
      </c>
      <c r="BS263" s="173" t="str">
        <f t="shared" si="139"/>
        <v/>
      </c>
      <c r="BT263" s="173" t="str">
        <f t="shared" si="139"/>
        <v/>
      </c>
      <c r="BU263" s="173" t="str">
        <f t="shared" si="139"/>
        <v/>
      </c>
      <c r="BV263" s="173" t="str">
        <f t="shared" si="121"/>
        <v/>
      </c>
      <c r="BW263" s="173" t="e">
        <f t="shared" si="140"/>
        <v>#REF!</v>
      </c>
      <c r="BX263" s="173" t="str">
        <f t="shared" si="141"/>
        <v/>
      </c>
      <c r="BY263" s="174" t="str">
        <f t="shared" si="142"/>
        <v/>
      </c>
      <c r="BZ263" t="str">
        <f t="shared" si="143"/>
        <v/>
      </c>
      <c r="CA263" s="214" t="str">
        <f t="shared" si="144"/>
        <v/>
      </c>
      <c r="CB263" t="str">
        <f t="shared" si="145"/>
        <v/>
      </c>
      <c r="CC263" t="e">
        <f t="shared" si="146"/>
        <v>#REF!</v>
      </c>
      <c r="CD263" t="e">
        <f t="shared" si="122"/>
        <v>#REF!</v>
      </c>
      <c r="CE263" t="str">
        <f t="shared" si="147"/>
        <v/>
      </c>
      <c r="CF263" t="str">
        <f t="shared" si="148"/>
        <v/>
      </c>
      <c r="CG263" t="str">
        <f t="shared" si="149"/>
        <v/>
      </c>
    </row>
    <row r="264" spans="1:85">
      <c r="A264" t="s">
        <v>51</v>
      </c>
      <c r="B264">
        <v>2187</v>
      </c>
      <c r="C264" t="s">
        <v>1940</v>
      </c>
      <c r="D264" t="s">
        <v>1931</v>
      </c>
      <c r="E264" t="s">
        <v>54</v>
      </c>
      <c r="F264" t="s">
        <v>397</v>
      </c>
      <c r="G264" t="s">
        <v>1581</v>
      </c>
      <c r="H264" t="s">
        <v>1932</v>
      </c>
      <c r="I264" t="s">
        <v>55</v>
      </c>
      <c r="J264" t="s">
        <v>398</v>
      </c>
      <c r="K264" t="s">
        <v>1583</v>
      </c>
      <c r="L264" t="s">
        <v>1933</v>
      </c>
      <c r="M264" s="217">
        <v>506325</v>
      </c>
      <c r="N264" t="s">
        <v>123</v>
      </c>
      <c r="O264" t="s">
        <v>158</v>
      </c>
      <c r="P264" t="str">
        <f t="shared" si="123"/>
        <v>6</v>
      </c>
      <c r="Q264" s="149">
        <v>12609</v>
      </c>
      <c r="R264" t="s">
        <v>632</v>
      </c>
      <c r="S264" t="s">
        <v>633</v>
      </c>
      <c r="T264" t="s">
        <v>619</v>
      </c>
      <c r="U264" t="s">
        <v>61</v>
      </c>
      <c r="V264">
        <v>2921</v>
      </c>
      <c r="W264" t="s">
        <v>1579</v>
      </c>
      <c r="X264" t="s">
        <v>1941</v>
      </c>
      <c r="Y264" s="95">
        <v>36982</v>
      </c>
      <c r="Z264" t="s">
        <v>201</v>
      </c>
      <c r="AA264" t="s">
        <v>118</v>
      </c>
      <c r="AB264" t="s">
        <v>162</v>
      </c>
      <c r="AC264" t="s">
        <v>4370</v>
      </c>
      <c r="AD264" t="s">
        <v>1943</v>
      </c>
      <c r="AF264" t="s">
        <v>1944</v>
      </c>
      <c r="AG264" t="s">
        <v>1938</v>
      </c>
      <c r="AI264" s="146" t="s">
        <v>5014</v>
      </c>
      <c r="AJ264" t="str">
        <f t="shared" si="124"/>
        <v>Active</v>
      </c>
      <c r="AK264">
        <f t="shared" si="125"/>
        <v>2187</v>
      </c>
      <c r="AL264" t="str">
        <f t="shared" si="126"/>
        <v>池田 大地</v>
      </c>
      <c r="AM264" s="155" t="e">
        <f>+VLOOKUP($AK264,#REF!,3,0)</f>
        <v>#REF!</v>
      </c>
      <c r="AN264" t="e">
        <f t="shared" si="127"/>
        <v>#REF!</v>
      </c>
      <c r="AO264" s="154" t="s">
        <v>54</v>
      </c>
      <c r="AP264" t="e">
        <f>VLOOKUP(AM264,#REF!,2,0)</f>
        <v>#REF!</v>
      </c>
      <c r="AQ264" t="e">
        <f>VLOOKUP(AM264,#REF!,3,0)</f>
        <v>#REF!</v>
      </c>
      <c r="AR264" t="e">
        <f>VLOOKUP(AM264,#REF!,4,0)</f>
        <v>#REF!</v>
      </c>
      <c r="AS264" t="str">
        <f t="shared" si="120"/>
        <v>Oracle Consulting Services</v>
      </c>
      <c r="AT264" t="e">
        <f>VLOOKUP(AM264,#REF!,6,0)</f>
        <v>#REF!</v>
      </c>
      <c r="AU264" t="e">
        <f>VLOOKUP(AM264,#REF!,7,0)</f>
        <v>#REF!</v>
      </c>
      <c r="AV264" t="e">
        <f>VLOOKUP(AM264,#REF!,8,0)</f>
        <v>#REF!</v>
      </c>
      <c r="AW264" s="155">
        <v>506325</v>
      </c>
      <c r="AX264" t="str">
        <f>VLOOKUP($BA264,Jobcodemaster!$A:$J,4,0)</f>
        <v>IC3</v>
      </c>
      <c r="AY264" t="str">
        <f>VLOOKUP($BA264,Jobcodemaster!$A:$J,5,0)</f>
        <v>L6</v>
      </c>
      <c r="AZ264" t="str">
        <f t="shared" si="128"/>
        <v>6</v>
      </c>
      <c r="BA264" s="155">
        <f t="shared" si="129"/>
        <v>12609</v>
      </c>
      <c r="BB264" t="str">
        <f>VLOOKUP($BA264,Jobcodemaster!$A:$J,7,0)</f>
        <v>12609.Consulting Project Senior Principal - IC3</v>
      </c>
      <c r="BC264" t="str">
        <f>VLOOKUP($BA264,Jobcodemaster!$A:$J,9,0)</f>
        <v>Consulting Project Senior Principal Consultant</v>
      </c>
      <c r="BD264" t="str">
        <f>VLOOKUP($BA264,Jobcodemaster!$A:$J,2,0)</f>
        <v>Project</v>
      </c>
      <c r="BE264" t="str">
        <f>VLOOKUP($BA264,Jobcodemaster!$A:$J,3,0)</f>
        <v>B</v>
      </c>
      <c r="BF264" t="e">
        <f>VLOOKUP(AM264,#REF!,14,0)</f>
        <v>#REF!</v>
      </c>
      <c r="BG264" t="e">
        <f>VLOOKUP(AM264,#REF!,15,0)</f>
        <v>#REF!</v>
      </c>
      <c r="BH264" t="str">
        <f t="shared" si="130"/>
        <v>tomokuni.ikeda@oracle.com</v>
      </c>
      <c r="BI264" s="95">
        <f t="shared" si="131"/>
        <v>36982</v>
      </c>
      <c r="BJ264" t="str">
        <f t="shared" si="132"/>
        <v>NG</v>
      </c>
      <c r="BK264" t="str">
        <f t="shared" si="133"/>
        <v>JP-Tokyo-Akasaka Office</v>
      </c>
      <c r="BL264" t="str">
        <f t="shared" si="134"/>
        <v>ACB</v>
      </c>
      <c r="BM264" t="str">
        <f t="shared" si="135"/>
        <v>ｲｹﾀﾞ ﾄﾓｸﾆ</v>
      </c>
      <c r="BN264" t="str">
        <f t="shared" si="136"/>
        <v>Tomokuni Ikeda</v>
      </c>
      <c r="BO264" s="164">
        <f t="shared" si="137"/>
        <v>0</v>
      </c>
      <c r="BP264" t="str">
        <f t="shared" si="138"/>
        <v>いけだ ともくに</v>
      </c>
      <c r="BQ264" t="e">
        <f>VLOOKUP(AM264,#REF!,12,0)</f>
        <v>#REF!</v>
      </c>
      <c r="BS264" s="173" t="str">
        <f t="shared" si="139"/>
        <v/>
      </c>
      <c r="BT264" s="173" t="str">
        <f t="shared" si="139"/>
        <v/>
      </c>
      <c r="BU264" s="173" t="str">
        <f t="shared" si="139"/>
        <v/>
      </c>
      <c r="BV264" s="173" t="str">
        <f t="shared" si="121"/>
        <v/>
      </c>
      <c r="BW264" s="173" t="e">
        <f t="shared" si="140"/>
        <v>#REF!</v>
      </c>
      <c r="BX264" s="173" t="str">
        <f t="shared" si="141"/>
        <v/>
      </c>
      <c r="BY264" s="174" t="str">
        <f t="shared" si="142"/>
        <v/>
      </c>
      <c r="BZ264" t="str">
        <f t="shared" si="143"/>
        <v/>
      </c>
      <c r="CA264" s="214" t="str">
        <f t="shared" si="144"/>
        <v/>
      </c>
      <c r="CB264" t="str">
        <f t="shared" si="145"/>
        <v/>
      </c>
      <c r="CC264" t="e">
        <f t="shared" si="146"/>
        <v>#REF!</v>
      </c>
      <c r="CD264" t="e">
        <f t="shared" si="122"/>
        <v>#REF!</v>
      </c>
      <c r="CE264" t="str">
        <f t="shared" si="147"/>
        <v/>
      </c>
      <c r="CF264" t="str">
        <f t="shared" si="148"/>
        <v/>
      </c>
      <c r="CG264" t="str">
        <f t="shared" si="149"/>
        <v/>
      </c>
    </row>
    <row r="265" spans="1:85">
      <c r="A265" t="s">
        <v>51</v>
      </c>
      <c r="B265">
        <v>2330</v>
      </c>
      <c r="C265" t="s">
        <v>1946</v>
      </c>
      <c r="D265" t="s">
        <v>1931</v>
      </c>
      <c r="E265" t="s">
        <v>54</v>
      </c>
      <c r="F265" t="s">
        <v>397</v>
      </c>
      <c r="G265" t="s">
        <v>1581</v>
      </c>
      <c r="H265" t="s">
        <v>1932</v>
      </c>
      <c r="I265" t="s">
        <v>55</v>
      </c>
      <c r="J265" t="s">
        <v>398</v>
      </c>
      <c r="K265" t="s">
        <v>1583</v>
      </c>
      <c r="L265" t="s">
        <v>1933</v>
      </c>
      <c r="M265" s="217">
        <v>506325</v>
      </c>
      <c r="N265" t="s">
        <v>123</v>
      </c>
      <c r="O265" t="s">
        <v>158</v>
      </c>
      <c r="P265" t="str">
        <f t="shared" si="123"/>
        <v>6</v>
      </c>
      <c r="Q265" s="149">
        <v>12609</v>
      </c>
      <c r="R265" t="s">
        <v>632</v>
      </c>
      <c r="S265" t="s">
        <v>633</v>
      </c>
      <c r="T265" t="s">
        <v>619</v>
      </c>
      <c r="U265" t="s">
        <v>61</v>
      </c>
      <c r="V265">
        <v>2921</v>
      </c>
      <c r="W265" t="s">
        <v>1579</v>
      </c>
      <c r="X265" t="s">
        <v>1947</v>
      </c>
      <c r="Y265" s="95">
        <v>37073</v>
      </c>
      <c r="Z265" t="s">
        <v>63</v>
      </c>
      <c r="AA265" t="s">
        <v>118</v>
      </c>
      <c r="AB265" t="s">
        <v>162</v>
      </c>
      <c r="AC265" t="s">
        <v>4371</v>
      </c>
      <c r="AD265" t="s">
        <v>1949</v>
      </c>
      <c r="AF265" t="s">
        <v>1950</v>
      </c>
      <c r="AG265" t="s">
        <v>1938</v>
      </c>
      <c r="AI265" s="146" t="s">
        <v>5014</v>
      </c>
      <c r="AJ265" t="str">
        <f t="shared" si="124"/>
        <v>Active</v>
      </c>
      <c r="AK265">
        <f t="shared" si="125"/>
        <v>2330</v>
      </c>
      <c r="AL265" t="str">
        <f t="shared" si="126"/>
        <v>田村 征剛</v>
      </c>
      <c r="AM265" s="155" t="e">
        <f>+VLOOKUP($AK265,#REF!,3,0)</f>
        <v>#REF!</v>
      </c>
      <c r="AN265" t="e">
        <f t="shared" si="127"/>
        <v>#REF!</v>
      </c>
      <c r="AO265" s="154" t="s">
        <v>54</v>
      </c>
      <c r="AP265" t="e">
        <f>VLOOKUP(AM265,#REF!,2,0)</f>
        <v>#REF!</v>
      </c>
      <c r="AQ265" t="e">
        <f>VLOOKUP(AM265,#REF!,3,0)</f>
        <v>#REF!</v>
      </c>
      <c r="AR265" t="e">
        <f>VLOOKUP(AM265,#REF!,4,0)</f>
        <v>#REF!</v>
      </c>
      <c r="AS265" t="str">
        <f t="shared" si="120"/>
        <v>Oracle Consulting Services</v>
      </c>
      <c r="AT265" t="e">
        <f>VLOOKUP(AM265,#REF!,6,0)</f>
        <v>#REF!</v>
      </c>
      <c r="AU265" t="e">
        <f>VLOOKUP(AM265,#REF!,7,0)</f>
        <v>#REF!</v>
      </c>
      <c r="AV265" t="e">
        <f>VLOOKUP(AM265,#REF!,8,0)</f>
        <v>#REF!</v>
      </c>
      <c r="AW265" s="155">
        <v>506325</v>
      </c>
      <c r="AX265" t="str">
        <f>VLOOKUP($BA265,Jobcodemaster!$A:$J,4,0)</f>
        <v>IC3</v>
      </c>
      <c r="AY265" t="str">
        <f>VLOOKUP($BA265,Jobcodemaster!$A:$J,5,0)</f>
        <v>L6</v>
      </c>
      <c r="AZ265" t="str">
        <f t="shared" si="128"/>
        <v>6</v>
      </c>
      <c r="BA265" s="155">
        <f t="shared" si="129"/>
        <v>12609</v>
      </c>
      <c r="BB265" t="str">
        <f>VLOOKUP($BA265,Jobcodemaster!$A:$J,7,0)</f>
        <v>12609.Consulting Project Senior Principal - IC3</v>
      </c>
      <c r="BC265" t="str">
        <f>VLOOKUP($BA265,Jobcodemaster!$A:$J,9,0)</f>
        <v>Consulting Project Senior Principal Consultant</v>
      </c>
      <c r="BD265" t="str">
        <f>VLOOKUP($BA265,Jobcodemaster!$A:$J,2,0)</f>
        <v>Project</v>
      </c>
      <c r="BE265" t="str">
        <f>VLOOKUP($BA265,Jobcodemaster!$A:$J,3,0)</f>
        <v>B</v>
      </c>
      <c r="BF265" t="e">
        <f>VLOOKUP(AM265,#REF!,14,0)</f>
        <v>#REF!</v>
      </c>
      <c r="BG265" t="e">
        <f>VLOOKUP(AM265,#REF!,15,0)</f>
        <v>#REF!</v>
      </c>
      <c r="BH265" t="str">
        <f t="shared" si="130"/>
        <v>seigo.tamura@oracle.com</v>
      </c>
      <c r="BI265" s="95">
        <f t="shared" si="131"/>
        <v>37073</v>
      </c>
      <c r="BJ265" t="str">
        <f t="shared" si="132"/>
        <v>C</v>
      </c>
      <c r="BK265" t="str">
        <f t="shared" si="133"/>
        <v>JP-Tokyo-Akasaka Office</v>
      </c>
      <c r="BL265" t="str">
        <f t="shared" si="134"/>
        <v>ACB</v>
      </c>
      <c r="BM265" t="str">
        <f t="shared" si="135"/>
        <v>ﾀﾑﾗ ｾｲｺﾞｳ</v>
      </c>
      <c r="BN265" t="str">
        <f t="shared" si="136"/>
        <v>Seigo Tamura</v>
      </c>
      <c r="BO265" s="164">
        <f t="shared" si="137"/>
        <v>0</v>
      </c>
      <c r="BP265" t="str">
        <f t="shared" si="138"/>
        <v>たむら せいごう</v>
      </c>
      <c r="BQ265" t="e">
        <f>VLOOKUP(AM265,#REF!,12,0)</f>
        <v>#REF!</v>
      </c>
      <c r="BS265" s="173" t="str">
        <f t="shared" si="139"/>
        <v/>
      </c>
      <c r="BT265" s="173" t="str">
        <f t="shared" si="139"/>
        <v/>
      </c>
      <c r="BU265" s="173" t="str">
        <f t="shared" si="139"/>
        <v/>
      </c>
      <c r="BV265" s="173" t="str">
        <f t="shared" si="121"/>
        <v/>
      </c>
      <c r="BW265" s="173" t="e">
        <f t="shared" si="140"/>
        <v>#REF!</v>
      </c>
      <c r="BX265" s="173" t="str">
        <f t="shared" si="141"/>
        <v/>
      </c>
      <c r="BY265" s="174" t="str">
        <f t="shared" si="142"/>
        <v/>
      </c>
      <c r="BZ265" t="str">
        <f t="shared" si="143"/>
        <v/>
      </c>
      <c r="CA265" s="214" t="str">
        <f t="shared" si="144"/>
        <v/>
      </c>
      <c r="CB265" t="str">
        <f t="shared" si="145"/>
        <v/>
      </c>
      <c r="CC265" t="e">
        <f t="shared" si="146"/>
        <v>#REF!</v>
      </c>
      <c r="CD265" t="e">
        <f t="shared" si="122"/>
        <v>#REF!</v>
      </c>
      <c r="CE265" t="str">
        <f t="shared" si="147"/>
        <v/>
      </c>
      <c r="CF265" t="str">
        <f t="shared" si="148"/>
        <v/>
      </c>
      <c r="CG265" t="str">
        <f t="shared" si="149"/>
        <v/>
      </c>
    </row>
    <row r="266" spans="1:85">
      <c r="A266" t="s">
        <v>51</v>
      </c>
      <c r="B266">
        <v>3576</v>
      </c>
      <c r="C266" t="s">
        <v>1952</v>
      </c>
      <c r="D266" t="s">
        <v>1931</v>
      </c>
      <c r="E266" t="s">
        <v>54</v>
      </c>
      <c r="F266" t="s">
        <v>397</v>
      </c>
      <c r="G266" t="s">
        <v>1581</v>
      </c>
      <c r="H266" t="s">
        <v>1932</v>
      </c>
      <c r="I266" t="s">
        <v>55</v>
      </c>
      <c r="J266" t="s">
        <v>398</v>
      </c>
      <c r="K266" t="s">
        <v>1583</v>
      </c>
      <c r="L266" t="s">
        <v>1933</v>
      </c>
      <c r="M266" s="217">
        <v>506325</v>
      </c>
      <c r="N266" t="s">
        <v>123</v>
      </c>
      <c r="O266" t="s">
        <v>158</v>
      </c>
      <c r="P266" t="str">
        <f t="shared" si="123"/>
        <v>6</v>
      </c>
      <c r="Q266" s="149">
        <v>20610</v>
      </c>
      <c r="R266" t="s">
        <v>590</v>
      </c>
      <c r="S266" t="s">
        <v>591</v>
      </c>
      <c r="T266" t="s">
        <v>368</v>
      </c>
      <c r="U266" t="s">
        <v>61</v>
      </c>
      <c r="V266">
        <v>2921</v>
      </c>
      <c r="W266" t="s">
        <v>1579</v>
      </c>
      <c r="X266" t="s">
        <v>1953</v>
      </c>
      <c r="Y266" s="95">
        <v>39417</v>
      </c>
      <c r="Z266" t="s">
        <v>63</v>
      </c>
      <c r="AA266" t="s">
        <v>118</v>
      </c>
      <c r="AB266" t="s">
        <v>162</v>
      </c>
      <c r="AC266" t="s">
        <v>4372</v>
      </c>
      <c r="AD266" t="s">
        <v>1955</v>
      </c>
      <c r="AF266" t="s">
        <v>1956</v>
      </c>
      <c r="AG266" t="s">
        <v>1938</v>
      </c>
      <c r="AI266" s="146" t="s">
        <v>5014</v>
      </c>
      <c r="AJ266" t="str">
        <f t="shared" si="124"/>
        <v>Active</v>
      </c>
      <c r="AK266">
        <f t="shared" si="125"/>
        <v>3576</v>
      </c>
      <c r="AL266" t="str">
        <f t="shared" si="126"/>
        <v>伊藤 幹也</v>
      </c>
      <c r="AM266" s="155" t="e">
        <f>+VLOOKUP($AK266,#REF!,3,0)</f>
        <v>#REF!</v>
      </c>
      <c r="AN266" t="e">
        <f t="shared" si="127"/>
        <v>#REF!</v>
      </c>
      <c r="AO266" s="154" t="s">
        <v>54</v>
      </c>
      <c r="AP266" t="e">
        <f>VLOOKUP(AM266,#REF!,2,0)</f>
        <v>#REF!</v>
      </c>
      <c r="AQ266" t="e">
        <f>VLOOKUP(AM266,#REF!,3,0)</f>
        <v>#REF!</v>
      </c>
      <c r="AR266" t="e">
        <f>VLOOKUP(AM266,#REF!,4,0)</f>
        <v>#REF!</v>
      </c>
      <c r="AS266" t="str">
        <f t="shared" si="120"/>
        <v>Oracle Consulting Services</v>
      </c>
      <c r="AT266" t="e">
        <f>VLOOKUP(AM266,#REF!,6,0)</f>
        <v>#REF!</v>
      </c>
      <c r="AU266" t="e">
        <f>VLOOKUP(AM266,#REF!,7,0)</f>
        <v>#REF!</v>
      </c>
      <c r="AV266" t="e">
        <f>VLOOKUP(AM266,#REF!,8,0)</f>
        <v>#REF!</v>
      </c>
      <c r="AW266" s="155">
        <v>506325</v>
      </c>
      <c r="AX266" t="str">
        <f>VLOOKUP($BA266,Jobcodemaster!$A:$J,4,0)</f>
        <v>IC3</v>
      </c>
      <c r="AY266" t="str">
        <f>VLOOKUP($BA266,Jobcodemaster!$A:$J,5,0)</f>
        <v>L6</v>
      </c>
      <c r="AZ266" t="str">
        <f t="shared" si="128"/>
        <v>6</v>
      </c>
      <c r="BA266" s="155">
        <f t="shared" si="129"/>
        <v>20610</v>
      </c>
      <c r="BB266" t="str">
        <f>VLOOKUP($BA266,Jobcodemaster!$A:$J,7,0)</f>
        <v>20610.Senior Principal Consultant - IC3</v>
      </c>
      <c r="BC266" t="str">
        <f>VLOOKUP($BA266,Jobcodemaster!$A:$J,9,0)</f>
        <v>Senior Principal Consultant</v>
      </c>
      <c r="BD266" t="str">
        <f>VLOOKUP($BA266,Jobcodemaster!$A:$J,2,0)</f>
        <v>Delivery</v>
      </c>
      <c r="BE266" t="str">
        <f>VLOOKUP($BA266,Jobcodemaster!$A:$J,3,0)</f>
        <v>B</v>
      </c>
      <c r="BF266" t="e">
        <f>VLOOKUP(AM266,#REF!,14,0)</f>
        <v>#REF!</v>
      </c>
      <c r="BG266" t="e">
        <f>VLOOKUP(AM266,#REF!,15,0)</f>
        <v>#REF!</v>
      </c>
      <c r="BH266" t="str">
        <f t="shared" si="130"/>
        <v>kanya.ito@oracle.com</v>
      </c>
      <c r="BI266" s="95">
        <f t="shared" si="131"/>
        <v>39417</v>
      </c>
      <c r="BJ266" t="str">
        <f t="shared" si="132"/>
        <v>C</v>
      </c>
      <c r="BK266" t="str">
        <f t="shared" si="133"/>
        <v>JP-Tokyo-Akasaka Office</v>
      </c>
      <c r="BL266" t="str">
        <f t="shared" si="134"/>
        <v>ACB</v>
      </c>
      <c r="BM266" t="str">
        <f t="shared" si="135"/>
        <v>ｲﾄｳ ｶﾝﾔ</v>
      </c>
      <c r="BN266" t="str">
        <f t="shared" si="136"/>
        <v>Kanya Ito</v>
      </c>
      <c r="BO266" s="164">
        <f t="shared" si="137"/>
        <v>0</v>
      </c>
      <c r="BP266" t="str">
        <f t="shared" si="138"/>
        <v>いとう かんや</v>
      </c>
      <c r="BQ266" t="e">
        <f>VLOOKUP(AM266,#REF!,12,0)</f>
        <v>#REF!</v>
      </c>
      <c r="BS266" s="173" t="str">
        <f t="shared" si="139"/>
        <v/>
      </c>
      <c r="BT266" s="173" t="str">
        <f t="shared" si="139"/>
        <v/>
      </c>
      <c r="BU266" s="173" t="str">
        <f t="shared" si="139"/>
        <v/>
      </c>
      <c r="BV266" s="173" t="str">
        <f t="shared" si="121"/>
        <v/>
      </c>
      <c r="BW266" s="173" t="e">
        <f t="shared" si="140"/>
        <v>#REF!</v>
      </c>
      <c r="BX266" s="173" t="str">
        <f t="shared" si="141"/>
        <v/>
      </c>
      <c r="BY266" s="174" t="str">
        <f t="shared" si="142"/>
        <v/>
      </c>
      <c r="BZ266" t="str">
        <f t="shared" si="143"/>
        <v/>
      </c>
      <c r="CA266" s="214" t="str">
        <f t="shared" si="144"/>
        <v/>
      </c>
      <c r="CB266" t="str">
        <f t="shared" si="145"/>
        <v/>
      </c>
      <c r="CC266" t="e">
        <f t="shared" si="146"/>
        <v>#REF!</v>
      </c>
      <c r="CD266" t="e">
        <f t="shared" si="122"/>
        <v>#REF!</v>
      </c>
      <c r="CE266" t="str">
        <f t="shared" si="147"/>
        <v/>
      </c>
      <c r="CF266" t="str">
        <f t="shared" si="148"/>
        <v/>
      </c>
      <c r="CG266" t="str">
        <f t="shared" si="149"/>
        <v/>
      </c>
    </row>
    <row r="267" spans="1:85">
      <c r="A267" t="s">
        <v>51</v>
      </c>
      <c r="B267">
        <v>1062125</v>
      </c>
      <c r="C267" t="s">
        <v>1958</v>
      </c>
      <c r="D267" t="s">
        <v>1931</v>
      </c>
      <c r="E267" t="s">
        <v>54</v>
      </c>
      <c r="F267" t="s">
        <v>397</v>
      </c>
      <c r="G267" t="s">
        <v>1581</v>
      </c>
      <c r="H267" t="s">
        <v>1932</v>
      </c>
      <c r="I267" t="s">
        <v>55</v>
      </c>
      <c r="J267" t="s">
        <v>398</v>
      </c>
      <c r="K267" t="s">
        <v>1583</v>
      </c>
      <c r="L267" t="s">
        <v>1933</v>
      </c>
      <c r="M267" s="217">
        <v>506325</v>
      </c>
      <c r="N267" t="s">
        <v>123</v>
      </c>
      <c r="O267" t="s">
        <v>158</v>
      </c>
      <c r="P267" t="str">
        <f t="shared" si="123"/>
        <v>6</v>
      </c>
      <c r="Q267" s="149">
        <v>20610</v>
      </c>
      <c r="R267" t="s">
        <v>590</v>
      </c>
      <c r="S267" t="s">
        <v>591</v>
      </c>
      <c r="T267" t="s">
        <v>368</v>
      </c>
      <c r="U267" t="s">
        <v>61</v>
      </c>
      <c r="V267">
        <v>2921</v>
      </c>
      <c r="W267" t="s">
        <v>1579</v>
      </c>
      <c r="X267" t="s">
        <v>1959</v>
      </c>
      <c r="Y267" s="95">
        <v>43374</v>
      </c>
      <c r="Z267" t="s">
        <v>63</v>
      </c>
      <c r="AA267" t="s">
        <v>118</v>
      </c>
      <c r="AB267" t="s">
        <v>162</v>
      </c>
      <c r="AC267" t="s">
        <v>4373</v>
      </c>
      <c r="AD267" t="s">
        <v>1961</v>
      </c>
      <c r="AF267" t="s">
        <v>4374</v>
      </c>
      <c r="AG267" t="s">
        <v>1938</v>
      </c>
      <c r="AI267" s="146" t="s">
        <v>5014</v>
      </c>
      <c r="AJ267" t="str">
        <f t="shared" si="124"/>
        <v>Active</v>
      </c>
      <c r="AK267">
        <f t="shared" si="125"/>
        <v>1062125</v>
      </c>
      <c r="AL267" t="str">
        <f t="shared" si="126"/>
        <v>丸山 浩司</v>
      </c>
      <c r="AM267" s="155" t="e">
        <f>+VLOOKUP($AK267,#REF!,3,0)</f>
        <v>#REF!</v>
      </c>
      <c r="AN267" t="e">
        <f t="shared" si="127"/>
        <v>#REF!</v>
      </c>
      <c r="AO267" s="154" t="s">
        <v>54</v>
      </c>
      <c r="AP267" t="e">
        <f>VLOOKUP(AM267,#REF!,2,0)</f>
        <v>#REF!</v>
      </c>
      <c r="AQ267" t="e">
        <f>VLOOKUP(AM267,#REF!,3,0)</f>
        <v>#REF!</v>
      </c>
      <c r="AR267" t="e">
        <f>VLOOKUP(AM267,#REF!,4,0)</f>
        <v>#REF!</v>
      </c>
      <c r="AS267" t="str">
        <f t="shared" si="120"/>
        <v>Oracle Consulting Services</v>
      </c>
      <c r="AT267" t="e">
        <f>VLOOKUP(AM267,#REF!,6,0)</f>
        <v>#REF!</v>
      </c>
      <c r="AU267" t="e">
        <f>VLOOKUP(AM267,#REF!,7,0)</f>
        <v>#REF!</v>
      </c>
      <c r="AV267" t="e">
        <f>VLOOKUP(AM267,#REF!,8,0)</f>
        <v>#REF!</v>
      </c>
      <c r="AW267" s="155">
        <v>506325</v>
      </c>
      <c r="AX267" t="str">
        <f>VLOOKUP($BA267,Jobcodemaster!$A:$J,4,0)</f>
        <v>IC3</v>
      </c>
      <c r="AY267" t="str">
        <f>VLOOKUP($BA267,Jobcodemaster!$A:$J,5,0)</f>
        <v>L6</v>
      </c>
      <c r="AZ267" t="str">
        <f t="shared" si="128"/>
        <v>6</v>
      </c>
      <c r="BA267" s="155">
        <f t="shared" si="129"/>
        <v>20610</v>
      </c>
      <c r="BB267" t="str">
        <f>VLOOKUP($BA267,Jobcodemaster!$A:$J,7,0)</f>
        <v>20610.Senior Principal Consultant - IC3</v>
      </c>
      <c r="BC267" t="str">
        <f>VLOOKUP($BA267,Jobcodemaster!$A:$J,9,0)</f>
        <v>Senior Principal Consultant</v>
      </c>
      <c r="BD267" t="str">
        <f>VLOOKUP($BA267,Jobcodemaster!$A:$J,2,0)</f>
        <v>Delivery</v>
      </c>
      <c r="BE267" t="str">
        <f>VLOOKUP($BA267,Jobcodemaster!$A:$J,3,0)</f>
        <v>B</v>
      </c>
      <c r="BF267" t="e">
        <f>VLOOKUP(AM267,#REF!,14,0)</f>
        <v>#REF!</v>
      </c>
      <c r="BG267" t="e">
        <f>VLOOKUP(AM267,#REF!,15,0)</f>
        <v>#REF!</v>
      </c>
      <c r="BH267" t="str">
        <f t="shared" si="130"/>
        <v>koji.m.maruyama@oracle.com</v>
      </c>
      <c r="BI267" s="95">
        <f t="shared" si="131"/>
        <v>43374</v>
      </c>
      <c r="BJ267" t="str">
        <f t="shared" si="132"/>
        <v>C</v>
      </c>
      <c r="BK267" t="str">
        <f t="shared" si="133"/>
        <v>JP-Tokyo-Akasaka Office</v>
      </c>
      <c r="BL267" t="str">
        <f t="shared" si="134"/>
        <v>ACB</v>
      </c>
      <c r="BM267" t="str">
        <f t="shared" si="135"/>
        <v>ﾏﾙﾔﾏ ｺｳｼﾞ</v>
      </c>
      <c r="BN267" t="str">
        <f t="shared" si="136"/>
        <v>Koji Maruyama</v>
      </c>
      <c r="BO267" s="164">
        <f t="shared" si="137"/>
        <v>0</v>
      </c>
      <c r="BP267" t="str">
        <f t="shared" si="138"/>
        <v>まるやま こうじ</v>
      </c>
      <c r="BQ267" t="e">
        <f>VLOOKUP(AM267,#REF!,12,0)</f>
        <v>#REF!</v>
      </c>
      <c r="BS267" s="173" t="str">
        <f t="shared" si="139"/>
        <v/>
      </c>
      <c r="BT267" s="173" t="str">
        <f t="shared" si="139"/>
        <v/>
      </c>
      <c r="BU267" s="173" t="str">
        <f t="shared" si="139"/>
        <v/>
      </c>
      <c r="BV267" s="173" t="str">
        <f t="shared" si="121"/>
        <v/>
      </c>
      <c r="BW267" s="173" t="e">
        <f t="shared" si="140"/>
        <v>#REF!</v>
      </c>
      <c r="BX267" s="173" t="str">
        <f t="shared" si="141"/>
        <v/>
      </c>
      <c r="BY267" s="174" t="str">
        <f t="shared" si="142"/>
        <v/>
      </c>
      <c r="BZ267" t="str">
        <f t="shared" si="143"/>
        <v/>
      </c>
      <c r="CA267" s="214" t="str">
        <f t="shared" si="144"/>
        <v/>
      </c>
      <c r="CB267" t="str">
        <f t="shared" si="145"/>
        <v/>
      </c>
      <c r="CC267" t="e">
        <f t="shared" si="146"/>
        <v>#REF!</v>
      </c>
      <c r="CD267" t="e">
        <f t="shared" si="122"/>
        <v>#REF!</v>
      </c>
      <c r="CE267" t="str">
        <f t="shared" si="147"/>
        <v/>
      </c>
      <c r="CF267" t="str">
        <f t="shared" si="148"/>
        <v/>
      </c>
      <c r="CG267" t="str">
        <f t="shared" si="149"/>
        <v/>
      </c>
    </row>
    <row r="268" spans="1:85">
      <c r="A268" t="s">
        <v>51</v>
      </c>
      <c r="B268">
        <v>1072169</v>
      </c>
      <c r="C268" t="s">
        <v>1964</v>
      </c>
      <c r="D268" t="s">
        <v>1931</v>
      </c>
      <c r="E268" t="s">
        <v>54</v>
      </c>
      <c r="F268" t="s">
        <v>397</v>
      </c>
      <c r="G268" t="s">
        <v>1581</v>
      </c>
      <c r="H268" t="s">
        <v>1932</v>
      </c>
      <c r="I268" t="s">
        <v>55</v>
      </c>
      <c r="J268" t="s">
        <v>398</v>
      </c>
      <c r="K268" t="s">
        <v>1583</v>
      </c>
      <c r="L268" t="s">
        <v>1933</v>
      </c>
      <c r="M268" s="217">
        <v>506325</v>
      </c>
      <c r="N268" t="s">
        <v>123</v>
      </c>
      <c r="O268" t="s">
        <v>158</v>
      </c>
      <c r="P268" t="str">
        <f t="shared" si="123"/>
        <v>6</v>
      </c>
      <c r="Q268" s="149">
        <v>20610</v>
      </c>
      <c r="R268" t="s">
        <v>590</v>
      </c>
      <c r="S268" t="s">
        <v>591</v>
      </c>
      <c r="T268" t="s">
        <v>368</v>
      </c>
      <c r="U268" t="s">
        <v>61</v>
      </c>
      <c r="V268">
        <v>2921</v>
      </c>
      <c r="W268" t="s">
        <v>1579</v>
      </c>
      <c r="X268" t="s">
        <v>1965</v>
      </c>
      <c r="Y268" s="95">
        <v>43435</v>
      </c>
      <c r="Z268" t="s">
        <v>63</v>
      </c>
      <c r="AA268" t="s">
        <v>118</v>
      </c>
      <c r="AB268" t="s">
        <v>162</v>
      </c>
      <c r="AC268" t="s">
        <v>4375</v>
      </c>
      <c r="AD268" t="s">
        <v>1968</v>
      </c>
      <c r="AF268" t="s">
        <v>4376</v>
      </c>
      <c r="AG268" t="s">
        <v>1938</v>
      </c>
      <c r="AI268" s="146" t="s">
        <v>5013</v>
      </c>
      <c r="AJ268" t="str">
        <f t="shared" si="124"/>
        <v>Active</v>
      </c>
      <c r="AK268">
        <f t="shared" si="125"/>
        <v>1072169</v>
      </c>
      <c r="AL268" t="str">
        <f t="shared" si="126"/>
        <v>Park Jungeun</v>
      </c>
      <c r="AM268" s="155" t="e">
        <f>+VLOOKUP($AK268,#REF!,3,0)</f>
        <v>#REF!</v>
      </c>
      <c r="AN268" t="e">
        <f t="shared" si="127"/>
        <v>#REF!</v>
      </c>
      <c r="AO268" s="154" t="s">
        <v>54</v>
      </c>
      <c r="AP268" t="e">
        <f>VLOOKUP(AM268,#REF!,2,0)</f>
        <v>#REF!</v>
      </c>
      <c r="AQ268" t="e">
        <f>VLOOKUP(AM268,#REF!,3,0)</f>
        <v>#REF!</v>
      </c>
      <c r="AR268" t="e">
        <f>VLOOKUP(AM268,#REF!,4,0)</f>
        <v>#REF!</v>
      </c>
      <c r="AS268" t="str">
        <f t="shared" si="120"/>
        <v>Oracle Consulting Services</v>
      </c>
      <c r="AT268" t="e">
        <f>VLOOKUP(AM268,#REF!,6,0)</f>
        <v>#REF!</v>
      </c>
      <c r="AU268" t="e">
        <f>VLOOKUP(AM268,#REF!,7,0)</f>
        <v>#REF!</v>
      </c>
      <c r="AV268" t="e">
        <f>VLOOKUP(AM268,#REF!,8,0)</f>
        <v>#REF!</v>
      </c>
      <c r="AW268" s="155">
        <v>506325</v>
      </c>
      <c r="AX268" t="str">
        <f>VLOOKUP($BA268,Jobcodemaster!$A:$J,4,0)</f>
        <v>IC3</v>
      </c>
      <c r="AY268" t="str">
        <f>VLOOKUP($BA268,Jobcodemaster!$A:$J,5,0)</f>
        <v>L6</v>
      </c>
      <c r="AZ268" t="str">
        <f t="shared" si="128"/>
        <v>6</v>
      </c>
      <c r="BA268" s="155">
        <f t="shared" si="129"/>
        <v>20610</v>
      </c>
      <c r="BB268" t="str">
        <f>VLOOKUP($BA268,Jobcodemaster!$A:$J,7,0)</f>
        <v>20610.Senior Principal Consultant - IC3</v>
      </c>
      <c r="BC268" t="str">
        <f>VLOOKUP($BA268,Jobcodemaster!$A:$J,9,0)</f>
        <v>Senior Principal Consultant</v>
      </c>
      <c r="BD268" t="str">
        <f>VLOOKUP($BA268,Jobcodemaster!$A:$J,2,0)</f>
        <v>Delivery</v>
      </c>
      <c r="BE268" t="str">
        <f>VLOOKUP($BA268,Jobcodemaster!$A:$J,3,0)</f>
        <v>B</v>
      </c>
      <c r="BF268" t="e">
        <f>VLOOKUP(AM268,#REF!,14,0)</f>
        <v>#REF!</v>
      </c>
      <c r="BG268" t="e">
        <f>VLOOKUP(AM268,#REF!,15,0)</f>
        <v>#REF!</v>
      </c>
      <c r="BH268" t="str">
        <f t="shared" si="130"/>
        <v>jungeun.park@oracle.com</v>
      </c>
      <c r="BI268" s="95">
        <f t="shared" si="131"/>
        <v>43435</v>
      </c>
      <c r="BJ268" t="str">
        <f t="shared" si="132"/>
        <v>C</v>
      </c>
      <c r="BK268" t="str">
        <f t="shared" si="133"/>
        <v>JP-Tokyo-Akasaka Office</v>
      </c>
      <c r="BL268" t="str">
        <f t="shared" si="134"/>
        <v>ACB</v>
      </c>
      <c r="BM268" t="str">
        <f t="shared" si="135"/>
        <v>ﾊﾟｸ ｼﾞｮﾝｳﾝ</v>
      </c>
      <c r="BN268" t="str">
        <f t="shared" si="136"/>
        <v>Jungeun Park</v>
      </c>
      <c r="BO268" s="164">
        <f t="shared" si="137"/>
        <v>0</v>
      </c>
      <c r="BP268" t="str">
        <f t="shared" si="138"/>
        <v>ぱく じょんうん</v>
      </c>
      <c r="BQ268" t="e">
        <f>VLOOKUP(AM268,#REF!,12,0)</f>
        <v>#REF!</v>
      </c>
      <c r="BS268" s="173" t="str">
        <f t="shared" si="139"/>
        <v/>
      </c>
      <c r="BT268" s="173" t="str">
        <f t="shared" si="139"/>
        <v/>
      </c>
      <c r="BU268" s="173" t="str">
        <f t="shared" si="139"/>
        <v/>
      </c>
      <c r="BV268" s="173" t="str">
        <f t="shared" si="121"/>
        <v/>
      </c>
      <c r="BW268" s="173" t="e">
        <f t="shared" si="140"/>
        <v>#REF!</v>
      </c>
      <c r="BX268" s="173" t="str">
        <f t="shared" si="141"/>
        <v/>
      </c>
      <c r="BY268" s="174" t="str">
        <f t="shared" si="142"/>
        <v/>
      </c>
      <c r="BZ268" t="str">
        <f t="shared" si="143"/>
        <v/>
      </c>
      <c r="CA268" s="214" t="str">
        <f t="shared" si="144"/>
        <v/>
      </c>
      <c r="CB268" t="str">
        <f t="shared" si="145"/>
        <v/>
      </c>
      <c r="CC268" t="e">
        <f t="shared" si="146"/>
        <v>#REF!</v>
      </c>
      <c r="CD268" t="e">
        <f t="shared" si="122"/>
        <v>#REF!</v>
      </c>
      <c r="CE268" t="str">
        <f t="shared" si="147"/>
        <v/>
      </c>
      <c r="CF268" t="str">
        <f t="shared" si="148"/>
        <v/>
      </c>
      <c r="CG268" t="str">
        <f t="shared" si="149"/>
        <v/>
      </c>
    </row>
    <row r="269" spans="1:85">
      <c r="A269" t="s">
        <v>51</v>
      </c>
      <c r="B269">
        <v>3708</v>
      </c>
      <c r="C269" t="s">
        <v>1971</v>
      </c>
      <c r="D269" t="s">
        <v>1931</v>
      </c>
      <c r="E269" t="s">
        <v>54</v>
      </c>
      <c r="F269" t="s">
        <v>397</v>
      </c>
      <c r="G269" t="s">
        <v>1581</v>
      </c>
      <c r="H269" t="s">
        <v>1932</v>
      </c>
      <c r="I269" t="s">
        <v>55</v>
      </c>
      <c r="J269" t="s">
        <v>398</v>
      </c>
      <c r="K269" t="s">
        <v>1583</v>
      </c>
      <c r="L269" t="s">
        <v>1933</v>
      </c>
      <c r="M269" s="217">
        <v>506325</v>
      </c>
      <c r="N269" t="s">
        <v>123</v>
      </c>
      <c r="O269" t="s">
        <v>124</v>
      </c>
      <c r="P269" t="str">
        <f t="shared" si="123"/>
        <v>5</v>
      </c>
      <c r="Q269" s="149">
        <v>20515</v>
      </c>
      <c r="R269" t="s">
        <v>432</v>
      </c>
      <c r="S269" t="s">
        <v>433</v>
      </c>
      <c r="T269" t="s">
        <v>368</v>
      </c>
      <c r="U269" t="s">
        <v>61</v>
      </c>
      <c r="V269">
        <v>2921</v>
      </c>
      <c r="W269" t="s">
        <v>1579</v>
      </c>
      <c r="X269" t="s">
        <v>1972</v>
      </c>
      <c r="Y269" s="95">
        <v>39539</v>
      </c>
      <c r="Z269" t="s">
        <v>201</v>
      </c>
      <c r="AA269" t="s">
        <v>118</v>
      </c>
      <c r="AB269" t="s">
        <v>162</v>
      </c>
      <c r="AC269" t="s">
        <v>4377</v>
      </c>
      <c r="AD269" t="s">
        <v>1974</v>
      </c>
      <c r="AF269" t="s">
        <v>1975</v>
      </c>
      <c r="AG269" t="s">
        <v>1938</v>
      </c>
      <c r="AI269" s="146" t="s">
        <v>5014</v>
      </c>
      <c r="AJ269" t="str">
        <f t="shared" si="124"/>
        <v>Active</v>
      </c>
      <c r="AK269">
        <f t="shared" si="125"/>
        <v>3708</v>
      </c>
      <c r="AL269" t="str">
        <f t="shared" si="126"/>
        <v>戸松 禄之介</v>
      </c>
      <c r="AM269" s="155" t="e">
        <f>+VLOOKUP($AK269,#REF!,3,0)</f>
        <v>#REF!</v>
      </c>
      <c r="AN269" t="e">
        <f t="shared" si="127"/>
        <v>#REF!</v>
      </c>
      <c r="AO269" s="154" t="s">
        <v>54</v>
      </c>
      <c r="AP269" t="e">
        <f>VLOOKUP(AM269,#REF!,2,0)</f>
        <v>#REF!</v>
      </c>
      <c r="AQ269" t="e">
        <f>VLOOKUP(AM269,#REF!,3,0)</f>
        <v>#REF!</v>
      </c>
      <c r="AR269" t="e">
        <f>VLOOKUP(AM269,#REF!,4,0)</f>
        <v>#REF!</v>
      </c>
      <c r="AS269" t="str">
        <f t="shared" si="120"/>
        <v>Oracle Consulting Services</v>
      </c>
      <c r="AT269" t="e">
        <f>VLOOKUP(AM269,#REF!,6,0)</f>
        <v>#REF!</v>
      </c>
      <c r="AU269" t="e">
        <f>VLOOKUP(AM269,#REF!,7,0)</f>
        <v>#REF!</v>
      </c>
      <c r="AV269" t="e">
        <f>VLOOKUP(AM269,#REF!,8,0)</f>
        <v>#REF!</v>
      </c>
      <c r="AW269" s="155">
        <v>506325</v>
      </c>
      <c r="AX269" t="str">
        <f>VLOOKUP($BA269,Jobcodemaster!$A:$J,4,0)</f>
        <v>IC3</v>
      </c>
      <c r="AY269" t="str">
        <f>VLOOKUP($BA269,Jobcodemaster!$A:$J,5,0)</f>
        <v>L5</v>
      </c>
      <c r="AZ269" t="str">
        <f t="shared" si="128"/>
        <v>5</v>
      </c>
      <c r="BA269" s="155">
        <f t="shared" si="129"/>
        <v>20515</v>
      </c>
      <c r="BB269" t="str">
        <f>VLOOKUP($BA269,Jobcodemaster!$A:$J,7,0)</f>
        <v>20515.Principal Consultant - IC3</v>
      </c>
      <c r="BC269" t="str">
        <f>VLOOKUP($BA269,Jobcodemaster!$A:$J,9,0)</f>
        <v>Principal Consultant</v>
      </c>
      <c r="BD269" t="str">
        <f>VLOOKUP($BA269,Jobcodemaster!$A:$J,2,0)</f>
        <v>Delivery</v>
      </c>
      <c r="BE269" t="str">
        <f>VLOOKUP($BA269,Jobcodemaster!$A:$J,3,0)</f>
        <v>B</v>
      </c>
      <c r="BF269" t="e">
        <f>VLOOKUP(AM269,#REF!,14,0)</f>
        <v>#REF!</v>
      </c>
      <c r="BG269" t="e">
        <f>VLOOKUP(AM269,#REF!,15,0)</f>
        <v>#REF!</v>
      </c>
      <c r="BH269" t="str">
        <f t="shared" si="130"/>
        <v>rokunosuke.tomatsu@oracle.com</v>
      </c>
      <c r="BI269" s="95">
        <f t="shared" si="131"/>
        <v>39539</v>
      </c>
      <c r="BJ269" t="str">
        <f t="shared" si="132"/>
        <v>NG</v>
      </c>
      <c r="BK269" t="str">
        <f t="shared" si="133"/>
        <v>JP-Tokyo-Akasaka Office</v>
      </c>
      <c r="BL269" t="str">
        <f t="shared" si="134"/>
        <v>ACB</v>
      </c>
      <c r="BM269" t="str">
        <f t="shared" si="135"/>
        <v>ﾄﾏﾂ ﾛｸﾉｽｹ</v>
      </c>
      <c r="BN269" t="str">
        <f t="shared" si="136"/>
        <v>Rokunosuke Tomatsu</v>
      </c>
      <c r="BO269" s="164">
        <f t="shared" si="137"/>
        <v>0</v>
      </c>
      <c r="BP269" t="str">
        <f t="shared" si="138"/>
        <v>とまつ ろくのすけ</v>
      </c>
      <c r="BQ269" t="e">
        <f>VLOOKUP(AM269,#REF!,12,0)</f>
        <v>#REF!</v>
      </c>
      <c r="BS269" s="173" t="str">
        <f t="shared" si="139"/>
        <v/>
      </c>
      <c r="BT269" s="173" t="str">
        <f t="shared" si="139"/>
        <v/>
      </c>
      <c r="BU269" s="173" t="str">
        <f t="shared" si="139"/>
        <v/>
      </c>
      <c r="BV269" s="173" t="str">
        <f t="shared" si="121"/>
        <v/>
      </c>
      <c r="BW269" s="173" t="e">
        <f t="shared" si="140"/>
        <v>#REF!</v>
      </c>
      <c r="BX269" s="173" t="str">
        <f t="shared" si="141"/>
        <v/>
      </c>
      <c r="BY269" s="174" t="str">
        <f t="shared" si="142"/>
        <v/>
      </c>
      <c r="BZ269" t="str">
        <f t="shared" si="143"/>
        <v/>
      </c>
      <c r="CA269" s="214" t="str">
        <f t="shared" si="144"/>
        <v/>
      </c>
      <c r="CB269" t="str">
        <f t="shared" si="145"/>
        <v/>
      </c>
      <c r="CC269" t="e">
        <f t="shared" si="146"/>
        <v>#REF!</v>
      </c>
      <c r="CD269" t="e">
        <f t="shared" si="122"/>
        <v>#REF!</v>
      </c>
      <c r="CE269" t="str">
        <f t="shared" si="147"/>
        <v/>
      </c>
      <c r="CF269" t="str">
        <f t="shared" si="148"/>
        <v/>
      </c>
      <c r="CG269" t="str">
        <f t="shared" si="149"/>
        <v/>
      </c>
    </row>
    <row r="270" spans="1:85">
      <c r="A270" t="s">
        <v>51</v>
      </c>
      <c r="B270">
        <v>4752</v>
      </c>
      <c r="C270" t="s">
        <v>1977</v>
      </c>
      <c r="D270" t="s">
        <v>1931</v>
      </c>
      <c r="E270" t="s">
        <v>54</v>
      </c>
      <c r="F270" t="s">
        <v>397</v>
      </c>
      <c r="G270" t="s">
        <v>1581</v>
      </c>
      <c r="H270" t="s">
        <v>1932</v>
      </c>
      <c r="I270" t="s">
        <v>55</v>
      </c>
      <c r="J270" t="s">
        <v>398</v>
      </c>
      <c r="K270" t="s">
        <v>1583</v>
      </c>
      <c r="L270" t="s">
        <v>1933</v>
      </c>
      <c r="M270" s="217">
        <v>506325</v>
      </c>
      <c r="N270" t="s">
        <v>123</v>
      </c>
      <c r="O270" t="s">
        <v>124</v>
      </c>
      <c r="P270" t="str">
        <f t="shared" si="123"/>
        <v>5</v>
      </c>
      <c r="Q270" s="149">
        <v>20515</v>
      </c>
      <c r="R270" t="s">
        <v>432</v>
      </c>
      <c r="S270" t="s">
        <v>433</v>
      </c>
      <c r="T270" t="s">
        <v>368</v>
      </c>
      <c r="U270" t="s">
        <v>61</v>
      </c>
      <c r="V270">
        <v>2921</v>
      </c>
      <c r="W270" t="s">
        <v>1579</v>
      </c>
      <c r="X270" t="s">
        <v>1978</v>
      </c>
      <c r="Y270" s="95">
        <v>41426</v>
      </c>
      <c r="Z270" t="s">
        <v>63</v>
      </c>
      <c r="AA270" t="s">
        <v>118</v>
      </c>
      <c r="AB270" t="s">
        <v>162</v>
      </c>
      <c r="AC270" t="s">
        <v>4378</v>
      </c>
      <c r="AD270" t="s">
        <v>1980</v>
      </c>
      <c r="AF270" t="s">
        <v>1981</v>
      </c>
      <c r="AG270" t="s">
        <v>1938</v>
      </c>
      <c r="AI270" s="146" t="s">
        <v>5014</v>
      </c>
      <c r="AJ270" t="str">
        <f t="shared" si="124"/>
        <v>Active</v>
      </c>
      <c r="AK270">
        <f t="shared" si="125"/>
        <v>4752</v>
      </c>
      <c r="AL270" t="str">
        <f t="shared" si="126"/>
        <v>藤田 隆己</v>
      </c>
      <c r="AM270" s="155" t="e">
        <f>+VLOOKUP($AK270,#REF!,3,0)</f>
        <v>#REF!</v>
      </c>
      <c r="AN270" t="e">
        <f t="shared" si="127"/>
        <v>#REF!</v>
      </c>
      <c r="AO270" s="154" t="s">
        <v>54</v>
      </c>
      <c r="AP270" t="e">
        <f>VLOOKUP(AM270,#REF!,2,0)</f>
        <v>#REF!</v>
      </c>
      <c r="AQ270" t="e">
        <f>VLOOKUP(AM270,#REF!,3,0)</f>
        <v>#REF!</v>
      </c>
      <c r="AR270" t="e">
        <f>VLOOKUP(AM270,#REF!,4,0)</f>
        <v>#REF!</v>
      </c>
      <c r="AS270" t="str">
        <f t="shared" si="120"/>
        <v>Oracle Consulting Services</v>
      </c>
      <c r="AT270" t="e">
        <f>VLOOKUP(AM270,#REF!,6,0)</f>
        <v>#REF!</v>
      </c>
      <c r="AU270" t="e">
        <f>VLOOKUP(AM270,#REF!,7,0)</f>
        <v>#REF!</v>
      </c>
      <c r="AV270" t="e">
        <f>VLOOKUP(AM270,#REF!,8,0)</f>
        <v>#REF!</v>
      </c>
      <c r="AW270" s="155">
        <v>506325</v>
      </c>
      <c r="AX270" t="str">
        <f>VLOOKUP($BA270,Jobcodemaster!$A:$J,4,0)</f>
        <v>IC3</v>
      </c>
      <c r="AY270" t="str">
        <f>VLOOKUP($BA270,Jobcodemaster!$A:$J,5,0)</f>
        <v>L5</v>
      </c>
      <c r="AZ270" t="str">
        <f t="shared" si="128"/>
        <v>5</v>
      </c>
      <c r="BA270" s="155">
        <f t="shared" si="129"/>
        <v>20515</v>
      </c>
      <c r="BB270" t="str">
        <f>VLOOKUP($BA270,Jobcodemaster!$A:$J,7,0)</f>
        <v>20515.Principal Consultant - IC3</v>
      </c>
      <c r="BC270" t="str">
        <f>VLOOKUP($BA270,Jobcodemaster!$A:$J,9,0)</f>
        <v>Principal Consultant</v>
      </c>
      <c r="BD270" t="str">
        <f>VLOOKUP($BA270,Jobcodemaster!$A:$J,2,0)</f>
        <v>Delivery</v>
      </c>
      <c r="BE270" t="str">
        <f>VLOOKUP($BA270,Jobcodemaster!$A:$J,3,0)</f>
        <v>B</v>
      </c>
      <c r="BF270" t="e">
        <f>VLOOKUP(AM270,#REF!,14,0)</f>
        <v>#REF!</v>
      </c>
      <c r="BG270" t="e">
        <f>VLOOKUP(AM270,#REF!,15,0)</f>
        <v>#REF!</v>
      </c>
      <c r="BH270" t="str">
        <f t="shared" si="130"/>
        <v>takaki.fujita@oracle.com</v>
      </c>
      <c r="BI270" s="95">
        <f t="shared" si="131"/>
        <v>41426</v>
      </c>
      <c r="BJ270" t="str">
        <f t="shared" si="132"/>
        <v>C</v>
      </c>
      <c r="BK270" t="str">
        <f t="shared" si="133"/>
        <v>JP-Tokyo-Akasaka Office</v>
      </c>
      <c r="BL270" t="str">
        <f t="shared" si="134"/>
        <v>ACB</v>
      </c>
      <c r="BM270" t="str">
        <f t="shared" si="135"/>
        <v>ﾌｼﾞﾀ ﾀｶｷ</v>
      </c>
      <c r="BN270" t="str">
        <f t="shared" si="136"/>
        <v>Takaki Fujita</v>
      </c>
      <c r="BO270" s="164">
        <f t="shared" si="137"/>
        <v>0</v>
      </c>
      <c r="BP270" t="str">
        <f t="shared" si="138"/>
        <v>ふじた たかき</v>
      </c>
      <c r="BQ270" t="e">
        <f>VLOOKUP(AM270,#REF!,12,0)</f>
        <v>#REF!</v>
      </c>
      <c r="BS270" s="173" t="str">
        <f t="shared" si="139"/>
        <v/>
      </c>
      <c r="BT270" s="173" t="str">
        <f t="shared" si="139"/>
        <v/>
      </c>
      <c r="BU270" s="173" t="str">
        <f t="shared" si="139"/>
        <v/>
      </c>
      <c r="BV270" s="173" t="str">
        <f t="shared" si="121"/>
        <v/>
      </c>
      <c r="BW270" s="173" t="e">
        <f t="shared" si="140"/>
        <v>#REF!</v>
      </c>
      <c r="BX270" s="173" t="str">
        <f t="shared" si="141"/>
        <v/>
      </c>
      <c r="BY270" s="174" t="str">
        <f t="shared" si="142"/>
        <v/>
      </c>
      <c r="BZ270" t="str">
        <f t="shared" si="143"/>
        <v/>
      </c>
      <c r="CA270" s="214" t="str">
        <f t="shared" si="144"/>
        <v/>
      </c>
      <c r="CB270" t="str">
        <f t="shared" si="145"/>
        <v/>
      </c>
      <c r="CC270" t="e">
        <f t="shared" si="146"/>
        <v>#REF!</v>
      </c>
      <c r="CD270" t="e">
        <f t="shared" si="122"/>
        <v>#REF!</v>
      </c>
      <c r="CE270" t="str">
        <f t="shared" si="147"/>
        <v/>
      </c>
      <c r="CF270" t="str">
        <f t="shared" si="148"/>
        <v/>
      </c>
      <c r="CG270" t="str">
        <f t="shared" si="149"/>
        <v/>
      </c>
    </row>
    <row r="271" spans="1:85">
      <c r="A271" t="s">
        <v>51</v>
      </c>
      <c r="B271">
        <v>7433</v>
      </c>
      <c r="C271" t="s">
        <v>1983</v>
      </c>
      <c r="D271" t="s">
        <v>1931</v>
      </c>
      <c r="E271" t="s">
        <v>54</v>
      </c>
      <c r="F271" t="s">
        <v>397</v>
      </c>
      <c r="G271" t="s">
        <v>1581</v>
      </c>
      <c r="H271" t="s">
        <v>1932</v>
      </c>
      <c r="I271" t="s">
        <v>55</v>
      </c>
      <c r="J271" t="s">
        <v>398</v>
      </c>
      <c r="K271" t="s">
        <v>1583</v>
      </c>
      <c r="L271" t="s">
        <v>1933</v>
      </c>
      <c r="M271" s="217">
        <v>506325</v>
      </c>
      <c r="N271" t="s">
        <v>123</v>
      </c>
      <c r="O271" t="s">
        <v>124</v>
      </c>
      <c r="P271" t="str">
        <f t="shared" si="123"/>
        <v>5</v>
      </c>
      <c r="Q271" s="149">
        <v>20515</v>
      </c>
      <c r="R271" t="s">
        <v>432</v>
      </c>
      <c r="S271" t="s">
        <v>433</v>
      </c>
      <c r="T271" t="s">
        <v>368</v>
      </c>
      <c r="U271" t="s">
        <v>61</v>
      </c>
      <c r="V271">
        <v>2921</v>
      </c>
      <c r="W271" t="s">
        <v>1579</v>
      </c>
      <c r="X271" t="s">
        <v>1984</v>
      </c>
      <c r="Y271" s="95">
        <v>40330</v>
      </c>
      <c r="Z271" t="s">
        <v>63</v>
      </c>
      <c r="AA271" t="s">
        <v>118</v>
      </c>
      <c r="AB271" t="s">
        <v>162</v>
      </c>
      <c r="AC271" t="s">
        <v>4379</v>
      </c>
      <c r="AD271" t="s">
        <v>1986</v>
      </c>
      <c r="AF271" t="s">
        <v>1987</v>
      </c>
      <c r="AG271" t="s">
        <v>1938</v>
      </c>
      <c r="AI271" s="146" t="s">
        <v>5014</v>
      </c>
      <c r="AJ271" t="str">
        <f t="shared" si="124"/>
        <v>Active</v>
      </c>
      <c r="AK271">
        <f t="shared" si="125"/>
        <v>7433</v>
      </c>
      <c r="AL271" t="str">
        <f t="shared" si="126"/>
        <v>竹村 直樹</v>
      </c>
      <c r="AM271" s="155" t="e">
        <f>+VLOOKUP($AK271,#REF!,3,0)</f>
        <v>#REF!</v>
      </c>
      <c r="AN271" t="e">
        <f t="shared" si="127"/>
        <v>#REF!</v>
      </c>
      <c r="AO271" s="154" t="s">
        <v>54</v>
      </c>
      <c r="AP271" t="e">
        <f>VLOOKUP(AM271,#REF!,2,0)</f>
        <v>#REF!</v>
      </c>
      <c r="AQ271" t="e">
        <f>VLOOKUP(AM271,#REF!,3,0)</f>
        <v>#REF!</v>
      </c>
      <c r="AR271" t="e">
        <f>VLOOKUP(AM271,#REF!,4,0)</f>
        <v>#REF!</v>
      </c>
      <c r="AS271" t="str">
        <f t="shared" si="120"/>
        <v>Oracle Consulting Services</v>
      </c>
      <c r="AT271" t="e">
        <f>VLOOKUP(AM271,#REF!,6,0)</f>
        <v>#REF!</v>
      </c>
      <c r="AU271" t="e">
        <f>VLOOKUP(AM271,#REF!,7,0)</f>
        <v>#REF!</v>
      </c>
      <c r="AV271" t="e">
        <f>VLOOKUP(AM271,#REF!,8,0)</f>
        <v>#REF!</v>
      </c>
      <c r="AW271" s="155">
        <v>506325</v>
      </c>
      <c r="AX271" t="str">
        <f>VLOOKUP($BA271,Jobcodemaster!$A:$J,4,0)</f>
        <v>IC3</v>
      </c>
      <c r="AY271" t="str">
        <f>VLOOKUP($BA271,Jobcodemaster!$A:$J,5,0)</f>
        <v>L5</v>
      </c>
      <c r="AZ271" t="str">
        <f t="shared" si="128"/>
        <v>5</v>
      </c>
      <c r="BA271" s="155">
        <f t="shared" si="129"/>
        <v>20515</v>
      </c>
      <c r="BB271" t="str">
        <f>VLOOKUP($BA271,Jobcodemaster!$A:$J,7,0)</f>
        <v>20515.Principal Consultant - IC3</v>
      </c>
      <c r="BC271" t="str">
        <f>VLOOKUP($BA271,Jobcodemaster!$A:$J,9,0)</f>
        <v>Principal Consultant</v>
      </c>
      <c r="BD271" t="str">
        <f>VLOOKUP($BA271,Jobcodemaster!$A:$J,2,0)</f>
        <v>Delivery</v>
      </c>
      <c r="BE271" t="str">
        <f>VLOOKUP($BA271,Jobcodemaster!$A:$J,3,0)</f>
        <v>B</v>
      </c>
      <c r="BF271" t="e">
        <f>VLOOKUP(AM271,#REF!,14,0)</f>
        <v>#REF!</v>
      </c>
      <c r="BG271" t="e">
        <f>VLOOKUP(AM271,#REF!,15,0)</f>
        <v>#REF!</v>
      </c>
      <c r="BH271" t="str">
        <f t="shared" si="130"/>
        <v>naoki.takemura@oracle.com</v>
      </c>
      <c r="BI271" s="95">
        <f t="shared" si="131"/>
        <v>40330</v>
      </c>
      <c r="BJ271" t="str">
        <f t="shared" si="132"/>
        <v>C</v>
      </c>
      <c r="BK271" t="str">
        <f t="shared" si="133"/>
        <v>JP-Tokyo-Akasaka Office</v>
      </c>
      <c r="BL271" t="str">
        <f t="shared" si="134"/>
        <v>ACB</v>
      </c>
      <c r="BM271" t="str">
        <f t="shared" si="135"/>
        <v>ﾀｹﾑﾗ ﾅｵｷ</v>
      </c>
      <c r="BN271" t="str">
        <f t="shared" si="136"/>
        <v>Naoki Takemura</v>
      </c>
      <c r="BO271" s="164">
        <f t="shared" si="137"/>
        <v>0</v>
      </c>
      <c r="BP271" t="str">
        <f t="shared" si="138"/>
        <v>たけむら なおき</v>
      </c>
      <c r="BQ271" t="e">
        <f>VLOOKUP(AM271,#REF!,12,0)</f>
        <v>#REF!</v>
      </c>
      <c r="BS271" s="173" t="str">
        <f t="shared" si="139"/>
        <v/>
      </c>
      <c r="BT271" s="173" t="str">
        <f t="shared" si="139"/>
        <v/>
      </c>
      <c r="BU271" s="173" t="str">
        <f t="shared" si="139"/>
        <v/>
      </c>
      <c r="BV271" s="173" t="str">
        <f t="shared" si="121"/>
        <v/>
      </c>
      <c r="BW271" s="173" t="e">
        <f t="shared" si="140"/>
        <v>#REF!</v>
      </c>
      <c r="BX271" s="173" t="str">
        <f t="shared" si="141"/>
        <v/>
      </c>
      <c r="BY271" s="174" t="str">
        <f t="shared" si="142"/>
        <v/>
      </c>
      <c r="BZ271" t="str">
        <f t="shared" si="143"/>
        <v/>
      </c>
      <c r="CA271" s="214" t="str">
        <f t="shared" si="144"/>
        <v/>
      </c>
      <c r="CB271" t="str">
        <f t="shared" si="145"/>
        <v/>
      </c>
      <c r="CC271" t="e">
        <f t="shared" si="146"/>
        <v>#REF!</v>
      </c>
      <c r="CD271" t="e">
        <f t="shared" si="122"/>
        <v>#REF!</v>
      </c>
      <c r="CE271" t="str">
        <f t="shared" si="147"/>
        <v/>
      </c>
      <c r="CF271" t="str">
        <f t="shared" si="148"/>
        <v/>
      </c>
      <c r="CG271" t="str">
        <f t="shared" si="149"/>
        <v/>
      </c>
    </row>
    <row r="272" spans="1:85">
      <c r="A272" t="s">
        <v>51</v>
      </c>
      <c r="B272">
        <v>8021</v>
      </c>
      <c r="C272" t="s">
        <v>1989</v>
      </c>
      <c r="D272" t="s">
        <v>1931</v>
      </c>
      <c r="E272" t="s">
        <v>54</v>
      </c>
      <c r="F272" t="s">
        <v>397</v>
      </c>
      <c r="G272" t="s">
        <v>1581</v>
      </c>
      <c r="H272" t="s">
        <v>1932</v>
      </c>
      <c r="I272" t="s">
        <v>55</v>
      </c>
      <c r="J272" t="s">
        <v>398</v>
      </c>
      <c r="K272" t="s">
        <v>1583</v>
      </c>
      <c r="L272" t="s">
        <v>1933</v>
      </c>
      <c r="M272" s="217">
        <v>506325</v>
      </c>
      <c r="N272" t="s">
        <v>123</v>
      </c>
      <c r="O272" t="s">
        <v>124</v>
      </c>
      <c r="P272" t="str">
        <f t="shared" si="123"/>
        <v>5</v>
      </c>
      <c r="Q272" s="149">
        <v>20515</v>
      </c>
      <c r="R272" t="s">
        <v>432</v>
      </c>
      <c r="S272" t="s">
        <v>433</v>
      </c>
      <c r="T272" t="s">
        <v>368</v>
      </c>
      <c r="U272" t="s">
        <v>61</v>
      </c>
      <c r="V272">
        <v>2921</v>
      </c>
      <c r="W272" t="s">
        <v>1579</v>
      </c>
      <c r="X272" t="s">
        <v>1990</v>
      </c>
      <c r="Y272" s="95">
        <v>41913</v>
      </c>
      <c r="Z272" t="s">
        <v>63</v>
      </c>
      <c r="AA272" t="s">
        <v>118</v>
      </c>
      <c r="AB272" t="s">
        <v>162</v>
      </c>
      <c r="AC272" t="s">
        <v>4380</v>
      </c>
      <c r="AD272" t="s">
        <v>1992</v>
      </c>
      <c r="AF272" t="s">
        <v>1993</v>
      </c>
      <c r="AG272" t="s">
        <v>1938</v>
      </c>
      <c r="AI272" s="146" t="s">
        <v>5014</v>
      </c>
      <c r="AJ272" t="str">
        <f t="shared" si="124"/>
        <v>Active</v>
      </c>
      <c r="AK272">
        <f t="shared" si="125"/>
        <v>8021</v>
      </c>
      <c r="AL272" t="str">
        <f t="shared" si="126"/>
        <v>淺川 将範</v>
      </c>
      <c r="AM272" s="155" t="e">
        <f>+VLOOKUP($AK272,#REF!,3,0)</f>
        <v>#REF!</v>
      </c>
      <c r="AN272" t="e">
        <f t="shared" si="127"/>
        <v>#REF!</v>
      </c>
      <c r="AO272" s="154" t="s">
        <v>54</v>
      </c>
      <c r="AP272" t="e">
        <f>VLOOKUP(AM272,#REF!,2,0)</f>
        <v>#REF!</v>
      </c>
      <c r="AQ272" t="e">
        <f>VLOOKUP(AM272,#REF!,3,0)</f>
        <v>#REF!</v>
      </c>
      <c r="AR272" t="e">
        <f>VLOOKUP(AM272,#REF!,4,0)</f>
        <v>#REF!</v>
      </c>
      <c r="AS272" t="str">
        <f t="shared" si="120"/>
        <v>Oracle Consulting Services</v>
      </c>
      <c r="AT272" t="e">
        <f>VLOOKUP(AM272,#REF!,6,0)</f>
        <v>#REF!</v>
      </c>
      <c r="AU272" t="e">
        <f>VLOOKUP(AM272,#REF!,7,0)</f>
        <v>#REF!</v>
      </c>
      <c r="AV272" t="e">
        <f>VLOOKUP(AM272,#REF!,8,0)</f>
        <v>#REF!</v>
      </c>
      <c r="AW272" s="155">
        <v>506325</v>
      </c>
      <c r="AX272" t="str">
        <f>VLOOKUP($BA272,Jobcodemaster!$A:$J,4,0)</f>
        <v>IC3</v>
      </c>
      <c r="AY272" t="str">
        <f>VLOOKUP($BA272,Jobcodemaster!$A:$J,5,0)</f>
        <v>L5</v>
      </c>
      <c r="AZ272" t="str">
        <f t="shared" si="128"/>
        <v>5</v>
      </c>
      <c r="BA272" s="155">
        <f t="shared" si="129"/>
        <v>20515</v>
      </c>
      <c r="BB272" t="str">
        <f>VLOOKUP($BA272,Jobcodemaster!$A:$J,7,0)</f>
        <v>20515.Principal Consultant - IC3</v>
      </c>
      <c r="BC272" t="str">
        <f>VLOOKUP($BA272,Jobcodemaster!$A:$J,9,0)</f>
        <v>Principal Consultant</v>
      </c>
      <c r="BD272" t="str">
        <f>VLOOKUP($BA272,Jobcodemaster!$A:$J,2,0)</f>
        <v>Delivery</v>
      </c>
      <c r="BE272" t="str">
        <f>VLOOKUP($BA272,Jobcodemaster!$A:$J,3,0)</f>
        <v>B</v>
      </c>
      <c r="BF272" t="e">
        <f>VLOOKUP(AM272,#REF!,14,0)</f>
        <v>#REF!</v>
      </c>
      <c r="BG272" t="e">
        <f>VLOOKUP(AM272,#REF!,15,0)</f>
        <v>#REF!</v>
      </c>
      <c r="BH272" t="str">
        <f t="shared" si="130"/>
        <v>masanori.asakawa@oracle.com</v>
      </c>
      <c r="BI272" s="95">
        <f t="shared" si="131"/>
        <v>41913</v>
      </c>
      <c r="BJ272" t="str">
        <f t="shared" si="132"/>
        <v>C</v>
      </c>
      <c r="BK272" t="str">
        <f t="shared" si="133"/>
        <v>JP-Tokyo-Akasaka Office</v>
      </c>
      <c r="BL272" t="str">
        <f t="shared" si="134"/>
        <v>ACB</v>
      </c>
      <c r="BM272" t="str">
        <f t="shared" si="135"/>
        <v>ｱｻｶﾜ ﾏｻﾉﾘ</v>
      </c>
      <c r="BN272" t="str">
        <f t="shared" si="136"/>
        <v>Masanori Asakawa</v>
      </c>
      <c r="BO272" s="164">
        <f t="shared" si="137"/>
        <v>0</v>
      </c>
      <c r="BP272" t="str">
        <f t="shared" si="138"/>
        <v>あさかわ まさのり</v>
      </c>
      <c r="BQ272" t="e">
        <f>VLOOKUP(AM272,#REF!,12,0)</f>
        <v>#REF!</v>
      </c>
      <c r="BS272" s="173" t="str">
        <f t="shared" si="139"/>
        <v/>
      </c>
      <c r="BT272" s="173" t="str">
        <f t="shared" si="139"/>
        <v/>
      </c>
      <c r="BU272" s="173" t="str">
        <f t="shared" si="139"/>
        <v/>
      </c>
      <c r="BV272" s="173" t="str">
        <f t="shared" si="121"/>
        <v/>
      </c>
      <c r="BW272" s="173" t="e">
        <f t="shared" si="140"/>
        <v>#REF!</v>
      </c>
      <c r="BX272" s="173" t="str">
        <f t="shared" si="141"/>
        <v/>
      </c>
      <c r="BY272" s="174" t="str">
        <f t="shared" si="142"/>
        <v/>
      </c>
      <c r="BZ272" t="str">
        <f t="shared" si="143"/>
        <v/>
      </c>
      <c r="CA272" s="214" t="str">
        <f t="shared" si="144"/>
        <v/>
      </c>
      <c r="CB272" t="str">
        <f t="shared" si="145"/>
        <v/>
      </c>
      <c r="CC272" t="e">
        <f t="shared" si="146"/>
        <v>#REF!</v>
      </c>
      <c r="CD272" t="e">
        <f t="shared" si="122"/>
        <v>#REF!</v>
      </c>
      <c r="CE272" t="str">
        <f t="shared" si="147"/>
        <v/>
      </c>
      <c r="CF272" t="str">
        <f t="shared" si="148"/>
        <v/>
      </c>
      <c r="CG272" t="str">
        <f t="shared" si="149"/>
        <v/>
      </c>
    </row>
    <row r="273" spans="1:85">
      <c r="A273" t="s">
        <v>51</v>
      </c>
      <c r="B273">
        <v>1055815</v>
      </c>
      <c r="C273" t="s">
        <v>1995</v>
      </c>
      <c r="D273" t="s">
        <v>1931</v>
      </c>
      <c r="E273" t="s">
        <v>54</v>
      </c>
      <c r="F273" t="s">
        <v>397</v>
      </c>
      <c r="G273" t="s">
        <v>1581</v>
      </c>
      <c r="H273" t="s">
        <v>1932</v>
      </c>
      <c r="I273" t="s">
        <v>55</v>
      </c>
      <c r="J273" t="s">
        <v>398</v>
      </c>
      <c r="K273" t="s">
        <v>1583</v>
      </c>
      <c r="L273" t="s">
        <v>1933</v>
      </c>
      <c r="M273" s="217">
        <v>506325</v>
      </c>
      <c r="N273" t="s">
        <v>123</v>
      </c>
      <c r="O273" t="s">
        <v>124</v>
      </c>
      <c r="P273" t="str">
        <f t="shared" si="123"/>
        <v>5</v>
      </c>
      <c r="Q273" s="149">
        <v>20515</v>
      </c>
      <c r="R273" t="s">
        <v>432</v>
      </c>
      <c r="S273" t="s">
        <v>433</v>
      </c>
      <c r="T273" t="s">
        <v>368</v>
      </c>
      <c r="U273" t="s">
        <v>61</v>
      </c>
      <c r="V273">
        <v>2921</v>
      </c>
      <c r="W273" t="s">
        <v>1579</v>
      </c>
      <c r="X273" t="s">
        <v>4381</v>
      </c>
      <c r="Y273" s="95">
        <v>43344</v>
      </c>
      <c r="Z273" t="s">
        <v>63</v>
      </c>
      <c r="AA273" t="s">
        <v>118</v>
      </c>
      <c r="AB273" t="s">
        <v>162</v>
      </c>
      <c r="AC273" t="s">
        <v>4382</v>
      </c>
      <c r="AD273" t="s">
        <v>1998</v>
      </c>
      <c r="AF273" t="s">
        <v>4383</v>
      </c>
      <c r="AG273" t="s">
        <v>1938</v>
      </c>
      <c r="AI273" s="146" t="s">
        <v>5014</v>
      </c>
      <c r="AJ273" t="str">
        <f t="shared" si="124"/>
        <v>Active</v>
      </c>
      <c r="AK273">
        <f t="shared" si="125"/>
        <v>1055815</v>
      </c>
      <c r="AL273" t="str">
        <f t="shared" si="126"/>
        <v>花岡 亮治</v>
      </c>
      <c r="AM273" s="155" t="e">
        <f>+VLOOKUP($AK273,#REF!,3,0)</f>
        <v>#REF!</v>
      </c>
      <c r="AN273" t="e">
        <f t="shared" si="127"/>
        <v>#REF!</v>
      </c>
      <c r="AO273" s="154" t="s">
        <v>54</v>
      </c>
      <c r="AP273" t="e">
        <f>VLOOKUP(AM273,#REF!,2,0)</f>
        <v>#REF!</v>
      </c>
      <c r="AQ273" t="e">
        <f>VLOOKUP(AM273,#REF!,3,0)</f>
        <v>#REF!</v>
      </c>
      <c r="AR273" t="e">
        <f>VLOOKUP(AM273,#REF!,4,0)</f>
        <v>#REF!</v>
      </c>
      <c r="AS273" t="str">
        <f t="shared" si="120"/>
        <v>Oracle Consulting Services</v>
      </c>
      <c r="AT273" t="e">
        <f>VLOOKUP(AM273,#REF!,6,0)</f>
        <v>#REF!</v>
      </c>
      <c r="AU273" t="e">
        <f>VLOOKUP(AM273,#REF!,7,0)</f>
        <v>#REF!</v>
      </c>
      <c r="AV273" t="e">
        <f>VLOOKUP(AM273,#REF!,8,0)</f>
        <v>#REF!</v>
      </c>
      <c r="AW273" s="155">
        <v>506325</v>
      </c>
      <c r="AX273" t="str">
        <f>VLOOKUP($BA273,Jobcodemaster!$A:$J,4,0)</f>
        <v>IC3</v>
      </c>
      <c r="AY273" t="str">
        <f>VLOOKUP($BA273,Jobcodemaster!$A:$J,5,0)</f>
        <v>L5</v>
      </c>
      <c r="AZ273" t="str">
        <f t="shared" si="128"/>
        <v>5</v>
      </c>
      <c r="BA273" s="155">
        <f t="shared" si="129"/>
        <v>20515</v>
      </c>
      <c r="BB273" t="str">
        <f>VLOOKUP($BA273,Jobcodemaster!$A:$J,7,0)</f>
        <v>20515.Principal Consultant - IC3</v>
      </c>
      <c r="BC273" t="str">
        <f>VLOOKUP($BA273,Jobcodemaster!$A:$J,9,0)</f>
        <v>Principal Consultant</v>
      </c>
      <c r="BD273" t="str">
        <f>VLOOKUP($BA273,Jobcodemaster!$A:$J,2,0)</f>
        <v>Delivery</v>
      </c>
      <c r="BE273" t="str">
        <f>VLOOKUP($BA273,Jobcodemaster!$A:$J,3,0)</f>
        <v>B</v>
      </c>
      <c r="BF273" t="e">
        <f>VLOOKUP(AM273,#REF!,14,0)</f>
        <v>#REF!</v>
      </c>
      <c r="BG273" t="e">
        <f>VLOOKUP(AM273,#REF!,15,0)</f>
        <v>#REF!</v>
      </c>
      <c r="BH273" t="str">
        <f t="shared" si="130"/>
        <v>ryoji.hanaoka@oracle.com</v>
      </c>
      <c r="BI273" s="95">
        <f t="shared" si="131"/>
        <v>43344</v>
      </c>
      <c r="BJ273" t="str">
        <f t="shared" si="132"/>
        <v>C</v>
      </c>
      <c r="BK273" t="str">
        <f t="shared" si="133"/>
        <v>JP-Tokyo-Akasaka Office</v>
      </c>
      <c r="BL273" t="str">
        <f t="shared" si="134"/>
        <v>ACB</v>
      </c>
      <c r="BM273" t="str">
        <f t="shared" si="135"/>
        <v>ﾊﾅｵｶ ﾘｮｳｼﾞ</v>
      </c>
      <c r="BN273" t="str">
        <f t="shared" si="136"/>
        <v>Ryoji Hanaoka</v>
      </c>
      <c r="BO273" s="164">
        <f t="shared" si="137"/>
        <v>0</v>
      </c>
      <c r="BP273" t="str">
        <f t="shared" si="138"/>
        <v>はなおか りょうじ</v>
      </c>
      <c r="BQ273" t="e">
        <f>VLOOKUP(AM273,#REF!,12,0)</f>
        <v>#REF!</v>
      </c>
      <c r="BS273" s="173" t="str">
        <f t="shared" si="139"/>
        <v/>
      </c>
      <c r="BT273" s="173" t="str">
        <f t="shared" si="139"/>
        <v/>
      </c>
      <c r="BU273" s="173" t="str">
        <f t="shared" si="139"/>
        <v/>
      </c>
      <c r="BV273" s="173" t="str">
        <f t="shared" si="121"/>
        <v/>
      </c>
      <c r="BW273" s="173" t="e">
        <f t="shared" si="140"/>
        <v>#REF!</v>
      </c>
      <c r="BX273" s="173" t="str">
        <f t="shared" si="141"/>
        <v/>
      </c>
      <c r="BY273" s="174" t="str">
        <f t="shared" si="142"/>
        <v/>
      </c>
      <c r="BZ273" t="str">
        <f t="shared" si="143"/>
        <v/>
      </c>
      <c r="CA273" s="214" t="str">
        <f t="shared" si="144"/>
        <v/>
      </c>
      <c r="CB273" t="str">
        <f t="shared" si="145"/>
        <v/>
      </c>
      <c r="CC273" t="e">
        <f t="shared" si="146"/>
        <v>#REF!</v>
      </c>
      <c r="CD273" t="e">
        <f t="shared" si="122"/>
        <v>#REF!</v>
      </c>
      <c r="CE273" t="str">
        <f t="shared" si="147"/>
        <v/>
      </c>
      <c r="CF273" t="str">
        <f t="shared" si="148"/>
        <v/>
      </c>
      <c r="CG273" t="str">
        <f t="shared" si="149"/>
        <v/>
      </c>
    </row>
    <row r="274" spans="1:85">
      <c r="A274" t="s">
        <v>51</v>
      </c>
      <c r="B274">
        <v>1076031</v>
      </c>
      <c r="C274" t="s">
        <v>2001</v>
      </c>
      <c r="D274" t="s">
        <v>1931</v>
      </c>
      <c r="E274" t="s">
        <v>54</v>
      </c>
      <c r="F274" t="s">
        <v>397</v>
      </c>
      <c r="G274" t="s">
        <v>1581</v>
      </c>
      <c r="H274" t="s">
        <v>1932</v>
      </c>
      <c r="I274" t="s">
        <v>55</v>
      </c>
      <c r="J274" t="s">
        <v>398</v>
      </c>
      <c r="K274" t="s">
        <v>1583</v>
      </c>
      <c r="L274" t="s">
        <v>1933</v>
      </c>
      <c r="M274" s="217">
        <v>506325</v>
      </c>
      <c r="N274" t="s">
        <v>219</v>
      </c>
      <c r="O274" t="s">
        <v>220</v>
      </c>
      <c r="P274" t="str">
        <f t="shared" si="123"/>
        <v>3</v>
      </c>
      <c r="Q274" s="149">
        <v>20310</v>
      </c>
      <c r="R274" t="s">
        <v>447</v>
      </c>
      <c r="S274" t="s">
        <v>448</v>
      </c>
      <c r="T274" t="s">
        <v>368</v>
      </c>
      <c r="U274" t="s">
        <v>61</v>
      </c>
      <c r="V274">
        <v>2921</v>
      </c>
      <c r="W274" t="s">
        <v>1579</v>
      </c>
      <c r="X274" t="s">
        <v>2002</v>
      </c>
      <c r="Y274" s="95">
        <v>43466</v>
      </c>
      <c r="Z274" t="s">
        <v>63</v>
      </c>
      <c r="AA274" t="s">
        <v>118</v>
      </c>
      <c r="AB274" t="s">
        <v>162</v>
      </c>
      <c r="AC274" t="s">
        <v>4384</v>
      </c>
      <c r="AD274" t="s">
        <v>2004</v>
      </c>
      <c r="AF274" t="s">
        <v>4385</v>
      </c>
      <c r="AG274" t="s">
        <v>1938</v>
      </c>
      <c r="AI274" s="146" t="s">
        <v>5014</v>
      </c>
      <c r="AJ274" t="str">
        <f t="shared" si="124"/>
        <v>Active</v>
      </c>
      <c r="AK274">
        <f t="shared" si="125"/>
        <v>1076031</v>
      </c>
      <c r="AL274" t="str">
        <f t="shared" si="126"/>
        <v>冨岡 寛</v>
      </c>
      <c r="AM274" s="155" t="e">
        <f>+VLOOKUP($AK274,#REF!,3,0)</f>
        <v>#REF!</v>
      </c>
      <c r="AN274" t="e">
        <f t="shared" si="127"/>
        <v>#REF!</v>
      </c>
      <c r="AO274" s="154" t="s">
        <v>54</v>
      </c>
      <c r="AP274" t="e">
        <f>VLOOKUP(AM274,#REF!,2,0)</f>
        <v>#REF!</v>
      </c>
      <c r="AQ274" t="e">
        <f>VLOOKUP(AM274,#REF!,3,0)</f>
        <v>#REF!</v>
      </c>
      <c r="AR274" t="e">
        <f>VLOOKUP(AM274,#REF!,4,0)</f>
        <v>#REF!</v>
      </c>
      <c r="AS274" t="str">
        <f t="shared" si="120"/>
        <v>Oracle Consulting Services</v>
      </c>
      <c r="AT274" t="e">
        <f>VLOOKUP(AM274,#REF!,6,0)</f>
        <v>#REF!</v>
      </c>
      <c r="AU274" t="e">
        <f>VLOOKUP(AM274,#REF!,7,0)</f>
        <v>#REF!</v>
      </c>
      <c r="AV274" t="e">
        <f>VLOOKUP(AM274,#REF!,8,0)</f>
        <v>#REF!</v>
      </c>
      <c r="AW274" s="155">
        <v>506325</v>
      </c>
      <c r="AX274" t="str">
        <f>VLOOKUP($BA274,Jobcodemaster!$A:$J,4,0)</f>
        <v>IC1</v>
      </c>
      <c r="AY274" t="str">
        <f>VLOOKUP($BA274,Jobcodemaster!$A:$J,5,0)</f>
        <v>L3</v>
      </c>
      <c r="AZ274" t="str">
        <f t="shared" si="128"/>
        <v>3</v>
      </c>
      <c r="BA274" s="155">
        <f t="shared" si="129"/>
        <v>20310</v>
      </c>
      <c r="BB274" t="str">
        <f>VLOOKUP($BA274,Jobcodemaster!$A:$J,7,0)</f>
        <v>20310.Staff Consultant - IC1</v>
      </c>
      <c r="BC274" t="str">
        <f>VLOOKUP($BA274,Jobcodemaster!$A:$J,9,0)</f>
        <v>Staff Consultant</v>
      </c>
      <c r="BD274" t="str">
        <f>VLOOKUP($BA274,Jobcodemaster!$A:$J,2,0)</f>
        <v>Delivery</v>
      </c>
      <c r="BE274" t="str">
        <f>VLOOKUP($BA274,Jobcodemaster!$A:$J,3,0)</f>
        <v>B</v>
      </c>
      <c r="BF274" t="e">
        <f>VLOOKUP(AM274,#REF!,14,0)</f>
        <v>#REF!</v>
      </c>
      <c r="BG274" t="e">
        <f>VLOOKUP(AM274,#REF!,15,0)</f>
        <v>#REF!</v>
      </c>
      <c r="BH274" t="str">
        <f t="shared" si="130"/>
        <v>hiroshi.t.tomioka@oracle.com</v>
      </c>
      <c r="BI274" s="95">
        <f t="shared" si="131"/>
        <v>43466</v>
      </c>
      <c r="BJ274" t="str">
        <f t="shared" si="132"/>
        <v>C</v>
      </c>
      <c r="BK274" t="str">
        <f t="shared" si="133"/>
        <v>JP-Tokyo-Akasaka Office</v>
      </c>
      <c r="BL274" t="str">
        <f t="shared" si="134"/>
        <v>ACB</v>
      </c>
      <c r="BM274" t="str">
        <f t="shared" si="135"/>
        <v>ﾄﾐｵｶ ﾋﾛｼ</v>
      </c>
      <c r="BN274" t="str">
        <f t="shared" si="136"/>
        <v>Hiroshi Tomioka</v>
      </c>
      <c r="BO274" s="164">
        <f t="shared" si="137"/>
        <v>0</v>
      </c>
      <c r="BP274" t="str">
        <f t="shared" si="138"/>
        <v>とみおか ひろし</v>
      </c>
      <c r="BQ274" t="e">
        <f>VLOOKUP(AM274,#REF!,12,0)</f>
        <v>#REF!</v>
      </c>
      <c r="BS274" s="173" t="str">
        <f t="shared" si="139"/>
        <v/>
      </c>
      <c r="BT274" s="173" t="str">
        <f t="shared" si="139"/>
        <v/>
      </c>
      <c r="BU274" s="173" t="str">
        <f t="shared" si="139"/>
        <v/>
      </c>
      <c r="BV274" s="173" t="str">
        <f t="shared" si="121"/>
        <v/>
      </c>
      <c r="BW274" s="173" t="e">
        <f t="shared" si="140"/>
        <v>#REF!</v>
      </c>
      <c r="BX274" s="173" t="str">
        <f t="shared" si="141"/>
        <v/>
      </c>
      <c r="BY274" s="174" t="str">
        <f t="shared" si="142"/>
        <v/>
      </c>
      <c r="BZ274" t="str">
        <f t="shared" si="143"/>
        <v/>
      </c>
      <c r="CA274" s="214" t="str">
        <f t="shared" si="144"/>
        <v/>
      </c>
      <c r="CB274" t="str">
        <f t="shared" si="145"/>
        <v/>
      </c>
      <c r="CC274" t="e">
        <f t="shared" si="146"/>
        <v>#REF!</v>
      </c>
      <c r="CD274" t="e">
        <f t="shared" si="122"/>
        <v>#REF!</v>
      </c>
      <c r="CE274" t="str">
        <f t="shared" si="147"/>
        <v/>
      </c>
      <c r="CF274" t="str">
        <f t="shared" si="148"/>
        <v/>
      </c>
      <c r="CG274" t="str">
        <f t="shared" si="149"/>
        <v/>
      </c>
    </row>
    <row r="275" spans="1:85">
      <c r="A275" t="s">
        <v>51</v>
      </c>
      <c r="B275">
        <v>1079124</v>
      </c>
      <c r="C275" t="s">
        <v>2007</v>
      </c>
      <c r="D275" t="s">
        <v>1931</v>
      </c>
      <c r="E275" t="s">
        <v>54</v>
      </c>
      <c r="F275" t="s">
        <v>397</v>
      </c>
      <c r="G275" t="s">
        <v>1581</v>
      </c>
      <c r="H275" t="s">
        <v>1932</v>
      </c>
      <c r="I275" t="s">
        <v>55</v>
      </c>
      <c r="J275" t="s">
        <v>398</v>
      </c>
      <c r="K275" t="s">
        <v>1583</v>
      </c>
      <c r="L275" t="s">
        <v>1933</v>
      </c>
      <c r="M275" s="217">
        <v>506325</v>
      </c>
      <c r="N275" t="s">
        <v>219</v>
      </c>
      <c r="O275" t="s">
        <v>220</v>
      </c>
      <c r="P275" t="str">
        <f t="shared" si="123"/>
        <v>3</v>
      </c>
      <c r="Q275" s="149">
        <v>20310</v>
      </c>
      <c r="R275" t="s">
        <v>447</v>
      </c>
      <c r="S275" t="s">
        <v>448</v>
      </c>
      <c r="T275" t="s">
        <v>368</v>
      </c>
      <c r="U275" t="s">
        <v>61</v>
      </c>
      <c r="V275">
        <v>2921</v>
      </c>
      <c r="W275" t="s">
        <v>1579</v>
      </c>
      <c r="X275" t="s">
        <v>2008</v>
      </c>
      <c r="Y275" s="95">
        <v>43480</v>
      </c>
      <c r="Z275" t="s">
        <v>63</v>
      </c>
      <c r="AA275" t="s">
        <v>118</v>
      </c>
      <c r="AB275" t="s">
        <v>162</v>
      </c>
      <c r="AC275" t="s">
        <v>4386</v>
      </c>
      <c r="AD275" t="s">
        <v>2011</v>
      </c>
      <c r="AF275" t="s">
        <v>4387</v>
      </c>
      <c r="AG275" t="s">
        <v>1938</v>
      </c>
      <c r="AI275" s="146" t="s">
        <v>5014</v>
      </c>
      <c r="AJ275" t="str">
        <f t="shared" si="124"/>
        <v>Active</v>
      </c>
      <c r="AK275">
        <f t="shared" si="125"/>
        <v>1079124</v>
      </c>
      <c r="AL275" t="str">
        <f t="shared" si="126"/>
        <v>福留 裕枝</v>
      </c>
      <c r="AM275" s="155" t="e">
        <f>+VLOOKUP($AK275,#REF!,3,0)</f>
        <v>#REF!</v>
      </c>
      <c r="AN275" t="e">
        <f t="shared" si="127"/>
        <v>#REF!</v>
      </c>
      <c r="AO275" s="154" t="s">
        <v>54</v>
      </c>
      <c r="AP275" t="e">
        <f>VLOOKUP(AM275,#REF!,2,0)</f>
        <v>#REF!</v>
      </c>
      <c r="AQ275" t="e">
        <f>VLOOKUP(AM275,#REF!,3,0)</f>
        <v>#REF!</v>
      </c>
      <c r="AR275" t="e">
        <f>VLOOKUP(AM275,#REF!,4,0)</f>
        <v>#REF!</v>
      </c>
      <c r="AS275" t="str">
        <f t="shared" si="120"/>
        <v>Oracle Consulting Services</v>
      </c>
      <c r="AT275" t="e">
        <f>VLOOKUP(AM275,#REF!,6,0)</f>
        <v>#REF!</v>
      </c>
      <c r="AU275" t="e">
        <f>VLOOKUP(AM275,#REF!,7,0)</f>
        <v>#REF!</v>
      </c>
      <c r="AV275" t="e">
        <f>VLOOKUP(AM275,#REF!,8,0)</f>
        <v>#REF!</v>
      </c>
      <c r="AW275" s="155">
        <v>506325</v>
      </c>
      <c r="AX275" t="str">
        <f>VLOOKUP($BA275,Jobcodemaster!$A:$J,4,0)</f>
        <v>IC1</v>
      </c>
      <c r="AY275" t="str">
        <f>VLOOKUP($BA275,Jobcodemaster!$A:$J,5,0)</f>
        <v>L3</v>
      </c>
      <c r="AZ275" t="str">
        <f t="shared" si="128"/>
        <v>3</v>
      </c>
      <c r="BA275" s="155">
        <f t="shared" si="129"/>
        <v>20310</v>
      </c>
      <c r="BB275" t="str">
        <f>VLOOKUP($BA275,Jobcodemaster!$A:$J,7,0)</f>
        <v>20310.Staff Consultant - IC1</v>
      </c>
      <c r="BC275" t="str">
        <f>VLOOKUP($BA275,Jobcodemaster!$A:$J,9,0)</f>
        <v>Staff Consultant</v>
      </c>
      <c r="BD275" t="str">
        <f>VLOOKUP($BA275,Jobcodemaster!$A:$J,2,0)</f>
        <v>Delivery</v>
      </c>
      <c r="BE275" t="str">
        <f>VLOOKUP($BA275,Jobcodemaster!$A:$J,3,0)</f>
        <v>B</v>
      </c>
      <c r="BF275" t="e">
        <f>VLOOKUP(AM275,#REF!,14,0)</f>
        <v>#REF!</v>
      </c>
      <c r="BG275" t="e">
        <f>VLOOKUP(AM275,#REF!,15,0)</f>
        <v>#REF!</v>
      </c>
      <c r="BH275" t="str">
        <f t="shared" si="130"/>
        <v>yuki.fukutome@oracle.com</v>
      </c>
      <c r="BI275" s="95">
        <f t="shared" si="131"/>
        <v>43480</v>
      </c>
      <c r="BJ275" t="str">
        <f t="shared" si="132"/>
        <v>C</v>
      </c>
      <c r="BK275" t="str">
        <f t="shared" si="133"/>
        <v>JP-Tokyo-Akasaka Office</v>
      </c>
      <c r="BL275" t="str">
        <f t="shared" si="134"/>
        <v>ACB</v>
      </c>
      <c r="BM275" t="str">
        <f t="shared" si="135"/>
        <v>ﾌｸﾄﾒ ﾕｷ</v>
      </c>
      <c r="BN275" t="str">
        <f t="shared" si="136"/>
        <v>Yuki Fukutome</v>
      </c>
      <c r="BO275" s="164">
        <f t="shared" si="137"/>
        <v>0</v>
      </c>
      <c r="BP275" t="str">
        <f t="shared" si="138"/>
        <v>ふくとめ ゆき</v>
      </c>
      <c r="BQ275" t="e">
        <f>VLOOKUP(AM275,#REF!,12,0)</f>
        <v>#REF!</v>
      </c>
      <c r="BS275" s="173" t="str">
        <f t="shared" si="139"/>
        <v/>
      </c>
      <c r="BT275" s="173" t="str">
        <f t="shared" si="139"/>
        <v/>
      </c>
      <c r="BU275" s="173" t="str">
        <f t="shared" si="139"/>
        <v/>
      </c>
      <c r="BV275" s="173" t="str">
        <f t="shared" si="121"/>
        <v/>
      </c>
      <c r="BW275" s="173" t="e">
        <f t="shared" si="140"/>
        <v>#REF!</v>
      </c>
      <c r="BX275" s="173" t="str">
        <f t="shared" si="141"/>
        <v/>
      </c>
      <c r="BY275" s="174" t="str">
        <f t="shared" si="142"/>
        <v/>
      </c>
      <c r="BZ275" t="str">
        <f t="shared" si="143"/>
        <v/>
      </c>
      <c r="CA275" s="214" t="str">
        <f t="shared" si="144"/>
        <v/>
      </c>
      <c r="CB275" t="str">
        <f t="shared" si="145"/>
        <v/>
      </c>
      <c r="CC275" t="e">
        <f t="shared" si="146"/>
        <v>#REF!</v>
      </c>
      <c r="CD275" t="e">
        <f t="shared" si="122"/>
        <v>#REF!</v>
      </c>
      <c r="CE275" t="str">
        <f t="shared" si="147"/>
        <v/>
      </c>
      <c r="CF275" t="str">
        <f t="shared" si="148"/>
        <v/>
      </c>
      <c r="CG275" t="str">
        <f t="shared" si="149"/>
        <v/>
      </c>
    </row>
    <row r="276" spans="1:85">
      <c r="A276" t="s">
        <v>51</v>
      </c>
      <c r="B276">
        <v>8489</v>
      </c>
      <c r="C276" t="s">
        <v>2014</v>
      </c>
      <c r="D276" t="s">
        <v>1931</v>
      </c>
      <c r="E276" t="s">
        <v>54</v>
      </c>
      <c r="F276" t="s">
        <v>397</v>
      </c>
      <c r="G276" t="s">
        <v>1581</v>
      </c>
      <c r="H276" t="s">
        <v>1932</v>
      </c>
      <c r="I276" t="s">
        <v>55</v>
      </c>
      <c r="J276" t="s">
        <v>398</v>
      </c>
      <c r="K276" t="s">
        <v>1583</v>
      </c>
      <c r="L276" t="s">
        <v>1933</v>
      </c>
      <c r="M276" s="217">
        <v>506325</v>
      </c>
      <c r="N276" t="s">
        <v>219</v>
      </c>
      <c r="O276" t="s">
        <v>355</v>
      </c>
      <c r="P276" t="str">
        <f t="shared" si="123"/>
        <v>2</v>
      </c>
      <c r="Q276" s="149">
        <v>20110</v>
      </c>
      <c r="R276" t="s">
        <v>568</v>
      </c>
      <c r="S276" t="s">
        <v>569</v>
      </c>
      <c r="T276" t="s">
        <v>368</v>
      </c>
      <c r="U276" t="s">
        <v>61</v>
      </c>
      <c r="V276">
        <v>2921</v>
      </c>
      <c r="W276" t="s">
        <v>1579</v>
      </c>
      <c r="X276" t="s">
        <v>2015</v>
      </c>
      <c r="Y276" s="95">
        <v>42461</v>
      </c>
      <c r="Z276" t="s">
        <v>201</v>
      </c>
      <c r="AA276" t="s">
        <v>64</v>
      </c>
      <c r="AB276" t="s">
        <v>162</v>
      </c>
      <c r="AC276" t="s">
        <v>4388</v>
      </c>
      <c r="AD276" t="s">
        <v>2017</v>
      </c>
      <c r="AF276" t="s">
        <v>2018</v>
      </c>
      <c r="AG276" t="s">
        <v>1938</v>
      </c>
      <c r="AI276" s="146" t="s">
        <v>5014</v>
      </c>
      <c r="AJ276" t="str">
        <f t="shared" si="124"/>
        <v>Active</v>
      </c>
      <c r="AK276">
        <f t="shared" si="125"/>
        <v>8489</v>
      </c>
      <c r="AL276" t="str">
        <f t="shared" si="126"/>
        <v>萩原 智子</v>
      </c>
      <c r="AM276" s="155" t="e">
        <f>+VLOOKUP($AK276,#REF!,3,0)</f>
        <v>#REF!</v>
      </c>
      <c r="AN276" t="e">
        <f t="shared" si="127"/>
        <v>#REF!</v>
      </c>
      <c r="AO276" s="154" t="s">
        <v>54</v>
      </c>
      <c r="AP276" t="e">
        <f>VLOOKUP(AM276,#REF!,2,0)</f>
        <v>#REF!</v>
      </c>
      <c r="AQ276" t="e">
        <f>VLOOKUP(AM276,#REF!,3,0)</f>
        <v>#REF!</v>
      </c>
      <c r="AR276" t="e">
        <f>VLOOKUP(AM276,#REF!,4,0)</f>
        <v>#REF!</v>
      </c>
      <c r="AS276" t="str">
        <f t="shared" si="120"/>
        <v>Oracle Consulting Services</v>
      </c>
      <c r="AT276" t="e">
        <f>VLOOKUP(AM276,#REF!,6,0)</f>
        <v>#REF!</v>
      </c>
      <c r="AU276" t="e">
        <f>VLOOKUP(AM276,#REF!,7,0)</f>
        <v>#REF!</v>
      </c>
      <c r="AV276" t="e">
        <f>VLOOKUP(AM276,#REF!,8,0)</f>
        <v>#REF!</v>
      </c>
      <c r="AW276" s="155">
        <v>506325</v>
      </c>
      <c r="AX276" t="str">
        <f>VLOOKUP($BA276,Jobcodemaster!$A:$J,4,0)</f>
        <v>IC1</v>
      </c>
      <c r="AY276" t="str">
        <f>VLOOKUP($BA276,Jobcodemaster!$A:$J,5,0)</f>
        <v>L2</v>
      </c>
      <c r="AZ276" t="str">
        <f t="shared" si="128"/>
        <v>2</v>
      </c>
      <c r="BA276" s="155">
        <f t="shared" si="129"/>
        <v>20110</v>
      </c>
      <c r="BB276" t="str">
        <f>VLOOKUP($BA276,Jobcodemaster!$A:$J,7,0)</f>
        <v>20110.Associate Consultant - IC1</v>
      </c>
      <c r="BC276" t="str">
        <f>VLOOKUP($BA276,Jobcodemaster!$A:$J,9,0)</f>
        <v>Associate Consultant</v>
      </c>
      <c r="BD276" t="str">
        <f>VLOOKUP($BA276,Jobcodemaster!$A:$J,2,0)</f>
        <v>Delivery</v>
      </c>
      <c r="BE276" t="str">
        <f>VLOOKUP($BA276,Jobcodemaster!$A:$J,3,0)</f>
        <v>B</v>
      </c>
      <c r="BF276" t="e">
        <f>VLOOKUP(AM276,#REF!,14,0)</f>
        <v>#REF!</v>
      </c>
      <c r="BG276" t="e">
        <f>VLOOKUP(AM276,#REF!,15,0)</f>
        <v>#REF!</v>
      </c>
      <c r="BH276" t="str">
        <f t="shared" si="130"/>
        <v>tomoko.hagiwara@oracle.com</v>
      </c>
      <c r="BI276" s="95">
        <f t="shared" si="131"/>
        <v>42461</v>
      </c>
      <c r="BJ276" t="str">
        <f t="shared" si="132"/>
        <v>NG</v>
      </c>
      <c r="BK276" t="str">
        <f t="shared" si="133"/>
        <v>JP-Tokyo-OAC</v>
      </c>
      <c r="BL276" t="str">
        <f t="shared" si="134"/>
        <v>ACB</v>
      </c>
      <c r="BM276" t="str">
        <f t="shared" si="135"/>
        <v>ﾊｷﾞﾜﾗ ﾄﾓｺ</v>
      </c>
      <c r="BN276" t="str">
        <f t="shared" si="136"/>
        <v>Tomoko Hagiwara</v>
      </c>
      <c r="BO276" s="164">
        <f t="shared" si="137"/>
        <v>0</v>
      </c>
      <c r="BP276" t="str">
        <f t="shared" si="138"/>
        <v>はぎわら ともこ</v>
      </c>
      <c r="BQ276" t="e">
        <f>VLOOKUP(AM276,#REF!,12,0)</f>
        <v>#REF!</v>
      </c>
      <c r="BS276" s="173" t="str">
        <f t="shared" si="139"/>
        <v/>
      </c>
      <c r="BT276" s="173" t="str">
        <f t="shared" si="139"/>
        <v/>
      </c>
      <c r="BU276" s="173" t="str">
        <f t="shared" si="139"/>
        <v/>
      </c>
      <c r="BV276" s="173" t="str">
        <f t="shared" si="121"/>
        <v/>
      </c>
      <c r="BW276" s="173" t="e">
        <f t="shared" si="140"/>
        <v>#REF!</v>
      </c>
      <c r="BX276" s="173" t="str">
        <f t="shared" si="141"/>
        <v/>
      </c>
      <c r="BY276" s="174" t="str">
        <f t="shared" si="142"/>
        <v/>
      </c>
      <c r="BZ276" t="str">
        <f t="shared" si="143"/>
        <v/>
      </c>
      <c r="CA276" s="214" t="str">
        <f t="shared" si="144"/>
        <v/>
      </c>
      <c r="CB276" t="str">
        <f t="shared" si="145"/>
        <v/>
      </c>
      <c r="CC276" t="e">
        <f t="shared" si="146"/>
        <v>#REF!</v>
      </c>
      <c r="CD276" t="e">
        <f t="shared" si="122"/>
        <v>#REF!</v>
      </c>
      <c r="CE276" t="str">
        <f t="shared" si="147"/>
        <v/>
      </c>
      <c r="CF276" t="str">
        <f t="shared" si="148"/>
        <v/>
      </c>
      <c r="CG276" t="str">
        <f t="shared" si="149"/>
        <v/>
      </c>
    </row>
    <row r="277" spans="1:85">
      <c r="A277" t="s">
        <v>51</v>
      </c>
      <c r="B277">
        <v>1022253</v>
      </c>
      <c r="C277" t="s">
        <v>2020</v>
      </c>
      <c r="D277" t="s">
        <v>1931</v>
      </c>
      <c r="E277" t="s">
        <v>54</v>
      </c>
      <c r="F277" t="s">
        <v>397</v>
      </c>
      <c r="G277" t="s">
        <v>1581</v>
      </c>
      <c r="H277" t="s">
        <v>1932</v>
      </c>
      <c r="I277" t="s">
        <v>55</v>
      </c>
      <c r="J277" t="s">
        <v>398</v>
      </c>
      <c r="K277" t="s">
        <v>1583</v>
      </c>
      <c r="L277" t="s">
        <v>1933</v>
      </c>
      <c r="M277" s="217">
        <v>506325</v>
      </c>
      <c r="N277" t="s">
        <v>219</v>
      </c>
      <c r="O277" t="s">
        <v>355</v>
      </c>
      <c r="P277" t="str">
        <f t="shared" si="123"/>
        <v>2</v>
      </c>
      <c r="Q277" s="150">
        <v>20110</v>
      </c>
      <c r="R277" s="144" t="s">
        <v>568</v>
      </c>
      <c r="S277" t="s">
        <v>357</v>
      </c>
      <c r="T277" t="s">
        <v>127</v>
      </c>
      <c r="U277" t="s">
        <v>128</v>
      </c>
      <c r="V277">
        <v>2921</v>
      </c>
      <c r="W277" t="s">
        <v>1579</v>
      </c>
      <c r="X277" t="s">
        <v>2021</v>
      </c>
      <c r="Y277" s="95">
        <v>43191</v>
      </c>
      <c r="Z277" t="s">
        <v>201</v>
      </c>
      <c r="AA277" t="s">
        <v>118</v>
      </c>
      <c r="AB277" t="s">
        <v>162</v>
      </c>
      <c r="AC277" t="s">
        <v>4389</v>
      </c>
      <c r="AD277" t="s">
        <v>2023</v>
      </c>
      <c r="AF277" t="s">
        <v>2024</v>
      </c>
      <c r="AG277" t="s">
        <v>1938</v>
      </c>
      <c r="AI277" s="146" t="s">
        <v>5024</v>
      </c>
      <c r="AJ277" t="str">
        <f t="shared" si="124"/>
        <v>Active</v>
      </c>
      <c r="AK277">
        <f t="shared" si="125"/>
        <v>1022253</v>
      </c>
      <c r="AL277" t="str">
        <f t="shared" si="126"/>
        <v>山本 裕貴</v>
      </c>
      <c r="AM277" s="155" t="e">
        <f>+VLOOKUP($AK277,#REF!,3,0)</f>
        <v>#REF!</v>
      </c>
      <c r="AN277" t="e">
        <f t="shared" si="127"/>
        <v>#REF!</v>
      </c>
      <c r="AO277" s="154" t="s">
        <v>54</v>
      </c>
      <c r="AP277" t="e">
        <f>VLOOKUP(AM277,#REF!,2,0)</f>
        <v>#REF!</v>
      </c>
      <c r="AQ277" t="e">
        <f>VLOOKUP(AM277,#REF!,3,0)</f>
        <v>#REF!</v>
      </c>
      <c r="AR277" t="e">
        <f>VLOOKUP(AM277,#REF!,4,0)</f>
        <v>#REF!</v>
      </c>
      <c r="AS277" t="str">
        <f t="shared" si="120"/>
        <v>Oracle Consulting Services</v>
      </c>
      <c r="AT277" t="e">
        <f>VLOOKUP(AM277,#REF!,6,0)</f>
        <v>#REF!</v>
      </c>
      <c r="AU277" t="e">
        <f>VLOOKUP(AM277,#REF!,7,0)</f>
        <v>#REF!</v>
      </c>
      <c r="AV277" t="e">
        <f>VLOOKUP(AM277,#REF!,8,0)</f>
        <v>#REF!</v>
      </c>
      <c r="AW277" s="155">
        <v>506325</v>
      </c>
      <c r="AX277" t="str">
        <f>VLOOKUP($BA277,Jobcodemaster!$A:$J,4,0)</f>
        <v>IC1</v>
      </c>
      <c r="AY277" t="str">
        <f>VLOOKUP($BA277,Jobcodemaster!$A:$J,5,0)</f>
        <v>L2</v>
      </c>
      <c r="AZ277" t="str">
        <f t="shared" si="128"/>
        <v>2</v>
      </c>
      <c r="BA277" s="155">
        <f t="shared" si="129"/>
        <v>20110</v>
      </c>
      <c r="BB277" t="str">
        <f>VLOOKUP($BA277,Jobcodemaster!$A:$J,7,0)</f>
        <v>20110.Associate Consultant - IC1</v>
      </c>
      <c r="BC277" t="str">
        <f>VLOOKUP($BA277,Jobcodemaster!$A:$J,9,0)</f>
        <v>Associate Consultant</v>
      </c>
      <c r="BD277" t="str">
        <f>VLOOKUP($BA277,Jobcodemaster!$A:$J,2,0)</f>
        <v>Delivery</v>
      </c>
      <c r="BE277" t="str">
        <f>VLOOKUP($BA277,Jobcodemaster!$A:$J,3,0)</f>
        <v>B</v>
      </c>
      <c r="BF277" t="e">
        <f>VLOOKUP(AM277,#REF!,14,0)</f>
        <v>#REF!</v>
      </c>
      <c r="BG277" t="e">
        <f>VLOOKUP(AM277,#REF!,15,0)</f>
        <v>#REF!</v>
      </c>
      <c r="BH277" t="str">
        <f t="shared" si="130"/>
        <v>hiroki.yamamoto@oracle.com</v>
      </c>
      <c r="BI277" s="95">
        <f t="shared" si="131"/>
        <v>43191</v>
      </c>
      <c r="BJ277" t="str">
        <f t="shared" si="132"/>
        <v>NG</v>
      </c>
      <c r="BK277" t="str">
        <f t="shared" si="133"/>
        <v>JP-Tokyo-Akasaka Office</v>
      </c>
      <c r="BL277" t="str">
        <f t="shared" si="134"/>
        <v>ACB</v>
      </c>
      <c r="BM277" t="str">
        <f t="shared" si="135"/>
        <v>ﾔﾏﾓﾄ ﾋﾛｷ</v>
      </c>
      <c r="BN277" t="str">
        <f t="shared" si="136"/>
        <v>Hiroki Yamamoto</v>
      </c>
      <c r="BO277" s="164">
        <f t="shared" si="137"/>
        <v>0</v>
      </c>
      <c r="BP277" t="str">
        <f t="shared" si="138"/>
        <v>やまもと ひろき</v>
      </c>
      <c r="BQ277" t="e">
        <f>VLOOKUP(AM277,#REF!,12,0)</f>
        <v>#REF!</v>
      </c>
      <c r="BS277" s="173" t="str">
        <f t="shared" si="139"/>
        <v/>
      </c>
      <c r="BT277" s="173" t="str">
        <f t="shared" si="139"/>
        <v/>
      </c>
      <c r="BU277" s="173" t="str">
        <f t="shared" si="139"/>
        <v/>
      </c>
      <c r="BV277" s="173" t="str">
        <f t="shared" si="121"/>
        <v/>
      </c>
      <c r="BW277" s="173" t="e">
        <f t="shared" si="140"/>
        <v>#REF!</v>
      </c>
      <c r="BX277" s="173" t="str">
        <f t="shared" si="141"/>
        <v/>
      </c>
      <c r="BY277" s="174" t="str">
        <f t="shared" si="142"/>
        <v/>
      </c>
      <c r="BZ277" t="str">
        <f t="shared" si="143"/>
        <v/>
      </c>
      <c r="CA277" s="214" t="str">
        <f t="shared" si="144"/>
        <v/>
      </c>
      <c r="CB277" t="str">
        <f t="shared" si="145"/>
        <v/>
      </c>
      <c r="CC277" t="e">
        <f t="shared" si="146"/>
        <v>#REF!</v>
      </c>
      <c r="CD277" t="e">
        <f t="shared" si="122"/>
        <v>#REF!</v>
      </c>
      <c r="CE277" t="str">
        <f t="shared" si="147"/>
        <v/>
      </c>
      <c r="CF277" t="str">
        <f t="shared" si="148"/>
        <v/>
      </c>
      <c r="CG277" t="str">
        <f t="shared" si="149"/>
        <v/>
      </c>
    </row>
    <row r="278" spans="1:85">
      <c r="A278" t="s">
        <v>51</v>
      </c>
      <c r="B278">
        <v>1029471</v>
      </c>
      <c r="C278" t="s">
        <v>2026</v>
      </c>
      <c r="D278" t="s">
        <v>2027</v>
      </c>
      <c r="E278" t="s">
        <v>54</v>
      </c>
      <c r="F278" t="s">
        <v>2028</v>
      </c>
      <c r="G278" t="s">
        <v>2028</v>
      </c>
      <c r="H278" t="s">
        <v>2028</v>
      </c>
      <c r="I278" t="s">
        <v>55</v>
      </c>
      <c r="J278" t="s">
        <v>2030</v>
      </c>
      <c r="K278" t="s">
        <v>2030</v>
      </c>
      <c r="L278" t="s">
        <v>2030</v>
      </c>
      <c r="M278" s="217">
        <v>508835</v>
      </c>
      <c r="N278" t="s">
        <v>243</v>
      </c>
      <c r="O278" t="s">
        <v>234</v>
      </c>
      <c r="P278" t="str">
        <f t="shared" si="123"/>
        <v>8</v>
      </c>
      <c r="Q278">
        <v>21650</v>
      </c>
      <c r="R278" t="s">
        <v>1593</v>
      </c>
      <c r="S278" t="s">
        <v>1594</v>
      </c>
      <c r="T278" t="s">
        <v>529</v>
      </c>
      <c r="U278" t="s">
        <v>61</v>
      </c>
      <c r="V278">
        <v>1737</v>
      </c>
      <c r="W278" t="s">
        <v>395</v>
      </c>
      <c r="X278" t="s">
        <v>2032</v>
      </c>
      <c r="Y278" s="95">
        <v>43236</v>
      </c>
      <c r="Z278" t="s">
        <v>63</v>
      </c>
      <c r="AA278" t="s">
        <v>118</v>
      </c>
      <c r="AB278" t="s">
        <v>150</v>
      </c>
      <c r="AC278" t="s">
        <v>4390</v>
      </c>
      <c r="AD278" t="s">
        <v>2034</v>
      </c>
      <c r="AF278" t="s">
        <v>2035</v>
      </c>
      <c r="AG278" t="s">
        <v>2036</v>
      </c>
      <c r="AI278" s="146" t="e">
        <v>#N/A</v>
      </c>
      <c r="AJ278" t="str">
        <f t="shared" si="124"/>
        <v>Active</v>
      </c>
      <c r="AK278">
        <f t="shared" si="125"/>
        <v>1029471</v>
      </c>
      <c r="AL278" t="str">
        <f t="shared" si="126"/>
        <v>原 露子</v>
      </c>
      <c r="AM278" s="155" t="e">
        <f>+VLOOKUP($AK278,#REF!,3,0)</f>
        <v>#REF!</v>
      </c>
      <c r="AN278" t="e">
        <f t="shared" si="127"/>
        <v>#REF!</v>
      </c>
      <c r="AO278" s="154" t="s">
        <v>54</v>
      </c>
      <c r="AP278" t="e">
        <f>VLOOKUP(AM278,#REF!,2,0)</f>
        <v>#REF!</v>
      </c>
      <c r="AQ278" t="e">
        <f>VLOOKUP(AM278,#REF!,3,0)</f>
        <v>#REF!</v>
      </c>
      <c r="AR278" t="e">
        <f>VLOOKUP(AM278,#REF!,4,0)</f>
        <v>#REF!</v>
      </c>
      <c r="AS278" t="str">
        <f t="shared" si="120"/>
        <v>Oracle Consulting Services</v>
      </c>
      <c r="AT278" t="e">
        <f>VLOOKUP(AM278,#REF!,6,0)</f>
        <v>#REF!</v>
      </c>
      <c r="AU278" t="e">
        <f>VLOOKUP(AM278,#REF!,7,0)</f>
        <v>#REF!</v>
      </c>
      <c r="AV278" t="e">
        <f>VLOOKUP(AM278,#REF!,8,0)</f>
        <v>#REF!</v>
      </c>
      <c r="AW278" s="155">
        <v>508835</v>
      </c>
      <c r="AX278" t="str">
        <f>VLOOKUP($BA278,Jobcodemaster!$A:$J,4,0)</f>
        <v>IC5</v>
      </c>
      <c r="AY278" t="str">
        <f>VLOOKUP($BA278,Jobcodemaster!$A:$J,5,0)</f>
        <v>L8</v>
      </c>
      <c r="AZ278" t="str">
        <f t="shared" si="128"/>
        <v>8</v>
      </c>
      <c r="BA278" s="155">
        <f t="shared" si="129"/>
        <v>21650</v>
      </c>
      <c r="BB278" t="str">
        <f>VLOOKUP($BA278,Jobcodemaster!$A:$J,7,0)</f>
        <v>21650.Consulting Solution Director -IC5</v>
      </c>
      <c r="BC278" t="str">
        <f>VLOOKUP($BA278,Jobcodemaster!$A:$J,9,0)</f>
        <v>Consulting Solution Director</v>
      </c>
      <c r="BD278" t="str">
        <f>VLOOKUP($BA278,Jobcodemaster!$A:$J,2,0)</f>
        <v>Solution</v>
      </c>
      <c r="BE278" t="str">
        <f>VLOOKUP($BA278,Jobcodemaster!$A:$J,3,0)</f>
        <v>B</v>
      </c>
      <c r="BF278" t="e">
        <f>VLOOKUP(AM278,#REF!,14,0)</f>
        <v>#REF!</v>
      </c>
      <c r="BG278" t="e">
        <f>VLOOKUP(AM278,#REF!,15,0)</f>
        <v>#REF!</v>
      </c>
      <c r="BH278" t="str">
        <f t="shared" si="130"/>
        <v>tsuyuko.hara@oracle.com</v>
      </c>
      <c r="BI278" s="95">
        <f t="shared" si="131"/>
        <v>43236</v>
      </c>
      <c r="BJ278" t="str">
        <f t="shared" si="132"/>
        <v>C</v>
      </c>
      <c r="BK278" t="str">
        <f t="shared" si="133"/>
        <v>JP-Tokyo-Akasaka Office</v>
      </c>
      <c r="BL278" t="str">
        <f t="shared" si="134"/>
        <v>-</v>
      </c>
      <c r="BM278" t="str">
        <f t="shared" si="135"/>
        <v>ﾊﾗ ﾂﾕｺ</v>
      </c>
      <c r="BN278" t="str">
        <f t="shared" si="136"/>
        <v>Tsuyuko Hara</v>
      </c>
      <c r="BO278" s="164">
        <f t="shared" si="137"/>
        <v>0</v>
      </c>
      <c r="BP278" t="str">
        <f t="shared" si="138"/>
        <v>はら つゆこ</v>
      </c>
      <c r="BQ278" t="e">
        <f>VLOOKUP(AM278,#REF!,12,0)</f>
        <v>#REF!</v>
      </c>
      <c r="BS278" s="173" t="str">
        <f t="shared" si="139"/>
        <v/>
      </c>
      <c r="BT278" s="173" t="str">
        <f t="shared" si="139"/>
        <v/>
      </c>
      <c r="BU278" s="173" t="str">
        <f t="shared" si="139"/>
        <v/>
      </c>
      <c r="BV278" s="173" t="str">
        <f t="shared" si="121"/>
        <v/>
      </c>
      <c r="BW278" s="173" t="e">
        <f t="shared" si="140"/>
        <v>#REF!</v>
      </c>
      <c r="BX278" s="173" t="str">
        <f t="shared" si="141"/>
        <v/>
      </c>
      <c r="BY278" s="174" t="str">
        <f t="shared" si="142"/>
        <v/>
      </c>
      <c r="BZ278" t="str">
        <f t="shared" si="143"/>
        <v/>
      </c>
      <c r="CA278" s="214" t="str">
        <f t="shared" si="144"/>
        <v/>
      </c>
      <c r="CB278" t="str">
        <f t="shared" si="145"/>
        <v/>
      </c>
      <c r="CC278" t="e">
        <f t="shared" si="146"/>
        <v>#REF!</v>
      </c>
      <c r="CD278" t="e">
        <f t="shared" si="122"/>
        <v>#REF!</v>
      </c>
      <c r="CE278" t="str">
        <f t="shared" si="147"/>
        <v/>
      </c>
      <c r="CF278" t="str">
        <f t="shared" si="148"/>
        <v/>
      </c>
      <c r="CG278" t="str">
        <f t="shared" si="149"/>
        <v/>
      </c>
    </row>
    <row r="279" spans="1:85">
      <c r="A279" t="s">
        <v>51</v>
      </c>
      <c r="B279">
        <v>2087</v>
      </c>
      <c r="C279" t="s">
        <v>2038</v>
      </c>
      <c r="D279" t="s">
        <v>2027</v>
      </c>
      <c r="E279" t="s">
        <v>54</v>
      </c>
      <c r="F279" t="s">
        <v>2028</v>
      </c>
      <c r="G279" t="s">
        <v>2028</v>
      </c>
      <c r="H279" t="s">
        <v>2028</v>
      </c>
      <c r="I279" t="s">
        <v>55</v>
      </c>
      <c r="J279" t="s">
        <v>2030</v>
      </c>
      <c r="K279" t="s">
        <v>2030</v>
      </c>
      <c r="L279" t="s">
        <v>2030</v>
      </c>
      <c r="M279" s="217">
        <v>508835</v>
      </c>
      <c r="N279" t="s">
        <v>169</v>
      </c>
      <c r="O279" t="s">
        <v>170</v>
      </c>
      <c r="P279" t="str">
        <f t="shared" si="123"/>
        <v>7</v>
      </c>
      <c r="Q279">
        <v>21640</v>
      </c>
      <c r="R279" t="s">
        <v>1172</v>
      </c>
      <c r="S279" t="s">
        <v>1173</v>
      </c>
      <c r="T279" t="s">
        <v>529</v>
      </c>
      <c r="U279" t="s">
        <v>61</v>
      </c>
      <c r="V279">
        <v>1737</v>
      </c>
      <c r="W279" t="s">
        <v>395</v>
      </c>
      <c r="X279" t="s">
        <v>2040</v>
      </c>
      <c r="Y279" s="95">
        <v>36800</v>
      </c>
      <c r="Z279" t="s">
        <v>63</v>
      </c>
      <c r="AA279" t="s">
        <v>118</v>
      </c>
      <c r="AB279" t="s">
        <v>162</v>
      </c>
      <c r="AC279" t="s">
        <v>4391</v>
      </c>
      <c r="AD279" t="s">
        <v>2042</v>
      </c>
      <c r="AF279" t="s">
        <v>2043</v>
      </c>
      <c r="AG279" t="s">
        <v>2036</v>
      </c>
      <c r="AI279" s="146" t="e">
        <v>#N/A</v>
      </c>
      <c r="AJ279" t="str">
        <f t="shared" si="124"/>
        <v>Active</v>
      </c>
      <c r="AK279">
        <f t="shared" si="125"/>
        <v>2087</v>
      </c>
      <c r="AL279" t="str">
        <f t="shared" si="126"/>
        <v>飯塚 仁</v>
      </c>
      <c r="AM279" s="155" t="e">
        <f>+VLOOKUP($AK279,#REF!,3,0)</f>
        <v>#REF!</v>
      </c>
      <c r="AN279" t="e">
        <f t="shared" si="127"/>
        <v>#REF!</v>
      </c>
      <c r="AO279" s="154" t="s">
        <v>54</v>
      </c>
      <c r="AP279" t="e">
        <f>VLOOKUP(AM279,#REF!,2,0)</f>
        <v>#REF!</v>
      </c>
      <c r="AQ279" t="e">
        <f>VLOOKUP(AM279,#REF!,3,0)</f>
        <v>#REF!</v>
      </c>
      <c r="AR279" t="e">
        <f>VLOOKUP(AM279,#REF!,4,0)</f>
        <v>#REF!</v>
      </c>
      <c r="AS279" t="str">
        <f t="shared" si="120"/>
        <v>Oracle Consulting Services</v>
      </c>
      <c r="AT279" t="e">
        <f>VLOOKUP(AM279,#REF!,6,0)</f>
        <v>#REF!</v>
      </c>
      <c r="AU279" t="e">
        <f>VLOOKUP(AM279,#REF!,7,0)</f>
        <v>#REF!</v>
      </c>
      <c r="AV279" t="e">
        <f>VLOOKUP(AM279,#REF!,8,0)</f>
        <v>#REF!</v>
      </c>
      <c r="AW279" s="155">
        <v>508835</v>
      </c>
      <c r="AX279" t="str">
        <f>VLOOKUP($BA279,Jobcodemaster!$A:$J,4,0)</f>
        <v>IC4</v>
      </c>
      <c r="AY279" t="str">
        <f>VLOOKUP($BA279,Jobcodemaster!$A:$J,5,0)</f>
        <v>L7</v>
      </c>
      <c r="AZ279" t="str">
        <f t="shared" si="128"/>
        <v>7</v>
      </c>
      <c r="BA279" s="155">
        <f t="shared" si="129"/>
        <v>21640</v>
      </c>
      <c r="BB279" t="str">
        <f>VLOOKUP($BA279,Jobcodemaster!$A:$J,7,0)</f>
        <v>21640.Consulting Solution Manager - IC4</v>
      </c>
      <c r="BC279" t="str">
        <f>VLOOKUP($BA279,Jobcodemaster!$A:$J,9,0)</f>
        <v>Consulting Solution Manager</v>
      </c>
      <c r="BD279" t="str">
        <f>VLOOKUP($BA279,Jobcodemaster!$A:$J,2,0)</f>
        <v>Solution</v>
      </c>
      <c r="BE279" t="str">
        <f>VLOOKUP($BA279,Jobcodemaster!$A:$J,3,0)</f>
        <v>B</v>
      </c>
      <c r="BF279" t="e">
        <f>VLOOKUP(AM279,#REF!,14,0)</f>
        <v>#REF!</v>
      </c>
      <c r="BG279" t="e">
        <f>VLOOKUP(AM279,#REF!,15,0)</f>
        <v>#REF!</v>
      </c>
      <c r="BH279" t="str">
        <f t="shared" si="130"/>
        <v>hitoshi.iizuka@oracle.com</v>
      </c>
      <c r="BI279" s="95">
        <f t="shared" si="131"/>
        <v>36800</v>
      </c>
      <c r="BJ279" t="str">
        <f t="shared" si="132"/>
        <v>C</v>
      </c>
      <c r="BK279" t="str">
        <f t="shared" si="133"/>
        <v>JP-Tokyo-Akasaka Office</v>
      </c>
      <c r="BL279" t="str">
        <f t="shared" si="134"/>
        <v>ACB</v>
      </c>
      <c r="BM279" t="str">
        <f t="shared" si="135"/>
        <v>ｲｲﾂﾞｶ ﾋﾄｼ</v>
      </c>
      <c r="BN279" t="str">
        <f t="shared" si="136"/>
        <v>Hitoshi Iizuka</v>
      </c>
      <c r="BO279" s="164">
        <f t="shared" si="137"/>
        <v>0</v>
      </c>
      <c r="BP279" t="str">
        <f t="shared" si="138"/>
        <v>いいづか ひとし</v>
      </c>
      <c r="BQ279" t="e">
        <f>VLOOKUP(AM279,#REF!,12,0)</f>
        <v>#REF!</v>
      </c>
      <c r="BS279" s="173" t="str">
        <f t="shared" si="139"/>
        <v/>
      </c>
      <c r="BT279" s="173" t="str">
        <f t="shared" si="139"/>
        <v/>
      </c>
      <c r="BU279" s="173" t="str">
        <f t="shared" si="139"/>
        <v/>
      </c>
      <c r="BV279" s="173" t="str">
        <f t="shared" si="121"/>
        <v/>
      </c>
      <c r="BW279" s="173" t="e">
        <f t="shared" si="140"/>
        <v>#REF!</v>
      </c>
      <c r="BX279" s="173" t="str">
        <f t="shared" si="141"/>
        <v/>
      </c>
      <c r="BY279" s="174" t="str">
        <f t="shared" si="142"/>
        <v/>
      </c>
      <c r="BZ279" t="str">
        <f t="shared" si="143"/>
        <v/>
      </c>
      <c r="CA279" s="214" t="str">
        <f t="shared" si="144"/>
        <v/>
      </c>
      <c r="CB279" t="str">
        <f t="shared" si="145"/>
        <v/>
      </c>
      <c r="CC279" t="e">
        <f t="shared" si="146"/>
        <v>#REF!</v>
      </c>
      <c r="CD279" t="e">
        <f t="shared" si="122"/>
        <v>#REF!</v>
      </c>
      <c r="CE279" t="str">
        <f t="shared" si="147"/>
        <v/>
      </c>
      <c r="CF279" t="str">
        <f t="shared" si="148"/>
        <v/>
      </c>
      <c r="CG279" t="str">
        <f t="shared" si="149"/>
        <v/>
      </c>
    </row>
    <row r="280" spans="1:85">
      <c r="A280" t="s">
        <v>51</v>
      </c>
      <c r="B280">
        <v>2499</v>
      </c>
      <c r="C280" t="s">
        <v>2045</v>
      </c>
      <c r="D280" t="s">
        <v>2027</v>
      </c>
      <c r="E280" t="s">
        <v>54</v>
      </c>
      <c r="F280" t="s">
        <v>2028</v>
      </c>
      <c r="G280" t="s">
        <v>2028</v>
      </c>
      <c r="H280" t="s">
        <v>2028</v>
      </c>
      <c r="I280" t="s">
        <v>55</v>
      </c>
      <c r="J280" t="s">
        <v>2030</v>
      </c>
      <c r="K280" t="s">
        <v>2030</v>
      </c>
      <c r="L280" t="s">
        <v>2030</v>
      </c>
      <c r="M280" s="217">
        <v>508835</v>
      </c>
      <c r="N280" t="s">
        <v>123</v>
      </c>
      <c r="O280" t="s">
        <v>158</v>
      </c>
      <c r="P280" t="str">
        <f t="shared" si="123"/>
        <v>6</v>
      </c>
      <c r="Q280">
        <v>21630</v>
      </c>
      <c r="R280" t="s">
        <v>527</v>
      </c>
      <c r="S280" t="s">
        <v>528</v>
      </c>
      <c r="T280" t="s">
        <v>529</v>
      </c>
      <c r="U280" t="s">
        <v>61</v>
      </c>
      <c r="V280">
        <v>1737</v>
      </c>
      <c r="W280" t="s">
        <v>395</v>
      </c>
      <c r="X280" t="s">
        <v>2046</v>
      </c>
      <c r="Y280" s="95">
        <v>37347</v>
      </c>
      <c r="Z280" t="s">
        <v>63</v>
      </c>
      <c r="AA280" t="s">
        <v>118</v>
      </c>
      <c r="AB280" t="s">
        <v>162</v>
      </c>
      <c r="AC280" t="s">
        <v>4392</v>
      </c>
      <c r="AD280" t="s">
        <v>2048</v>
      </c>
      <c r="AF280" t="s">
        <v>2049</v>
      </c>
      <c r="AG280" t="s">
        <v>2036</v>
      </c>
      <c r="AI280" s="146" t="e">
        <v>#N/A</v>
      </c>
      <c r="AJ280" t="str">
        <f t="shared" si="124"/>
        <v>Active</v>
      </c>
      <c r="AK280">
        <f t="shared" si="125"/>
        <v>2499</v>
      </c>
      <c r="AL280" t="str">
        <f t="shared" si="126"/>
        <v>井上 範子</v>
      </c>
      <c r="AM280" s="155" t="e">
        <f>+VLOOKUP($AK280,#REF!,3,0)</f>
        <v>#REF!</v>
      </c>
      <c r="AN280" t="e">
        <f t="shared" si="127"/>
        <v>#REF!</v>
      </c>
      <c r="AO280" s="154" t="s">
        <v>54</v>
      </c>
      <c r="AP280" t="e">
        <f>VLOOKUP(AM280,#REF!,2,0)</f>
        <v>#REF!</v>
      </c>
      <c r="AQ280" t="e">
        <f>VLOOKUP(AM280,#REF!,3,0)</f>
        <v>#REF!</v>
      </c>
      <c r="AR280" t="e">
        <f>VLOOKUP(AM280,#REF!,4,0)</f>
        <v>#REF!</v>
      </c>
      <c r="AS280" t="str">
        <f t="shared" si="120"/>
        <v>Oracle Consulting Services</v>
      </c>
      <c r="AT280" t="e">
        <f>VLOOKUP(AM280,#REF!,6,0)</f>
        <v>#REF!</v>
      </c>
      <c r="AU280" t="e">
        <f>VLOOKUP(AM280,#REF!,7,0)</f>
        <v>#REF!</v>
      </c>
      <c r="AV280" t="e">
        <f>VLOOKUP(AM280,#REF!,8,0)</f>
        <v>#REF!</v>
      </c>
      <c r="AW280" s="155">
        <v>508835</v>
      </c>
      <c r="AX280" t="str">
        <f>VLOOKUP($BA280,Jobcodemaster!$A:$J,4,0)</f>
        <v>IC3</v>
      </c>
      <c r="AY280" t="str">
        <f>VLOOKUP($BA280,Jobcodemaster!$A:$J,5,0)</f>
        <v>L6</v>
      </c>
      <c r="AZ280" t="str">
        <f t="shared" si="128"/>
        <v>6</v>
      </c>
      <c r="BA280" s="155">
        <f t="shared" si="129"/>
        <v>21630</v>
      </c>
      <c r="BB280" t="str">
        <f>VLOOKUP($BA280,Jobcodemaster!$A:$J,7,0)</f>
        <v>21630.Consulting Solution Lead - IC3</v>
      </c>
      <c r="BC280" t="str">
        <f>VLOOKUP($BA280,Jobcodemaster!$A:$J,9,0)</f>
        <v>Consulting Solution Lead</v>
      </c>
      <c r="BD280" t="str">
        <f>VLOOKUP($BA280,Jobcodemaster!$A:$J,2,0)</f>
        <v>Solution</v>
      </c>
      <c r="BE280" t="str">
        <f>VLOOKUP($BA280,Jobcodemaster!$A:$J,3,0)</f>
        <v>B</v>
      </c>
      <c r="BF280" t="e">
        <f>VLOOKUP(AM280,#REF!,14,0)</f>
        <v>#REF!</v>
      </c>
      <c r="BG280" t="e">
        <f>VLOOKUP(AM280,#REF!,15,0)</f>
        <v>#REF!</v>
      </c>
      <c r="BH280" t="str">
        <f t="shared" si="130"/>
        <v>noriko.inoue@oracle.com</v>
      </c>
      <c r="BI280" s="95">
        <f t="shared" si="131"/>
        <v>37347</v>
      </c>
      <c r="BJ280" t="str">
        <f t="shared" si="132"/>
        <v>C</v>
      </c>
      <c r="BK280" t="str">
        <f t="shared" si="133"/>
        <v>JP-Tokyo-Akasaka Office</v>
      </c>
      <c r="BL280" t="str">
        <f t="shared" si="134"/>
        <v>ACB</v>
      </c>
      <c r="BM280" t="str">
        <f t="shared" si="135"/>
        <v>ｲﾉｳｴ ﾉﾘｺ</v>
      </c>
      <c r="BN280" t="str">
        <f t="shared" si="136"/>
        <v>Noriko Inoue</v>
      </c>
      <c r="BO280" s="164">
        <f t="shared" si="137"/>
        <v>0</v>
      </c>
      <c r="BP280" t="str">
        <f t="shared" si="138"/>
        <v>いのうえ のりこ</v>
      </c>
      <c r="BQ280" t="e">
        <f>VLOOKUP(AM280,#REF!,12,0)</f>
        <v>#REF!</v>
      </c>
      <c r="BS280" s="173" t="str">
        <f t="shared" si="139"/>
        <v/>
      </c>
      <c r="BT280" s="173" t="str">
        <f t="shared" si="139"/>
        <v/>
      </c>
      <c r="BU280" s="173" t="str">
        <f t="shared" si="139"/>
        <v/>
      </c>
      <c r="BV280" s="173" t="str">
        <f t="shared" si="121"/>
        <v/>
      </c>
      <c r="BW280" s="173" t="e">
        <f t="shared" si="140"/>
        <v>#REF!</v>
      </c>
      <c r="BX280" s="173" t="str">
        <f t="shared" si="141"/>
        <v/>
      </c>
      <c r="BY280" s="174" t="str">
        <f t="shared" si="142"/>
        <v/>
      </c>
      <c r="BZ280" t="str">
        <f t="shared" si="143"/>
        <v/>
      </c>
      <c r="CA280" s="214" t="str">
        <f t="shared" si="144"/>
        <v/>
      </c>
      <c r="CB280" t="str">
        <f t="shared" si="145"/>
        <v/>
      </c>
      <c r="CC280" t="e">
        <f t="shared" si="146"/>
        <v>#REF!</v>
      </c>
      <c r="CD280" t="e">
        <f t="shared" si="122"/>
        <v>#REF!</v>
      </c>
      <c r="CE280" t="str">
        <f t="shared" si="147"/>
        <v/>
      </c>
      <c r="CF280" t="str">
        <f t="shared" si="148"/>
        <v/>
      </c>
      <c r="CG280" t="str">
        <f t="shared" si="149"/>
        <v/>
      </c>
    </row>
    <row r="281" spans="1:85">
      <c r="A281" t="s">
        <v>51</v>
      </c>
      <c r="B281">
        <v>3854</v>
      </c>
      <c r="C281" t="s">
        <v>2051</v>
      </c>
      <c r="D281" t="s">
        <v>2027</v>
      </c>
      <c r="E281" t="s">
        <v>54</v>
      </c>
      <c r="F281" t="s">
        <v>2028</v>
      </c>
      <c r="G281" t="s">
        <v>2028</v>
      </c>
      <c r="H281" t="s">
        <v>2028</v>
      </c>
      <c r="I281" t="s">
        <v>55</v>
      </c>
      <c r="J281" t="s">
        <v>2030</v>
      </c>
      <c r="K281" t="s">
        <v>2030</v>
      </c>
      <c r="L281" t="s">
        <v>2030</v>
      </c>
      <c r="M281" s="217">
        <v>506335</v>
      </c>
      <c r="N281" t="s">
        <v>123</v>
      </c>
      <c r="O281" t="s">
        <v>124</v>
      </c>
      <c r="P281" t="str">
        <f t="shared" si="123"/>
        <v>5</v>
      </c>
      <c r="Q281">
        <v>21620</v>
      </c>
      <c r="R281" t="s">
        <v>652</v>
      </c>
      <c r="S281" t="s">
        <v>653</v>
      </c>
      <c r="T281" t="s">
        <v>529</v>
      </c>
      <c r="U281" t="s">
        <v>61</v>
      </c>
      <c r="V281">
        <v>1737</v>
      </c>
      <c r="W281" t="s">
        <v>395</v>
      </c>
      <c r="X281" t="s">
        <v>2053</v>
      </c>
      <c r="Y281" s="95">
        <v>39722</v>
      </c>
      <c r="Z281" t="s">
        <v>201</v>
      </c>
      <c r="AA281" t="s">
        <v>118</v>
      </c>
      <c r="AB281" t="s">
        <v>162</v>
      </c>
      <c r="AC281" t="s">
        <v>4393</v>
      </c>
      <c r="AD281" t="s">
        <v>2055</v>
      </c>
      <c r="AF281" t="s">
        <v>2056</v>
      </c>
      <c r="AG281" t="s">
        <v>2036</v>
      </c>
      <c r="AI281" s="146" t="e">
        <v>#N/A</v>
      </c>
      <c r="AJ281" t="str">
        <f t="shared" si="124"/>
        <v>Active</v>
      </c>
      <c r="AK281">
        <f t="shared" si="125"/>
        <v>3854</v>
      </c>
      <c r="AL281" t="str">
        <f t="shared" si="126"/>
        <v>河内 遊沙</v>
      </c>
      <c r="AM281" s="155" t="e">
        <f>+VLOOKUP($AK281,#REF!,3,0)</f>
        <v>#REF!</v>
      </c>
      <c r="AN281" t="e">
        <f t="shared" si="127"/>
        <v>#REF!</v>
      </c>
      <c r="AO281" s="154" t="s">
        <v>54</v>
      </c>
      <c r="AP281" t="e">
        <f>VLOOKUP(AM281,#REF!,2,0)</f>
        <v>#REF!</v>
      </c>
      <c r="AQ281" t="e">
        <f>VLOOKUP(AM281,#REF!,3,0)</f>
        <v>#REF!</v>
      </c>
      <c r="AR281" t="e">
        <f>VLOOKUP(AM281,#REF!,4,0)</f>
        <v>#REF!</v>
      </c>
      <c r="AS281" t="str">
        <f t="shared" si="120"/>
        <v>Oracle Consulting Services</v>
      </c>
      <c r="AT281" t="e">
        <f>VLOOKUP(AM281,#REF!,6,0)</f>
        <v>#REF!</v>
      </c>
      <c r="AU281" t="e">
        <f>VLOOKUP(AM281,#REF!,7,0)</f>
        <v>#REF!</v>
      </c>
      <c r="AV281" t="e">
        <f>VLOOKUP(AM281,#REF!,8,0)</f>
        <v>#REF!</v>
      </c>
      <c r="AW281" s="155">
        <v>506325</v>
      </c>
      <c r="AX281" t="str">
        <f>VLOOKUP($BA281,Jobcodemaster!$A:$J,4,0)</f>
        <v>IC3</v>
      </c>
      <c r="AY281" t="str">
        <f>VLOOKUP($BA281,Jobcodemaster!$A:$J,5,0)</f>
        <v>L5</v>
      </c>
      <c r="AZ281" t="str">
        <f t="shared" si="128"/>
        <v>5</v>
      </c>
      <c r="BA281" s="155">
        <f t="shared" si="129"/>
        <v>21620</v>
      </c>
      <c r="BB281" t="str">
        <f>VLOOKUP($BA281,Jobcodemaster!$A:$J,7,0)</f>
        <v>21620.Consulting Solution Principal - IC3</v>
      </c>
      <c r="BC281" t="str">
        <f>VLOOKUP($BA281,Jobcodemaster!$A:$J,9,0)</f>
        <v>Consulting Solution Principal</v>
      </c>
      <c r="BD281" t="str">
        <f>VLOOKUP($BA281,Jobcodemaster!$A:$J,2,0)</f>
        <v>Solution</v>
      </c>
      <c r="BE281" t="str">
        <f>VLOOKUP($BA281,Jobcodemaster!$A:$J,3,0)</f>
        <v>B</v>
      </c>
      <c r="BF281" t="e">
        <f>VLOOKUP(AM281,#REF!,14,0)</f>
        <v>#REF!</v>
      </c>
      <c r="BG281" t="e">
        <f>VLOOKUP(AM281,#REF!,15,0)</f>
        <v>#REF!</v>
      </c>
      <c r="BH281" t="str">
        <f t="shared" si="130"/>
        <v>yusa.kawauchi@oracle.com</v>
      </c>
      <c r="BI281" s="95">
        <f t="shared" si="131"/>
        <v>39722</v>
      </c>
      <c r="BJ281" t="str">
        <f t="shared" si="132"/>
        <v>NG</v>
      </c>
      <c r="BK281" t="str">
        <f t="shared" si="133"/>
        <v>JP-Tokyo-Akasaka Office</v>
      </c>
      <c r="BL281" t="str">
        <f t="shared" si="134"/>
        <v>ACB</v>
      </c>
      <c r="BM281" t="str">
        <f t="shared" si="135"/>
        <v>ｶﾜｳﾁ ﾕｻ</v>
      </c>
      <c r="BN281" t="str">
        <f t="shared" si="136"/>
        <v>Yusa Kawauchi</v>
      </c>
      <c r="BO281" s="164">
        <f t="shared" si="137"/>
        <v>0</v>
      </c>
      <c r="BP281" t="str">
        <f t="shared" si="138"/>
        <v>かわうち ゆさ</v>
      </c>
      <c r="BQ281" t="e">
        <f>VLOOKUP(AM281,#REF!,12,0)</f>
        <v>#REF!</v>
      </c>
      <c r="BS281" s="173" t="str">
        <f t="shared" si="139"/>
        <v>Y</v>
      </c>
      <c r="BT281" s="173" t="str">
        <f t="shared" si="139"/>
        <v/>
      </c>
      <c r="BU281" s="173" t="str">
        <f t="shared" si="139"/>
        <v/>
      </c>
      <c r="BV281" s="173" t="str">
        <f t="shared" si="121"/>
        <v/>
      </c>
      <c r="BW281" s="173" t="e">
        <f t="shared" si="140"/>
        <v>#REF!</v>
      </c>
      <c r="BX281" s="173" t="str">
        <f t="shared" si="141"/>
        <v>Y</v>
      </c>
      <c r="BY281" s="174">
        <f t="shared" si="142"/>
        <v>3854</v>
      </c>
      <c r="BZ281" t="str">
        <f t="shared" si="143"/>
        <v>yusa.kawauchi@oracle.com</v>
      </c>
      <c r="CA281" s="214">
        <f t="shared" si="144"/>
        <v>43574</v>
      </c>
      <c r="CB281">
        <f t="shared" si="145"/>
        <v>506325</v>
      </c>
      <c r="CC281" t="e">
        <f t="shared" si="146"/>
        <v>#REF!</v>
      </c>
      <c r="CD281" t="e">
        <f t="shared" si="122"/>
        <v>#REF!</v>
      </c>
      <c r="CE281" t="str">
        <f t="shared" si="147"/>
        <v>JPBG  - Oracle Corporation Japan</v>
      </c>
      <c r="CF281" t="str">
        <f t="shared" si="148"/>
        <v/>
      </c>
      <c r="CG281" t="str">
        <f t="shared" si="149"/>
        <v/>
      </c>
    </row>
    <row r="282" spans="1:85">
      <c r="A282" t="s">
        <v>51</v>
      </c>
      <c r="B282">
        <v>1082126</v>
      </c>
      <c r="C282" t="s">
        <v>2058</v>
      </c>
      <c r="D282" t="s">
        <v>2059</v>
      </c>
      <c r="E282" t="s">
        <v>54</v>
      </c>
      <c r="F282" t="s">
        <v>2060</v>
      </c>
      <c r="G282" t="s">
        <v>2060</v>
      </c>
      <c r="H282" t="s">
        <v>2060</v>
      </c>
      <c r="I282" t="s">
        <v>55</v>
      </c>
      <c r="J282" t="s">
        <v>2062</v>
      </c>
      <c r="K282" t="s">
        <v>2062</v>
      </c>
      <c r="L282" t="s">
        <v>2062</v>
      </c>
      <c r="M282" s="217">
        <v>506225</v>
      </c>
      <c r="N282" t="s">
        <v>142</v>
      </c>
      <c r="O282" t="s">
        <v>143</v>
      </c>
      <c r="P282" t="str">
        <f t="shared" si="123"/>
        <v>9</v>
      </c>
      <c r="Q282">
        <v>23020</v>
      </c>
      <c r="R282" t="s">
        <v>401</v>
      </c>
      <c r="S282" t="s">
        <v>402</v>
      </c>
      <c r="T282" t="s">
        <v>60</v>
      </c>
      <c r="U282" t="s">
        <v>61</v>
      </c>
      <c r="V282">
        <v>959431</v>
      </c>
      <c r="W282" t="s">
        <v>52</v>
      </c>
      <c r="X282" t="s">
        <v>2065</v>
      </c>
      <c r="Y282" s="95">
        <v>43480</v>
      </c>
      <c r="Z282" t="s">
        <v>63</v>
      </c>
      <c r="AA282" t="s">
        <v>64</v>
      </c>
      <c r="AB282" t="s">
        <v>119</v>
      </c>
      <c r="AC282" t="s">
        <v>4394</v>
      </c>
      <c r="AD282" t="s">
        <v>2067</v>
      </c>
      <c r="AE282" t="s">
        <v>67</v>
      </c>
      <c r="AF282" t="s">
        <v>4395</v>
      </c>
      <c r="AG282" t="s">
        <v>2070</v>
      </c>
      <c r="AI282" s="146" t="e">
        <v>#N/A</v>
      </c>
      <c r="AJ282" t="str">
        <f t="shared" si="124"/>
        <v>Active</v>
      </c>
      <c r="AK282">
        <f t="shared" si="125"/>
        <v>1082126</v>
      </c>
      <c r="AL282" t="str">
        <f t="shared" si="126"/>
        <v>半田 博樹</v>
      </c>
      <c r="AM282" s="155" t="e">
        <f>+VLOOKUP($AK282,#REF!,3,0)</f>
        <v>#REF!</v>
      </c>
      <c r="AN282" t="e">
        <f t="shared" si="127"/>
        <v>#REF!</v>
      </c>
      <c r="AO282" s="154" t="s">
        <v>54</v>
      </c>
      <c r="AP282" t="e">
        <f>VLOOKUP(AM282,#REF!,2,0)</f>
        <v>#REF!</v>
      </c>
      <c r="AQ282" t="e">
        <f>VLOOKUP(AM282,#REF!,3,0)</f>
        <v>#REF!</v>
      </c>
      <c r="AR282" t="e">
        <f>VLOOKUP(AM282,#REF!,4,0)</f>
        <v>#REF!</v>
      </c>
      <c r="AS282" t="str">
        <f t="shared" si="120"/>
        <v>Oracle Consulting Services</v>
      </c>
      <c r="AT282" t="e">
        <f>VLOOKUP(AM282,#REF!,6,0)</f>
        <v>#REF!</v>
      </c>
      <c r="AU282" t="e">
        <f>VLOOKUP(AM282,#REF!,7,0)</f>
        <v>#REF!</v>
      </c>
      <c r="AV282" t="e">
        <f>VLOOKUP(AM282,#REF!,8,0)</f>
        <v>#REF!</v>
      </c>
      <c r="AW282" s="155">
        <v>506205</v>
      </c>
      <c r="AX282" t="str">
        <f>VLOOKUP($BA282,Jobcodemaster!$A:$J,4,0)</f>
        <v>M5</v>
      </c>
      <c r="AY282" t="str">
        <f>VLOOKUP($BA282,Jobcodemaster!$A:$J,5,0)</f>
        <v>L9</v>
      </c>
      <c r="AZ282" t="str">
        <f t="shared" si="128"/>
        <v>9</v>
      </c>
      <c r="BA282" s="155">
        <f t="shared" si="129"/>
        <v>23020</v>
      </c>
      <c r="BB282" t="str">
        <f>VLOOKUP($BA282,Jobcodemaster!$A:$J,7,0)</f>
        <v>23020.Consulting Senior Practice Director - M5</v>
      </c>
      <c r="BC282" t="str">
        <f>VLOOKUP($BA282,Jobcodemaster!$A:$J,9,0)</f>
        <v>Consulting Senior Practice Director</v>
      </c>
      <c r="BD282" t="str">
        <f>VLOOKUP($BA282,Jobcodemaster!$A:$J,2,0)</f>
        <v>Practice</v>
      </c>
      <c r="BE282" t="str">
        <f>VLOOKUP($BA282,Jobcodemaster!$A:$J,3,0)</f>
        <v>B</v>
      </c>
      <c r="BF282" t="e">
        <f>VLOOKUP(AM282,#REF!,14,0)</f>
        <v>#REF!</v>
      </c>
      <c r="BG282" t="e">
        <f>VLOOKUP(AM282,#REF!,15,0)</f>
        <v>#REF!</v>
      </c>
      <c r="BH282" t="str">
        <f t="shared" si="130"/>
        <v>hiroki.handa@oracle.com</v>
      </c>
      <c r="BI282" s="95">
        <f t="shared" si="131"/>
        <v>43480</v>
      </c>
      <c r="BJ282" t="str">
        <f t="shared" si="132"/>
        <v>C</v>
      </c>
      <c r="BK282" t="str">
        <f t="shared" si="133"/>
        <v>JP-Tokyo-OAC</v>
      </c>
      <c r="BL282" t="str">
        <f t="shared" si="134"/>
        <v>OAC</v>
      </c>
      <c r="BM282" t="str">
        <f t="shared" si="135"/>
        <v>ﾊﾝﾀﾞ ﾋﾛｷ</v>
      </c>
      <c r="BN282" t="str">
        <f t="shared" si="136"/>
        <v>Hiroki Handa</v>
      </c>
      <c r="BO282" s="164" t="str">
        <f t="shared" si="137"/>
        <v>Y</v>
      </c>
      <c r="BP282" t="str">
        <f t="shared" si="138"/>
        <v>はんだ ひろき</v>
      </c>
      <c r="BQ282" t="e">
        <f>VLOOKUP(AM282,#REF!,12,0)</f>
        <v>#REF!</v>
      </c>
      <c r="BS282" s="173" t="str">
        <f t="shared" si="139"/>
        <v>Y</v>
      </c>
      <c r="BT282" s="173" t="str">
        <f t="shared" si="139"/>
        <v/>
      </c>
      <c r="BU282" s="173" t="str">
        <f t="shared" si="139"/>
        <v/>
      </c>
      <c r="BV282" s="173" t="str">
        <f t="shared" si="121"/>
        <v/>
      </c>
      <c r="BW282" s="173" t="e">
        <f t="shared" si="140"/>
        <v>#REF!</v>
      </c>
      <c r="BX282" s="173" t="str">
        <f t="shared" si="141"/>
        <v>Y</v>
      </c>
      <c r="BY282" s="174">
        <f t="shared" si="142"/>
        <v>1082126</v>
      </c>
      <c r="BZ282" t="str">
        <f t="shared" si="143"/>
        <v>hiroki.handa@oracle.com</v>
      </c>
      <c r="CA282" s="214">
        <f t="shared" si="144"/>
        <v>43574</v>
      </c>
      <c r="CB282">
        <f t="shared" si="145"/>
        <v>506205</v>
      </c>
      <c r="CC282" t="e">
        <f t="shared" si="146"/>
        <v>#REF!</v>
      </c>
      <c r="CD282" t="e">
        <f t="shared" si="122"/>
        <v>#REF!</v>
      </c>
      <c r="CE282" t="str">
        <f t="shared" si="147"/>
        <v>JPBG  - Oracle Corporation Japan</v>
      </c>
      <c r="CF282" t="str">
        <f t="shared" si="148"/>
        <v/>
      </c>
      <c r="CG282" t="str">
        <f t="shared" si="149"/>
        <v/>
      </c>
    </row>
    <row r="283" spans="1:85">
      <c r="A283" t="s">
        <v>51</v>
      </c>
      <c r="B283">
        <v>1628</v>
      </c>
      <c r="C283" t="s">
        <v>2072</v>
      </c>
      <c r="D283" t="s">
        <v>2059</v>
      </c>
      <c r="E283" t="s">
        <v>54</v>
      </c>
      <c r="F283" t="s">
        <v>2060</v>
      </c>
      <c r="G283" t="s">
        <v>2060</v>
      </c>
      <c r="H283" t="s">
        <v>2060</v>
      </c>
      <c r="I283" t="s">
        <v>55</v>
      </c>
      <c r="J283" t="s">
        <v>2062</v>
      </c>
      <c r="K283" t="s">
        <v>2062</v>
      </c>
      <c r="L283" t="s">
        <v>2062</v>
      </c>
      <c r="M283" s="217">
        <v>506225</v>
      </c>
      <c r="N283" t="s">
        <v>243</v>
      </c>
      <c r="O283" t="s">
        <v>143</v>
      </c>
      <c r="P283" t="str">
        <f t="shared" si="123"/>
        <v>9</v>
      </c>
      <c r="Q283">
        <v>21660</v>
      </c>
      <c r="R283" t="s">
        <v>2073</v>
      </c>
      <c r="S283" t="s">
        <v>2074</v>
      </c>
      <c r="T283" t="s">
        <v>529</v>
      </c>
      <c r="U283" t="s">
        <v>61</v>
      </c>
      <c r="V283">
        <v>1082126</v>
      </c>
      <c r="W283" t="s">
        <v>2058</v>
      </c>
      <c r="X283" t="s">
        <v>2075</v>
      </c>
      <c r="Y283" s="95">
        <v>36130</v>
      </c>
      <c r="Z283" t="s">
        <v>63</v>
      </c>
      <c r="AA283" t="s">
        <v>64</v>
      </c>
      <c r="AB283" t="s">
        <v>119</v>
      </c>
      <c r="AC283" t="s">
        <v>4396</v>
      </c>
      <c r="AD283" t="s">
        <v>2077</v>
      </c>
      <c r="AF283" t="s">
        <v>2078</v>
      </c>
      <c r="AG283" t="s">
        <v>2070</v>
      </c>
      <c r="AI283" s="146" t="e">
        <v>#N/A</v>
      </c>
      <c r="AJ283" t="str">
        <f t="shared" si="124"/>
        <v>Active</v>
      </c>
      <c r="AK283">
        <f t="shared" si="125"/>
        <v>1628</v>
      </c>
      <c r="AL283" t="str">
        <f t="shared" si="126"/>
        <v>木室 智久</v>
      </c>
      <c r="AM283" s="155" t="e">
        <f>+VLOOKUP($AK283,#REF!,3,0)</f>
        <v>#REF!</v>
      </c>
      <c r="AN283" t="e">
        <f t="shared" si="127"/>
        <v>#REF!</v>
      </c>
      <c r="AO283" s="154" t="s">
        <v>54</v>
      </c>
      <c r="AP283" t="e">
        <f>VLOOKUP(AM283,#REF!,2,0)</f>
        <v>#REF!</v>
      </c>
      <c r="AQ283" t="e">
        <f>VLOOKUP(AM283,#REF!,3,0)</f>
        <v>#REF!</v>
      </c>
      <c r="AR283" t="e">
        <f>VLOOKUP(AM283,#REF!,4,0)</f>
        <v>#REF!</v>
      </c>
      <c r="AS283" t="str">
        <f t="shared" si="120"/>
        <v>Oracle Consulting Services</v>
      </c>
      <c r="AT283" t="e">
        <f>VLOOKUP(AM283,#REF!,6,0)</f>
        <v>#REF!</v>
      </c>
      <c r="AU283" t="e">
        <f>VLOOKUP(AM283,#REF!,7,0)</f>
        <v>#REF!</v>
      </c>
      <c r="AV283" t="e">
        <f>VLOOKUP(AM283,#REF!,8,0)</f>
        <v>#REF!</v>
      </c>
      <c r="AW283" s="155">
        <v>506205</v>
      </c>
      <c r="AX283" t="str">
        <f>VLOOKUP($BA283,Jobcodemaster!$A:$J,4,0)</f>
        <v>IC5</v>
      </c>
      <c r="AY283" t="str">
        <f>VLOOKUP($BA283,Jobcodemaster!$A:$J,5,0)</f>
        <v>L9</v>
      </c>
      <c r="AZ283" t="str">
        <f t="shared" si="128"/>
        <v>9</v>
      </c>
      <c r="BA283" s="155">
        <f t="shared" si="129"/>
        <v>21660</v>
      </c>
      <c r="BB283" t="str">
        <f>VLOOKUP($BA283,Jobcodemaster!$A:$J,7,0)</f>
        <v>21660.Consulting Solution Senior Director - IC5</v>
      </c>
      <c r="BC283" t="str">
        <f>VLOOKUP($BA283,Jobcodemaster!$A:$J,9,0)</f>
        <v>Consulting Solution Senior Director</v>
      </c>
      <c r="BD283" t="str">
        <f>VLOOKUP($BA283,Jobcodemaster!$A:$J,2,0)</f>
        <v>Solution</v>
      </c>
      <c r="BE283" t="str">
        <f>VLOOKUP($BA283,Jobcodemaster!$A:$J,3,0)</f>
        <v>B</v>
      </c>
      <c r="BF283" t="e">
        <f>VLOOKUP(AM283,#REF!,14,0)</f>
        <v>#REF!</v>
      </c>
      <c r="BG283" t="e">
        <f>VLOOKUP(AM283,#REF!,15,0)</f>
        <v>#REF!</v>
      </c>
      <c r="BH283" t="str">
        <f t="shared" si="130"/>
        <v>tomohisa.kimuro@oracle.com</v>
      </c>
      <c r="BI283" s="95">
        <f t="shared" si="131"/>
        <v>36130</v>
      </c>
      <c r="BJ283" t="str">
        <f t="shared" si="132"/>
        <v>C</v>
      </c>
      <c r="BK283" t="str">
        <f t="shared" si="133"/>
        <v>JP-Tokyo-OAC</v>
      </c>
      <c r="BL283" t="str">
        <f t="shared" si="134"/>
        <v>OAC</v>
      </c>
      <c r="BM283" t="str">
        <f t="shared" si="135"/>
        <v>ｷﾑﾛ ﾄﾓﾋｻ</v>
      </c>
      <c r="BN283" t="str">
        <f t="shared" si="136"/>
        <v>Tomohisa Kimuro</v>
      </c>
      <c r="BO283" s="164">
        <f t="shared" si="137"/>
        <v>0</v>
      </c>
      <c r="BP283" t="str">
        <f t="shared" si="138"/>
        <v>きむろ ともひさ</v>
      </c>
      <c r="BQ283" t="e">
        <f>VLOOKUP(AM283,#REF!,12,0)</f>
        <v>#REF!</v>
      </c>
      <c r="BS283" s="173" t="str">
        <f t="shared" si="139"/>
        <v>Y</v>
      </c>
      <c r="BT283" s="173" t="str">
        <f t="shared" si="139"/>
        <v/>
      </c>
      <c r="BU283" s="173" t="str">
        <f t="shared" si="139"/>
        <v/>
      </c>
      <c r="BV283" s="173" t="str">
        <f t="shared" si="121"/>
        <v/>
      </c>
      <c r="BW283" s="173" t="e">
        <f t="shared" si="140"/>
        <v>#REF!</v>
      </c>
      <c r="BX283" s="173" t="str">
        <f t="shared" si="141"/>
        <v>Y</v>
      </c>
      <c r="BY283" s="174">
        <f t="shared" si="142"/>
        <v>1628</v>
      </c>
      <c r="BZ283" t="str">
        <f t="shared" si="143"/>
        <v>tomohisa.kimuro@oracle.com</v>
      </c>
      <c r="CA283" s="214">
        <f t="shared" si="144"/>
        <v>43574</v>
      </c>
      <c r="CB283">
        <f t="shared" si="145"/>
        <v>506205</v>
      </c>
      <c r="CC283" t="e">
        <f t="shared" si="146"/>
        <v>#REF!</v>
      </c>
      <c r="CD283" t="e">
        <f t="shared" si="122"/>
        <v>#REF!</v>
      </c>
      <c r="CE283" t="str">
        <f t="shared" si="147"/>
        <v>JPBG  - Oracle Corporation Japan</v>
      </c>
      <c r="CF283" t="str">
        <f t="shared" si="148"/>
        <v/>
      </c>
      <c r="CG283" t="str">
        <f t="shared" si="149"/>
        <v/>
      </c>
    </row>
    <row r="284" spans="1:85">
      <c r="A284" t="s">
        <v>51</v>
      </c>
      <c r="B284">
        <v>3092</v>
      </c>
      <c r="C284" t="s">
        <v>4065</v>
      </c>
      <c r="D284" t="s">
        <v>2059</v>
      </c>
      <c r="E284" t="s">
        <v>54</v>
      </c>
      <c r="F284" t="s">
        <v>2060</v>
      </c>
      <c r="G284" t="s">
        <v>2060</v>
      </c>
      <c r="H284" t="s">
        <v>2060</v>
      </c>
      <c r="I284" t="s">
        <v>55</v>
      </c>
      <c r="J284" t="s">
        <v>2062</v>
      </c>
      <c r="K284" t="s">
        <v>2062</v>
      </c>
      <c r="L284" t="s">
        <v>2062</v>
      </c>
      <c r="M284" s="217">
        <v>506225</v>
      </c>
      <c r="N284" t="s">
        <v>169</v>
      </c>
      <c r="O284" t="s">
        <v>170</v>
      </c>
      <c r="P284" t="str">
        <f t="shared" si="123"/>
        <v>7</v>
      </c>
      <c r="Q284">
        <v>21640</v>
      </c>
      <c r="R284" t="s">
        <v>1172</v>
      </c>
      <c r="S284" t="s">
        <v>1173</v>
      </c>
      <c r="T284" t="s">
        <v>529</v>
      </c>
      <c r="U284" t="s">
        <v>61</v>
      </c>
      <c r="V284">
        <v>1082126</v>
      </c>
      <c r="W284" t="s">
        <v>2058</v>
      </c>
      <c r="X284" t="s">
        <v>2081</v>
      </c>
      <c r="Y284" s="95">
        <v>38838</v>
      </c>
      <c r="Z284" t="s">
        <v>63</v>
      </c>
      <c r="AA284" t="s">
        <v>118</v>
      </c>
      <c r="AB284" t="s">
        <v>162</v>
      </c>
      <c r="AC284" t="s">
        <v>4397</v>
      </c>
      <c r="AD284" t="s">
        <v>2083</v>
      </c>
      <c r="AF284" t="s">
        <v>2084</v>
      </c>
      <c r="AG284" t="s">
        <v>2070</v>
      </c>
      <c r="AI284" s="146" t="e">
        <v>#N/A</v>
      </c>
      <c r="AJ284" t="str">
        <f t="shared" si="124"/>
        <v>Active</v>
      </c>
      <c r="AK284">
        <f t="shared" si="125"/>
        <v>3092</v>
      </c>
      <c r="AL284" t="str">
        <f t="shared" si="126"/>
        <v>中島 益次郎</v>
      </c>
      <c r="AM284" s="155" t="e">
        <f>+VLOOKUP($AK284,#REF!,3,0)</f>
        <v>#REF!</v>
      </c>
      <c r="AN284" t="e">
        <f t="shared" si="127"/>
        <v>#REF!</v>
      </c>
      <c r="AO284" s="154" t="s">
        <v>54</v>
      </c>
      <c r="AP284" t="e">
        <f>VLOOKUP(AM284,#REF!,2,0)</f>
        <v>#REF!</v>
      </c>
      <c r="AQ284" t="e">
        <f>VLOOKUP(AM284,#REF!,3,0)</f>
        <v>#REF!</v>
      </c>
      <c r="AR284" t="e">
        <f>VLOOKUP(AM284,#REF!,4,0)</f>
        <v>#REF!</v>
      </c>
      <c r="AS284" t="str">
        <f t="shared" si="120"/>
        <v>Oracle Consulting Services</v>
      </c>
      <c r="AT284" t="e">
        <f>VLOOKUP(AM284,#REF!,6,0)</f>
        <v>#REF!</v>
      </c>
      <c r="AU284" t="e">
        <f>VLOOKUP(AM284,#REF!,7,0)</f>
        <v>#REF!</v>
      </c>
      <c r="AV284" t="e">
        <f>VLOOKUP(AM284,#REF!,8,0)</f>
        <v>#REF!</v>
      </c>
      <c r="AW284" s="155">
        <v>506205</v>
      </c>
      <c r="AX284" t="str">
        <f>VLOOKUP($BA284,Jobcodemaster!$A:$J,4,0)</f>
        <v>IC4</v>
      </c>
      <c r="AY284" t="str">
        <f>VLOOKUP($BA284,Jobcodemaster!$A:$J,5,0)</f>
        <v>L7</v>
      </c>
      <c r="AZ284" t="str">
        <f t="shared" si="128"/>
        <v>7</v>
      </c>
      <c r="BA284" s="155">
        <f t="shared" si="129"/>
        <v>21640</v>
      </c>
      <c r="BB284" t="str">
        <f>VLOOKUP($BA284,Jobcodemaster!$A:$J,7,0)</f>
        <v>21640.Consulting Solution Manager - IC4</v>
      </c>
      <c r="BC284" t="str">
        <f>VLOOKUP($BA284,Jobcodemaster!$A:$J,9,0)</f>
        <v>Consulting Solution Manager</v>
      </c>
      <c r="BD284" t="str">
        <f>VLOOKUP($BA284,Jobcodemaster!$A:$J,2,0)</f>
        <v>Solution</v>
      </c>
      <c r="BE284" t="str">
        <f>VLOOKUP($BA284,Jobcodemaster!$A:$J,3,0)</f>
        <v>B</v>
      </c>
      <c r="BF284" t="e">
        <f>VLOOKUP(AM284,#REF!,14,0)</f>
        <v>#REF!</v>
      </c>
      <c r="BG284" t="e">
        <f>VLOOKUP(AM284,#REF!,15,0)</f>
        <v>#REF!</v>
      </c>
      <c r="BH284" t="str">
        <f t="shared" si="130"/>
        <v>masujiro.nakashima@oracle.com</v>
      </c>
      <c r="BI284" s="95">
        <f t="shared" si="131"/>
        <v>38838</v>
      </c>
      <c r="BJ284" t="str">
        <f t="shared" si="132"/>
        <v>C</v>
      </c>
      <c r="BK284" t="str">
        <f t="shared" si="133"/>
        <v>JP-Tokyo-Akasaka Office</v>
      </c>
      <c r="BL284" t="str">
        <f t="shared" si="134"/>
        <v>ACB</v>
      </c>
      <c r="BM284" t="str">
        <f t="shared" si="135"/>
        <v>ﾅｶｼﾏ ﾏｽｼﾞﾛｳ</v>
      </c>
      <c r="BN284" t="str">
        <f t="shared" si="136"/>
        <v>Masujiro Nakashima</v>
      </c>
      <c r="BO284" s="164">
        <f t="shared" si="137"/>
        <v>0</v>
      </c>
      <c r="BP284" t="str">
        <f t="shared" si="138"/>
        <v>なかしま ますじろう</v>
      </c>
      <c r="BQ284" t="e">
        <f>VLOOKUP(AM284,#REF!,12,0)</f>
        <v>#REF!</v>
      </c>
      <c r="BS284" s="173" t="str">
        <f t="shared" si="139"/>
        <v>Y</v>
      </c>
      <c r="BT284" s="173" t="str">
        <f t="shared" si="139"/>
        <v/>
      </c>
      <c r="BU284" s="173" t="str">
        <f t="shared" si="139"/>
        <v/>
      </c>
      <c r="BV284" s="173" t="str">
        <f t="shared" si="121"/>
        <v/>
      </c>
      <c r="BW284" s="173" t="e">
        <f t="shared" si="140"/>
        <v>#REF!</v>
      </c>
      <c r="BX284" s="173" t="str">
        <f t="shared" si="141"/>
        <v>Y</v>
      </c>
      <c r="BY284" s="174">
        <f t="shared" si="142"/>
        <v>3092</v>
      </c>
      <c r="BZ284" t="str">
        <f t="shared" si="143"/>
        <v>masujiro.nakashima@oracle.com</v>
      </c>
      <c r="CA284" s="214">
        <f t="shared" si="144"/>
        <v>43574</v>
      </c>
      <c r="CB284">
        <f t="shared" si="145"/>
        <v>506205</v>
      </c>
      <c r="CC284" t="e">
        <f t="shared" si="146"/>
        <v>#REF!</v>
      </c>
      <c r="CD284" t="e">
        <f t="shared" si="122"/>
        <v>#REF!</v>
      </c>
      <c r="CE284" t="str">
        <f t="shared" si="147"/>
        <v>JPBG  - Oracle Corporation Japan</v>
      </c>
      <c r="CF284" t="str">
        <f t="shared" si="148"/>
        <v/>
      </c>
      <c r="CG284" t="str">
        <f t="shared" si="149"/>
        <v/>
      </c>
    </row>
    <row r="285" spans="1:85">
      <c r="A285" t="s">
        <v>51</v>
      </c>
      <c r="B285">
        <v>5483</v>
      </c>
      <c r="C285" t="s">
        <v>2086</v>
      </c>
      <c r="D285" t="s">
        <v>2059</v>
      </c>
      <c r="E285" t="s">
        <v>54</v>
      </c>
      <c r="F285" t="s">
        <v>2060</v>
      </c>
      <c r="G285" t="s">
        <v>2060</v>
      </c>
      <c r="H285" t="s">
        <v>2060</v>
      </c>
      <c r="I285" t="s">
        <v>55</v>
      </c>
      <c r="J285" t="s">
        <v>2062</v>
      </c>
      <c r="K285" t="s">
        <v>2062</v>
      </c>
      <c r="L285" t="s">
        <v>2062</v>
      </c>
      <c r="M285" s="217">
        <v>506225</v>
      </c>
      <c r="N285" t="s">
        <v>219</v>
      </c>
      <c r="O285" t="s">
        <v>150</v>
      </c>
      <c r="P285" t="str">
        <f t="shared" si="123"/>
        <v/>
      </c>
      <c r="Q285">
        <v>45522</v>
      </c>
      <c r="R285" t="s">
        <v>2088</v>
      </c>
      <c r="S285" t="s">
        <v>150</v>
      </c>
      <c r="T285" t="s">
        <v>127</v>
      </c>
      <c r="U285" t="s">
        <v>128</v>
      </c>
      <c r="V285">
        <v>1082126</v>
      </c>
      <c r="W285" t="s">
        <v>2058</v>
      </c>
      <c r="X285" t="s">
        <v>2090</v>
      </c>
      <c r="Y285" s="95">
        <v>41730</v>
      </c>
      <c r="Z285" t="s">
        <v>63</v>
      </c>
      <c r="AA285" t="s">
        <v>64</v>
      </c>
      <c r="AB285" t="s">
        <v>119</v>
      </c>
      <c r="AC285" t="s">
        <v>4398</v>
      </c>
      <c r="AD285" t="s">
        <v>2092</v>
      </c>
      <c r="AF285" t="s">
        <v>4399</v>
      </c>
      <c r="AG285" t="s">
        <v>2070</v>
      </c>
      <c r="AI285" s="146" t="e">
        <v>#N/A</v>
      </c>
      <c r="AJ285" t="str">
        <f t="shared" si="124"/>
        <v>Active</v>
      </c>
      <c r="AK285">
        <f t="shared" si="125"/>
        <v>5483</v>
      </c>
      <c r="AL285" t="str">
        <f t="shared" si="126"/>
        <v>須藤 由紀</v>
      </c>
      <c r="AM285" s="155" t="e">
        <f>+VLOOKUP($AK285,#REF!,3,0)</f>
        <v>#REF!</v>
      </c>
      <c r="AN285" t="e">
        <f t="shared" si="127"/>
        <v>#REF!</v>
      </c>
      <c r="AO285" s="154" t="s">
        <v>54</v>
      </c>
      <c r="AP285" t="e">
        <f>VLOOKUP(AM285,#REF!,2,0)</f>
        <v>#REF!</v>
      </c>
      <c r="AQ285" t="e">
        <f>VLOOKUP(AM285,#REF!,3,0)</f>
        <v>#REF!</v>
      </c>
      <c r="AR285" t="e">
        <f>VLOOKUP(AM285,#REF!,4,0)</f>
        <v>#REF!</v>
      </c>
      <c r="AS285" t="str">
        <f t="shared" si="120"/>
        <v>Oracle Consulting Services</v>
      </c>
      <c r="AT285" t="e">
        <f>VLOOKUP(AM285,#REF!,6,0)</f>
        <v>#REF!</v>
      </c>
      <c r="AU285" t="e">
        <f>VLOOKUP(AM285,#REF!,7,0)</f>
        <v>#REF!</v>
      </c>
      <c r="AV285" t="e">
        <f>VLOOKUP(AM285,#REF!,8,0)</f>
        <v>#REF!</v>
      </c>
      <c r="AW285" s="155">
        <v>506205</v>
      </c>
      <c r="AX285" t="e">
        <f>VLOOKUP($BA285,Jobcodemaster!$A:$J,4,0)</f>
        <v>#N/A</v>
      </c>
      <c r="AY285" t="e">
        <f>VLOOKUP($BA285,Jobcodemaster!$A:$J,5,0)</f>
        <v>#N/A</v>
      </c>
      <c r="AZ285" t="e">
        <f t="shared" si="128"/>
        <v>#N/A</v>
      </c>
      <c r="BA285" s="155">
        <f t="shared" si="129"/>
        <v>45522</v>
      </c>
      <c r="BB285" t="e">
        <f>VLOOKUP($BA285,Jobcodemaster!$A:$J,7,0)</f>
        <v>#N/A</v>
      </c>
      <c r="BC285" t="e">
        <f>VLOOKUP($BA285,Jobcodemaster!$A:$J,9,0)</f>
        <v>#N/A</v>
      </c>
      <c r="BD285" t="e">
        <f>VLOOKUP($BA285,Jobcodemaster!$A:$J,2,0)</f>
        <v>#N/A</v>
      </c>
      <c r="BE285" t="e">
        <f>VLOOKUP($BA285,Jobcodemaster!$A:$J,3,0)</f>
        <v>#N/A</v>
      </c>
      <c r="BF285" t="e">
        <f>VLOOKUP(AM285,#REF!,14,0)</f>
        <v>#REF!</v>
      </c>
      <c r="BG285" t="e">
        <f>VLOOKUP(AM285,#REF!,15,0)</f>
        <v>#REF!</v>
      </c>
      <c r="BH285" t="str">
        <f t="shared" si="130"/>
        <v>yuki.suto@oracle.com</v>
      </c>
      <c r="BI285" s="95">
        <f t="shared" si="131"/>
        <v>41730</v>
      </c>
      <c r="BJ285" t="str">
        <f t="shared" si="132"/>
        <v>C</v>
      </c>
      <c r="BK285" t="str">
        <f t="shared" si="133"/>
        <v>JP-Tokyo-OAC</v>
      </c>
      <c r="BL285" t="str">
        <f t="shared" si="134"/>
        <v>OAC</v>
      </c>
      <c r="BM285" t="str">
        <f t="shared" si="135"/>
        <v>ｽﾄｳ ﾕｷ</v>
      </c>
      <c r="BN285" t="str">
        <f t="shared" si="136"/>
        <v>Yuki Suto</v>
      </c>
      <c r="BO285" s="164">
        <f t="shared" si="137"/>
        <v>0</v>
      </c>
      <c r="BP285" t="str">
        <f t="shared" si="138"/>
        <v>すとう ゆき</v>
      </c>
      <c r="BQ285" t="e">
        <f>VLOOKUP(AM285,#REF!,12,0)</f>
        <v>#REF!</v>
      </c>
      <c r="BS285" s="173" t="str">
        <f t="shared" si="139"/>
        <v>Y</v>
      </c>
      <c r="BT285" s="173" t="e">
        <f t="shared" si="139"/>
        <v>#N/A</v>
      </c>
      <c r="BU285" s="173" t="e">
        <f t="shared" si="139"/>
        <v>#N/A</v>
      </c>
      <c r="BV285" s="173" t="e">
        <f t="shared" si="121"/>
        <v>#N/A</v>
      </c>
      <c r="BW285" s="173" t="e">
        <f t="shared" si="140"/>
        <v>#REF!</v>
      </c>
      <c r="BX285" s="173" t="str">
        <f t="shared" si="141"/>
        <v>Y</v>
      </c>
      <c r="BY285" s="174">
        <f t="shared" si="142"/>
        <v>5483</v>
      </c>
      <c r="BZ285" t="str">
        <f t="shared" si="143"/>
        <v>yuki.suto@oracle.com</v>
      </c>
      <c r="CA285" s="214">
        <f t="shared" si="144"/>
        <v>43574</v>
      </c>
      <c r="CB285">
        <f t="shared" si="145"/>
        <v>506205</v>
      </c>
      <c r="CC285" t="e">
        <f t="shared" si="146"/>
        <v>#REF!</v>
      </c>
      <c r="CD285" t="e">
        <f t="shared" si="122"/>
        <v>#REF!</v>
      </c>
      <c r="CE285" t="str">
        <f t="shared" si="147"/>
        <v>JPBG  - Oracle Corporation Japan</v>
      </c>
      <c r="CF285" t="e">
        <f t="shared" si="148"/>
        <v>#N/A</v>
      </c>
      <c r="CG285" t="e">
        <f t="shared" si="149"/>
        <v>#N/A</v>
      </c>
    </row>
    <row r="286" spans="1:85">
      <c r="A286" t="s">
        <v>51</v>
      </c>
      <c r="B286">
        <v>3377</v>
      </c>
      <c r="C286" t="s">
        <v>2095</v>
      </c>
      <c r="D286" t="s">
        <v>2096</v>
      </c>
      <c r="E286" t="s">
        <v>54</v>
      </c>
      <c r="F286" t="s">
        <v>2060</v>
      </c>
      <c r="G286" t="s">
        <v>2097</v>
      </c>
      <c r="H286" t="s">
        <v>2097</v>
      </c>
      <c r="I286" t="s">
        <v>55</v>
      </c>
      <c r="J286" t="s">
        <v>2062</v>
      </c>
      <c r="K286" t="s">
        <v>2098</v>
      </c>
      <c r="L286" t="s">
        <v>2098</v>
      </c>
      <c r="M286" s="217">
        <v>506225</v>
      </c>
      <c r="N286" t="s">
        <v>197</v>
      </c>
      <c r="O286" t="s">
        <v>170</v>
      </c>
      <c r="P286" t="str">
        <f t="shared" si="123"/>
        <v>7</v>
      </c>
      <c r="Q286">
        <v>21110</v>
      </c>
      <c r="R286" t="s">
        <v>496</v>
      </c>
      <c r="S286" t="s">
        <v>497</v>
      </c>
      <c r="T286" t="s">
        <v>60</v>
      </c>
      <c r="U286" t="s">
        <v>61</v>
      </c>
      <c r="V286">
        <v>1082126</v>
      </c>
      <c r="W286" t="s">
        <v>2058</v>
      </c>
      <c r="X286" t="s">
        <v>2099</v>
      </c>
      <c r="Y286" s="95">
        <v>39173</v>
      </c>
      <c r="Z286" t="s">
        <v>63</v>
      </c>
      <c r="AA286" t="s">
        <v>118</v>
      </c>
      <c r="AB286" t="s">
        <v>119</v>
      </c>
      <c r="AC286" t="s">
        <v>4400</v>
      </c>
      <c r="AD286" t="s">
        <v>2101</v>
      </c>
      <c r="AE286" t="s">
        <v>67</v>
      </c>
      <c r="AF286" t="s">
        <v>2102</v>
      </c>
      <c r="AG286" t="s">
        <v>2103</v>
      </c>
      <c r="AI286" s="146" t="e">
        <v>#N/A</v>
      </c>
      <c r="AJ286" t="str">
        <f t="shared" si="124"/>
        <v>Active</v>
      </c>
      <c r="AK286">
        <f t="shared" si="125"/>
        <v>3377</v>
      </c>
      <c r="AL286" t="str">
        <f t="shared" si="126"/>
        <v>村井 涼子</v>
      </c>
      <c r="AM286" s="155" t="e">
        <f>+VLOOKUP($AK286,#REF!,3,0)</f>
        <v>#REF!</v>
      </c>
      <c r="AN286" t="e">
        <f t="shared" si="127"/>
        <v>#REF!</v>
      </c>
      <c r="AO286" s="154" t="s">
        <v>54</v>
      </c>
      <c r="AP286" t="e">
        <f>VLOOKUP(AM286,#REF!,2,0)</f>
        <v>#REF!</v>
      </c>
      <c r="AQ286" t="e">
        <f>VLOOKUP(AM286,#REF!,3,0)</f>
        <v>#REF!</v>
      </c>
      <c r="AR286" t="e">
        <f>VLOOKUP(AM286,#REF!,4,0)</f>
        <v>#REF!</v>
      </c>
      <c r="AS286" t="str">
        <f t="shared" si="120"/>
        <v>Oracle Consulting Services</v>
      </c>
      <c r="AT286" t="e">
        <f>VLOOKUP(AM286,#REF!,6,0)</f>
        <v>#REF!</v>
      </c>
      <c r="AU286" t="e">
        <f>VLOOKUP(AM286,#REF!,7,0)</f>
        <v>#REF!</v>
      </c>
      <c r="AV286" t="e">
        <f>VLOOKUP(AM286,#REF!,8,0)</f>
        <v>#REF!</v>
      </c>
      <c r="AW286" s="155">
        <v>506205</v>
      </c>
      <c r="AX286" t="str">
        <f>VLOOKUP($BA286,Jobcodemaster!$A:$J,4,0)</f>
        <v>M3</v>
      </c>
      <c r="AY286" t="str">
        <f>VLOOKUP($BA286,Jobcodemaster!$A:$J,5,0)</f>
        <v>L7</v>
      </c>
      <c r="AZ286" t="str">
        <f t="shared" si="128"/>
        <v>7</v>
      </c>
      <c r="BA286" s="155">
        <f t="shared" si="129"/>
        <v>21110</v>
      </c>
      <c r="BB286" t="str">
        <f>VLOOKUP($BA286,Jobcodemaster!$A:$J,7,0)</f>
        <v>21110.Consulting Practice Manager - M3</v>
      </c>
      <c r="BC286" t="str">
        <f>VLOOKUP($BA286,Jobcodemaster!$A:$J,9,0)</f>
        <v>Consulting Practice Manager</v>
      </c>
      <c r="BD286" t="str">
        <f>VLOOKUP($BA286,Jobcodemaster!$A:$J,2,0)</f>
        <v>Practice</v>
      </c>
      <c r="BE286" t="str">
        <f>VLOOKUP($BA286,Jobcodemaster!$A:$J,3,0)</f>
        <v>B</v>
      </c>
      <c r="BF286" t="e">
        <f>VLOOKUP(AM286,#REF!,14,0)</f>
        <v>#REF!</v>
      </c>
      <c r="BG286" t="e">
        <f>VLOOKUP(AM286,#REF!,15,0)</f>
        <v>#REF!</v>
      </c>
      <c r="BH286" t="str">
        <f t="shared" si="130"/>
        <v>ryoko.murai@oracle.com</v>
      </c>
      <c r="BI286" s="95">
        <f t="shared" si="131"/>
        <v>39173</v>
      </c>
      <c r="BJ286" t="str">
        <f t="shared" si="132"/>
        <v>C</v>
      </c>
      <c r="BK286" t="str">
        <f t="shared" si="133"/>
        <v>JP-Tokyo-Akasaka Office</v>
      </c>
      <c r="BL286" t="str">
        <f t="shared" si="134"/>
        <v>OAC</v>
      </c>
      <c r="BM286" t="str">
        <f t="shared" si="135"/>
        <v>ﾑﾗｲ ﾘｮｳｺ</v>
      </c>
      <c r="BN286" t="str">
        <f t="shared" si="136"/>
        <v>Ryoko Murai</v>
      </c>
      <c r="BO286" s="164" t="str">
        <f t="shared" si="137"/>
        <v>Y</v>
      </c>
      <c r="BP286" t="str">
        <f t="shared" si="138"/>
        <v>むらい りょうこ</v>
      </c>
      <c r="BQ286" t="e">
        <f>VLOOKUP(AM286,#REF!,12,0)</f>
        <v>#REF!</v>
      </c>
      <c r="BS286" s="173" t="str">
        <f t="shared" si="139"/>
        <v>Y</v>
      </c>
      <c r="BT286" s="173" t="str">
        <f t="shared" si="139"/>
        <v/>
      </c>
      <c r="BU286" s="173" t="str">
        <f t="shared" si="139"/>
        <v/>
      </c>
      <c r="BV286" s="173" t="str">
        <f t="shared" si="121"/>
        <v/>
      </c>
      <c r="BW286" s="173" t="e">
        <f t="shared" si="140"/>
        <v>#REF!</v>
      </c>
      <c r="BX286" s="173" t="str">
        <f t="shared" si="141"/>
        <v>Y</v>
      </c>
      <c r="BY286" s="174">
        <f t="shared" si="142"/>
        <v>3377</v>
      </c>
      <c r="BZ286" t="str">
        <f t="shared" si="143"/>
        <v>ryoko.murai@oracle.com</v>
      </c>
      <c r="CA286" s="214">
        <f t="shared" si="144"/>
        <v>43574</v>
      </c>
      <c r="CB286">
        <f t="shared" si="145"/>
        <v>506205</v>
      </c>
      <c r="CC286" t="e">
        <f t="shared" si="146"/>
        <v>#REF!</v>
      </c>
      <c r="CD286" t="e">
        <f t="shared" si="122"/>
        <v>#REF!</v>
      </c>
      <c r="CE286" t="str">
        <f t="shared" si="147"/>
        <v>JPBG  - Oracle Corporation Japan</v>
      </c>
      <c r="CF286" t="str">
        <f t="shared" si="148"/>
        <v/>
      </c>
      <c r="CG286" t="str">
        <f t="shared" si="149"/>
        <v/>
      </c>
    </row>
    <row r="287" spans="1:85">
      <c r="A287" t="s">
        <v>51</v>
      </c>
      <c r="B287">
        <v>1026008</v>
      </c>
      <c r="C287" t="s">
        <v>2105</v>
      </c>
      <c r="D287" t="s">
        <v>2096</v>
      </c>
      <c r="E287" t="s">
        <v>54</v>
      </c>
      <c r="F287" t="s">
        <v>2060</v>
      </c>
      <c r="G287" t="s">
        <v>2097</v>
      </c>
      <c r="H287" t="s">
        <v>2097</v>
      </c>
      <c r="I287" t="s">
        <v>55</v>
      </c>
      <c r="J287" t="s">
        <v>2062</v>
      </c>
      <c r="K287" t="s">
        <v>2098</v>
      </c>
      <c r="L287" t="s">
        <v>2098</v>
      </c>
      <c r="M287" s="217">
        <v>506225</v>
      </c>
      <c r="N287" t="s">
        <v>243</v>
      </c>
      <c r="O287" t="s">
        <v>234</v>
      </c>
      <c r="P287" t="str">
        <f t="shared" si="123"/>
        <v>8</v>
      </c>
      <c r="Q287">
        <v>21650</v>
      </c>
      <c r="R287" t="s">
        <v>1593</v>
      </c>
      <c r="S287" t="s">
        <v>1594</v>
      </c>
      <c r="T287" t="s">
        <v>529</v>
      </c>
      <c r="U287" t="s">
        <v>61</v>
      </c>
      <c r="V287">
        <v>3377</v>
      </c>
      <c r="W287" t="s">
        <v>2095</v>
      </c>
      <c r="X287" t="s">
        <v>2106</v>
      </c>
      <c r="Y287" s="95">
        <v>43221</v>
      </c>
      <c r="Z287" t="s">
        <v>63</v>
      </c>
      <c r="AA287" t="s">
        <v>118</v>
      </c>
      <c r="AB287" t="s">
        <v>150</v>
      </c>
      <c r="AC287" t="s">
        <v>4401</v>
      </c>
      <c r="AD287" t="s">
        <v>2108</v>
      </c>
      <c r="AF287" t="s">
        <v>2109</v>
      </c>
      <c r="AG287" t="s">
        <v>2103</v>
      </c>
      <c r="AI287" s="146" t="e">
        <v>#N/A</v>
      </c>
      <c r="AJ287" t="str">
        <f t="shared" si="124"/>
        <v>Active</v>
      </c>
      <c r="AK287">
        <f t="shared" si="125"/>
        <v>1026008</v>
      </c>
      <c r="AL287" t="str">
        <f t="shared" si="126"/>
        <v>徳永 康邦</v>
      </c>
      <c r="AM287" s="155" t="e">
        <f>+VLOOKUP($AK287,#REF!,3,0)</f>
        <v>#REF!</v>
      </c>
      <c r="AN287" t="e">
        <f t="shared" si="127"/>
        <v>#REF!</v>
      </c>
      <c r="AO287" s="154" t="s">
        <v>54</v>
      </c>
      <c r="AP287" t="e">
        <f>VLOOKUP(AM287,#REF!,2,0)</f>
        <v>#REF!</v>
      </c>
      <c r="AQ287" t="e">
        <f>VLOOKUP(AM287,#REF!,3,0)</f>
        <v>#REF!</v>
      </c>
      <c r="AR287" t="e">
        <f>VLOOKUP(AM287,#REF!,4,0)</f>
        <v>#REF!</v>
      </c>
      <c r="AS287" t="str">
        <f t="shared" si="120"/>
        <v>Oracle Consulting Services</v>
      </c>
      <c r="AT287" t="e">
        <f>VLOOKUP(AM287,#REF!,6,0)</f>
        <v>#REF!</v>
      </c>
      <c r="AU287" t="e">
        <f>VLOOKUP(AM287,#REF!,7,0)</f>
        <v>#REF!</v>
      </c>
      <c r="AV287" t="e">
        <f>VLOOKUP(AM287,#REF!,8,0)</f>
        <v>#REF!</v>
      </c>
      <c r="AW287" s="155">
        <v>506205</v>
      </c>
      <c r="AX287" t="str">
        <f>VLOOKUP($BA287,Jobcodemaster!$A:$J,4,0)</f>
        <v>IC5</v>
      </c>
      <c r="AY287" t="str">
        <f>VLOOKUP($BA287,Jobcodemaster!$A:$J,5,0)</f>
        <v>L8</v>
      </c>
      <c r="AZ287" t="str">
        <f t="shared" si="128"/>
        <v>8</v>
      </c>
      <c r="BA287" s="155">
        <f t="shared" si="129"/>
        <v>21650</v>
      </c>
      <c r="BB287" t="str">
        <f>VLOOKUP($BA287,Jobcodemaster!$A:$J,7,0)</f>
        <v>21650.Consulting Solution Director -IC5</v>
      </c>
      <c r="BC287" t="str">
        <f>VLOOKUP($BA287,Jobcodemaster!$A:$J,9,0)</f>
        <v>Consulting Solution Director</v>
      </c>
      <c r="BD287" t="str">
        <f>VLOOKUP($BA287,Jobcodemaster!$A:$J,2,0)</f>
        <v>Solution</v>
      </c>
      <c r="BE287" t="str">
        <f>VLOOKUP($BA287,Jobcodemaster!$A:$J,3,0)</f>
        <v>B</v>
      </c>
      <c r="BF287" t="e">
        <f>VLOOKUP(AM287,#REF!,14,0)</f>
        <v>#REF!</v>
      </c>
      <c r="BG287" t="e">
        <f>VLOOKUP(AM287,#REF!,15,0)</f>
        <v>#REF!</v>
      </c>
      <c r="BH287" t="str">
        <f t="shared" si="130"/>
        <v>yasukuni.tokunaga@oracle.com</v>
      </c>
      <c r="BI287" s="95">
        <f t="shared" si="131"/>
        <v>43221</v>
      </c>
      <c r="BJ287" t="str">
        <f t="shared" si="132"/>
        <v>C</v>
      </c>
      <c r="BK287" t="str">
        <f t="shared" si="133"/>
        <v>JP-Tokyo-Akasaka Office</v>
      </c>
      <c r="BL287" t="str">
        <f t="shared" si="134"/>
        <v>-</v>
      </c>
      <c r="BM287" t="str">
        <f t="shared" si="135"/>
        <v>ﾄｸﾅｶﾞ ﾔｽｸﾆ</v>
      </c>
      <c r="BN287" t="str">
        <f t="shared" si="136"/>
        <v>Yasukuni Tokunaga</v>
      </c>
      <c r="BO287" s="164">
        <f t="shared" si="137"/>
        <v>0</v>
      </c>
      <c r="BP287" t="str">
        <f t="shared" si="138"/>
        <v>とくなが やすくに</v>
      </c>
      <c r="BQ287" t="e">
        <f>VLOOKUP(AM287,#REF!,12,0)</f>
        <v>#REF!</v>
      </c>
      <c r="BS287" s="173" t="str">
        <f t="shared" si="139"/>
        <v>Y</v>
      </c>
      <c r="BT287" s="173" t="str">
        <f t="shared" si="139"/>
        <v/>
      </c>
      <c r="BU287" s="173" t="str">
        <f t="shared" si="139"/>
        <v/>
      </c>
      <c r="BV287" s="173" t="str">
        <f t="shared" si="121"/>
        <v/>
      </c>
      <c r="BW287" s="173" t="e">
        <f t="shared" si="140"/>
        <v>#REF!</v>
      </c>
      <c r="BX287" s="173" t="str">
        <f t="shared" si="141"/>
        <v>Y</v>
      </c>
      <c r="BY287" s="174">
        <f t="shared" si="142"/>
        <v>1026008</v>
      </c>
      <c r="BZ287" t="str">
        <f t="shared" si="143"/>
        <v>yasukuni.tokunaga@oracle.com</v>
      </c>
      <c r="CA287" s="214">
        <f t="shared" si="144"/>
        <v>43574</v>
      </c>
      <c r="CB287">
        <f t="shared" si="145"/>
        <v>506205</v>
      </c>
      <c r="CC287" t="e">
        <f t="shared" si="146"/>
        <v>#REF!</v>
      </c>
      <c r="CD287" t="e">
        <f t="shared" si="122"/>
        <v>#REF!</v>
      </c>
      <c r="CE287" t="str">
        <f t="shared" si="147"/>
        <v>JPBG  - Oracle Corporation Japan</v>
      </c>
      <c r="CF287" t="str">
        <f t="shared" si="148"/>
        <v/>
      </c>
      <c r="CG287" t="str">
        <f t="shared" si="149"/>
        <v/>
      </c>
    </row>
    <row r="288" spans="1:85" s="151" customFormat="1">
      <c r="A288" s="151" t="s">
        <v>5032</v>
      </c>
      <c r="B288" s="151">
        <v>1029668</v>
      </c>
      <c r="C288" s="151" t="s">
        <v>2111</v>
      </c>
      <c r="D288" s="151" t="s">
        <v>2096</v>
      </c>
      <c r="E288" s="151" t="s">
        <v>54</v>
      </c>
      <c r="F288" s="151" t="s">
        <v>2060</v>
      </c>
      <c r="G288" s="151" t="s">
        <v>2097</v>
      </c>
      <c r="H288" s="151" t="s">
        <v>2097</v>
      </c>
      <c r="I288" s="151" t="s">
        <v>55</v>
      </c>
      <c r="J288" s="151" t="s">
        <v>2062</v>
      </c>
      <c r="K288" s="151" t="s">
        <v>2098</v>
      </c>
      <c r="L288" s="151" t="s">
        <v>2098</v>
      </c>
      <c r="M288" s="217">
        <v>506225</v>
      </c>
      <c r="N288" s="151" t="s">
        <v>243</v>
      </c>
      <c r="O288" s="151" t="s">
        <v>234</v>
      </c>
      <c r="P288" t="str">
        <f t="shared" si="123"/>
        <v>8</v>
      </c>
      <c r="Q288" s="151">
        <v>12612</v>
      </c>
      <c r="R288" s="151" t="s">
        <v>1512</v>
      </c>
      <c r="S288" s="151" t="s">
        <v>1513</v>
      </c>
      <c r="T288" s="151" t="s">
        <v>619</v>
      </c>
      <c r="U288" s="151" t="s">
        <v>61</v>
      </c>
      <c r="V288" s="151">
        <v>3377</v>
      </c>
      <c r="W288" s="151" t="s">
        <v>2095</v>
      </c>
      <c r="X288" s="151" t="s">
        <v>2112</v>
      </c>
      <c r="Y288" s="152">
        <v>43252</v>
      </c>
      <c r="Z288" s="151" t="s">
        <v>63</v>
      </c>
      <c r="AA288" s="151" t="s">
        <v>118</v>
      </c>
      <c r="AB288" s="151" t="s">
        <v>162</v>
      </c>
      <c r="AC288" s="151" t="s">
        <v>4402</v>
      </c>
      <c r="AD288" s="151" t="s">
        <v>2114</v>
      </c>
      <c r="AF288" s="151" t="s">
        <v>2115</v>
      </c>
      <c r="AG288" s="151" t="s">
        <v>2103</v>
      </c>
      <c r="AI288" s="151" t="s">
        <v>5027</v>
      </c>
      <c r="AJ288" t="str">
        <f t="shared" si="124"/>
        <v>退職予定（４/30）</v>
      </c>
      <c r="AK288">
        <f t="shared" si="125"/>
        <v>1029668</v>
      </c>
      <c r="AL288" t="str">
        <f t="shared" si="126"/>
        <v>羽仁 亨</v>
      </c>
      <c r="AM288" s="155" t="e">
        <f>+VLOOKUP($AK288,#REF!,3,0)</f>
        <v>#REF!</v>
      </c>
      <c r="AN288" t="e">
        <f t="shared" si="127"/>
        <v>#REF!</v>
      </c>
      <c r="AO288" s="154" t="s">
        <v>54</v>
      </c>
      <c r="AP288" t="e">
        <f>VLOOKUP(AM288,#REF!,2,0)</f>
        <v>#REF!</v>
      </c>
      <c r="AQ288" t="e">
        <f>VLOOKUP(AM288,#REF!,3,0)</f>
        <v>#REF!</v>
      </c>
      <c r="AR288" t="e">
        <f>VLOOKUP(AM288,#REF!,4,0)</f>
        <v>#REF!</v>
      </c>
      <c r="AS288" t="str">
        <f t="shared" si="120"/>
        <v>Oracle Consulting Services</v>
      </c>
      <c r="AT288" t="e">
        <f>VLOOKUP(AM288,#REF!,6,0)</f>
        <v>#REF!</v>
      </c>
      <c r="AU288" t="e">
        <f>VLOOKUP(AM288,#REF!,7,0)</f>
        <v>#REF!</v>
      </c>
      <c r="AV288" t="e">
        <f>VLOOKUP(AM288,#REF!,8,0)</f>
        <v>#REF!</v>
      </c>
      <c r="AW288" s="155">
        <v>506205</v>
      </c>
      <c r="AX288" t="str">
        <f>VLOOKUP($BA288,Jobcodemaster!$A:$J,4,0)</f>
        <v>IC5</v>
      </c>
      <c r="AY288" t="str">
        <f>VLOOKUP($BA288,Jobcodemaster!$A:$J,5,0)</f>
        <v>L8</v>
      </c>
      <c r="AZ288" t="str">
        <f t="shared" si="128"/>
        <v>8</v>
      </c>
      <c r="BA288" s="155">
        <f t="shared" si="129"/>
        <v>12612</v>
      </c>
      <c r="BB288" t="str">
        <f>VLOOKUP($BA288,Jobcodemaster!$A:$J,7,0)</f>
        <v>12612.Consulting Project Technical Director - IC5</v>
      </c>
      <c r="BC288" t="str">
        <f>VLOOKUP($BA288,Jobcodemaster!$A:$J,9,0)</f>
        <v>Consulting Project Technical Director</v>
      </c>
      <c r="BD288" t="str">
        <f>VLOOKUP($BA288,Jobcodemaster!$A:$J,2,0)</f>
        <v>Project</v>
      </c>
      <c r="BE288" t="str">
        <f>VLOOKUP($BA288,Jobcodemaster!$A:$J,3,0)</f>
        <v>B</v>
      </c>
      <c r="BF288" t="e">
        <f>VLOOKUP(AM288,#REF!,14,0)</f>
        <v>#REF!</v>
      </c>
      <c r="BG288" t="e">
        <f>VLOOKUP(AM288,#REF!,15,0)</f>
        <v>#REF!</v>
      </c>
      <c r="BH288" t="str">
        <f t="shared" si="130"/>
        <v>toru.hani@oracle.com</v>
      </c>
      <c r="BI288" s="95">
        <f t="shared" si="131"/>
        <v>43252</v>
      </c>
      <c r="BJ288" t="str">
        <f t="shared" si="132"/>
        <v>C</v>
      </c>
      <c r="BK288" t="str">
        <f t="shared" si="133"/>
        <v>JP-Tokyo-Akasaka Office</v>
      </c>
      <c r="BL288" t="str">
        <f t="shared" si="134"/>
        <v>ACB</v>
      </c>
      <c r="BM288" t="str">
        <f t="shared" si="135"/>
        <v>ﾊﾆ ﾄｵﾙ</v>
      </c>
      <c r="BN288" t="str">
        <f t="shared" si="136"/>
        <v>Toru Hani</v>
      </c>
      <c r="BO288" s="164">
        <f t="shared" si="137"/>
        <v>0</v>
      </c>
      <c r="BP288" t="str">
        <f t="shared" si="138"/>
        <v>はに とおる</v>
      </c>
      <c r="BQ288" t="e">
        <f>VLOOKUP(AM288,#REF!,12,0)</f>
        <v>#REF!</v>
      </c>
      <c r="BS288" s="173" t="str">
        <f t="shared" si="139"/>
        <v>Y</v>
      </c>
      <c r="BT288" s="173" t="str">
        <f t="shared" si="139"/>
        <v/>
      </c>
      <c r="BU288" s="173" t="str">
        <f t="shared" si="139"/>
        <v/>
      </c>
      <c r="BV288" s="173" t="str">
        <f t="shared" si="121"/>
        <v/>
      </c>
      <c r="BW288" s="173" t="e">
        <f t="shared" si="140"/>
        <v>#REF!</v>
      </c>
      <c r="BX288" s="173" t="str">
        <f t="shared" si="141"/>
        <v>Y</v>
      </c>
      <c r="BY288" s="174">
        <f t="shared" si="142"/>
        <v>1029668</v>
      </c>
      <c r="BZ288" t="str">
        <f t="shared" si="143"/>
        <v>toru.hani@oracle.com</v>
      </c>
      <c r="CA288" s="214">
        <f t="shared" si="144"/>
        <v>43574</v>
      </c>
      <c r="CB288">
        <f t="shared" si="145"/>
        <v>506205</v>
      </c>
      <c r="CC288" t="e">
        <f t="shared" si="146"/>
        <v>#REF!</v>
      </c>
      <c r="CD288" t="e">
        <f t="shared" si="122"/>
        <v>#REF!</v>
      </c>
      <c r="CE288" t="str">
        <f t="shared" si="147"/>
        <v>JPBG  - Oracle Corporation Japan</v>
      </c>
      <c r="CF288" t="str">
        <f t="shared" si="148"/>
        <v/>
      </c>
      <c r="CG288" t="str">
        <f t="shared" si="149"/>
        <v/>
      </c>
    </row>
    <row r="289" spans="1:85">
      <c r="A289" t="s">
        <v>51</v>
      </c>
      <c r="B289">
        <v>1043629</v>
      </c>
      <c r="C289" t="s">
        <v>2117</v>
      </c>
      <c r="D289" t="s">
        <v>2096</v>
      </c>
      <c r="E289" t="s">
        <v>54</v>
      </c>
      <c r="F289" t="s">
        <v>2060</v>
      </c>
      <c r="G289" t="s">
        <v>2097</v>
      </c>
      <c r="H289" t="s">
        <v>2097</v>
      </c>
      <c r="I289" t="s">
        <v>55</v>
      </c>
      <c r="J289" t="s">
        <v>2062</v>
      </c>
      <c r="K289" t="s">
        <v>2098</v>
      </c>
      <c r="L289" t="s">
        <v>2098</v>
      </c>
      <c r="M289" s="217">
        <v>506225</v>
      </c>
      <c r="N289" t="s">
        <v>243</v>
      </c>
      <c r="O289" t="s">
        <v>234</v>
      </c>
      <c r="P289" t="str">
        <f t="shared" si="123"/>
        <v>8</v>
      </c>
      <c r="Q289">
        <v>21650</v>
      </c>
      <c r="R289" t="s">
        <v>1593</v>
      </c>
      <c r="S289" t="s">
        <v>1594</v>
      </c>
      <c r="T289" t="s">
        <v>529</v>
      </c>
      <c r="U289" t="s">
        <v>61</v>
      </c>
      <c r="V289">
        <v>3377</v>
      </c>
      <c r="W289" t="s">
        <v>2095</v>
      </c>
      <c r="X289" t="s">
        <v>2118</v>
      </c>
      <c r="Y289" s="95">
        <v>43282</v>
      </c>
      <c r="Z289" t="s">
        <v>63</v>
      </c>
      <c r="AA289" t="s">
        <v>64</v>
      </c>
      <c r="AB289" t="s">
        <v>162</v>
      </c>
      <c r="AC289" t="s">
        <v>4403</v>
      </c>
      <c r="AD289" t="s">
        <v>2120</v>
      </c>
      <c r="AF289" t="s">
        <v>2121</v>
      </c>
      <c r="AG289" t="s">
        <v>2103</v>
      </c>
      <c r="AI289" s="146" t="e">
        <v>#N/A</v>
      </c>
      <c r="AJ289" t="str">
        <f t="shared" si="124"/>
        <v>Active</v>
      </c>
      <c r="AK289">
        <f t="shared" si="125"/>
        <v>1043629</v>
      </c>
      <c r="AL289" t="str">
        <f t="shared" si="126"/>
        <v>伊澤 亨</v>
      </c>
      <c r="AM289" s="155" t="e">
        <f>+VLOOKUP($AK289,#REF!,3,0)</f>
        <v>#REF!</v>
      </c>
      <c r="AN289" t="e">
        <f t="shared" si="127"/>
        <v>#REF!</v>
      </c>
      <c r="AO289" s="154" t="s">
        <v>54</v>
      </c>
      <c r="AP289" t="e">
        <f>VLOOKUP(AM289,#REF!,2,0)</f>
        <v>#REF!</v>
      </c>
      <c r="AQ289" t="e">
        <f>VLOOKUP(AM289,#REF!,3,0)</f>
        <v>#REF!</v>
      </c>
      <c r="AR289" t="e">
        <f>VLOOKUP(AM289,#REF!,4,0)</f>
        <v>#REF!</v>
      </c>
      <c r="AS289" t="str">
        <f t="shared" si="120"/>
        <v>Oracle Consulting Services</v>
      </c>
      <c r="AT289" t="e">
        <f>VLOOKUP(AM289,#REF!,6,0)</f>
        <v>#REF!</v>
      </c>
      <c r="AU289" t="e">
        <f>VLOOKUP(AM289,#REF!,7,0)</f>
        <v>#REF!</v>
      </c>
      <c r="AV289" t="e">
        <f>VLOOKUP(AM289,#REF!,8,0)</f>
        <v>#REF!</v>
      </c>
      <c r="AW289" s="155">
        <v>506205</v>
      </c>
      <c r="AX289" t="str">
        <f>VLOOKUP($BA289,Jobcodemaster!$A:$J,4,0)</f>
        <v>IC5</v>
      </c>
      <c r="AY289" t="str">
        <f>VLOOKUP($BA289,Jobcodemaster!$A:$J,5,0)</f>
        <v>L8</v>
      </c>
      <c r="AZ289" t="str">
        <f t="shared" si="128"/>
        <v>8</v>
      </c>
      <c r="BA289" s="155">
        <f t="shared" si="129"/>
        <v>21650</v>
      </c>
      <c r="BB289" t="str">
        <f>VLOOKUP($BA289,Jobcodemaster!$A:$J,7,0)</f>
        <v>21650.Consulting Solution Director -IC5</v>
      </c>
      <c r="BC289" t="str">
        <f>VLOOKUP($BA289,Jobcodemaster!$A:$J,9,0)</f>
        <v>Consulting Solution Director</v>
      </c>
      <c r="BD289" t="str">
        <f>VLOOKUP($BA289,Jobcodemaster!$A:$J,2,0)</f>
        <v>Solution</v>
      </c>
      <c r="BE289" t="str">
        <f>VLOOKUP($BA289,Jobcodemaster!$A:$J,3,0)</f>
        <v>B</v>
      </c>
      <c r="BF289" t="e">
        <f>VLOOKUP(AM289,#REF!,14,0)</f>
        <v>#REF!</v>
      </c>
      <c r="BG289" t="e">
        <f>VLOOKUP(AM289,#REF!,15,0)</f>
        <v>#REF!</v>
      </c>
      <c r="BH289" t="str">
        <f t="shared" si="130"/>
        <v>toru.izawa@oracle.com</v>
      </c>
      <c r="BI289" s="95">
        <f t="shared" si="131"/>
        <v>43282</v>
      </c>
      <c r="BJ289" t="str">
        <f t="shared" si="132"/>
        <v>C</v>
      </c>
      <c r="BK289" t="str">
        <f t="shared" si="133"/>
        <v>JP-Tokyo-OAC</v>
      </c>
      <c r="BL289" t="str">
        <f t="shared" si="134"/>
        <v>ACB</v>
      </c>
      <c r="BM289" t="str">
        <f t="shared" si="135"/>
        <v>ｲｻﾞﾜ ﾄｵﾙ</v>
      </c>
      <c r="BN289" t="str">
        <f t="shared" si="136"/>
        <v>Toru Izawa</v>
      </c>
      <c r="BO289" s="164">
        <f t="shared" si="137"/>
        <v>0</v>
      </c>
      <c r="BP289" t="str">
        <f t="shared" si="138"/>
        <v>いざわ とおる</v>
      </c>
      <c r="BQ289" t="e">
        <f>VLOOKUP(AM289,#REF!,12,0)</f>
        <v>#REF!</v>
      </c>
      <c r="BS289" s="173" t="str">
        <f t="shared" si="139"/>
        <v>Y</v>
      </c>
      <c r="BT289" s="173" t="str">
        <f t="shared" si="139"/>
        <v/>
      </c>
      <c r="BU289" s="173" t="str">
        <f t="shared" si="139"/>
        <v/>
      </c>
      <c r="BV289" s="173" t="str">
        <f t="shared" si="121"/>
        <v/>
      </c>
      <c r="BW289" s="173" t="e">
        <f t="shared" si="140"/>
        <v>#REF!</v>
      </c>
      <c r="BX289" s="173" t="str">
        <f t="shared" si="141"/>
        <v>Y</v>
      </c>
      <c r="BY289" s="174">
        <f t="shared" si="142"/>
        <v>1043629</v>
      </c>
      <c r="BZ289" t="str">
        <f t="shared" si="143"/>
        <v>toru.izawa@oracle.com</v>
      </c>
      <c r="CA289" s="214">
        <f t="shared" si="144"/>
        <v>43574</v>
      </c>
      <c r="CB289">
        <f t="shared" si="145"/>
        <v>506205</v>
      </c>
      <c r="CC289" t="e">
        <f t="shared" si="146"/>
        <v>#REF!</v>
      </c>
      <c r="CD289" t="e">
        <f t="shared" si="122"/>
        <v>#REF!</v>
      </c>
      <c r="CE289" t="str">
        <f t="shared" si="147"/>
        <v>JPBG  - Oracle Corporation Japan</v>
      </c>
      <c r="CF289" t="str">
        <f t="shared" si="148"/>
        <v/>
      </c>
      <c r="CG289" t="str">
        <f t="shared" si="149"/>
        <v/>
      </c>
    </row>
    <row r="290" spans="1:85">
      <c r="A290" t="s">
        <v>51</v>
      </c>
      <c r="B290">
        <v>816</v>
      </c>
      <c r="C290" t="s">
        <v>2123</v>
      </c>
      <c r="D290" t="s">
        <v>2096</v>
      </c>
      <c r="E290" t="s">
        <v>54</v>
      </c>
      <c r="F290" t="s">
        <v>2060</v>
      </c>
      <c r="G290" t="s">
        <v>2097</v>
      </c>
      <c r="H290" t="s">
        <v>2097</v>
      </c>
      <c r="I290" t="s">
        <v>55</v>
      </c>
      <c r="J290" t="s">
        <v>2062</v>
      </c>
      <c r="K290" t="s">
        <v>2098</v>
      </c>
      <c r="L290" t="s">
        <v>2098</v>
      </c>
      <c r="M290" s="217">
        <v>506225</v>
      </c>
      <c r="N290" t="s">
        <v>169</v>
      </c>
      <c r="O290" t="s">
        <v>170</v>
      </c>
      <c r="P290" t="str">
        <f t="shared" si="123"/>
        <v>7</v>
      </c>
      <c r="Q290">
        <v>20820</v>
      </c>
      <c r="R290" t="s">
        <v>1817</v>
      </c>
      <c r="S290" t="s">
        <v>1818</v>
      </c>
      <c r="T290" t="s">
        <v>368</v>
      </c>
      <c r="U290" t="s">
        <v>61</v>
      </c>
      <c r="V290">
        <v>3377</v>
      </c>
      <c r="W290" t="s">
        <v>2095</v>
      </c>
      <c r="X290" t="s">
        <v>2124</v>
      </c>
      <c r="Y290" s="95">
        <v>35186</v>
      </c>
      <c r="Z290" t="s">
        <v>63</v>
      </c>
      <c r="AA290" t="s">
        <v>64</v>
      </c>
      <c r="AB290" t="s">
        <v>150</v>
      </c>
      <c r="AC290" t="s">
        <v>4404</v>
      </c>
      <c r="AD290" t="s">
        <v>2126</v>
      </c>
      <c r="AF290" t="s">
        <v>2127</v>
      </c>
      <c r="AG290" t="s">
        <v>2103</v>
      </c>
      <c r="AI290" s="146" t="e">
        <v>#N/A</v>
      </c>
      <c r="AJ290" t="str">
        <f t="shared" si="124"/>
        <v>Active</v>
      </c>
      <c r="AK290">
        <f t="shared" si="125"/>
        <v>816</v>
      </c>
      <c r="AL290" t="str">
        <f t="shared" si="126"/>
        <v>長谷川 勇</v>
      </c>
      <c r="AM290" s="155" t="e">
        <f>+VLOOKUP($AK290,#REF!,3,0)</f>
        <v>#REF!</v>
      </c>
      <c r="AN290" t="e">
        <f t="shared" si="127"/>
        <v>#REF!</v>
      </c>
      <c r="AO290" s="154" t="s">
        <v>54</v>
      </c>
      <c r="AP290" t="e">
        <f>VLOOKUP(AM290,#REF!,2,0)</f>
        <v>#REF!</v>
      </c>
      <c r="AQ290" t="e">
        <f>VLOOKUP(AM290,#REF!,3,0)</f>
        <v>#REF!</v>
      </c>
      <c r="AR290" t="e">
        <f>VLOOKUP(AM290,#REF!,4,0)</f>
        <v>#REF!</v>
      </c>
      <c r="AS290" t="str">
        <f t="shared" si="120"/>
        <v>Oracle Consulting Services</v>
      </c>
      <c r="AT290" t="e">
        <f>VLOOKUP(AM290,#REF!,6,0)</f>
        <v>#REF!</v>
      </c>
      <c r="AU290" t="e">
        <f>VLOOKUP(AM290,#REF!,7,0)</f>
        <v>#REF!</v>
      </c>
      <c r="AV290" t="e">
        <f>VLOOKUP(AM290,#REF!,8,0)</f>
        <v>#REF!</v>
      </c>
      <c r="AW290" s="155">
        <v>506205</v>
      </c>
      <c r="AX290" t="str">
        <f>VLOOKUP($BA290,Jobcodemaster!$A:$J,4,0)</f>
        <v>IC4</v>
      </c>
      <c r="AY290" t="str">
        <f>VLOOKUP($BA290,Jobcodemaster!$A:$J,5,0)</f>
        <v>L7</v>
      </c>
      <c r="AZ290" t="str">
        <f t="shared" si="128"/>
        <v>7</v>
      </c>
      <c r="BA290" s="155">
        <f t="shared" si="129"/>
        <v>20820</v>
      </c>
      <c r="BB290" t="str">
        <f>VLOOKUP($BA290,Jobcodemaster!$A:$J,7,0)</f>
        <v>20820.Consulting Technical Manager - IC4</v>
      </c>
      <c r="BC290" t="str">
        <f>VLOOKUP($BA290,Jobcodemaster!$A:$J,9,0)</f>
        <v>Consulting Technical Manager</v>
      </c>
      <c r="BD290" t="str">
        <f>VLOOKUP($BA290,Jobcodemaster!$A:$J,2,0)</f>
        <v>Delivery</v>
      </c>
      <c r="BE290" t="str">
        <f>VLOOKUP($BA290,Jobcodemaster!$A:$J,3,0)</f>
        <v>B</v>
      </c>
      <c r="BF290" t="e">
        <f>VLOOKUP(AM290,#REF!,14,0)</f>
        <v>#REF!</v>
      </c>
      <c r="BG290" t="e">
        <f>VLOOKUP(AM290,#REF!,15,0)</f>
        <v>#REF!</v>
      </c>
      <c r="BH290" t="str">
        <f t="shared" si="130"/>
        <v>isamu.hasegawa@oracle.com</v>
      </c>
      <c r="BI290" s="95">
        <f t="shared" si="131"/>
        <v>35186</v>
      </c>
      <c r="BJ290" t="str">
        <f t="shared" si="132"/>
        <v>C</v>
      </c>
      <c r="BK290" t="str">
        <f t="shared" si="133"/>
        <v>JP-Tokyo-OAC</v>
      </c>
      <c r="BL290" t="str">
        <f t="shared" si="134"/>
        <v>-</v>
      </c>
      <c r="BM290" t="str">
        <f t="shared" si="135"/>
        <v>ﾊｾｶﾞﾜ ｲｻﾑ</v>
      </c>
      <c r="BN290" t="str">
        <f t="shared" si="136"/>
        <v>Isamu Hasegawa</v>
      </c>
      <c r="BO290" s="164">
        <f t="shared" si="137"/>
        <v>0</v>
      </c>
      <c r="BP290" t="str">
        <f t="shared" si="138"/>
        <v>はせがわ いさむ</v>
      </c>
      <c r="BQ290" t="e">
        <f>VLOOKUP(AM290,#REF!,12,0)</f>
        <v>#REF!</v>
      </c>
      <c r="BS290" s="173" t="str">
        <f t="shared" si="139"/>
        <v>Y</v>
      </c>
      <c r="BT290" s="173" t="str">
        <f t="shared" si="139"/>
        <v/>
      </c>
      <c r="BU290" s="173" t="str">
        <f t="shared" si="139"/>
        <v/>
      </c>
      <c r="BV290" s="173" t="str">
        <f t="shared" si="121"/>
        <v/>
      </c>
      <c r="BW290" s="173" t="e">
        <f t="shared" si="140"/>
        <v>#REF!</v>
      </c>
      <c r="BX290" s="173" t="str">
        <f t="shared" si="141"/>
        <v>Y</v>
      </c>
      <c r="BY290" s="174">
        <f t="shared" si="142"/>
        <v>816</v>
      </c>
      <c r="BZ290" t="str">
        <f t="shared" si="143"/>
        <v>isamu.hasegawa@oracle.com</v>
      </c>
      <c r="CA290" s="214">
        <f t="shared" si="144"/>
        <v>43574</v>
      </c>
      <c r="CB290">
        <f t="shared" si="145"/>
        <v>506205</v>
      </c>
      <c r="CC290" t="e">
        <f t="shared" si="146"/>
        <v>#REF!</v>
      </c>
      <c r="CD290" t="e">
        <f t="shared" si="122"/>
        <v>#REF!</v>
      </c>
      <c r="CE290" t="str">
        <f t="shared" si="147"/>
        <v>JPBG  - Oracle Corporation Japan</v>
      </c>
      <c r="CF290" t="str">
        <f t="shared" si="148"/>
        <v/>
      </c>
      <c r="CG290" t="str">
        <f t="shared" si="149"/>
        <v/>
      </c>
    </row>
    <row r="291" spans="1:85">
      <c r="A291" t="s">
        <v>51</v>
      </c>
      <c r="B291">
        <v>897</v>
      </c>
      <c r="C291" t="s">
        <v>2129</v>
      </c>
      <c r="D291" t="s">
        <v>2096</v>
      </c>
      <c r="E291" t="s">
        <v>54</v>
      </c>
      <c r="F291" t="s">
        <v>2060</v>
      </c>
      <c r="G291" t="s">
        <v>2097</v>
      </c>
      <c r="H291" t="s">
        <v>2097</v>
      </c>
      <c r="I291" t="s">
        <v>55</v>
      </c>
      <c r="J291" t="s">
        <v>2062</v>
      </c>
      <c r="K291" t="s">
        <v>2098</v>
      </c>
      <c r="L291" t="s">
        <v>2098</v>
      </c>
      <c r="M291" s="217">
        <v>506225</v>
      </c>
      <c r="N291" t="s">
        <v>169</v>
      </c>
      <c r="O291" t="s">
        <v>170</v>
      </c>
      <c r="P291" t="str">
        <f t="shared" si="123"/>
        <v>7</v>
      </c>
      <c r="Q291">
        <v>21640</v>
      </c>
      <c r="R291" t="s">
        <v>1172</v>
      </c>
      <c r="S291" t="s">
        <v>1173</v>
      </c>
      <c r="T291" t="s">
        <v>529</v>
      </c>
      <c r="U291" t="s">
        <v>61</v>
      </c>
      <c r="V291">
        <v>3377</v>
      </c>
      <c r="W291" t="s">
        <v>2095</v>
      </c>
      <c r="X291" t="s">
        <v>2130</v>
      </c>
      <c r="Y291" s="95">
        <v>35309</v>
      </c>
      <c r="Z291" t="s">
        <v>63</v>
      </c>
      <c r="AA291" t="s">
        <v>64</v>
      </c>
      <c r="AB291" t="s">
        <v>150</v>
      </c>
      <c r="AC291" t="s">
        <v>4405</v>
      </c>
      <c r="AD291" t="s">
        <v>2132</v>
      </c>
      <c r="AF291" t="s">
        <v>2133</v>
      </c>
      <c r="AG291" t="s">
        <v>2103</v>
      </c>
      <c r="AI291" s="146" t="e">
        <v>#N/A</v>
      </c>
      <c r="AJ291" t="str">
        <f t="shared" si="124"/>
        <v>Active</v>
      </c>
      <c r="AK291">
        <f t="shared" si="125"/>
        <v>897</v>
      </c>
      <c r="AL291" t="str">
        <f t="shared" si="126"/>
        <v>津畑 真次</v>
      </c>
      <c r="AM291" s="155" t="e">
        <f>+VLOOKUP($AK291,#REF!,3,0)</f>
        <v>#REF!</v>
      </c>
      <c r="AN291" t="e">
        <f t="shared" si="127"/>
        <v>#REF!</v>
      </c>
      <c r="AO291" s="154" t="s">
        <v>54</v>
      </c>
      <c r="AP291" t="e">
        <f>VLOOKUP(AM291,#REF!,2,0)</f>
        <v>#REF!</v>
      </c>
      <c r="AQ291" t="e">
        <f>VLOOKUP(AM291,#REF!,3,0)</f>
        <v>#REF!</v>
      </c>
      <c r="AR291" t="e">
        <f>VLOOKUP(AM291,#REF!,4,0)</f>
        <v>#REF!</v>
      </c>
      <c r="AS291" t="str">
        <f t="shared" si="120"/>
        <v>Oracle Consulting Services</v>
      </c>
      <c r="AT291" t="e">
        <f>VLOOKUP(AM291,#REF!,6,0)</f>
        <v>#REF!</v>
      </c>
      <c r="AU291" t="e">
        <f>VLOOKUP(AM291,#REF!,7,0)</f>
        <v>#REF!</v>
      </c>
      <c r="AV291" t="e">
        <f>VLOOKUP(AM291,#REF!,8,0)</f>
        <v>#REF!</v>
      </c>
      <c r="AW291" s="155">
        <v>506205</v>
      </c>
      <c r="AX291" t="str">
        <f>VLOOKUP($BA291,Jobcodemaster!$A:$J,4,0)</f>
        <v>IC4</v>
      </c>
      <c r="AY291" t="str">
        <f>VLOOKUP($BA291,Jobcodemaster!$A:$J,5,0)</f>
        <v>L7</v>
      </c>
      <c r="AZ291" t="str">
        <f t="shared" si="128"/>
        <v>7</v>
      </c>
      <c r="BA291" s="155">
        <f t="shared" si="129"/>
        <v>21640</v>
      </c>
      <c r="BB291" t="str">
        <f>VLOOKUP($BA291,Jobcodemaster!$A:$J,7,0)</f>
        <v>21640.Consulting Solution Manager - IC4</v>
      </c>
      <c r="BC291" t="str">
        <f>VLOOKUP($BA291,Jobcodemaster!$A:$J,9,0)</f>
        <v>Consulting Solution Manager</v>
      </c>
      <c r="BD291" t="str">
        <f>VLOOKUP($BA291,Jobcodemaster!$A:$J,2,0)</f>
        <v>Solution</v>
      </c>
      <c r="BE291" t="str">
        <f>VLOOKUP($BA291,Jobcodemaster!$A:$J,3,0)</f>
        <v>B</v>
      </c>
      <c r="BF291" t="e">
        <f>VLOOKUP(AM291,#REF!,14,0)</f>
        <v>#REF!</v>
      </c>
      <c r="BG291" t="e">
        <f>VLOOKUP(AM291,#REF!,15,0)</f>
        <v>#REF!</v>
      </c>
      <c r="BH291" t="str">
        <f t="shared" si="130"/>
        <v>shinji.tsubata@oracle.com</v>
      </c>
      <c r="BI291" s="95">
        <f t="shared" si="131"/>
        <v>35309</v>
      </c>
      <c r="BJ291" t="str">
        <f t="shared" si="132"/>
        <v>C</v>
      </c>
      <c r="BK291" t="str">
        <f t="shared" si="133"/>
        <v>JP-Tokyo-OAC</v>
      </c>
      <c r="BL291" t="str">
        <f t="shared" si="134"/>
        <v>-</v>
      </c>
      <c r="BM291" t="str">
        <f t="shared" si="135"/>
        <v>ﾂﾊﾞﾀ ｼﾝｼﾞ</v>
      </c>
      <c r="BN291" t="str">
        <f t="shared" si="136"/>
        <v>Shinji Tsubata</v>
      </c>
      <c r="BO291" s="164">
        <f t="shared" si="137"/>
        <v>0</v>
      </c>
      <c r="BP291" t="str">
        <f t="shared" si="138"/>
        <v>つばた しんじ</v>
      </c>
      <c r="BQ291" t="e">
        <f>VLOOKUP(AM291,#REF!,12,0)</f>
        <v>#REF!</v>
      </c>
      <c r="BS291" s="173" t="str">
        <f t="shared" si="139"/>
        <v>Y</v>
      </c>
      <c r="BT291" s="173" t="str">
        <f t="shared" si="139"/>
        <v/>
      </c>
      <c r="BU291" s="173" t="str">
        <f t="shared" si="139"/>
        <v/>
      </c>
      <c r="BV291" s="173" t="str">
        <f t="shared" si="121"/>
        <v/>
      </c>
      <c r="BW291" s="173" t="e">
        <f t="shared" si="140"/>
        <v>#REF!</v>
      </c>
      <c r="BX291" s="173" t="str">
        <f t="shared" si="141"/>
        <v>Y</v>
      </c>
      <c r="BY291" s="174">
        <f t="shared" si="142"/>
        <v>897</v>
      </c>
      <c r="BZ291" t="str">
        <f t="shared" si="143"/>
        <v>shinji.tsubata@oracle.com</v>
      </c>
      <c r="CA291" s="214">
        <f t="shared" si="144"/>
        <v>43574</v>
      </c>
      <c r="CB291">
        <f t="shared" si="145"/>
        <v>506205</v>
      </c>
      <c r="CC291" t="e">
        <f t="shared" si="146"/>
        <v>#REF!</v>
      </c>
      <c r="CD291" t="e">
        <f t="shared" si="122"/>
        <v>#REF!</v>
      </c>
      <c r="CE291" t="str">
        <f t="shared" si="147"/>
        <v>JPBG  - Oracle Corporation Japan</v>
      </c>
      <c r="CF291" t="str">
        <f t="shared" si="148"/>
        <v/>
      </c>
      <c r="CG291" t="str">
        <f t="shared" si="149"/>
        <v/>
      </c>
    </row>
    <row r="292" spans="1:85">
      <c r="A292" t="s">
        <v>51</v>
      </c>
      <c r="B292">
        <v>1619</v>
      </c>
      <c r="C292" t="s">
        <v>2135</v>
      </c>
      <c r="D292" t="s">
        <v>2096</v>
      </c>
      <c r="E292" t="s">
        <v>54</v>
      </c>
      <c r="F292" t="s">
        <v>2060</v>
      </c>
      <c r="G292" t="s">
        <v>2097</v>
      </c>
      <c r="H292" t="s">
        <v>2097</v>
      </c>
      <c r="I292" t="s">
        <v>55</v>
      </c>
      <c r="J292" t="s">
        <v>2062</v>
      </c>
      <c r="K292" t="s">
        <v>2098</v>
      </c>
      <c r="L292" t="s">
        <v>2098</v>
      </c>
      <c r="M292" s="217">
        <v>506225</v>
      </c>
      <c r="N292" t="s">
        <v>169</v>
      </c>
      <c r="O292" t="s">
        <v>170</v>
      </c>
      <c r="P292" t="str">
        <f t="shared" si="123"/>
        <v>7</v>
      </c>
      <c r="Q292">
        <v>21640</v>
      </c>
      <c r="R292" t="s">
        <v>1172</v>
      </c>
      <c r="S292" t="s">
        <v>1173</v>
      </c>
      <c r="T292" t="s">
        <v>529</v>
      </c>
      <c r="U292" t="s">
        <v>61</v>
      </c>
      <c r="V292">
        <v>3377</v>
      </c>
      <c r="W292" t="s">
        <v>2095</v>
      </c>
      <c r="X292" t="s">
        <v>2136</v>
      </c>
      <c r="Y292" s="95">
        <v>36108</v>
      </c>
      <c r="Z292" t="s">
        <v>63</v>
      </c>
      <c r="AA292" t="s">
        <v>118</v>
      </c>
      <c r="AB292" t="s">
        <v>150</v>
      </c>
      <c r="AC292" t="s">
        <v>4406</v>
      </c>
      <c r="AD292" t="s">
        <v>2138</v>
      </c>
      <c r="AF292" t="s">
        <v>2139</v>
      </c>
      <c r="AG292" t="s">
        <v>2103</v>
      </c>
      <c r="AI292" s="146" t="e">
        <v>#N/A</v>
      </c>
      <c r="AJ292" t="str">
        <f t="shared" si="124"/>
        <v>Active</v>
      </c>
      <c r="AK292">
        <f t="shared" si="125"/>
        <v>1619</v>
      </c>
      <c r="AL292" t="str">
        <f t="shared" si="126"/>
        <v>塚本 晶</v>
      </c>
      <c r="AM292" s="155" t="e">
        <f>+VLOOKUP($AK292,#REF!,3,0)</f>
        <v>#REF!</v>
      </c>
      <c r="AN292" t="e">
        <f t="shared" si="127"/>
        <v>#REF!</v>
      </c>
      <c r="AO292" s="154" t="s">
        <v>54</v>
      </c>
      <c r="AP292" t="e">
        <f>VLOOKUP(AM292,#REF!,2,0)</f>
        <v>#REF!</v>
      </c>
      <c r="AQ292" t="e">
        <f>VLOOKUP(AM292,#REF!,3,0)</f>
        <v>#REF!</v>
      </c>
      <c r="AR292" t="e">
        <f>VLOOKUP(AM292,#REF!,4,0)</f>
        <v>#REF!</v>
      </c>
      <c r="AS292" t="str">
        <f t="shared" si="120"/>
        <v>Oracle Consulting Services</v>
      </c>
      <c r="AT292" t="e">
        <f>VLOOKUP(AM292,#REF!,6,0)</f>
        <v>#REF!</v>
      </c>
      <c r="AU292" t="e">
        <f>VLOOKUP(AM292,#REF!,7,0)</f>
        <v>#REF!</v>
      </c>
      <c r="AV292" t="e">
        <f>VLOOKUP(AM292,#REF!,8,0)</f>
        <v>#REF!</v>
      </c>
      <c r="AW292" s="155">
        <v>506205</v>
      </c>
      <c r="AX292" t="str">
        <f>VLOOKUP($BA292,Jobcodemaster!$A:$J,4,0)</f>
        <v>IC4</v>
      </c>
      <c r="AY292" t="str">
        <f>VLOOKUP($BA292,Jobcodemaster!$A:$J,5,0)</f>
        <v>L7</v>
      </c>
      <c r="AZ292" t="str">
        <f t="shared" si="128"/>
        <v>7</v>
      </c>
      <c r="BA292" s="155">
        <f t="shared" si="129"/>
        <v>21640</v>
      </c>
      <c r="BB292" t="str">
        <f>VLOOKUP($BA292,Jobcodemaster!$A:$J,7,0)</f>
        <v>21640.Consulting Solution Manager - IC4</v>
      </c>
      <c r="BC292" t="str">
        <f>VLOOKUP($BA292,Jobcodemaster!$A:$J,9,0)</f>
        <v>Consulting Solution Manager</v>
      </c>
      <c r="BD292" t="str">
        <f>VLOOKUP($BA292,Jobcodemaster!$A:$J,2,0)</f>
        <v>Solution</v>
      </c>
      <c r="BE292" t="str">
        <f>VLOOKUP($BA292,Jobcodemaster!$A:$J,3,0)</f>
        <v>B</v>
      </c>
      <c r="BF292" t="e">
        <f>VLOOKUP(AM292,#REF!,14,0)</f>
        <v>#REF!</v>
      </c>
      <c r="BG292" t="e">
        <f>VLOOKUP(AM292,#REF!,15,0)</f>
        <v>#REF!</v>
      </c>
      <c r="BH292" t="str">
        <f t="shared" si="130"/>
        <v>akira.tsukamoto@oracle.com</v>
      </c>
      <c r="BI292" s="95">
        <f t="shared" si="131"/>
        <v>36108</v>
      </c>
      <c r="BJ292" t="str">
        <f t="shared" si="132"/>
        <v>C</v>
      </c>
      <c r="BK292" t="str">
        <f t="shared" si="133"/>
        <v>JP-Tokyo-Akasaka Office</v>
      </c>
      <c r="BL292" t="str">
        <f t="shared" si="134"/>
        <v>-</v>
      </c>
      <c r="BM292" t="str">
        <f t="shared" si="135"/>
        <v>ﾂｶﾓﾄ ｱｷﾗ</v>
      </c>
      <c r="BN292" t="str">
        <f t="shared" si="136"/>
        <v>Akira Tsukamoto</v>
      </c>
      <c r="BO292" s="164">
        <f t="shared" si="137"/>
        <v>0</v>
      </c>
      <c r="BP292" t="str">
        <f t="shared" si="138"/>
        <v>つかもと あきら</v>
      </c>
      <c r="BQ292" t="e">
        <f>VLOOKUP(AM292,#REF!,12,0)</f>
        <v>#REF!</v>
      </c>
      <c r="BS292" s="173" t="str">
        <f t="shared" si="139"/>
        <v>Y</v>
      </c>
      <c r="BT292" s="173" t="str">
        <f t="shared" si="139"/>
        <v/>
      </c>
      <c r="BU292" s="173" t="str">
        <f t="shared" si="139"/>
        <v/>
      </c>
      <c r="BV292" s="173" t="str">
        <f t="shared" si="121"/>
        <v/>
      </c>
      <c r="BW292" s="173" t="e">
        <f t="shared" si="140"/>
        <v>#REF!</v>
      </c>
      <c r="BX292" s="173" t="str">
        <f t="shared" si="141"/>
        <v>Y</v>
      </c>
      <c r="BY292" s="174">
        <f t="shared" si="142"/>
        <v>1619</v>
      </c>
      <c r="BZ292" t="str">
        <f t="shared" si="143"/>
        <v>akira.tsukamoto@oracle.com</v>
      </c>
      <c r="CA292" s="214">
        <f t="shared" si="144"/>
        <v>43574</v>
      </c>
      <c r="CB292">
        <f t="shared" si="145"/>
        <v>506205</v>
      </c>
      <c r="CC292" t="e">
        <f t="shared" si="146"/>
        <v>#REF!</v>
      </c>
      <c r="CD292" t="e">
        <f t="shared" si="122"/>
        <v>#REF!</v>
      </c>
      <c r="CE292" t="str">
        <f t="shared" si="147"/>
        <v>JPBG  - Oracle Corporation Japan</v>
      </c>
      <c r="CF292" t="str">
        <f t="shared" si="148"/>
        <v/>
      </c>
      <c r="CG292" t="str">
        <f t="shared" si="149"/>
        <v/>
      </c>
    </row>
    <row r="293" spans="1:85">
      <c r="A293" t="s">
        <v>51</v>
      </c>
      <c r="B293">
        <v>3517</v>
      </c>
      <c r="C293" t="s">
        <v>2141</v>
      </c>
      <c r="D293" t="s">
        <v>2096</v>
      </c>
      <c r="E293" t="s">
        <v>54</v>
      </c>
      <c r="F293" t="s">
        <v>2060</v>
      </c>
      <c r="G293" t="s">
        <v>2097</v>
      </c>
      <c r="H293" t="s">
        <v>2097</v>
      </c>
      <c r="I293" t="s">
        <v>55</v>
      </c>
      <c r="J293" t="s">
        <v>2062</v>
      </c>
      <c r="K293" t="s">
        <v>2098</v>
      </c>
      <c r="L293" t="s">
        <v>2098</v>
      </c>
      <c r="M293" s="217">
        <v>506225</v>
      </c>
      <c r="N293" t="s">
        <v>169</v>
      </c>
      <c r="O293" t="s">
        <v>170</v>
      </c>
      <c r="P293" t="str">
        <f t="shared" si="123"/>
        <v>7</v>
      </c>
      <c r="Q293">
        <v>21640</v>
      </c>
      <c r="R293" t="s">
        <v>1172</v>
      </c>
      <c r="S293" t="s">
        <v>1173</v>
      </c>
      <c r="T293" t="s">
        <v>529</v>
      </c>
      <c r="U293" t="s">
        <v>61</v>
      </c>
      <c r="V293">
        <v>3377</v>
      </c>
      <c r="W293" t="s">
        <v>2095</v>
      </c>
      <c r="X293" t="s">
        <v>2142</v>
      </c>
      <c r="Y293" s="95">
        <v>39356</v>
      </c>
      <c r="Z293" t="s">
        <v>63</v>
      </c>
      <c r="AA293" t="s">
        <v>64</v>
      </c>
      <c r="AB293" t="s">
        <v>150</v>
      </c>
      <c r="AC293" t="s">
        <v>4407</v>
      </c>
      <c r="AD293" t="s">
        <v>5074</v>
      </c>
      <c r="AF293" t="s">
        <v>2145</v>
      </c>
      <c r="AG293" t="s">
        <v>2103</v>
      </c>
      <c r="AI293" s="146" t="e">
        <v>#N/A</v>
      </c>
      <c r="AJ293" t="str">
        <f t="shared" si="124"/>
        <v>Active</v>
      </c>
      <c r="AK293">
        <f t="shared" si="125"/>
        <v>3517</v>
      </c>
      <c r="AL293" t="str">
        <f t="shared" si="126"/>
        <v>及川 穣治</v>
      </c>
      <c r="AM293" s="155" t="e">
        <f>+VLOOKUP($AK293,#REF!,3,0)</f>
        <v>#REF!</v>
      </c>
      <c r="AN293" t="e">
        <f t="shared" si="127"/>
        <v>#REF!</v>
      </c>
      <c r="AO293" s="154" t="s">
        <v>54</v>
      </c>
      <c r="AP293" t="e">
        <f>VLOOKUP(AM293,#REF!,2,0)</f>
        <v>#REF!</v>
      </c>
      <c r="AQ293" t="e">
        <f>VLOOKUP(AM293,#REF!,3,0)</f>
        <v>#REF!</v>
      </c>
      <c r="AR293" t="e">
        <f>VLOOKUP(AM293,#REF!,4,0)</f>
        <v>#REF!</v>
      </c>
      <c r="AS293" t="str">
        <f t="shared" si="120"/>
        <v>Oracle Consulting Services</v>
      </c>
      <c r="AT293" t="e">
        <f>VLOOKUP(AM293,#REF!,6,0)</f>
        <v>#REF!</v>
      </c>
      <c r="AU293" t="e">
        <f>VLOOKUP(AM293,#REF!,7,0)</f>
        <v>#REF!</v>
      </c>
      <c r="AV293" t="e">
        <f>VLOOKUP(AM293,#REF!,8,0)</f>
        <v>#REF!</v>
      </c>
      <c r="AW293" s="155">
        <v>506205</v>
      </c>
      <c r="AX293" t="str">
        <f>VLOOKUP($BA293,Jobcodemaster!$A:$J,4,0)</f>
        <v>IC4</v>
      </c>
      <c r="AY293" t="str">
        <f>VLOOKUP($BA293,Jobcodemaster!$A:$J,5,0)</f>
        <v>L7</v>
      </c>
      <c r="AZ293" t="str">
        <f t="shared" si="128"/>
        <v>7</v>
      </c>
      <c r="BA293" s="155">
        <f t="shared" si="129"/>
        <v>21640</v>
      </c>
      <c r="BB293" t="str">
        <f>VLOOKUP($BA293,Jobcodemaster!$A:$J,7,0)</f>
        <v>21640.Consulting Solution Manager - IC4</v>
      </c>
      <c r="BC293" t="str">
        <f>VLOOKUP($BA293,Jobcodemaster!$A:$J,9,0)</f>
        <v>Consulting Solution Manager</v>
      </c>
      <c r="BD293" t="str">
        <f>VLOOKUP($BA293,Jobcodemaster!$A:$J,2,0)</f>
        <v>Solution</v>
      </c>
      <c r="BE293" t="str">
        <f>VLOOKUP($BA293,Jobcodemaster!$A:$J,3,0)</f>
        <v>B</v>
      </c>
      <c r="BF293" t="e">
        <f>VLOOKUP(AM293,#REF!,14,0)</f>
        <v>#REF!</v>
      </c>
      <c r="BG293" t="e">
        <f>VLOOKUP(AM293,#REF!,15,0)</f>
        <v>#REF!</v>
      </c>
      <c r="BH293" t="str">
        <f t="shared" si="130"/>
        <v>joji.oikawa@oracle.com</v>
      </c>
      <c r="BI293" s="95">
        <f t="shared" si="131"/>
        <v>39356</v>
      </c>
      <c r="BJ293" t="str">
        <f t="shared" si="132"/>
        <v>C</v>
      </c>
      <c r="BK293" t="str">
        <f t="shared" si="133"/>
        <v>JP-Tokyo-OAC</v>
      </c>
      <c r="BL293" t="str">
        <f t="shared" si="134"/>
        <v>-</v>
      </c>
      <c r="BM293" t="str">
        <f t="shared" si="135"/>
        <v>ｵｲｶﾜ ｼﾞｮｳｼﾞ</v>
      </c>
      <c r="BN293" t="str">
        <f t="shared" si="136"/>
        <v>Joji Oikawa</v>
      </c>
      <c r="BO293" s="164">
        <f t="shared" si="137"/>
        <v>0</v>
      </c>
      <c r="BP293" t="str">
        <f t="shared" si="138"/>
        <v>おいかわ じょうじ</v>
      </c>
      <c r="BQ293" t="e">
        <f>VLOOKUP(AM293,#REF!,12,0)</f>
        <v>#REF!</v>
      </c>
      <c r="BS293" s="173" t="str">
        <f t="shared" si="139"/>
        <v>Y</v>
      </c>
      <c r="BT293" s="173" t="str">
        <f t="shared" si="139"/>
        <v/>
      </c>
      <c r="BU293" s="173" t="str">
        <f t="shared" si="139"/>
        <v/>
      </c>
      <c r="BV293" s="173" t="str">
        <f t="shared" si="121"/>
        <v/>
      </c>
      <c r="BW293" s="173" t="e">
        <f t="shared" si="140"/>
        <v>#REF!</v>
      </c>
      <c r="BX293" s="173" t="str">
        <f t="shared" si="141"/>
        <v>Y</v>
      </c>
      <c r="BY293" s="174">
        <f t="shared" si="142"/>
        <v>3517</v>
      </c>
      <c r="BZ293" t="str">
        <f t="shared" si="143"/>
        <v>joji.oikawa@oracle.com</v>
      </c>
      <c r="CA293" s="214">
        <f t="shared" si="144"/>
        <v>43574</v>
      </c>
      <c r="CB293">
        <f t="shared" si="145"/>
        <v>506205</v>
      </c>
      <c r="CC293" t="e">
        <f t="shared" si="146"/>
        <v>#REF!</v>
      </c>
      <c r="CD293" t="e">
        <f t="shared" si="122"/>
        <v>#REF!</v>
      </c>
      <c r="CE293" t="str">
        <f t="shared" si="147"/>
        <v>JPBG  - Oracle Corporation Japan</v>
      </c>
      <c r="CF293" t="str">
        <f t="shared" si="148"/>
        <v/>
      </c>
      <c r="CG293" t="str">
        <f t="shared" si="149"/>
        <v/>
      </c>
    </row>
    <row r="294" spans="1:85">
      <c r="A294" t="s">
        <v>51</v>
      </c>
      <c r="B294">
        <v>1043539</v>
      </c>
      <c r="C294" t="s">
        <v>2147</v>
      </c>
      <c r="D294" t="s">
        <v>2096</v>
      </c>
      <c r="E294" t="s">
        <v>54</v>
      </c>
      <c r="F294" t="s">
        <v>2060</v>
      </c>
      <c r="G294" t="s">
        <v>2097</v>
      </c>
      <c r="H294" t="s">
        <v>2097</v>
      </c>
      <c r="I294" t="s">
        <v>55</v>
      </c>
      <c r="J294" t="s">
        <v>2062</v>
      </c>
      <c r="K294" t="s">
        <v>2098</v>
      </c>
      <c r="L294" t="s">
        <v>2098</v>
      </c>
      <c r="M294" s="217">
        <v>506225</v>
      </c>
      <c r="N294" t="s">
        <v>169</v>
      </c>
      <c r="O294" t="s">
        <v>170</v>
      </c>
      <c r="P294" t="str">
        <f t="shared" si="123"/>
        <v>7</v>
      </c>
      <c r="Q294">
        <v>21640</v>
      </c>
      <c r="R294" t="s">
        <v>1172</v>
      </c>
      <c r="S294" t="s">
        <v>1173</v>
      </c>
      <c r="T294" t="s">
        <v>529</v>
      </c>
      <c r="U294" t="s">
        <v>61</v>
      </c>
      <c r="V294">
        <v>3377</v>
      </c>
      <c r="W294" t="s">
        <v>2095</v>
      </c>
      <c r="X294" t="s">
        <v>2148</v>
      </c>
      <c r="Y294" s="95">
        <v>43282</v>
      </c>
      <c r="Z294" t="s">
        <v>63</v>
      </c>
      <c r="AA294" t="s">
        <v>64</v>
      </c>
      <c r="AB294" t="s">
        <v>119</v>
      </c>
      <c r="AC294" t="s">
        <v>4408</v>
      </c>
      <c r="AD294" t="s">
        <v>2150</v>
      </c>
      <c r="AF294" t="s">
        <v>2151</v>
      </c>
      <c r="AG294" t="s">
        <v>2103</v>
      </c>
      <c r="AI294" s="146" t="e">
        <v>#N/A</v>
      </c>
      <c r="AJ294" t="str">
        <f t="shared" si="124"/>
        <v>Active</v>
      </c>
      <c r="AK294">
        <f t="shared" si="125"/>
        <v>1043539</v>
      </c>
      <c r="AL294" t="str">
        <f t="shared" si="126"/>
        <v>渡邊 恵美</v>
      </c>
      <c r="AM294" s="155" t="e">
        <f>+VLOOKUP($AK294,#REF!,3,0)</f>
        <v>#REF!</v>
      </c>
      <c r="AN294" t="e">
        <f t="shared" si="127"/>
        <v>#REF!</v>
      </c>
      <c r="AO294" s="154" t="s">
        <v>54</v>
      </c>
      <c r="AP294" t="e">
        <f>VLOOKUP(AM294,#REF!,2,0)</f>
        <v>#REF!</v>
      </c>
      <c r="AQ294" t="e">
        <f>VLOOKUP(AM294,#REF!,3,0)</f>
        <v>#REF!</v>
      </c>
      <c r="AR294" t="e">
        <f>VLOOKUP(AM294,#REF!,4,0)</f>
        <v>#REF!</v>
      </c>
      <c r="AS294" t="str">
        <f t="shared" si="120"/>
        <v>Oracle Consulting Services</v>
      </c>
      <c r="AT294" t="e">
        <f>VLOOKUP(AM294,#REF!,6,0)</f>
        <v>#REF!</v>
      </c>
      <c r="AU294" t="e">
        <f>VLOOKUP(AM294,#REF!,7,0)</f>
        <v>#REF!</v>
      </c>
      <c r="AV294" t="e">
        <f>VLOOKUP(AM294,#REF!,8,0)</f>
        <v>#REF!</v>
      </c>
      <c r="AW294" s="155">
        <v>506205</v>
      </c>
      <c r="AX294" t="str">
        <f>VLOOKUP($BA294,Jobcodemaster!$A:$J,4,0)</f>
        <v>IC4</v>
      </c>
      <c r="AY294" t="str">
        <f>VLOOKUP($BA294,Jobcodemaster!$A:$J,5,0)</f>
        <v>L7</v>
      </c>
      <c r="AZ294" t="str">
        <f t="shared" si="128"/>
        <v>7</v>
      </c>
      <c r="BA294" s="155">
        <f t="shared" si="129"/>
        <v>21640</v>
      </c>
      <c r="BB294" t="str">
        <f>VLOOKUP($BA294,Jobcodemaster!$A:$J,7,0)</f>
        <v>21640.Consulting Solution Manager - IC4</v>
      </c>
      <c r="BC294" t="str">
        <f>VLOOKUP($BA294,Jobcodemaster!$A:$J,9,0)</f>
        <v>Consulting Solution Manager</v>
      </c>
      <c r="BD294" t="str">
        <f>VLOOKUP($BA294,Jobcodemaster!$A:$J,2,0)</f>
        <v>Solution</v>
      </c>
      <c r="BE294" t="str">
        <f>VLOOKUP($BA294,Jobcodemaster!$A:$J,3,0)</f>
        <v>B</v>
      </c>
      <c r="BF294" t="e">
        <f>VLOOKUP(AM294,#REF!,14,0)</f>
        <v>#REF!</v>
      </c>
      <c r="BG294" t="e">
        <f>VLOOKUP(AM294,#REF!,15,0)</f>
        <v>#REF!</v>
      </c>
      <c r="BH294" t="str">
        <f t="shared" si="130"/>
        <v>emi.watanabe@oracle.com</v>
      </c>
      <c r="BI294" s="95">
        <f t="shared" si="131"/>
        <v>43282</v>
      </c>
      <c r="BJ294" t="str">
        <f t="shared" si="132"/>
        <v>C</v>
      </c>
      <c r="BK294" t="str">
        <f t="shared" si="133"/>
        <v>JP-Tokyo-OAC</v>
      </c>
      <c r="BL294" t="str">
        <f t="shared" si="134"/>
        <v>OAC</v>
      </c>
      <c r="BM294" t="str">
        <f t="shared" si="135"/>
        <v>ﾜﾀﾅﾍﾞ ｴﾐ</v>
      </c>
      <c r="BN294" t="str">
        <f t="shared" si="136"/>
        <v>Emi Watanabe</v>
      </c>
      <c r="BO294" s="164">
        <f t="shared" si="137"/>
        <v>0</v>
      </c>
      <c r="BP294" t="str">
        <f t="shared" si="138"/>
        <v>わたなべ えみ</v>
      </c>
      <c r="BQ294" t="e">
        <f>VLOOKUP(AM294,#REF!,12,0)</f>
        <v>#REF!</v>
      </c>
      <c r="BS294" s="173" t="str">
        <f t="shared" si="139"/>
        <v>Y</v>
      </c>
      <c r="BT294" s="173" t="str">
        <f t="shared" si="139"/>
        <v/>
      </c>
      <c r="BU294" s="173" t="str">
        <f t="shared" si="139"/>
        <v/>
      </c>
      <c r="BV294" s="173" t="str">
        <f t="shared" si="121"/>
        <v/>
      </c>
      <c r="BW294" s="173" t="e">
        <f t="shared" si="140"/>
        <v>#REF!</v>
      </c>
      <c r="BX294" s="173" t="str">
        <f t="shared" si="141"/>
        <v>Y</v>
      </c>
      <c r="BY294" s="174">
        <f t="shared" si="142"/>
        <v>1043539</v>
      </c>
      <c r="BZ294" t="str">
        <f t="shared" si="143"/>
        <v>emi.watanabe@oracle.com</v>
      </c>
      <c r="CA294" s="214">
        <f t="shared" si="144"/>
        <v>43574</v>
      </c>
      <c r="CB294">
        <f t="shared" si="145"/>
        <v>506205</v>
      </c>
      <c r="CC294" t="e">
        <f t="shared" si="146"/>
        <v>#REF!</v>
      </c>
      <c r="CD294" t="e">
        <f t="shared" si="122"/>
        <v>#REF!</v>
      </c>
      <c r="CE294" t="str">
        <f t="shared" si="147"/>
        <v>JPBG  - Oracle Corporation Japan</v>
      </c>
      <c r="CF294" t="str">
        <f t="shared" si="148"/>
        <v/>
      </c>
      <c r="CG294" t="str">
        <f t="shared" si="149"/>
        <v/>
      </c>
    </row>
    <row r="295" spans="1:85">
      <c r="A295" t="s">
        <v>51</v>
      </c>
      <c r="B295">
        <v>1068427</v>
      </c>
      <c r="C295" t="s">
        <v>2153</v>
      </c>
      <c r="D295" t="s">
        <v>2096</v>
      </c>
      <c r="E295" t="s">
        <v>54</v>
      </c>
      <c r="F295" t="s">
        <v>2060</v>
      </c>
      <c r="G295" t="s">
        <v>2097</v>
      </c>
      <c r="H295" t="s">
        <v>2097</v>
      </c>
      <c r="I295" t="s">
        <v>55</v>
      </c>
      <c r="J295" t="s">
        <v>2062</v>
      </c>
      <c r="K295" t="s">
        <v>2098</v>
      </c>
      <c r="L295" t="s">
        <v>2098</v>
      </c>
      <c r="M295" s="217">
        <v>506225</v>
      </c>
      <c r="N295" t="s">
        <v>169</v>
      </c>
      <c r="O295" t="s">
        <v>170</v>
      </c>
      <c r="P295" t="str">
        <f t="shared" si="123"/>
        <v>7</v>
      </c>
      <c r="Q295">
        <v>20820</v>
      </c>
      <c r="R295" t="s">
        <v>1172</v>
      </c>
      <c r="S295" t="s">
        <v>1173</v>
      </c>
      <c r="T295" t="s">
        <v>529</v>
      </c>
      <c r="U295" t="s">
        <v>61</v>
      </c>
      <c r="V295">
        <v>3377</v>
      </c>
      <c r="W295" t="s">
        <v>2095</v>
      </c>
      <c r="X295" t="s">
        <v>2154</v>
      </c>
      <c r="Y295" s="95">
        <v>43405</v>
      </c>
      <c r="Z295" t="s">
        <v>63</v>
      </c>
      <c r="AA295" t="s">
        <v>64</v>
      </c>
      <c r="AB295" t="s">
        <v>162</v>
      </c>
      <c r="AC295" t="s">
        <v>4409</v>
      </c>
      <c r="AD295" t="s">
        <v>2157</v>
      </c>
      <c r="AF295" t="s">
        <v>4410</v>
      </c>
      <c r="AG295" t="s">
        <v>2103</v>
      </c>
      <c r="AI295" s="146" t="e">
        <v>#N/A</v>
      </c>
      <c r="AJ295" t="str">
        <f t="shared" si="124"/>
        <v>Active</v>
      </c>
      <c r="AK295">
        <f t="shared" si="125"/>
        <v>1068427</v>
      </c>
      <c r="AL295" t="str">
        <f t="shared" si="126"/>
        <v>福元 信文</v>
      </c>
      <c r="AM295" s="155" t="e">
        <f>+VLOOKUP($AK295,#REF!,3,0)</f>
        <v>#REF!</v>
      </c>
      <c r="AN295" t="e">
        <f t="shared" si="127"/>
        <v>#REF!</v>
      </c>
      <c r="AO295" s="154" t="s">
        <v>54</v>
      </c>
      <c r="AP295" t="e">
        <f>VLOOKUP(AM295,#REF!,2,0)</f>
        <v>#REF!</v>
      </c>
      <c r="AQ295" t="e">
        <f>VLOOKUP(AM295,#REF!,3,0)</f>
        <v>#REF!</v>
      </c>
      <c r="AR295" t="e">
        <f>VLOOKUP(AM295,#REF!,4,0)</f>
        <v>#REF!</v>
      </c>
      <c r="AS295" t="str">
        <f t="shared" si="120"/>
        <v>Oracle Consulting Services</v>
      </c>
      <c r="AT295" t="e">
        <f>VLOOKUP(AM295,#REF!,6,0)</f>
        <v>#REF!</v>
      </c>
      <c r="AU295" t="e">
        <f>VLOOKUP(AM295,#REF!,7,0)</f>
        <v>#REF!</v>
      </c>
      <c r="AV295" t="e">
        <f>VLOOKUP(AM295,#REF!,8,0)</f>
        <v>#REF!</v>
      </c>
      <c r="AW295" s="155">
        <v>506205</v>
      </c>
      <c r="AX295" t="str">
        <f>VLOOKUP($BA295,Jobcodemaster!$A:$J,4,0)</f>
        <v>IC4</v>
      </c>
      <c r="AY295" t="str">
        <f>VLOOKUP($BA295,Jobcodemaster!$A:$J,5,0)</f>
        <v>L7</v>
      </c>
      <c r="AZ295" t="str">
        <f t="shared" si="128"/>
        <v>7</v>
      </c>
      <c r="BA295" s="155">
        <f t="shared" si="129"/>
        <v>20820</v>
      </c>
      <c r="BB295" t="str">
        <f>VLOOKUP($BA295,Jobcodemaster!$A:$J,7,0)</f>
        <v>20820.Consulting Technical Manager - IC4</v>
      </c>
      <c r="BC295" t="str">
        <f>VLOOKUP($BA295,Jobcodemaster!$A:$J,9,0)</f>
        <v>Consulting Technical Manager</v>
      </c>
      <c r="BD295" t="str">
        <f>VLOOKUP($BA295,Jobcodemaster!$A:$J,2,0)</f>
        <v>Delivery</v>
      </c>
      <c r="BE295" t="str">
        <f>VLOOKUP($BA295,Jobcodemaster!$A:$J,3,0)</f>
        <v>B</v>
      </c>
      <c r="BF295" t="e">
        <f>VLOOKUP(AM295,#REF!,14,0)</f>
        <v>#REF!</v>
      </c>
      <c r="BG295" t="e">
        <f>VLOOKUP(AM295,#REF!,15,0)</f>
        <v>#REF!</v>
      </c>
      <c r="BH295" t="str">
        <f t="shared" si="130"/>
        <v>nobufumi.fukumoto@oracle.com</v>
      </c>
      <c r="BI295" s="95">
        <f t="shared" si="131"/>
        <v>43405</v>
      </c>
      <c r="BJ295" t="str">
        <f t="shared" si="132"/>
        <v>C</v>
      </c>
      <c r="BK295" t="str">
        <f t="shared" si="133"/>
        <v>JP-Tokyo-OAC</v>
      </c>
      <c r="BL295" t="str">
        <f t="shared" si="134"/>
        <v>ACB</v>
      </c>
      <c r="BM295" t="str">
        <f t="shared" si="135"/>
        <v>ﾌｸﾓﾄ ﾉﾌﾞﾌﾐ</v>
      </c>
      <c r="BN295" t="str">
        <f t="shared" si="136"/>
        <v>Nobufumi Fukumoto</v>
      </c>
      <c r="BO295" s="164">
        <f t="shared" si="137"/>
        <v>0</v>
      </c>
      <c r="BP295" t="str">
        <f t="shared" si="138"/>
        <v>ふくもと のぶふみ</v>
      </c>
      <c r="BQ295" t="e">
        <f>VLOOKUP(AM295,#REF!,12,0)</f>
        <v>#REF!</v>
      </c>
      <c r="BS295" s="173" t="str">
        <f t="shared" si="139"/>
        <v>Y</v>
      </c>
      <c r="BT295" s="173" t="str">
        <f t="shared" si="139"/>
        <v/>
      </c>
      <c r="BU295" s="173" t="str">
        <f t="shared" si="139"/>
        <v/>
      </c>
      <c r="BV295" s="173" t="str">
        <f t="shared" si="121"/>
        <v/>
      </c>
      <c r="BW295" s="173" t="e">
        <f t="shared" si="140"/>
        <v>#REF!</v>
      </c>
      <c r="BX295" s="173" t="str">
        <f t="shared" si="141"/>
        <v>Y</v>
      </c>
      <c r="BY295" s="174">
        <f t="shared" si="142"/>
        <v>1068427</v>
      </c>
      <c r="BZ295" t="str">
        <f t="shared" si="143"/>
        <v>nobufumi.fukumoto@oracle.com</v>
      </c>
      <c r="CA295" s="214">
        <f t="shared" si="144"/>
        <v>43574</v>
      </c>
      <c r="CB295">
        <f t="shared" si="145"/>
        <v>506205</v>
      </c>
      <c r="CC295" t="e">
        <f t="shared" si="146"/>
        <v>#REF!</v>
      </c>
      <c r="CD295" t="e">
        <f t="shared" si="122"/>
        <v>#REF!</v>
      </c>
      <c r="CE295" t="str">
        <f t="shared" si="147"/>
        <v>JPBG  - Oracle Corporation Japan</v>
      </c>
      <c r="CF295" t="str">
        <f t="shared" si="148"/>
        <v/>
      </c>
      <c r="CG295" t="str">
        <f t="shared" si="149"/>
        <v/>
      </c>
    </row>
    <row r="296" spans="1:85">
      <c r="A296" t="s">
        <v>51</v>
      </c>
      <c r="B296">
        <v>2964</v>
      </c>
      <c r="C296" t="s">
        <v>2160</v>
      </c>
      <c r="D296" t="s">
        <v>2096</v>
      </c>
      <c r="E296" t="s">
        <v>54</v>
      </c>
      <c r="F296" t="s">
        <v>2060</v>
      </c>
      <c r="G296" t="s">
        <v>2097</v>
      </c>
      <c r="H296" t="s">
        <v>2097</v>
      </c>
      <c r="I296" t="s">
        <v>55</v>
      </c>
      <c r="J296" t="s">
        <v>2062</v>
      </c>
      <c r="K296" t="s">
        <v>2098</v>
      </c>
      <c r="L296" t="s">
        <v>2098</v>
      </c>
      <c r="M296" s="217">
        <v>506225</v>
      </c>
      <c r="N296" t="s">
        <v>123</v>
      </c>
      <c r="O296" t="s">
        <v>158</v>
      </c>
      <c r="P296" t="str">
        <f t="shared" si="123"/>
        <v>6</v>
      </c>
      <c r="Q296">
        <v>21630</v>
      </c>
      <c r="R296" t="s">
        <v>527</v>
      </c>
      <c r="S296" t="s">
        <v>528</v>
      </c>
      <c r="T296" t="s">
        <v>529</v>
      </c>
      <c r="U296" t="s">
        <v>61</v>
      </c>
      <c r="V296">
        <v>3377</v>
      </c>
      <c r="W296" t="s">
        <v>2095</v>
      </c>
      <c r="X296" t="s">
        <v>2161</v>
      </c>
      <c r="Y296" s="95">
        <v>38580</v>
      </c>
      <c r="Z296" t="s">
        <v>63</v>
      </c>
      <c r="AA296" t="s">
        <v>64</v>
      </c>
      <c r="AB296" t="s">
        <v>150</v>
      </c>
      <c r="AC296" t="s">
        <v>4411</v>
      </c>
      <c r="AD296" t="s">
        <v>5075</v>
      </c>
      <c r="AF296" t="s">
        <v>2164</v>
      </c>
      <c r="AG296" t="s">
        <v>2103</v>
      </c>
      <c r="AI296" s="146" t="e">
        <v>#N/A</v>
      </c>
      <c r="AJ296" t="str">
        <f t="shared" si="124"/>
        <v>Active</v>
      </c>
      <c r="AK296">
        <f t="shared" si="125"/>
        <v>2964</v>
      </c>
      <c r="AL296" t="str">
        <f t="shared" si="126"/>
        <v>鳥越 浩司</v>
      </c>
      <c r="AM296" s="155" t="e">
        <f>+VLOOKUP($AK296,#REF!,3,0)</f>
        <v>#REF!</v>
      </c>
      <c r="AN296" t="e">
        <f t="shared" si="127"/>
        <v>#REF!</v>
      </c>
      <c r="AO296" s="154" t="s">
        <v>54</v>
      </c>
      <c r="AP296" t="e">
        <f>VLOOKUP(AM296,#REF!,2,0)</f>
        <v>#REF!</v>
      </c>
      <c r="AQ296" t="e">
        <f>VLOOKUP(AM296,#REF!,3,0)</f>
        <v>#REF!</v>
      </c>
      <c r="AR296" t="e">
        <f>VLOOKUP(AM296,#REF!,4,0)</f>
        <v>#REF!</v>
      </c>
      <c r="AS296" t="str">
        <f t="shared" si="120"/>
        <v>Oracle Consulting Services</v>
      </c>
      <c r="AT296" t="e">
        <f>VLOOKUP(AM296,#REF!,6,0)</f>
        <v>#REF!</v>
      </c>
      <c r="AU296" t="e">
        <f>VLOOKUP(AM296,#REF!,7,0)</f>
        <v>#REF!</v>
      </c>
      <c r="AV296" t="e">
        <f>VLOOKUP(AM296,#REF!,8,0)</f>
        <v>#REF!</v>
      </c>
      <c r="AW296" s="155">
        <v>506205</v>
      </c>
      <c r="AX296" t="str">
        <f>VLOOKUP($BA296,Jobcodemaster!$A:$J,4,0)</f>
        <v>IC3</v>
      </c>
      <c r="AY296" t="str">
        <f>VLOOKUP($BA296,Jobcodemaster!$A:$J,5,0)</f>
        <v>L6</v>
      </c>
      <c r="AZ296" t="str">
        <f t="shared" si="128"/>
        <v>6</v>
      </c>
      <c r="BA296" s="155">
        <f t="shared" si="129"/>
        <v>21630</v>
      </c>
      <c r="BB296" t="str">
        <f>VLOOKUP($BA296,Jobcodemaster!$A:$J,7,0)</f>
        <v>21630.Consulting Solution Lead - IC3</v>
      </c>
      <c r="BC296" t="str">
        <f>VLOOKUP($BA296,Jobcodemaster!$A:$J,9,0)</f>
        <v>Consulting Solution Lead</v>
      </c>
      <c r="BD296" t="str">
        <f>VLOOKUP($BA296,Jobcodemaster!$A:$J,2,0)</f>
        <v>Solution</v>
      </c>
      <c r="BE296" t="str">
        <f>VLOOKUP($BA296,Jobcodemaster!$A:$J,3,0)</f>
        <v>B</v>
      </c>
      <c r="BF296" t="e">
        <f>VLOOKUP(AM296,#REF!,14,0)</f>
        <v>#REF!</v>
      </c>
      <c r="BG296" t="e">
        <f>VLOOKUP(AM296,#REF!,15,0)</f>
        <v>#REF!</v>
      </c>
      <c r="BH296" t="str">
        <f t="shared" si="130"/>
        <v>koji.torigoe@oracle.com</v>
      </c>
      <c r="BI296" s="95">
        <f t="shared" si="131"/>
        <v>38580</v>
      </c>
      <c r="BJ296" t="str">
        <f t="shared" si="132"/>
        <v>C</v>
      </c>
      <c r="BK296" t="str">
        <f t="shared" si="133"/>
        <v>JP-Tokyo-OAC</v>
      </c>
      <c r="BL296" t="str">
        <f t="shared" si="134"/>
        <v>-</v>
      </c>
      <c r="BM296" t="str">
        <f t="shared" si="135"/>
        <v>ﾄﾘｺﾞｴ ｺｳｼﾞ</v>
      </c>
      <c r="BN296" t="str">
        <f t="shared" si="136"/>
        <v>Koji Torigoe</v>
      </c>
      <c r="BO296" s="164">
        <f t="shared" si="137"/>
        <v>0</v>
      </c>
      <c r="BP296" t="str">
        <f t="shared" si="138"/>
        <v>とりごえ こうじ</v>
      </c>
      <c r="BQ296" t="e">
        <f>VLOOKUP(AM296,#REF!,12,0)</f>
        <v>#REF!</v>
      </c>
      <c r="BS296" s="173" t="str">
        <f t="shared" si="139"/>
        <v>Y</v>
      </c>
      <c r="BT296" s="173" t="str">
        <f t="shared" si="139"/>
        <v/>
      </c>
      <c r="BU296" s="173" t="str">
        <f t="shared" si="139"/>
        <v/>
      </c>
      <c r="BV296" s="173" t="str">
        <f t="shared" si="121"/>
        <v/>
      </c>
      <c r="BW296" s="173" t="e">
        <f t="shared" si="140"/>
        <v>#REF!</v>
      </c>
      <c r="BX296" s="173" t="str">
        <f t="shared" si="141"/>
        <v>Y</v>
      </c>
      <c r="BY296" s="174">
        <f t="shared" si="142"/>
        <v>2964</v>
      </c>
      <c r="BZ296" t="str">
        <f t="shared" si="143"/>
        <v>koji.torigoe@oracle.com</v>
      </c>
      <c r="CA296" s="214">
        <f t="shared" si="144"/>
        <v>43574</v>
      </c>
      <c r="CB296">
        <f t="shared" si="145"/>
        <v>506205</v>
      </c>
      <c r="CC296" t="e">
        <f t="shared" si="146"/>
        <v>#REF!</v>
      </c>
      <c r="CD296" t="e">
        <f t="shared" si="122"/>
        <v>#REF!</v>
      </c>
      <c r="CE296" t="str">
        <f t="shared" si="147"/>
        <v>JPBG  - Oracle Corporation Japan</v>
      </c>
      <c r="CF296" t="str">
        <f t="shared" si="148"/>
        <v/>
      </c>
      <c r="CG296" t="str">
        <f t="shared" si="149"/>
        <v/>
      </c>
    </row>
    <row r="297" spans="1:85">
      <c r="A297" t="s">
        <v>51</v>
      </c>
      <c r="B297">
        <v>1025132</v>
      </c>
      <c r="C297" t="s">
        <v>2166</v>
      </c>
      <c r="D297" t="s">
        <v>2096</v>
      </c>
      <c r="E297" t="s">
        <v>54</v>
      </c>
      <c r="F297" t="s">
        <v>2060</v>
      </c>
      <c r="G297" t="s">
        <v>2097</v>
      </c>
      <c r="H297" t="s">
        <v>2097</v>
      </c>
      <c r="I297" t="s">
        <v>55</v>
      </c>
      <c r="J297" t="s">
        <v>2062</v>
      </c>
      <c r="K297" t="s">
        <v>2098</v>
      </c>
      <c r="L297" t="s">
        <v>2098</v>
      </c>
      <c r="M297" s="217">
        <v>506225</v>
      </c>
      <c r="N297" t="s">
        <v>123</v>
      </c>
      <c r="O297" t="s">
        <v>158</v>
      </c>
      <c r="P297" t="str">
        <f t="shared" si="123"/>
        <v>6</v>
      </c>
      <c r="Q297">
        <v>20610</v>
      </c>
      <c r="R297" t="s">
        <v>590</v>
      </c>
      <c r="S297" t="s">
        <v>591</v>
      </c>
      <c r="T297" t="s">
        <v>368</v>
      </c>
      <c r="U297" t="s">
        <v>61</v>
      </c>
      <c r="V297">
        <v>3377</v>
      </c>
      <c r="W297" t="s">
        <v>2095</v>
      </c>
      <c r="X297" t="s">
        <v>2167</v>
      </c>
      <c r="Y297" s="95">
        <v>43235</v>
      </c>
      <c r="Z297" t="s">
        <v>63</v>
      </c>
      <c r="AA297" t="s">
        <v>64</v>
      </c>
      <c r="AB297" t="s">
        <v>150</v>
      </c>
      <c r="AC297" t="s">
        <v>4412</v>
      </c>
      <c r="AD297" t="s">
        <v>2169</v>
      </c>
      <c r="AF297" t="s">
        <v>2170</v>
      </c>
      <c r="AG297" t="s">
        <v>2103</v>
      </c>
      <c r="AI297" s="146" t="e">
        <v>#N/A</v>
      </c>
      <c r="AJ297" t="str">
        <f t="shared" si="124"/>
        <v>Active</v>
      </c>
      <c r="AK297">
        <f t="shared" si="125"/>
        <v>1025132</v>
      </c>
      <c r="AL297" t="str">
        <f t="shared" si="126"/>
        <v>福井 拓朗</v>
      </c>
      <c r="AM297" s="155" t="e">
        <f>+VLOOKUP($AK297,#REF!,3,0)</f>
        <v>#REF!</v>
      </c>
      <c r="AN297" t="e">
        <f t="shared" si="127"/>
        <v>#REF!</v>
      </c>
      <c r="AO297" s="154" t="s">
        <v>54</v>
      </c>
      <c r="AP297" t="e">
        <f>VLOOKUP(AM297,#REF!,2,0)</f>
        <v>#REF!</v>
      </c>
      <c r="AQ297" t="e">
        <f>VLOOKUP(AM297,#REF!,3,0)</f>
        <v>#REF!</v>
      </c>
      <c r="AR297" t="e">
        <f>VLOOKUP(AM297,#REF!,4,0)</f>
        <v>#REF!</v>
      </c>
      <c r="AS297" t="str">
        <f t="shared" si="120"/>
        <v>Oracle Consulting Services</v>
      </c>
      <c r="AT297" t="e">
        <f>VLOOKUP(AM297,#REF!,6,0)</f>
        <v>#REF!</v>
      </c>
      <c r="AU297" t="e">
        <f>VLOOKUP(AM297,#REF!,7,0)</f>
        <v>#REF!</v>
      </c>
      <c r="AV297" t="e">
        <f>VLOOKUP(AM297,#REF!,8,0)</f>
        <v>#REF!</v>
      </c>
      <c r="AW297" s="155">
        <v>506205</v>
      </c>
      <c r="AX297" t="str">
        <f>VLOOKUP($BA297,Jobcodemaster!$A:$J,4,0)</f>
        <v>IC3</v>
      </c>
      <c r="AY297" t="str">
        <f>VLOOKUP($BA297,Jobcodemaster!$A:$J,5,0)</f>
        <v>L6</v>
      </c>
      <c r="AZ297" t="str">
        <f t="shared" si="128"/>
        <v>6</v>
      </c>
      <c r="BA297" s="155">
        <f t="shared" si="129"/>
        <v>20610</v>
      </c>
      <c r="BB297" t="str">
        <f>VLOOKUP($BA297,Jobcodemaster!$A:$J,7,0)</f>
        <v>20610.Senior Principal Consultant - IC3</v>
      </c>
      <c r="BC297" t="str">
        <f>VLOOKUP($BA297,Jobcodemaster!$A:$J,9,0)</f>
        <v>Senior Principal Consultant</v>
      </c>
      <c r="BD297" t="str">
        <f>VLOOKUP($BA297,Jobcodemaster!$A:$J,2,0)</f>
        <v>Delivery</v>
      </c>
      <c r="BE297" t="str">
        <f>VLOOKUP($BA297,Jobcodemaster!$A:$J,3,0)</f>
        <v>B</v>
      </c>
      <c r="BF297" t="e">
        <f>VLOOKUP(AM297,#REF!,14,0)</f>
        <v>#REF!</v>
      </c>
      <c r="BG297" t="e">
        <f>VLOOKUP(AM297,#REF!,15,0)</f>
        <v>#REF!</v>
      </c>
      <c r="BH297" t="str">
        <f t="shared" si="130"/>
        <v>takuro.fukui@oracle.com</v>
      </c>
      <c r="BI297" s="95">
        <f t="shared" si="131"/>
        <v>43235</v>
      </c>
      <c r="BJ297" t="str">
        <f t="shared" si="132"/>
        <v>C</v>
      </c>
      <c r="BK297" t="str">
        <f t="shared" si="133"/>
        <v>JP-Tokyo-OAC</v>
      </c>
      <c r="BL297" t="str">
        <f t="shared" si="134"/>
        <v>-</v>
      </c>
      <c r="BM297" t="str">
        <f t="shared" si="135"/>
        <v>ﾌｸｲ ﾀｸﾛｳ</v>
      </c>
      <c r="BN297" t="str">
        <f t="shared" si="136"/>
        <v>Takuro Fukui</v>
      </c>
      <c r="BO297" s="164">
        <f t="shared" si="137"/>
        <v>0</v>
      </c>
      <c r="BP297" t="str">
        <f t="shared" si="138"/>
        <v>ふくい たくろう</v>
      </c>
      <c r="BQ297" t="e">
        <f>VLOOKUP(AM297,#REF!,12,0)</f>
        <v>#REF!</v>
      </c>
      <c r="BS297" s="173" t="str">
        <f t="shared" si="139"/>
        <v>Y</v>
      </c>
      <c r="BT297" s="173" t="str">
        <f t="shared" si="139"/>
        <v/>
      </c>
      <c r="BU297" s="173" t="str">
        <f t="shared" si="139"/>
        <v/>
      </c>
      <c r="BV297" s="173" t="str">
        <f t="shared" si="121"/>
        <v/>
      </c>
      <c r="BW297" s="173" t="e">
        <f t="shared" si="140"/>
        <v>#REF!</v>
      </c>
      <c r="BX297" s="173" t="str">
        <f t="shared" si="141"/>
        <v>Y</v>
      </c>
      <c r="BY297" s="174">
        <f t="shared" si="142"/>
        <v>1025132</v>
      </c>
      <c r="BZ297" t="str">
        <f t="shared" si="143"/>
        <v>takuro.fukui@oracle.com</v>
      </c>
      <c r="CA297" s="214">
        <f t="shared" si="144"/>
        <v>43574</v>
      </c>
      <c r="CB297">
        <f t="shared" si="145"/>
        <v>506205</v>
      </c>
      <c r="CC297" t="e">
        <f t="shared" si="146"/>
        <v>#REF!</v>
      </c>
      <c r="CD297" t="e">
        <f t="shared" si="122"/>
        <v>#REF!</v>
      </c>
      <c r="CE297" t="str">
        <f t="shared" si="147"/>
        <v>JPBG  - Oracle Corporation Japan</v>
      </c>
      <c r="CF297" t="str">
        <f t="shared" si="148"/>
        <v/>
      </c>
      <c r="CG297" t="str">
        <f t="shared" si="149"/>
        <v/>
      </c>
    </row>
    <row r="298" spans="1:85">
      <c r="A298" t="s">
        <v>51</v>
      </c>
      <c r="B298">
        <v>1071977</v>
      </c>
      <c r="C298" t="s">
        <v>2172</v>
      </c>
      <c r="D298" t="s">
        <v>2096</v>
      </c>
      <c r="E298" t="s">
        <v>54</v>
      </c>
      <c r="F298" t="s">
        <v>2060</v>
      </c>
      <c r="G298" t="s">
        <v>2097</v>
      </c>
      <c r="H298" t="s">
        <v>2097</v>
      </c>
      <c r="I298" t="s">
        <v>55</v>
      </c>
      <c r="J298" t="s">
        <v>2062</v>
      </c>
      <c r="K298" t="s">
        <v>2098</v>
      </c>
      <c r="L298" t="s">
        <v>2098</v>
      </c>
      <c r="M298" s="217">
        <v>506225</v>
      </c>
      <c r="N298" t="s">
        <v>123</v>
      </c>
      <c r="O298" t="s">
        <v>158</v>
      </c>
      <c r="P298" t="str">
        <f t="shared" si="123"/>
        <v>6</v>
      </c>
      <c r="Q298">
        <v>20610</v>
      </c>
      <c r="R298" t="s">
        <v>590</v>
      </c>
      <c r="S298" t="s">
        <v>591</v>
      </c>
      <c r="T298" t="s">
        <v>368</v>
      </c>
      <c r="U298" t="s">
        <v>61</v>
      </c>
      <c r="V298">
        <v>3377</v>
      </c>
      <c r="W298" t="s">
        <v>2095</v>
      </c>
      <c r="X298" t="s">
        <v>2173</v>
      </c>
      <c r="Y298" s="95">
        <v>43435</v>
      </c>
      <c r="Z298" t="s">
        <v>63</v>
      </c>
      <c r="AA298" t="s">
        <v>64</v>
      </c>
      <c r="AB298" t="s">
        <v>162</v>
      </c>
      <c r="AC298" t="s">
        <v>4413</v>
      </c>
      <c r="AD298" t="s">
        <v>2175</v>
      </c>
      <c r="AF298" t="s">
        <v>4414</v>
      </c>
      <c r="AG298" t="s">
        <v>2103</v>
      </c>
      <c r="AI298" s="146" t="e">
        <v>#N/A</v>
      </c>
      <c r="AJ298" t="str">
        <f t="shared" si="124"/>
        <v>Active</v>
      </c>
      <c r="AK298">
        <f t="shared" si="125"/>
        <v>1071977</v>
      </c>
      <c r="AL298" t="str">
        <f t="shared" si="126"/>
        <v>塚越 史貴</v>
      </c>
      <c r="AM298" s="155" t="e">
        <f>+VLOOKUP($AK298,#REF!,3,0)</f>
        <v>#REF!</v>
      </c>
      <c r="AN298" t="e">
        <f t="shared" si="127"/>
        <v>#REF!</v>
      </c>
      <c r="AO298" s="154" t="s">
        <v>54</v>
      </c>
      <c r="AP298" t="e">
        <f>VLOOKUP(AM298,#REF!,2,0)</f>
        <v>#REF!</v>
      </c>
      <c r="AQ298" t="e">
        <f>VLOOKUP(AM298,#REF!,3,0)</f>
        <v>#REF!</v>
      </c>
      <c r="AR298" t="e">
        <f>VLOOKUP(AM298,#REF!,4,0)</f>
        <v>#REF!</v>
      </c>
      <c r="AS298" t="str">
        <f t="shared" si="120"/>
        <v>Oracle Consulting Services</v>
      </c>
      <c r="AT298" t="e">
        <f>VLOOKUP(AM298,#REF!,6,0)</f>
        <v>#REF!</v>
      </c>
      <c r="AU298" t="e">
        <f>VLOOKUP(AM298,#REF!,7,0)</f>
        <v>#REF!</v>
      </c>
      <c r="AV298" t="e">
        <f>VLOOKUP(AM298,#REF!,8,0)</f>
        <v>#REF!</v>
      </c>
      <c r="AW298" s="155">
        <v>506205</v>
      </c>
      <c r="AX298" t="str">
        <f>VLOOKUP($BA298,Jobcodemaster!$A:$J,4,0)</f>
        <v>IC3</v>
      </c>
      <c r="AY298" t="str">
        <f>VLOOKUP($BA298,Jobcodemaster!$A:$J,5,0)</f>
        <v>L6</v>
      </c>
      <c r="AZ298" t="str">
        <f t="shared" si="128"/>
        <v>6</v>
      </c>
      <c r="BA298" s="155">
        <f t="shared" si="129"/>
        <v>20610</v>
      </c>
      <c r="BB298" t="str">
        <f>VLOOKUP($BA298,Jobcodemaster!$A:$J,7,0)</f>
        <v>20610.Senior Principal Consultant - IC3</v>
      </c>
      <c r="BC298" t="str">
        <f>VLOOKUP($BA298,Jobcodemaster!$A:$J,9,0)</f>
        <v>Senior Principal Consultant</v>
      </c>
      <c r="BD298" t="str">
        <f>VLOOKUP($BA298,Jobcodemaster!$A:$J,2,0)</f>
        <v>Delivery</v>
      </c>
      <c r="BE298" t="str">
        <f>VLOOKUP($BA298,Jobcodemaster!$A:$J,3,0)</f>
        <v>B</v>
      </c>
      <c r="BF298" t="e">
        <f>VLOOKUP(AM298,#REF!,14,0)</f>
        <v>#REF!</v>
      </c>
      <c r="BG298" t="e">
        <f>VLOOKUP(AM298,#REF!,15,0)</f>
        <v>#REF!</v>
      </c>
      <c r="BH298" t="str">
        <f t="shared" si="130"/>
        <v>fumitaka.tsukagoshi@oracle.com</v>
      </c>
      <c r="BI298" s="95">
        <f t="shared" si="131"/>
        <v>43435</v>
      </c>
      <c r="BJ298" t="str">
        <f t="shared" si="132"/>
        <v>C</v>
      </c>
      <c r="BK298" t="str">
        <f t="shared" si="133"/>
        <v>JP-Tokyo-OAC</v>
      </c>
      <c r="BL298" t="str">
        <f t="shared" si="134"/>
        <v>ACB</v>
      </c>
      <c r="BM298" t="str">
        <f t="shared" si="135"/>
        <v>ﾂｶｺﾞｼ ﾌﾐﾀｶ</v>
      </c>
      <c r="BN298" t="str">
        <f t="shared" si="136"/>
        <v>Fumitaka Tsukagoshi</v>
      </c>
      <c r="BO298" s="164">
        <f t="shared" si="137"/>
        <v>0</v>
      </c>
      <c r="BP298" t="str">
        <f t="shared" si="138"/>
        <v>つかごし ふみたか</v>
      </c>
      <c r="BQ298" t="e">
        <f>VLOOKUP(AM298,#REF!,12,0)</f>
        <v>#REF!</v>
      </c>
      <c r="BS298" s="173" t="str">
        <f t="shared" si="139"/>
        <v>Y</v>
      </c>
      <c r="BT298" s="173" t="str">
        <f t="shared" si="139"/>
        <v/>
      </c>
      <c r="BU298" s="173" t="str">
        <f t="shared" si="139"/>
        <v/>
      </c>
      <c r="BV298" s="173" t="str">
        <f t="shared" si="121"/>
        <v/>
      </c>
      <c r="BW298" s="173" t="e">
        <f t="shared" si="140"/>
        <v>#REF!</v>
      </c>
      <c r="BX298" s="173" t="str">
        <f t="shared" si="141"/>
        <v>Y</v>
      </c>
      <c r="BY298" s="174">
        <f t="shared" si="142"/>
        <v>1071977</v>
      </c>
      <c r="BZ298" t="str">
        <f t="shared" si="143"/>
        <v>fumitaka.tsukagoshi@oracle.com</v>
      </c>
      <c r="CA298" s="214">
        <f t="shared" si="144"/>
        <v>43574</v>
      </c>
      <c r="CB298">
        <f t="shared" si="145"/>
        <v>506205</v>
      </c>
      <c r="CC298" t="e">
        <f t="shared" si="146"/>
        <v>#REF!</v>
      </c>
      <c r="CD298" t="e">
        <f t="shared" si="122"/>
        <v>#REF!</v>
      </c>
      <c r="CE298" t="str">
        <f t="shared" si="147"/>
        <v>JPBG  - Oracle Corporation Japan</v>
      </c>
      <c r="CF298" t="str">
        <f t="shared" si="148"/>
        <v/>
      </c>
      <c r="CG298" t="str">
        <f t="shared" si="149"/>
        <v/>
      </c>
    </row>
    <row r="299" spans="1:85">
      <c r="A299" t="s">
        <v>51</v>
      </c>
      <c r="B299">
        <v>1018028</v>
      </c>
      <c r="C299" t="s">
        <v>2178</v>
      </c>
      <c r="D299" t="s">
        <v>2096</v>
      </c>
      <c r="E299" t="s">
        <v>54</v>
      </c>
      <c r="F299" t="s">
        <v>2060</v>
      </c>
      <c r="G299" t="s">
        <v>2097</v>
      </c>
      <c r="H299" t="s">
        <v>2097</v>
      </c>
      <c r="I299" t="s">
        <v>55</v>
      </c>
      <c r="J299" t="s">
        <v>2062</v>
      </c>
      <c r="K299" t="s">
        <v>2098</v>
      </c>
      <c r="L299" t="s">
        <v>2098</v>
      </c>
      <c r="M299" s="217">
        <v>506225</v>
      </c>
      <c r="N299" t="s">
        <v>123</v>
      </c>
      <c r="O299" t="s">
        <v>124</v>
      </c>
      <c r="P299" t="str">
        <f t="shared" si="123"/>
        <v>5</v>
      </c>
      <c r="Q299">
        <v>20515</v>
      </c>
      <c r="R299" t="s">
        <v>432</v>
      </c>
      <c r="S299" t="s">
        <v>433</v>
      </c>
      <c r="T299" t="s">
        <v>368</v>
      </c>
      <c r="U299" t="s">
        <v>61</v>
      </c>
      <c r="V299">
        <v>3377</v>
      </c>
      <c r="W299" t="s">
        <v>2095</v>
      </c>
      <c r="X299" t="s">
        <v>2179</v>
      </c>
      <c r="Y299" s="95">
        <v>43160</v>
      </c>
      <c r="Z299" t="s">
        <v>63</v>
      </c>
      <c r="AA299" t="s">
        <v>64</v>
      </c>
      <c r="AB299" t="s">
        <v>150</v>
      </c>
      <c r="AC299" t="s">
        <v>4415</v>
      </c>
      <c r="AD299" t="s">
        <v>2181</v>
      </c>
      <c r="AF299" t="s">
        <v>2182</v>
      </c>
      <c r="AG299" t="s">
        <v>2103</v>
      </c>
      <c r="AI299" s="146" t="e">
        <v>#N/A</v>
      </c>
      <c r="AJ299" t="str">
        <f t="shared" si="124"/>
        <v>Active</v>
      </c>
      <c r="AK299">
        <f t="shared" si="125"/>
        <v>1018028</v>
      </c>
      <c r="AL299" t="str">
        <f t="shared" si="126"/>
        <v>宮崎 雄太</v>
      </c>
      <c r="AM299" s="155" t="e">
        <f>+VLOOKUP($AK299,#REF!,3,0)</f>
        <v>#REF!</v>
      </c>
      <c r="AN299" t="e">
        <f t="shared" si="127"/>
        <v>#REF!</v>
      </c>
      <c r="AO299" s="154" t="s">
        <v>54</v>
      </c>
      <c r="AP299" t="e">
        <f>VLOOKUP(AM299,#REF!,2,0)</f>
        <v>#REF!</v>
      </c>
      <c r="AQ299" t="e">
        <f>VLOOKUP(AM299,#REF!,3,0)</f>
        <v>#REF!</v>
      </c>
      <c r="AR299" t="e">
        <f>VLOOKUP(AM299,#REF!,4,0)</f>
        <v>#REF!</v>
      </c>
      <c r="AS299" t="str">
        <f t="shared" si="120"/>
        <v>Oracle Consulting Services</v>
      </c>
      <c r="AT299" t="e">
        <f>VLOOKUP(AM299,#REF!,6,0)</f>
        <v>#REF!</v>
      </c>
      <c r="AU299" t="e">
        <f>VLOOKUP(AM299,#REF!,7,0)</f>
        <v>#REF!</v>
      </c>
      <c r="AV299" t="e">
        <f>VLOOKUP(AM299,#REF!,8,0)</f>
        <v>#REF!</v>
      </c>
      <c r="AW299" s="155">
        <v>506205</v>
      </c>
      <c r="AX299" t="str">
        <f>VLOOKUP($BA299,Jobcodemaster!$A:$J,4,0)</f>
        <v>IC3</v>
      </c>
      <c r="AY299" t="str">
        <f>VLOOKUP($BA299,Jobcodemaster!$A:$J,5,0)</f>
        <v>L5</v>
      </c>
      <c r="AZ299" t="str">
        <f t="shared" si="128"/>
        <v>5</v>
      </c>
      <c r="BA299" s="155">
        <f t="shared" si="129"/>
        <v>20515</v>
      </c>
      <c r="BB299" t="str">
        <f>VLOOKUP($BA299,Jobcodemaster!$A:$J,7,0)</f>
        <v>20515.Principal Consultant - IC3</v>
      </c>
      <c r="BC299" t="str">
        <f>VLOOKUP($BA299,Jobcodemaster!$A:$J,9,0)</f>
        <v>Principal Consultant</v>
      </c>
      <c r="BD299" t="str">
        <f>VLOOKUP($BA299,Jobcodemaster!$A:$J,2,0)</f>
        <v>Delivery</v>
      </c>
      <c r="BE299" t="str">
        <f>VLOOKUP($BA299,Jobcodemaster!$A:$J,3,0)</f>
        <v>B</v>
      </c>
      <c r="BF299" t="e">
        <f>VLOOKUP(AM299,#REF!,14,0)</f>
        <v>#REF!</v>
      </c>
      <c r="BG299" t="e">
        <f>VLOOKUP(AM299,#REF!,15,0)</f>
        <v>#REF!</v>
      </c>
      <c r="BH299" t="str">
        <f t="shared" si="130"/>
        <v>yuta.miyazaki@oracle.com</v>
      </c>
      <c r="BI299" s="95">
        <f t="shared" si="131"/>
        <v>43160</v>
      </c>
      <c r="BJ299" t="str">
        <f t="shared" si="132"/>
        <v>C</v>
      </c>
      <c r="BK299" t="str">
        <f t="shared" si="133"/>
        <v>JP-Tokyo-OAC</v>
      </c>
      <c r="BL299" t="str">
        <f t="shared" si="134"/>
        <v>-</v>
      </c>
      <c r="BM299" t="str">
        <f t="shared" si="135"/>
        <v>ﾕｳﾀ ﾐﾔｻﾞｷ</v>
      </c>
      <c r="BN299" t="str">
        <f t="shared" si="136"/>
        <v>Yuta Miyazaki</v>
      </c>
      <c r="BO299" s="164">
        <f t="shared" si="137"/>
        <v>0</v>
      </c>
      <c r="BP299" t="str">
        <f t="shared" si="138"/>
        <v>みやざき ゆうた</v>
      </c>
      <c r="BQ299" t="e">
        <f>VLOOKUP(AM299,#REF!,12,0)</f>
        <v>#REF!</v>
      </c>
      <c r="BS299" s="173" t="str">
        <f t="shared" si="139"/>
        <v>Y</v>
      </c>
      <c r="BT299" s="173" t="str">
        <f t="shared" si="139"/>
        <v/>
      </c>
      <c r="BU299" s="173" t="str">
        <f t="shared" si="139"/>
        <v/>
      </c>
      <c r="BV299" s="173" t="str">
        <f t="shared" si="121"/>
        <v/>
      </c>
      <c r="BW299" s="173" t="e">
        <f t="shared" si="140"/>
        <v>#REF!</v>
      </c>
      <c r="BX299" s="173" t="str">
        <f t="shared" si="141"/>
        <v>Y</v>
      </c>
      <c r="BY299" s="174">
        <f t="shared" si="142"/>
        <v>1018028</v>
      </c>
      <c r="BZ299" t="str">
        <f t="shared" si="143"/>
        <v>yuta.miyazaki@oracle.com</v>
      </c>
      <c r="CA299" s="214">
        <f t="shared" si="144"/>
        <v>43574</v>
      </c>
      <c r="CB299">
        <f t="shared" si="145"/>
        <v>506205</v>
      </c>
      <c r="CC299" t="e">
        <f t="shared" si="146"/>
        <v>#REF!</v>
      </c>
      <c r="CD299" t="e">
        <f t="shared" si="122"/>
        <v>#REF!</v>
      </c>
      <c r="CE299" t="str">
        <f t="shared" si="147"/>
        <v>JPBG  - Oracle Corporation Japan</v>
      </c>
      <c r="CF299" t="str">
        <f t="shared" si="148"/>
        <v/>
      </c>
      <c r="CG299" t="str">
        <f t="shared" si="149"/>
        <v/>
      </c>
    </row>
    <row r="300" spans="1:85">
      <c r="A300" t="s">
        <v>51</v>
      </c>
      <c r="B300">
        <v>1062151</v>
      </c>
      <c r="C300" t="s">
        <v>2184</v>
      </c>
      <c r="D300" t="s">
        <v>2096</v>
      </c>
      <c r="E300" t="s">
        <v>54</v>
      </c>
      <c r="F300" t="s">
        <v>2060</v>
      </c>
      <c r="G300" t="s">
        <v>2097</v>
      </c>
      <c r="H300" t="s">
        <v>2097</v>
      </c>
      <c r="I300" t="s">
        <v>55</v>
      </c>
      <c r="J300" t="s">
        <v>2062</v>
      </c>
      <c r="K300" t="s">
        <v>2098</v>
      </c>
      <c r="L300" t="s">
        <v>2098</v>
      </c>
      <c r="M300" s="217">
        <v>506225</v>
      </c>
      <c r="N300" t="s">
        <v>123</v>
      </c>
      <c r="O300" t="s">
        <v>124</v>
      </c>
      <c r="P300" t="str">
        <f t="shared" si="123"/>
        <v>5</v>
      </c>
      <c r="Q300">
        <v>20515</v>
      </c>
      <c r="R300" t="s">
        <v>432</v>
      </c>
      <c r="S300" t="s">
        <v>433</v>
      </c>
      <c r="T300" t="s">
        <v>368</v>
      </c>
      <c r="U300" t="s">
        <v>61</v>
      </c>
      <c r="V300">
        <v>3377</v>
      </c>
      <c r="W300" t="s">
        <v>2095</v>
      </c>
      <c r="X300" t="s">
        <v>2185</v>
      </c>
      <c r="Y300" s="95">
        <v>43374</v>
      </c>
      <c r="Z300" t="s">
        <v>63</v>
      </c>
      <c r="AA300" t="s">
        <v>64</v>
      </c>
      <c r="AB300" t="s">
        <v>162</v>
      </c>
      <c r="AC300" t="s">
        <v>4416</v>
      </c>
      <c r="AD300" t="s">
        <v>2187</v>
      </c>
      <c r="AF300" t="s">
        <v>4417</v>
      </c>
      <c r="AG300" t="s">
        <v>2103</v>
      </c>
      <c r="AI300" s="146" t="e">
        <v>#N/A</v>
      </c>
      <c r="AJ300" t="str">
        <f t="shared" si="124"/>
        <v>Active</v>
      </c>
      <c r="AK300">
        <f t="shared" si="125"/>
        <v>1062151</v>
      </c>
      <c r="AL300" t="str">
        <f t="shared" si="126"/>
        <v>山形 和久</v>
      </c>
      <c r="AM300" s="155" t="e">
        <f>+VLOOKUP($AK300,#REF!,3,0)</f>
        <v>#REF!</v>
      </c>
      <c r="AN300" t="e">
        <f t="shared" si="127"/>
        <v>#REF!</v>
      </c>
      <c r="AO300" s="154" t="s">
        <v>54</v>
      </c>
      <c r="AP300" t="e">
        <f>VLOOKUP(AM300,#REF!,2,0)</f>
        <v>#REF!</v>
      </c>
      <c r="AQ300" t="e">
        <f>VLOOKUP(AM300,#REF!,3,0)</f>
        <v>#REF!</v>
      </c>
      <c r="AR300" t="e">
        <f>VLOOKUP(AM300,#REF!,4,0)</f>
        <v>#REF!</v>
      </c>
      <c r="AS300" t="str">
        <f t="shared" si="120"/>
        <v>Oracle Consulting Services</v>
      </c>
      <c r="AT300" t="e">
        <f>VLOOKUP(AM300,#REF!,6,0)</f>
        <v>#REF!</v>
      </c>
      <c r="AU300" t="e">
        <f>VLOOKUP(AM300,#REF!,7,0)</f>
        <v>#REF!</v>
      </c>
      <c r="AV300" t="e">
        <f>VLOOKUP(AM300,#REF!,8,0)</f>
        <v>#REF!</v>
      </c>
      <c r="AW300" s="155">
        <v>506205</v>
      </c>
      <c r="AX300" t="str">
        <f>VLOOKUP($BA300,Jobcodemaster!$A:$J,4,0)</f>
        <v>IC3</v>
      </c>
      <c r="AY300" t="str">
        <f>VLOOKUP($BA300,Jobcodemaster!$A:$J,5,0)</f>
        <v>L5</v>
      </c>
      <c r="AZ300" t="str">
        <f t="shared" si="128"/>
        <v>5</v>
      </c>
      <c r="BA300" s="155">
        <f t="shared" si="129"/>
        <v>20515</v>
      </c>
      <c r="BB300" t="str">
        <f>VLOOKUP($BA300,Jobcodemaster!$A:$J,7,0)</f>
        <v>20515.Principal Consultant - IC3</v>
      </c>
      <c r="BC300" t="str">
        <f>VLOOKUP($BA300,Jobcodemaster!$A:$J,9,0)</f>
        <v>Principal Consultant</v>
      </c>
      <c r="BD300" t="str">
        <f>VLOOKUP($BA300,Jobcodemaster!$A:$J,2,0)</f>
        <v>Delivery</v>
      </c>
      <c r="BE300" t="str">
        <f>VLOOKUP($BA300,Jobcodemaster!$A:$J,3,0)</f>
        <v>B</v>
      </c>
      <c r="BF300" t="e">
        <f>VLOOKUP(AM300,#REF!,14,0)</f>
        <v>#REF!</v>
      </c>
      <c r="BG300" t="e">
        <f>VLOOKUP(AM300,#REF!,15,0)</f>
        <v>#REF!</v>
      </c>
      <c r="BH300" t="str">
        <f t="shared" si="130"/>
        <v>kazuhisa.yamagata@oracle.com</v>
      </c>
      <c r="BI300" s="95">
        <f t="shared" si="131"/>
        <v>43374</v>
      </c>
      <c r="BJ300" t="str">
        <f t="shared" si="132"/>
        <v>C</v>
      </c>
      <c r="BK300" t="str">
        <f t="shared" si="133"/>
        <v>JP-Tokyo-OAC</v>
      </c>
      <c r="BL300" t="str">
        <f t="shared" si="134"/>
        <v>ACB</v>
      </c>
      <c r="BM300" t="str">
        <f t="shared" si="135"/>
        <v>ﾔﾏｶﾞﾀ ｶｽﾞﾋｻ</v>
      </c>
      <c r="BN300" t="str">
        <f t="shared" si="136"/>
        <v>Kazuhisa Yamagata</v>
      </c>
      <c r="BO300" s="164">
        <f t="shared" si="137"/>
        <v>0</v>
      </c>
      <c r="BP300" t="str">
        <f t="shared" si="138"/>
        <v>やまがた かずひさ</v>
      </c>
      <c r="BQ300" t="e">
        <f>VLOOKUP(AM300,#REF!,12,0)</f>
        <v>#REF!</v>
      </c>
      <c r="BS300" s="173" t="str">
        <f t="shared" si="139"/>
        <v>Y</v>
      </c>
      <c r="BT300" s="173" t="str">
        <f t="shared" si="139"/>
        <v/>
      </c>
      <c r="BU300" s="173" t="str">
        <f t="shared" si="139"/>
        <v/>
      </c>
      <c r="BV300" s="173" t="str">
        <f t="shared" si="121"/>
        <v/>
      </c>
      <c r="BW300" s="173" t="e">
        <f t="shared" si="140"/>
        <v>#REF!</v>
      </c>
      <c r="BX300" s="173" t="str">
        <f t="shared" si="141"/>
        <v>Y</v>
      </c>
      <c r="BY300" s="174">
        <f t="shared" si="142"/>
        <v>1062151</v>
      </c>
      <c r="BZ300" t="str">
        <f t="shared" si="143"/>
        <v>kazuhisa.yamagata@oracle.com</v>
      </c>
      <c r="CA300" s="214">
        <f t="shared" si="144"/>
        <v>43574</v>
      </c>
      <c r="CB300">
        <f t="shared" si="145"/>
        <v>506205</v>
      </c>
      <c r="CC300" t="e">
        <f t="shared" si="146"/>
        <v>#REF!</v>
      </c>
      <c r="CD300" t="e">
        <f t="shared" si="122"/>
        <v>#REF!</v>
      </c>
      <c r="CE300" t="str">
        <f t="shared" si="147"/>
        <v>JPBG  - Oracle Corporation Japan</v>
      </c>
      <c r="CF300" t="str">
        <f t="shared" si="148"/>
        <v/>
      </c>
      <c r="CG300" t="str">
        <f t="shared" si="149"/>
        <v/>
      </c>
    </row>
    <row r="301" spans="1:85">
      <c r="A301" t="s">
        <v>51</v>
      </c>
      <c r="B301">
        <v>1097529</v>
      </c>
      <c r="C301" t="s">
        <v>2190</v>
      </c>
      <c r="D301" t="s">
        <v>2096</v>
      </c>
      <c r="E301" t="s">
        <v>54</v>
      </c>
      <c r="F301" t="s">
        <v>2060</v>
      </c>
      <c r="G301" t="s">
        <v>2097</v>
      </c>
      <c r="H301" t="s">
        <v>2097</v>
      </c>
      <c r="I301" t="s">
        <v>55</v>
      </c>
      <c r="J301" t="s">
        <v>2062</v>
      </c>
      <c r="K301" t="s">
        <v>2098</v>
      </c>
      <c r="L301" t="s">
        <v>2098</v>
      </c>
      <c r="M301" s="217">
        <v>506225</v>
      </c>
      <c r="N301" t="s">
        <v>123</v>
      </c>
      <c r="O301" t="s">
        <v>124</v>
      </c>
      <c r="P301" t="str">
        <f t="shared" si="123"/>
        <v>5</v>
      </c>
      <c r="Q301" s="149">
        <v>20515</v>
      </c>
      <c r="R301" t="s">
        <v>432</v>
      </c>
      <c r="S301" t="s">
        <v>433</v>
      </c>
      <c r="T301" t="s">
        <v>368</v>
      </c>
      <c r="U301" t="s">
        <v>61</v>
      </c>
      <c r="V301">
        <v>3377</v>
      </c>
      <c r="W301" t="s">
        <v>2095</v>
      </c>
      <c r="X301" t="s">
        <v>4418</v>
      </c>
      <c r="Y301" s="95">
        <v>43556</v>
      </c>
      <c r="Z301" t="s">
        <v>63</v>
      </c>
      <c r="AA301" t="s">
        <v>64</v>
      </c>
      <c r="AB301" t="s">
        <v>150</v>
      </c>
      <c r="AC301" t="s">
        <v>4419</v>
      </c>
      <c r="AD301" t="s">
        <v>4420</v>
      </c>
      <c r="AF301" t="s">
        <v>2203</v>
      </c>
      <c r="AG301" t="s">
        <v>2103</v>
      </c>
      <c r="AI301" s="146" t="s">
        <v>5025</v>
      </c>
      <c r="AJ301" t="str">
        <f t="shared" si="124"/>
        <v>Active</v>
      </c>
      <c r="AK301">
        <f t="shared" si="125"/>
        <v>1097529</v>
      </c>
      <c r="AL301" t="str">
        <f t="shared" si="126"/>
        <v>千葉 宗一</v>
      </c>
      <c r="AM301" s="155" t="e">
        <f>+VLOOKUP($AK301,#REF!,3,0)</f>
        <v>#REF!</v>
      </c>
      <c r="AN301" t="e">
        <f t="shared" si="127"/>
        <v>#REF!</v>
      </c>
      <c r="AO301" s="154" t="s">
        <v>54</v>
      </c>
      <c r="AP301" t="e">
        <f>VLOOKUP(AM301,#REF!,2,0)</f>
        <v>#REF!</v>
      </c>
      <c r="AQ301" t="e">
        <f>VLOOKUP(AM301,#REF!,3,0)</f>
        <v>#REF!</v>
      </c>
      <c r="AR301" t="e">
        <f>VLOOKUP(AM301,#REF!,4,0)</f>
        <v>#REF!</v>
      </c>
      <c r="AS301" t="str">
        <f t="shared" si="120"/>
        <v>Oracle Consulting Services</v>
      </c>
      <c r="AT301" t="e">
        <f>VLOOKUP(AM301,#REF!,6,0)</f>
        <v>#REF!</v>
      </c>
      <c r="AU301" t="e">
        <f>VLOOKUP(AM301,#REF!,7,0)</f>
        <v>#REF!</v>
      </c>
      <c r="AV301" t="e">
        <f>VLOOKUP(AM301,#REF!,8,0)</f>
        <v>#REF!</v>
      </c>
      <c r="AW301" s="155">
        <v>506205</v>
      </c>
      <c r="AX301" t="str">
        <f>VLOOKUP($BA301,Jobcodemaster!$A:$J,4,0)</f>
        <v>IC3</v>
      </c>
      <c r="AY301" t="str">
        <f>VLOOKUP($BA301,Jobcodemaster!$A:$J,5,0)</f>
        <v>L5</v>
      </c>
      <c r="AZ301" t="str">
        <f t="shared" si="128"/>
        <v>5</v>
      </c>
      <c r="BA301" s="155">
        <f t="shared" si="129"/>
        <v>20515</v>
      </c>
      <c r="BB301" t="str">
        <f>VLOOKUP($BA301,Jobcodemaster!$A:$J,7,0)</f>
        <v>20515.Principal Consultant - IC3</v>
      </c>
      <c r="BC301" t="str">
        <f>VLOOKUP($BA301,Jobcodemaster!$A:$J,9,0)</f>
        <v>Principal Consultant</v>
      </c>
      <c r="BD301" t="str">
        <f>VLOOKUP($BA301,Jobcodemaster!$A:$J,2,0)</f>
        <v>Delivery</v>
      </c>
      <c r="BE301" t="str">
        <f>VLOOKUP($BA301,Jobcodemaster!$A:$J,3,0)</f>
        <v>B</v>
      </c>
      <c r="BF301" t="e">
        <f>VLOOKUP(AM301,#REF!,14,0)</f>
        <v>#REF!</v>
      </c>
      <c r="BG301" t="e">
        <f>VLOOKUP(AM301,#REF!,15,0)</f>
        <v>#REF!</v>
      </c>
      <c r="BH301" t="str">
        <f t="shared" si="130"/>
        <v>soichi.c.chiba@oracle.com</v>
      </c>
      <c r="BI301" s="95">
        <f t="shared" si="131"/>
        <v>43556</v>
      </c>
      <c r="BJ301" t="str">
        <f t="shared" si="132"/>
        <v>C</v>
      </c>
      <c r="BK301" t="str">
        <f t="shared" si="133"/>
        <v>JP-Tokyo-OAC</v>
      </c>
      <c r="BL301" t="str">
        <f t="shared" si="134"/>
        <v>-</v>
      </c>
      <c r="BM301" t="str">
        <f t="shared" si="135"/>
        <v>ﾁﾊﾞ ｿｳｲﾁ</v>
      </c>
      <c r="BN301" t="str">
        <f t="shared" si="136"/>
        <v>Soichi Chiba</v>
      </c>
      <c r="BO301" s="164">
        <f t="shared" si="137"/>
        <v>0</v>
      </c>
      <c r="BP301" t="str">
        <f t="shared" si="138"/>
        <v>ちば そういち</v>
      </c>
      <c r="BQ301" t="e">
        <f>VLOOKUP(AM301,#REF!,12,0)</f>
        <v>#REF!</v>
      </c>
      <c r="BS301" s="173" t="str">
        <f t="shared" si="139"/>
        <v>Y</v>
      </c>
      <c r="BT301" s="173" t="str">
        <f t="shared" si="139"/>
        <v/>
      </c>
      <c r="BU301" s="173" t="str">
        <f t="shared" si="139"/>
        <v/>
      </c>
      <c r="BV301" s="173" t="str">
        <f t="shared" si="121"/>
        <v/>
      </c>
      <c r="BW301" s="173" t="e">
        <f t="shared" si="140"/>
        <v>#REF!</v>
      </c>
      <c r="BX301" s="173" t="str">
        <f t="shared" si="141"/>
        <v>Y</v>
      </c>
      <c r="BY301" s="174">
        <f t="shared" si="142"/>
        <v>1097529</v>
      </c>
      <c r="BZ301" t="str">
        <f t="shared" si="143"/>
        <v>soichi.c.chiba@oracle.com</v>
      </c>
      <c r="CA301" s="214">
        <f t="shared" si="144"/>
        <v>43574</v>
      </c>
      <c r="CB301">
        <f t="shared" si="145"/>
        <v>506205</v>
      </c>
      <c r="CC301" t="e">
        <f t="shared" si="146"/>
        <v>#REF!</v>
      </c>
      <c r="CD301" t="e">
        <f t="shared" si="122"/>
        <v>#REF!</v>
      </c>
      <c r="CE301" t="str">
        <f t="shared" si="147"/>
        <v>JPBG  - Oracle Corporation Japan</v>
      </c>
      <c r="CF301" t="str">
        <f t="shared" si="148"/>
        <v/>
      </c>
      <c r="CG301" t="str">
        <f t="shared" si="149"/>
        <v/>
      </c>
    </row>
    <row r="302" spans="1:85">
      <c r="A302" t="s">
        <v>51</v>
      </c>
      <c r="B302">
        <v>4510</v>
      </c>
      <c r="C302" t="s">
        <v>2205</v>
      </c>
      <c r="D302" t="s">
        <v>2096</v>
      </c>
      <c r="E302" t="s">
        <v>54</v>
      </c>
      <c r="F302" t="s">
        <v>2060</v>
      </c>
      <c r="G302" t="s">
        <v>2097</v>
      </c>
      <c r="H302" t="s">
        <v>2097</v>
      </c>
      <c r="I302" t="s">
        <v>55</v>
      </c>
      <c r="J302" t="s">
        <v>2062</v>
      </c>
      <c r="K302" t="s">
        <v>2098</v>
      </c>
      <c r="L302" t="s">
        <v>2098</v>
      </c>
      <c r="M302" s="217">
        <v>506225</v>
      </c>
      <c r="N302" t="s">
        <v>273</v>
      </c>
      <c r="O302" t="s">
        <v>274</v>
      </c>
      <c r="P302" t="str">
        <f t="shared" si="123"/>
        <v>4</v>
      </c>
      <c r="Q302">
        <v>20410</v>
      </c>
      <c r="R302" t="s">
        <v>542</v>
      </c>
      <c r="S302" t="s">
        <v>543</v>
      </c>
      <c r="T302" t="s">
        <v>368</v>
      </c>
      <c r="U302" t="s">
        <v>61</v>
      </c>
      <c r="V302">
        <v>3377</v>
      </c>
      <c r="W302" t="s">
        <v>2095</v>
      </c>
      <c r="X302" t="s">
        <v>2206</v>
      </c>
      <c r="Y302" s="95">
        <v>41000</v>
      </c>
      <c r="Z302" t="s">
        <v>201</v>
      </c>
      <c r="AA302" t="s">
        <v>64</v>
      </c>
      <c r="AB302" t="s">
        <v>150</v>
      </c>
      <c r="AC302" t="s">
        <v>4421</v>
      </c>
      <c r="AD302" t="s">
        <v>2208</v>
      </c>
      <c r="AF302" t="s">
        <v>2209</v>
      </c>
      <c r="AG302" t="s">
        <v>2103</v>
      </c>
      <c r="AI302" s="146" t="e">
        <v>#N/A</v>
      </c>
      <c r="AJ302" t="str">
        <f t="shared" si="124"/>
        <v>Active</v>
      </c>
      <c r="AK302">
        <f t="shared" si="125"/>
        <v>4510</v>
      </c>
      <c r="AL302" t="str">
        <f t="shared" si="126"/>
        <v>犬飼 泰也</v>
      </c>
      <c r="AM302" s="155" t="e">
        <f>+VLOOKUP($AK302,#REF!,3,0)</f>
        <v>#REF!</v>
      </c>
      <c r="AN302" t="e">
        <f t="shared" si="127"/>
        <v>#REF!</v>
      </c>
      <c r="AO302" s="154" t="s">
        <v>54</v>
      </c>
      <c r="AP302" t="e">
        <f>VLOOKUP(AM302,#REF!,2,0)</f>
        <v>#REF!</v>
      </c>
      <c r="AQ302" t="e">
        <f>VLOOKUP(AM302,#REF!,3,0)</f>
        <v>#REF!</v>
      </c>
      <c r="AR302" t="e">
        <f>VLOOKUP(AM302,#REF!,4,0)</f>
        <v>#REF!</v>
      </c>
      <c r="AS302" t="str">
        <f t="shared" si="120"/>
        <v>Oracle Consulting Services</v>
      </c>
      <c r="AT302" t="e">
        <f>VLOOKUP(AM302,#REF!,6,0)</f>
        <v>#REF!</v>
      </c>
      <c r="AU302" t="e">
        <f>VLOOKUP(AM302,#REF!,7,0)</f>
        <v>#REF!</v>
      </c>
      <c r="AV302" t="e">
        <f>VLOOKUP(AM302,#REF!,8,0)</f>
        <v>#REF!</v>
      </c>
      <c r="AW302" s="155">
        <v>506205</v>
      </c>
      <c r="AX302" t="str">
        <f>VLOOKUP($BA302,Jobcodemaster!$A:$J,4,0)</f>
        <v>IC2</v>
      </c>
      <c r="AY302" t="str">
        <f>VLOOKUP($BA302,Jobcodemaster!$A:$J,5,0)</f>
        <v>L4</v>
      </c>
      <c r="AZ302" t="str">
        <f t="shared" si="128"/>
        <v>4</v>
      </c>
      <c r="BA302" s="155">
        <f t="shared" si="129"/>
        <v>20410</v>
      </c>
      <c r="BB302" t="str">
        <f>VLOOKUP($BA302,Jobcodemaster!$A:$J,7,0)</f>
        <v>20410.Senior Consultant - IC2</v>
      </c>
      <c r="BC302" t="str">
        <f>VLOOKUP($BA302,Jobcodemaster!$A:$J,9,0)</f>
        <v>Senior Consultant</v>
      </c>
      <c r="BD302" t="str">
        <f>VLOOKUP($BA302,Jobcodemaster!$A:$J,2,0)</f>
        <v>Delivery</v>
      </c>
      <c r="BE302" t="str">
        <f>VLOOKUP($BA302,Jobcodemaster!$A:$J,3,0)</f>
        <v>B</v>
      </c>
      <c r="BF302" t="e">
        <f>VLOOKUP(AM302,#REF!,14,0)</f>
        <v>#REF!</v>
      </c>
      <c r="BG302" t="e">
        <f>VLOOKUP(AM302,#REF!,15,0)</f>
        <v>#REF!</v>
      </c>
      <c r="BH302" t="str">
        <f t="shared" si="130"/>
        <v>hiroya.inukai@oracle.com</v>
      </c>
      <c r="BI302" s="95">
        <f t="shared" si="131"/>
        <v>41000</v>
      </c>
      <c r="BJ302" t="str">
        <f t="shared" si="132"/>
        <v>NG</v>
      </c>
      <c r="BK302" t="str">
        <f t="shared" si="133"/>
        <v>JP-Tokyo-OAC</v>
      </c>
      <c r="BL302" t="str">
        <f t="shared" si="134"/>
        <v>-</v>
      </c>
      <c r="BM302" t="str">
        <f t="shared" si="135"/>
        <v>ｲﾇｶｲ ﾋﾛﾔ</v>
      </c>
      <c r="BN302" t="str">
        <f t="shared" si="136"/>
        <v>Hiroya Inukai</v>
      </c>
      <c r="BO302" s="164">
        <f t="shared" si="137"/>
        <v>0</v>
      </c>
      <c r="BP302" t="str">
        <f t="shared" si="138"/>
        <v>いぬかい ひろや</v>
      </c>
      <c r="BQ302" t="e">
        <f>VLOOKUP(AM302,#REF!,12,0)</f>
        <v>#REF!</v>
      </c>
      <c r="BS302" s="173" t="str">
        <f t="shared" si="139"/>
        <v>Y</v>
      </c>
      <c r="BT302" s="173" t="str">
        <f t="shared" si="139"/>
        <v/>
      </c>
      <c r="BU302" s="173" t="str">
        <f t="shared" si="139"/>
        <v/>
      </c>
      <c r="BV302" s="173" t="str">
        <f t="shared" si="121"/>
        <v/>
      </c>
      <c r="BW302" s="173" t="e">
        <f t="shared" si="140"/>
        <v>#REF!</v>
      </c>
      <c r="BX302" s="173" t="str">
        <f t="shared" si="141"/>
        <v>Y</v>
      </c>
      <c r="BY302" s="174">
        <f t="shared" si="142"/>
        <v>4510</v>
      </c>
      <c r="BZ302" t="str">
        <f t="shared" si="143"/>
        <v>hiroya.inukai@oracle.com</v>
      </c>
      <c r="CA302" s="214">
        <f t="shared" si="144"/>
        <v>43574</v>
      </c>
      <c r="CB302">
        <f t="shared" si="145"/>
        <v>506205</v>
      </c>
      <c r="CC302" t="e">
        <f t="shared" si="146"/>
        <v>#REF!</v>
      </c>
      <c r="CD302" t="e">
        <f t="shared" si="122"/>
        <v>#REF!</v>
      </c>
      <c r="CE302" t="str">
        <f t="shared" si="147"/>
        <v>JPBG  - Oracle Corporation Japan</v>
      </c>
      <c r="CF302" t="str">
        <f t="shared" si="148"/>
        <v/>
      </c>
      <c r="CG302" t="str">
        <f t="shared" si="149"/>
        <v/>
      </c>
    </row>
    <row r="303" spans="1:85">
      <c r="A303" t="s">
        <v>51</v>
      </c>
      <c r="B303">
        <v>8468</v>
      </c>
      <c r="C303" t="s">
        <v>2211</v>
      </c>
      <c r="D303" t="s">
        <v>2096</v>
      </c>
      <c r="E303" t="s">
        <v>54</v>
      </c>
      <c r="F303" t="s">
        <v>2060</v>
      </c>
      <c r="G303" t="s">
        <v>2097</v>
      </c>
      <c r="H303" t="s">
        <v>2097</v>
      </c>
      <c r="I303" t="s">
        <v>55</v>
      </c>
      <c r="J303" t="s">
        <v>2062</v>
      </c>
      <c r="K303" t="s">
        <v>2098</v>
      </c>
      <c r="L303" t="s">
        <v>2098</v>
      </c>
      <c r="M303" s="217">
        <v>506225</v>
      </c>
      <c r="N303" t="s">
        <v>219</v>
      </c>
      <c r="O303" t="s">
        <v>220</v>
      </c>
      <c r="P303" t="str">
        <f t="shared" si="123"/>
        <v>3</v>
      </c>
      <c r="Q303">
        <v>20310</v>
      </c>
      <c r="R303" t="s">
        <v>447</v>
      </c>
      <c r="S303" t="s">
        <v>448</v>
      </c>
      <c r="T303" t="s">
        <v>368</v>
      </c>
      <c r="U303" t="s">
        <v>61</v>
      </c>
      <c r="V303">
        <v>3377</v>
      </c>
      <c r="W303" t="s">
        <v>2095</v>
      </c>
      <c r="X303" t="s">
        <v>2212</v>
      </c>
      <c r="Y303" s="95">
        <v>42461</v>
      </c>
      <c r="Z303" t="s">
        <v>201</v>
      </c>
      <c r="AA303" t="s">
        <v>64</v>
      </c>
      <c r="AB303" t="s">
        <v>150</v>
      </c>
      <c r="AC303" t="s">
        <v>4422</v>
      </c>
      <c r="AD303" t="s">
        <v>2214</v>
      </c>
      <c r="AF303" t="s">
        <v>2215</v>
      </c>
      <c r="AG303" t="s">
        <v>2103</v>
      </c>
      <c r="AI303" s="146" t="e">
        <v>#N/A</v>
      </c>
      <c r="AJ303" t="str">
        <f t="shared" si="124"/>
        <v>Active</v>
      </c>
      <c r="AK303">
        <f t="shared" si="125"/>
        <v>8468</v>
      </c>
      <c r="AL303" t="str">
        <f t="shared" si="126"/>
        <v>橋本 順祥</v>
      </c>
      <c r="AM303" s="155" t="e">
        <f>+VLOOKUP($AK303,#REF!,3,0)</f>
        <v>#REF!</v>
      </c>
      <c r="AN303" t="e">
        <f t="shared" si="127"/>
        <v>#REF!</v>
      </c>
      <c r="AO303" s="154" t="s">
        <v>54</v>
      </c>
      <c r="AP303" t="e">
        <f>VLOOKUP(AM303,#REF!,2,0)</f>
        <v>#REF!</v>
      </c>
      <c r="AQ303" t="e">
        <f>VLOOKUP(AM303,#REF!,3,0)</f>
        <v>#REF!</v>
      </c>
      <c r="AR303" t="e">
        <f>VLOOKUP(AM303,#REF!,4,0)</f>
        <v>#REF!</v>
      </c>
      <c r="AS303" t="str">
        <f t="shared" si="120"/>
        <v>Oracle Consulting Services</v>
      </c>
      <c r="AT303" t="e">
        <f>VLOOKUP(AM303,#REF!,6,0)</f>
        <v>#REF!</v>
      </c>
      <c r="AU303" t="e">
        <f>VLOOKUP(AM303,#REF!,7,0)</f>
        <v>#REF!</v>
      </c>
      <c r="AV303" t="e">
        <f>VLOOKUP(AM303,#REF!,8,0)</f>
        <v>#REF!</v>
      </c>
      <c r="AW303" s="155">
        <v>506205</v>
      </c>
      <c r="AX303" t="str">
        <f>VLOOKUP($BA303,Jobcodemaster!$A:$J,4,0)</f>
        <v>IC1</v>
      </c>
      <c r="AY303" t="str">
        <f>VLOOKUP($BA303,Jobcodemaster!$A:$J,5,0)</f>
        <v>L3</v>
      </c>
      <c r="AZ303" t="str">
        <f t="shared" si="128"/>
        <v>3</v>
      </c>
      <c r="BA303" s="155">
        <f t="shared" si="129"/>
        <v>20310</v>
      </c>
      <c r="BB303" t="str">
        <f>VLOOKUP($BA303,Jobcodemaster!$A:$J,7,0)</f>
        <v>20310.Staff Consultant - IC1</v>
      </c>
      <c r="BC303" t="str">
        <f>VLOOKUP($BA303,Jobcodemaster!$A:$J,9,0)</f>
        <v>Staff Consultant</v>
      </c>
      <c r="BD303" t="str">
        <f>VLOOKUP($BA303,Jobcodemaster!$A:$J,2,0)</f>
        <v>Delivery</v>
      </c>
      <c r="BE303" t="str">
        <f>VLOOKUP($BA303,Jobcodemaster!$A:$J,3,0)</f>
        <v>B</v>
      </c>
      <c r="BF303" t="e">
        <f>VLOOKUP(AM303,#REF!,14,0)</f>
        <v>#REF!</v>
      </c>
      <c r="BG303" t="e">
        <f>VLOOKUP(AM303,#REF!,15,0)</f>
        <v>#REF!</v>
      </c>
      <c r="BH303" t="str">
        <f t="shared" si="130"/>
        <v>yoriyoshi.hashimoto@oracle.com</v>
      </c>
      <c r="BI303" s="95">
        <f t="shared" si="131"/>
        <v>42461</v>
      </c>
      <c r="BJ303" t="str">
        <f t="shared" si="132"/>
        <v>NG</v>
      </c>
      <c r="BK303" t="str">
        <f t="shared" si="133"/>
        <v>JP-Tokyo-OAC</v>
      </c>
      <c r="BL303" t="str">
        <f t="shared" si="134"/>
        <v>-</v>
      </c>
      <c r="BM303" t="str">
        <f t="shared" si="135"/>
        <v>ﾊｼﾓﾄ ﾖﾘﾖｼ</v>
      </c>
      <c r="BN303" t="str">
        <f t="shared" si="136"/>
        <v>Yoriyoshi Hashimoto</v>
      </c>
      <c r="BO303" s="164">
        <f t="shared" si="137"/>
        <v>0</v>
      </c>
      <c r="BP303" t="str">
        <f t="shared" si="138"/>
        <v>はしもと よりよし</v>
      </c>
      <c r="BQ303" t="e">
        <f>VLOOKUP(AM303,#REF!,12,0)</f>
        <v>#REF!</v>
      </c>
      <c r="BS303" s="173" t="str">
        <f t="shared" si="139"/>
        <v>Y</v>
      </c>
      <c r="BT303" s="173" t="str">
        <f t="shared" si="139"/>
        <v/>
      </c>
      <c r="BU303" s="173" t="str">
        <f t="shared" si="139"/>
        <v/>
      </c>
      <c r="BV303" s="173" t="str">
        <f t="shared" si="121"/>
        <v/>
      </c>
      <c r="BW303" s="173" t="e">
        <f t="shared" si="140"/>
        <v>#REF!</v>
      </c>
      <c r="BX303" s="173" t="str">
        <f t="shared" si="141"/>
        <v>Y</v>
      </c>
      <c r="BY303" s="174">
        <f t="shared" si="142"/>
        <v>8468</v>
      </c>
      <c r="BZ303" t="str">
        <f t="shared" si="143"/>
        <v>yoriyoshi.hashimoto@oracle.com</v>
      </c>
      <c r="CA303" s="214">
        <f t="shared" si="144"/>
        <v>43574</v>
      </c>
      <c r="CB303">
        <f t="shared" si="145"/>
        <v>506205</v>
      </c>
      <c r="CC303" t="e">
        <f t="shared" si="146"/>
        <v>#REF!</v>
      </c>
      <c r="CD303" t="e">
        <f t="shared" si="122"/>
        <v>#REF!</v>
      </c>
      <c r="CE303" t="str">
        <f t="shared" si="147"/>
        <v>JPBG  - Oracle Corporation Japan</v>
      </c>
      <c r="CF303" t="str">
        <f t="shared" si="148"/>
        <v/>
      </c>
      <c r="CG303" t="str">
        <f t="shared" si="149"/>
        <v/>
      </c>
    </row>
    <row r="304" spans="1:85">
      <c r="A304" t="s">
        <v>51</v>
      </c>
      <c r="B304">
        <v>3608</v>
      </c>
      <c r="C304" t="s">
        <v>2217</v>
      </c>
      <c r="D304" t="s">
        <v>2218</v>
      </c>
      <c r="E304" t="s">
        <v>54</v>
      </c>
      <c r="F304" t="s">
        <v>2060</v>
      </c>
      <c r="G304" t="s">
        <v>2219</v>
      </c>
      <c r="H304" t="s">
        <v>2219</v>
      </c>
      <c r="I304" t="s">
        <v>55</v>
      </c>
      <c r="J304" t="s">
        <v>2062</v>
      </c>
      <c r="K304" t="s">
        <v>2220</v>
      </c>
      <c r="L304" t="s">
        <v>2220</v>
      </c>
      <c r="M304" s="217">
        <v>506225</v>
      </c>
      <c r="N304" t="s">
        <v>157</v>
      </c>
      <c r="O304" t="s">
        <v>158</v>
      </c>
      <c r="P304" t="str">
        <f t="shared" si="123"/>
        <v>6</v>
      </c>
      <c r="Q304">
        <v>20710</v>
      </c>
      <c r="R304" t="s">
        <v>755</v>
      </c>
      <c r="S304" t="s">
        <v>756</v>
      </c>
      <c r="T304" t="s">
        <v>368</v>
      </c>
      <c r="U304" t="s">
        <v>61</v>
      </c>
      <c r="V304">
        <v>1082126</v>
      </c>
      <c r="W304" t="s">
        <v>2058</v>
      </c>
      <c r="X304" t="s">
        <v>2221</v>
      </c>
      <c r="Y304" s="95">
        <v>39448</v>
      </c>
      <c r="Z304" t="s">
        <v>63</v>
      </c>
      <c r="AA304" t="s">
        <v>64</v>
      </c>
      <c r="AB304" t="s">
        <v>162</v>
      </c>
      <c r="AC304" t="s">
        <v>4423</v>
      </c>
      <c r="AD304" t="s">
        <v>2223</v>
      </c>
      <c r="AE304" t="s">
        <v>67</v>
      </c>
      <c r="AF304" t="s">
        <v>2225</v>
      </c>
      <c r="AG304" t="s">
        <v>2226</v>
      </c>
      <c r="AI304" s="146" t="e">
        <v>#N/A</v>
      </c>
      <c r="AJ304" t="str">
        <f t="shared" si="124"/>
        <v>Active</v>
      </c>
      <c r="AK304">
        <f t="shared" si="125"/>
        <v>3608</v>
      </c>
      <c r="AL304" t="str">
        <f t="shared" si="126"/>
        <v>古賀 大介</v>
      </c>
      <c r="AM304" s="155" t="e">
        <f>+VLOOKUP($AK304,#REF!,3,0)</f>
        <v>#REF!</v>
      </c>
      <c r="AN304" t="e">
        <f t="shared" si="127"/>
        <v>#REF!</v>
      </c>
      <c r="AO304" s="154" t="s">
        <v>54</v>
      </c>
      <c r="AP304" t="e">
        <f>VLOOKUP(AM304,#REF!,2,0)</f>
        <v>#REF!</v>
      </c>
      <c r="AQ304" t="e">
        <f>VLOOKUP(AM304,#REF!,3,0)</f>
        <v>#REF!</v>
      </c>
      <c r="AR304" t="e">
        <f>VLOOKUP(AM304,#REF!,4,0)</f>
        <v>#REF!</v>
      </c>
      <c r="AS304" t="str">
        <f t="shared" si="120"/>
        <v>Oracle Consulting Services</v>
      </c>
      <c r="AT304" t="e">
        <f>VLOOKUP(AM304,#REF!,6,0)</f>
        <v>#REF!</v>
      </c>
      <c r="AU304" t="e">
        <f>VLOOKUP(AM304,#REF!,7,0)</f>
        <v>#REF!</v>
      </c>
      <c r="AV304" t="e">
        <f>VLOOKUP(AM304,#REF!,8,0)</f>
        <v>#REF!</v>
      </c>
      <c r="AW304" s="155">
        <v>506205</v>
      </c>
      <c r="AX304" t="str">
        <f>VLOOKUP($BA304,Jobcodemaster!$A:$J,4,0)</f>
        <v>M2</v>
      </c>
      <c r="AY304" t="str">
        <f>VLOOKUP($BA304,Jobcodemaster!$A:$J,5,0)</f>
        <v>L6</v>
      </c>
      <c r="AZ304" t="str">
        <f t="shared" si="128"/>
        <v>6</v>
      </c>
      <c r="BA304" s="155">
        <f t="shared" si="129"/>
        <v>20710</v>
      </c>
      <c r="BB304" t="str">
        <f>VLOOKUP($BA304,Jobcodemaster!$A:$J,7,0)</f>
        <v>20710.Managing Principal Consultant - M2</v>
      </c>
      <c r="BC304" t="str">
        <f>VLOOKUP($BA304,Jobcodemaster!$A:$J,9,0)</f>
        <v>Managing Principal Consultant</v>
      </c>
      <c r="BD304" t="str">
        <f>VLOOKUP($BA304,Jobcodemaster!$A:$J,2,0)</f>
        <v>Delivery</v>
      </c>
      <c r="BE304" t="str">
        <f>VLOOKUP($BA304,Jobcodemaster!$A:$J,3,0)</f>
        <v>B</v>
      </c>
      <c r="BF304" t="e">
        <f>VLOOKUP(AM304,#REF!,14,0)</f>
        <v>#REF!</v>
      </c>
      <c r="BG304" t="e">
        <f>VLOOKUP(AM304,#REF!,15,0)</f>
        <v>#REF!</v>
      </c>
      <c r="BH304" t="str">
        <f t="shared" si="130"/>
        <v>daisuke.koga@oracle.com</v>
      </c>
      <c r="BI304" s="95">
        <f t="shared" si="131"/>
        <v>39448</v>
      </c>
      <c r="BJ304" t="str">
        <f t="shared" si="132"/>
        <v>C</v>
      </c>
      <c r="BK304" t="str">
        <f t="shared" si="133"/>
        <v>JP-Tokyo-OAC</v>
      </c>
      <c r="BL304" t="str">
        <f t="shared" si="134"/>
        <v>ACB</v>
      </c>
      <c r="BM304" t="str">
        <f t="shared" si="135"/>
        <v>ｺｶﾞ ﾀﾞｲｽｹ</v>
      </c>
      <c r="BN304" t="str">
        <f t="shared" si="136"/>
        <v>Daisuke Koga</v>
      </c>
      <c r="BO304" s="164" t="str">
        <f t="shared" si="137"/>
        <v>Y</v>
      </c>
      <c r="BP304" t="str">
        <f t="shared" si="138"/>
        <v>こが だいすけ</v>
      </c>
      <c r="BQ304" t="e">
        <f>VLOOKUP(AM304,#REF!,12,0)</f>
        <v>#REF!</v>
      </c>
      <c r="BS304" s="173" t="str">
        <f t="shared" si="139"/>
        <v>Y</v>
      </c>
      <c r="BT304" s="173" t="str">
        <f t="shared" si="139"/>
        <v/>
      </c>
      <c r="BU304" s="173" t="str">
        <f t="shared" si="139"/>
        <v/>
      </c>
      <c r="BV304" s="173" t="str">
        <f t="shared" si="121"/>
        <v/>
      </c>
      <c r="BW304" s="173" t="e">
        <f t="shared" si="140"/>
        <v>#REF!</v>
      </c>
      <c r="BX304" s="173" t="str">
        <f t="shared" si="141"/>
        <v>Y</v>
      </c>
      <c r="BY304" s="174">
        <f t="shared" si="142"/>
        <v>3608</v>
      </c>
      <c r="BZ304" t="str">
        <f t="shared" si="143"/>
        <v>daisuke.koga@oracle.com</v>
      </c>
      <c r="CA304" s="214">
        <f t="shared" si="144"/>
        <v>43574</v>
      </c>
      <c r="CB304">
        <f t="shared" si="145"/>
        <v>506205</v>
      </c>
      <c r="CC304" t="e">
        <f t="shared" si="146"/>
        <v>#REF!</v>
      </c>
      <c r="CD304" t="e">
        <f t="shared" si="122"/>
        <v>#REF!</v>
      </c>
      <c r="CE304" t="str">
        <f t="shared" si="147"/>
        <v>JPBG  - Oracle Corporation Japan</v>
      </c>
      <c r="CF304" t="str">
        <f t="shared" si="148"/>
        <v/>
      </c>
      <c r="CG304" t="str">
        <f t="shared" si="149"/>
        <v/>
      </c>
    </row>
    <row r="305" spans="1:85">
      <c r="A305" t="s">
        <v>51</v>
      </c>
      <c r="B305">
        <v>1001850</v>
      </c>
      <c r="C305" t="s">
        <v>2228</v>
      </c>
      <c r="D305" t="s">
        <v>2218</v>
      </c>
      <c r="E305" t="s">
        <v>54</v>
      </c>
      <c r="F305" t="s">
        <v>2060</v>
      </c>
      <c r="G305" t="s">
        <v>2219</v>
      </c>
      <c r="H305" t="s">
        <v>2219</v>
      </c>
      <c r="I305" t="s">
        <v>55</v>
      </c>
      <c r="J305" t="s">
        <v>2062</v>
      </c>
      <c r="K305" t="s">
        <v>2220</v>
      </c>
      <c r="L305" t="s">
        <v>2220</v>
      </c>
      <c r="M305" s="217">
        <v>506225</v>
      </c>
      <c r="N305" t="s">
        <v>123</v>
      </c>
      <c r="O305" t="s">
        <v>124</v>
      </c>
      <c r="P305" t="str">
        <f t="shared" si="123"/>
        <v>5</v>
      </c>
      <c r="Q305">
        <v>20515</v>
      </c>
      <c r="R305" t="s">
        <v>432</v>
      </c>
      <c r="S305" t="s">
        <v>433</v>
      </c>
      <c r="T305" t="s">
        <v>368</v>
      </c>
      <c r="U305" t="s">
        <v>61</v>
      </c>
      <c r="V305">
        <v>3608</v>
      </c>
      <c r="W305" t="s">
        <v>2217</v>
      </c>
      <c r="X305" t="s">
        <v>2229</v>
      </c>
      <c r="Y305" s="95">
        <v>43054</v>
      </c>
      <c r="Z305" t="s">
        <v>63</v>
      </c>
      <c r="AA305" t="s">
        <v>118</v>
      </c>
      <c r="AB305" t="s">
        <v>150</v>
      </c>
      <c r="AC305" t="s">
        <v>4424</v>
      </c>
      <c r="AD305" t="s">
        <v>2231</v>
      </c>
      <c r="AF305" t="s">
        <v>2232</v>
      </c>
      <c r="AG305" t="s">
        <v>2226</v>
      </c>
      <c r="AI305" s="146" t="e">
        <v>#N/A</v>
      </c>
      <c r="AJ305" t="str">
        <f t="shared" si="124"/>
        <v>Active</v>
      </c>
      <c r="AK305">
        <f t="shared" si="125"/>
        <v>1001850</v>
      </c>
      <c r="AL305" t="str">
        <f t="shared" si="126"/>
        <v>新庄 朋子</v>
      </c>
      <c r="AM305" s="155" t="e">
        <f>+VLOOKUP($AK305,#REF!,3,0)</f>
        <v>#REF!</v>
      </c>
      <c r="AN305" t="e">
        <f t="shared" si="127"/>
        <v>#REF!</v>
      </c>
      <c r="AO305" s="154" t="s">
        <v>54</v>
      </c>
      <c r="AP305" t="e">
        <f>VLOOKUP(AM305,#REF!,2,0)</f>
        <v>#REF!</v>
      </c>
      <c r="AQ305" t="e">
        <f>VLOOKUP(AM305,#REF!,3,0)</f>
        <v>#REF!</v>
      </c>
      <c r="AR305" t="e">
        <f>VLOOKUP(AM305,#REF!,4,0)</f>
        <v>#REF!</v>
      </c>
      <c r="AS305" t="str">
        <f t="shared" si="120"/>
        <v>Oracle Consulting Services</v>
      </c>
      <c r="AT305" t="e">
        <f>VLOOKUP(AM305,#REF!,6,0)</f>
        <v>#REF!</v>
      </c>
      <c r="AU305" t="e">
        <f>VLOOKUP(AM305,#REF!,7,0)</f>
        <v>#REF!</v>
      </c>
      <c r="AV305" t="e">
        <f>VLOOKUP(AM305,#REF!,8,0)</f>
        <v>#REF!</v>
      </c>
      <c r="AW305" s="155">
        <v>506205</v>
      </c>
      <c r="AX305" t="str">
        <f>VLOOKUP($BA305,Jobcodemaster!$A:$J,4,0)</f>
        <v>IC3</v>
      </c>
      <c r="AY305" t="str">
        <f>VLOOKUP($BA305,Jobcodemaster!$A:$J,5,0)</f>
        <v>L5</v>
      </c>
      <c r="AZ305" t="str">
        <f t="shared" si="128"/>
        <v>5</v>
      </c>
      <c r="BA305" s="155">
        <f t="shared" si="129"/>
        <v>20515</v>
      </c>
      <c r="BB305" t="str">
        <f>VLOOKUP($BA305,Jobcodemaster!$A:$J,7,0)</f>
        <v>20515.Principal Consultant - IC3</v>
      </c>
      <c r="BC305" t="str">
        <f>VLOOKUP($BA305,Jobcodemaster!$A:$J,9,0)</f>
        <v>Principal Consultant</v>
      </c>
      <c r="BD305" t="str">
        <f>VLOOKUP($BA305,Jobcodemaster!$A:$J,2,0)</f>
        <v>Delivery</v>
      </c>
      <c r="BE305" t="str">
        <f>VLOOKUP($BA305,Jobcodemaster!$A:$J,3,0)</f>
        <v>B</v>
      </c>
      <c r="BF305" t="e">
        <f>VLOOKUP(AM305,#REF!,14,0)</f>
        <v>#REF!</v>
      </c>
      <c r="BG305" t="e">
        <f>VLOOKUP(AM305,#REF!,15,0)</f>
        <v>#REF!</v>
      </c>
      <c r="BH305" t="str">
        <f t="shared" si="130"/>
        <v>tomoko.shinjo@oracle.com</v>
      </c>
      <c r="BI305" s="95">
        <f t="shared" si="131"/>
        <v>43054</v>
      </c>
      <c r="BJ305" t="str">
        <f t="shared" si="132"/>
        <v>C</v>
      </c>
      <c r="BK305" t="str">
        <f t="shared" si="133"/>
        <v>JP-Tokyo-Akasaka Office</v>
      </c>
      <c r="BL305" t="str">
        <f t="shared" si="134"/>
        <v>-</v>
      </c>
      <c r="BM305" t="str">
        <f t="shared" si="135"/>
        <v>ｼﾝｼﾞｮｳ ﾄﾓｺ</v>
      </c>
      <c r="BN305" t="str">
        <f t="shared" si="136"/>
        <v>Tomoko Shinjo</v>
      </c>
      <c r="BO305" s="164">
        <f t="shared" si="137"/>
        <v>0</v>
      </c>
      <c r="BP305" t="str">
        <f t="shared" si="138"/>
        <v>しんじょう ともこ</v>
      </c>
      <c r="BQ305" t="e">
        <f>VLOOKUP(AM305,#REF!,12,0)</f>
        <v>#REF!</v>
      </c>
      <c r="BS305" s="173" t="str">
        <f t="shared" si="139"/>
        <v>Y</v>
      </c>
      <c r="BT305" s="173" t="str">
        <f t="shared" si="139"/>
        <v/>
      </c>
      <c r="BU305" s="173" t="str">
        <f t="shared" si="139"/>
        <v/>
      </c>
      <c r="BV305" s="173" t="str">
        <f t="shared" si="121"/>
        <v/>
      </c>
      <c r="BW305" s="173" t="e">
        <f t="shared" si="140"/>
        <v>#REF!</v>
      </c>
      <c r="BX305" s="173" t="str">
        <f t="shared" si="141"/>
        <v>Y</v>
      </c>
      <c r="BY305" s="174">
        <f t="shared" si="142"/>
        <v>1001850</v>
      </c>
      <c r="BZ305" t="str">
        <f t="shared" si="143"/>
        <v>tomoko.shinjo@oracle.com</v>
      </c>
      <c r="CA305" s="214">
        <f t="shared" si="144"/>
        <v>43574</v>
      </c>
      <c r="CB305">
        <f t="shared" si="145"/>
        <v>506205</v>
      </c>
      <c r="CC305" t="e">
        <f t="shared" si="146"/>
        <v>#REF!</v>
      </c>
      <c r="CD305" t="e">
        <f t="shared" si="122"/>
        <v>#REF!</v>
      </c>
      <c r="CE305" t="str">
        <f t="shared" si="147"/>
        <v>JPBG  - Oracle Corporation Japan</v>
      </c>
      <c r="CF305" t="str">
        <f t="shared" si="148"/>
        <v/>
      </c>
      <c r="CG305" t="str">
        <f t="shared" si="149"/>
        <v/>
      </c>
    </row>
    <row r="306" spans="1:85">
      <c r="A306" t="s">
        <v>51</v>
      </c>
      <c r="B306">
        <v>1007441</v>
      </c>
      <c r="C306" t="s">
        <v>2234</v>
      </c>
      <c r="D306" t="s">
        <v>2218</v>
      </c>
      <c r="E306" t="s">
        <v>54</v>
      </c>
      <c r="F306" t="s">
        <v>2060</v>
      </c>
      <c r="G306" t="s">
        <v>2219</v>
      </c>
      <c r="H306" t="s">
        <v>2219</v>
      </c>
      <c r="I306" t="s">
        <v>55</v>
      </c>
      <c r="J306" t="s">
        <v>2062</v>
      </c>
      <c r="K306" t="s">
        <v>2220</v>
      </c>
      <c r="L306" t="s">
        <v>2220</v>
      </c>
      <c r="M306" s="217">
        <v>506225</v>
      </c>
      <c r="N306" t="s">
        <v>123</v>
      </c>
      <c r="O306" t="s">
        <v>124</v>
      </c>
      <c r="P306" t="str">
        <f t="shared" si="123"/>
        <v>5</v>
      </c>
      <c r="Q306">
        <v>20515</v>
      </c>
      <c r="R306" t="s">
        <v>432</v>
      </c>
      <c r="S306" t="s">
        <v>433</v>
      </c>
      <c r="T306" t="s">
        <v>368</v>
      </c>
      <c r="U306" t="s">
        <v>61</v>
      </c>
      <c r="V306">
        <v>3608</v>
      </c>
      <c r="W306" t="s">
        <v>2217</v>
      </c>
      <c r="X306" t="s">
        <v>2235</v>
      </c>
      <c r="Y306" s="95">
        <v>43101</v>
      </c>
      <c r="Z306" t="s">
        <v>63</v>
      </c>
      <c r="AA306" t="s">
        <v>64</v>
      </c>
      <c r="AB306" t="s">
        <v>150</v>
      </c>
      <c r="AC306" t="s">
        <v>4425</v>
      </c>
      <c r="AD306" t="s">
        <v>2237</v>
      </c>
      <c r="AF306" t="s">
        <v>2238</v>
      </c>
      <c r="AG306" t="s">
        <v>2226</v>
      </c>
      <c r="AI306" s="146" t="e">
        <v>#N/A</v>
      </c>
      <c r="AJ306" t="str">
        <f t="shared" si="124"/>
        <v>Active</v>
      </c>
      <c r="AK306">
        <f t="shared" si="125"/>
        <v>1007441</v>
      </c>
      <c r="AL306" t="str">
        <f t="shared" si="126"/>
        <v>十川 竜輔</v>
      </c>
      <c r="AM306" s="155" t="e">
        <f>+VLOOKUP($AK306,#REF!,3,0)</f>
        <v>#REF!</v>
      </c>
      <c r="AN306" t="e">
        <f t="shared" si="127"/>
        <v>#REF!</v>
      </c>
      <c r="AO306" s="154" t="s">
        <v>54</v>
      </c>
      <c r="AP306" t="e">
        <f>VLOOKUP(AM306,#REF!,2,0)</f>
        <v>#REF!</v>
      </c>
      <c r="AQ306" t="e">
        <f>VLOOKUP(AM306,#REF!,3,0)</f>
        <v>#REF!</v>
      </c>
      <c r="AR306" t="e">
        <f>VLOOKUP(AM306,#REF!,4,0)</f>
        <v>#REF!</v>
      </c>
      <c r="AS306" t="str">
        <f t="shared" si="120"/>
        <v>Oracle Consulting Services</v>
      </c>
      <c r="AT306" t="e">
        <f>VLOOKUP(AM306,#REF!,6,0)</f>
        <v>#REF!</v>
      </c>
      <c r="AU306" t="e">
        <f>VLOOKUP(AM306,#REF!,7,0)</f>
        <v>#REF!</v>
      </c>
      <c r="AV306" t="e">
        <f>VLOOKUP(AM306,#REF!,8,0)</f>
        <v>#REF!</v>
      </c>
      <c r="AW306" s="155">
        <v>506205</v>
      </c>
      <c r="AX306" t="str">
        <f>VLOOKUP($BA306,Jobcodemaster!$A:$J,4,0)</f>
        <v>IC3</v>
      </c>
      <c r="AY306" t="str">
        <f>VLOOKUP($BA306,Jobcodemaster!$A:$J,5,0)</f>
        <v>L5</v>
      </c>
      <c r="AZ306" t="str">
        <f t="shared" si="128"/>
        <v>5</v>
      </c>
      <c r="BA306" s="155">
        <f t="shared" si="129"/>
        <v>20515</v>
      </c>
      <c r="BB306" t="str">
        <f>VLOOKUP($BA306,Jobcodemaster!$A:$J,7,0)</f>
        <v>20515.Principal Consultant - IC3</v>
      </c>
      <c r="BC306" t="str">
        <f>VLOOKUP($BA306,Jobcodemaster!$A:$J,9,0)</f>
        <v>Principal Consultant</v>
      </c>
      <c r="BD306" t="str">
        <f>VLOOKUP($BA306,Jobcodemaster!$A:$J,2,0)</f>
        <v>Delivery</v>
      </c>
      <c r="BE306" t="str">
        <f>VLOOKUP($BA306,Jobcodemaster!$A:$J,3,0)</f>
        <v>B</v>
      </c>
      <c r="BF306" t="e">
        <f>VLOOKUP(AM306,#REF!,14,0)</f>
        <v>#REF!</v>
      </c>
      <c r="BG306" t="e">
        <f>VLOOKUP(AM306,#REF!,15,0)</f>
        <v>#REF!</v>
      </c>
      <c r="BH306" t="str">
        <f t="shared" si="130"/>
        <v>ryosuke.sogawa@oracle.com</v>
      </c>
      <c r="BI306" s="95">
        <f t="shared" si="131"/>
        <v>43101</v>
      </c>
      <c r="BJ306" t="str">
        <f t="shared" si="132"/>
        <v>C</v>
      </c>
      <c r="BK306" t="str">
        <f t="shared" si="133"/>
        <v>JP-Tokyo-OAC</v>
      </c>
      <c r="BL306" t="str">
        <f t="shared" si="134"/>
        <v>-</v>
      </c>
      <c r="BM306" t="str">
        <f t="shared" si="135"/>
        <v>ｿｶﾞﾜ ﾘｮｳｽｹ</v>
      </c>
      <c r="BN306" t="str">
        <f t="shared" si="136"/>
        <v>Ryosuke Sogawa</v>
      </c>
      <c r="BO306" s="164">
        <f t="shared" si="137"/>
        <v>0</v>
      </c>
      <c r="BP306" t="str">
        <f t="shared" si="138"/>
        <v>そがわ りょうすけ</v>
      </c>
      <c r="BQ306" t="e">
        <f>VLOOKUP(AM306,#REF!,12,0)</f>
        <v>#REF!</v>
      </c>
      <c r="BS306" s="173" t="str">
        <f t="shared" si="139"/>
        <v>Y</v>
      </c>
      <c r="BT306" s="173" t="str">
        <f t="shared" si="139"/>
        <v/>
      </c>
      <c r="BU306" s="173" t="str">
        <f t="shared" si="139"/>
        <v/>
      </c>
      <c r="BV306" s="173" t="str">
        <f t="shared" si="121"/>
        <v/>
      </c>
      <c r="BW306" s="173" t="e">
        <f t="shared" si="140"/>
        <v>#REF!</v>
      </c>
      <c r="BX306" s="173" t="str">
        <f t="shared" si="141"/>
        <v>Y</v>
      </c>
      <c r="BY306" s="174">
        <f t="shared" si="142"/>
        <v>1007441</v>
      </c>
      <c r="BZ306" t="str">
        <f t="shared" si="143"/>
        <v>ryosuke.sogawa@oracle.com</v>
      </c>
      <c r="CA306" s="214">
        <f t="shared" si="144"/>
        <v>43574</v>
      </c>
      <c r="CB306">
        <f t="shared" si="145"/>
        <v>506205</v>
      </c>
      <c r="CC306" t="e">
        <f t="shared" si="146"/>
        <v>#REF!</v>
      </c>
      <c r="CD306" t="e">
        <f t="shared" si="122"/>
        <v>#REF!</v>
      </c>
      <c r="CE306" t="str">
        <f t="shared" si="147"/>
        <v>JPBG  - Oracle Corporation Japan</v>
      </c>
      <c r="CF306" t="str">
        <f t="shared" si="148"/>
        <v/>
      </c>
      <c r="CG306" t="str">
        <f t="shared" si="149"/>
        <v/>
      </c>
    </row>
    <row r="307" spans="1:85">
      <c r="A307" t="s">
        <v>51</v>
      </c>
      <c r="B307">
        <v>1015402</v>
      </c>
      <c r="C307" t="s">
        <v>2240</v>
      </c>
      <c r="D307" t="s">
        <v>2218</v>
      </c>
      <c r="E307" t="s">
        <v>54</v>
      </c>
      <c r="F307" t="s">
        <v>2060</v>
      </c>
      <c r="G307" t="s">
        <v>2219</v>
      </c>
      <c r="H307" t="s">
        <v>2219</v>
      </c>
      <c r="I307" t="s">
        <v>55</v>
      </c>
      <c r="J307" t="s">
        <v>2062</v>
      </c>
      <c r="K307" t="s">
        <v>2220</v>
      </c>
      <c r="L307" t="s">
        <v>2220</v>
      </c>
      <c r="M307" s="217">
        <v>506225</v>
      </c>
      <c r="N307" t="s">
        <v>123</v>
      </c>
      <c r="O307" t="s">
        <v>124</v>
      </c>
      <c r="P307" t="str">
        <f t="shared" si="123"/>
        <v>5</v>
      </c>
      <c r="Q307">
        <v>20515</v>
      </c>
      <c r="R307" t="s">
        <v>432</v>
      </c>
      <c r="S307" t="s">
        <v>433</v>
      </c>
      <c r="T307" t="s">
        <v>368</v>
      </c>
      <c r="U307" t="s">
        <v>61</v>
      </c>
      <c r="V307">
        <v>3608</v>
      </c>
      <c r="W307" t="s">
        <v>2217</v>
      </c>
      <c r="X307" t="s">
        <v>2241</v>
      </c>
      <c r="Y307" s="95">
        <v>43156</v>
      </c>
      <c r="Z307" t="s">
        <v>63</v>
      </c>
      <c r="AA307" t="s">
        <v>64</v>
      </c>
      <c r="AB307" t="s">
        <v>910</v>
      </c>
      <c r="AC307" t="s">
        <v>4426</v>
      </c>
      <c r="AD307" t="s">
        <v>2243</v>
      </c>
      <c r="AF307" t="s">
        <v>2244</v>
      </c>
      <c r="AG307" t="s">
        <v>2226</v>
      </c>
      <c r="AI307" s="146" t="e">
        <v>#N/A</v>
      </c>
      <c r="AJ307" t="str">
        <f t="shared" si="124"/>
        <v>Active</v>
      </c>
      <c r="AK307">
        <f t="shared" si="125"/>
        <v>1015402</v>
      </c>
      <c r="AL307" t="str">
        <f t="shared" si="126"/>
        <v>樋高 陽二郎</v>
      </c>
      <c r="AM307" s="155" t="e">
        <f>+VLOOKUP($AK307,#REF!,3,0)</f>
        <v>#REF!</v>
      </c>
      <c r="AN307" t="e">
        <f t="shared" si="127"/>
        <v>#REF!</v>
      </c>
      <c r="AO307" s="154" t="s">
        <v>54</v>
      </c>
      <c r="AP307" t="e">
        <f>VLOOKUP(AM307,#REF!,2,0)</f>
        <v>#REF!</v>
      </c>
      <c r="AQ307" t="e">
        <f>VLOOKUP(AM307,#REF!,3,0)</f>
        <v>#REF!</v>
      </c>
      <c r="AR307" t="e">
        <f>VLOOKUP(AM307,#REF!,4,0)</f>
        <v>#REF!</v>
      </c>
      <c r="AS307" t="str">
        <f t="shared" si="120"/>
        <v>Oracle Consulting Services</v>
      </c>
      <c r="AT307" t="e">
        <f>VLOOKUP(AM307,#REF!,6,0)</f>
        <v>#REF!</v>
      </c>
      <c r="AU307" t="e">
        <f>VLOOKUP(AM307,#REF!,7,0)</f>
        <v>#REF!</v>
      </c>
      <c r="AV307" t="e">
        <f>VLOOKUP(AM307,#REF!,8,0)</f>
        <v>#REF!</v>
      </c>
      <c r="AW307" s="155">
        <v>506205</v>
      </c>
      <c r="AX307" t="str">
        <f>VLOOKUP($BA307,Jobcodemaster!$A:$J,4,0)</f>
        <v>IC3</v>
      </c>
      <c r="AY307" t="str">
        <f>VLOOKUP($BA307,Jobcodemaster!$A:$J,5,0)</f>
        <v>L5</v>
      </c>
      <c r="AZ307" t="str">
        <f t="shared" si="128"/>
        <v>5</v>
      </c>
      <c r="BA307" s="155">
        <f t="shared" si="129"/>
        <v>20515</v>
      </c>
      <c r="BB307" t="str">
        <f>VLOOKUP($BA307,Jobcodemaster!$A:$J,7,0)</f>
        <v>20515.Principal Consultant - IC3</v>
      </c>
      <c r="BC307" t="str">
        <f>VLOOKUP($BA307,Jobcodemaster!$A:$J,9,0)</f>
        <v>Principal Consultant</v>
      </c>
      <c r="BD307" t="str">
        <f>VLOOKUP($BA307,Jobcodemaster!$A:$J,2,0)</f>
        <v>Delivery</v>
      </c>
      <c r="BE307" t="str">
        <f>VLOOKUP($BA307,Jobcodemaster!$A:$J,3,0)</f>
        <v>B</v>
      </c>
      <c r="BF307" t="e">
        <f>VLOOKUP(AM307,#REF!,14,0)</f>
        <v>#REF!</v>
      </c>
      <c r="BG307" t="e">
        <f>VLOOKUP(AM307,#REF!,15,0)</f>
        <v>#REF!</v>
      </c>
      <c r="BH307" t="str">
        <f t="shared" si="130"/>
        <v>yojiro.yh.hidaka@oracle.com</v>
      </c>
      <c r="BI307" s="95">
        <f t="shared" si="131"/>
        <v>43156</v>
      </c>
      <c r="BJ307" t="str">
        <f t="shared" si="132"/>
        <v>C</v>
      </c>
      <c r="BK307" t="str">
        <f t="shared" si="133"/>
        <v>JP-Tokyo-OAC</v>
      </c>
      <c r="BL307" t="str">
        <f t="shared" si="134"/>
        <v>Osaka</v>
      </c>
      <c r="BM307" t="str">
        <f t="shared" si="135"/>
        <v>ﾋﾀﾞｶ ﾖｳｼﾞﾛｳ</v>
      </c>
      <c r="BN307" t="str">
        <f t="shared" si="136"/>
        <v>Yojiro Hidaka</v>
      </c>
      <c r="BO307" s="164">
        <f t="shared" si="137"/>
        <v>0</v>
      </c>
      <c r="BP307" t="str">
        <f t="shared" si="138"/>
        <v>ひだか ようじろう</v>
      </c>
      <c r="BQ307" t="e">
        <f>VLOOKUP(AM307,#REF!,12,0)</f>
        <v>#REF!</v>
      </c>
      <c r="BS307" s="173" t="str">
        <f t="shared" si="139"/>
        <v>Y</v>
      </c>
      <c r="BT307" s="173" t="str">
        <f t="shared" si="139"/>
        <v/>
      </c>
      <c r="BU307" s="173" t="str">
        <f t="shared" si="139"/>
        <v/>
      </c>
      <c r="BV307" s="173" t="str">
        <f t="shared" si="121"/>
        <v/>
      </c>
      <c r="BW307" s="173" t="e">
        <f t="shared" si="140"/>
        <v>#REF!</v>
      </c>
      <c r="BX307" s="173" t="str">
        <f t="shared" si="141"/>
        <v>Y</v>
      </c>
      <c r="BY307" s="174">
        <f t="shared" si="142"/>
        <v>1015402</v>
      </c>
      <c r="BZ307" t="str">
        <f t="shared" si="143"/>
        <v>yojiro.yh.hidaka@oracle.com</v>
      </c>
      <c r="CA307" s="214">
        <f t="shared" si="144"/>
        <v>43574</v>
      </c>
      <c r="CB307">
        <f t="shared" si="145"/>
        <v>506205</v>
      </c>
      <c r="CC307" t="e">
        <f t="shared" si="146"/>
        <v>#REF!</v>
      </c>
      <c r="CD307" t="e">
        <f t="shared" si="122"/>
        <v>#REF!</v>
      </c>
      <c r="CE307" t="str">
        <f t="shared" si="147"/>
        <v>JPBG  - Oracle Corporation Japan</v>
      </c>
      <c r="CF307" t="str">
        <f t="shared" si="148"/>
        <v/>
      </c>
      <c r="CG307" t="str">
        <f t="shared" si="149"/>
        <v/>
      </c>
    </row>
    <row r="308" spans="1:85">
      <c r="A308" t="s">
        <v>51</v>
      </c>
      <c r="B308">
        <v>1018036</v>
      </c>
      <c r="C308" t="s">
        <v>2246</v>
      </c>
      <c r="D308" t="s">
        <v>2218</v>
      </c>
      <c r="E308" t="s">
        <v>54</v>
      </c>
      <c r="F308" t="s">
        <v>2060</v>
      </c>
      <c r="G308" t="s">
        <v>2219</v>
      </c>
      <c r="H308" t="s">
        <v>2219</v>
      </c>
      <c r="I308" t="s">
        <v>55</v>
      </c>
      <c r="J308" t="s">
        <v>2062</v>
      </c>
      <c r="K308" t="s">
        <v>2220</v>
      </c>
      <c r="L308" t="s">
        <v>2220</v>
      </c>
      <c r="M308" s="217">
        <v>506225</v>
      </c>
      <c r="N308" t="s">
        <v>123</v>
      </c>
      <c r="O308" t="s">
        <v>124</v>
      </c>
      <c r="P308" t="str">
        <f t="shared" si="123"/>
        <v>5</v>
      </c>
      <c r="Q308">
        <v>20515</v>
      </c>
      <c r="R308" t="s">
        <v>432</v>
      </c>
      <c r="S308" t="s">
        <v>433</v>
      </c>
      <c r="T308" t="s">
        <v>368</v>
      </c>
      <c r="U308" t="s">
        <v>61</v>
      </c>
      <c r="V308">
        <v>3608</v>
      </c>
      <c r="W308" t="s">
        <v>2217</v>
      </c>
      <c r="X308" t="s">
        <v>2247</v>
      </c>
      <c r="Y308" s="95">
        <v>43160</v>
      </c>
      <c r="Z308" t="s">
        <v>63</v>
      </c>
      <c r="AA308" t="s">
        <v>64</v>
      </c>
      <c r="AB308" t="s">
        <v>150</v>
      </c>
      <c r="AC308" t="s">
        <v>4427</v>
      </c>
      <c r="AD308" t="s">
        <v>2249</v>
      </c>
      <c r="AF308" t="s">
        <v>2250</v>
      </c>
      <c r="AG308" t="s">
        <v>2226</v>
      </c>
      <c r="AI308" s="146" t="e">
        <v>#N/A</v>
      </c>
      <c r="AJ308" t="str">
        <f t="shared" si="124"/>
        <v>Active</v>
      </c>
      <c r="AK308">
        <f t="shared" si="125"/>
        <v>1018036</v>
      </c>
      <c r="AL308" t="str">
        <f t="shared" si="126"/>
        <v>中川 洋佑</v>
      </c>
      <c r="AM308" s="155" t="e">
        <f>+VLOOKUP($AK308,#REF!,3,0)</f>
        <v>#REF!</v>
      </c>
      <c r="AN308" t="e">
        <f t="shared" si="127"/>
        <v>#REF!</v>
      </c>
      <c r="AO308" s="154" t="s">
        <v>54</v>
      </c>
      <c r="AP308" t="e">
        <f>VLOOKUP(AM308,#REF!,2,0)</f>
        <v>#REF!</v>
      </c>
      <c r="AQ308" t="e">
        <f>VLOOKUP(AM308,#REF!,3,0)</f>
        <v>#REF!</v>
      </c>
      <c r="AR308" t="e">
        <f>VLOOKUP(AM308,#REF!,4,0)</f>
        <v>#REF!</v>
      </c>
      <c r="AS308" t="str">
        <f t="shared" si="120"/>
        <v>Oracle Consulting Services</v>
      </c>
      <c r="AT308" t="e">
        <f>VLOOKUP(AM308,#REF!,6,0)</f>
        <v>#REF!</v>
      </c>
      <c r="AU308" t="e">
        <f>VLOOKUP(AM308,#REF!,7,0)</f>
        <v>#REF!</v>
      </c>
      <c r="AV308" t="e">
        <f>VLOOKUP(AM308,#REF!,8,0)</f>
        <v>#REF!</v>
      </c>
      <c r="AW308" s="155">
        <v>506205</v>
      </c>
      <c r="AX308" t="str">
        <f>VLOOKUP($BA308,Jobcodemaster!$A:$J,4,0)</f>
        <v>IC3</v>
      </c>
      <c r="AY308" t="str">
        <f>VLOOKUP($BA308,Jobcodemaster!$A:$J,5,0)</f>
        <v>L5</v>
      </c>
      <c r="AZ308" t="str">
        <f t="shared" si="128"/>
        <v>5</v>
      </c>
      <c r="BA308" s="155">
        <f t="shared" si="129"/>
        <v>20515</v>
      </c>
      <c r="BB308" t="str">
        <f>VLOOKUP($BA308,Jobcodemaster!$A:$J,7,0)</f>
        <v>20515.Principal Consultant - IC3</v>
      </c>
      <c r="BC308" t="str">
        <f>VLOOKUP($BA308,Jobcodemaster!$A:$J,9,0)</f>
        <v>Principal Consultant</v>
      </c>
      <c r="BD308" t="str">
        <f>VLOOKUP($BA308,Jobcodemaster!$A:$J,2,0)</f>
        <v>Delivery</v>
      </c>
      <c r="BE308" t="str">
        <f>VLOOKUP($BA308,Jobcodemaster!$A:$J,3,0)</f>
        <v>B</v>
      </c>
      <c r="BF308" t="e">
        <f>VLOOKUP(AM308,#REF!,14,0)</f>
        <v>#REF!</v>
      </c>
      <c r="BG308" t="e">
        <f>VLOOKUP(AM308,#REF!,15,0)</f>
        <v>#REF!</v>
      </c>
      <c r="BH308" t="str">
        <f t="shared" si="130"/>
        <v>yosuke.nakagawa@oracle.com</v>
      </c>
      <c r="BI308" s="95">
        <f t="shared" si="131"/>
        <v>43160</v>
      </c>
      <c r="BJ308" t="str">
        <f t="shared" si="132"/>
        <v>C</v>
      </c>
      <c r="BK308" t="str">
        <f t="shared" si="133"/>
        <v>JP-Tokyo-OAC</v>
      </c>
      <c r="BL308" t="str">
        <f t="shared" si="134"/>
        <v>-</v>
      </c>
      <c r="BM308" t="str">
        <f t="shared" si="135"/>
        <v>ﾅｶｶﾞﾜ ﾖｳｽｹ</v>
      </c>
      <c r="BN308" t="str">
        <f t="shared" si="136"/>
        <v>Yosuke Nakagawa</v>
      </c>
      <c r="BO308" s="164">
        <f t="shared" si="137"/>
        <v>0</v>
      </c>
      <c r="BP308" t="str">
        <f t="shared" si="138"/>
        <v>なかがわ ようすけ</v>
      </c>
      <c r="BQ308" t="e">
        <f>VLOOKUP(AM308,#REF!,12,0)</f>
        <v>#REF!</v>
      </c>
      <c r="BS308" s="173" t="str">
        <f t="shared" si="139"/>
        <v>Y</v>
      </c>
      <c r="BT308" s="173" t="str">
        <f t="shared" si="139"/>
        <v/>
      </c>
      <c r="BU308" s="173" t="str">
        <f t="shared" si="139"/>
        <v/>
      </c>
      <c r="BV308" s="173" t="str">
        <f t="shared" si="121"/>
        <v/>
      </c>
      <c r="BW308" s="173" t="e">
        <f t="shared" si="140"/>
        <v>#REF!</v>
      </c>
      <c r="BX308" s="173" t="str">
        <f t="shared" si="141"/>
        <v>Y</v>
      </c>
      <c r="BY308" s="174">
        <f t="shared" si="142"/>
        <v>1018036</v>
      </c>
      <c r="BZ308" t="str">
        <f t="shared" si="143"/>
        <v>yosuke.nakagawa@oracle.com</v>
      </c>
      <c r="CA308" s="214">
        <f t="shared" si="144"/>
        <v>43574</v>
      </c>
      <c r="CB308">
        <f t="shared" si="145"/>
        <v>506205</v>
      </c>
      <c r="CC308" t="e">
        <f t="shared" si="146"/>
        <v>#REF!</v>
      </c>
      <c r="CD308" t="e">
        <f t="shared" si="122"/>
        <v>#REF!</v>
      </c>
      <c r="CE308" t="str">
        <f t="shared" si="147"/>
        <v>JPBG  - Oracle Corporation Japan</v>
      </c>
      <c r="CF308" t="str">
        <f t="shared" si="148"/>
        <v/>
      </c>
      <c r="CG308" t="str">
        <f t="shared" si="149"/>
        <v/>
      </c>
    </row>
    <row r="309" spans="1:85">
      <c r="A309" t="s">
        <v>51</v>
      </c>
      <c r="B309">
        <v>1026714</v>
      </c>
      <c r="C309" t="s">
        <v>2252</v>
      </c>
      <c r="D309" t="s">
        <v>2218</v>
      </c>
      <c r="E309" t="s">
        <v>54</v>
      </c>
      <c r="F309" t="s">
        <v>2060</v>
      </c>
      <c r="G309" t="s">
        <v>2219</v>
      </c>
      <c r="H309" t="s">
        <v>2219</v>
      </c>
      <c r="I309" t="s">
        <v>55</v>
      </c>
      <c r="J309" t="s">
        <v>2062</v>
      </c>
      <c r="K309" t="s">
        <v>2220</v>
      </c>
      <c r="L309" t="s">
        <v>2220</v>
      </c>
      <c r="M309" s="217">
        <v>506225</v>
      </c>
      <c r="N309" t="s">
        <v>123</v>
      </c>
      <c r="O309" t="s">
        <v>124</v>
      </c>
      <c r="P309" t="str">
        <f t="shared" si="123"/>
        <v>5</v>
      </c>
      <c r="Q309">
        <v>20515</v>
      </c>
      <c r="R309" t="s">
        <v>432</v>
      </c>
      <c r="S309" t="s">
        <v>433</v>
      </c>
      <c r="T309" t="s">
        <v>368</v>
      </c>
      <c r="U309" t="s">
        <v>61</v>
      </c>
      <c r="V309">
        <v>3608</v>
      </c>
      <c r="W309" t="s">
        <v>2217</v>
      </c>
      <c r="X309" t="s">
        <v>2253</v>
      </c>
      <c r="Y309" s="95">
        <v>43205</v>
      </c>
      <c r="Z309" t="s">
        <v>63</v>
      </c>
      <c r="AA309" t="s">
        <v>64</v>
      </c>
      <c r="AB309" t="s">
        <v>150</v>
      </c>
      <c r="AC309" t="s">
        <v>4428</v>
      </c>
      <c r="AD309" t="s">
        <v>2255</v>
      </c>
      <c r="AF309" t="s">
        <v>2256</v>
      </c>
      <c r="AG309" t="s">
        <v>2226</v>
      </c>
      <c r="AI309" s="146" t="e">
        <v>#N/A</v>
      </c>
      <c r="AJ309" t="str">
        <f t="shared" si="124"/>
        <v>Active</v>
      </c>
      <c r="AK309">
        <f t="shared" si="125"/>
        <v>1026714</v>
      </c>
      <c r="AL309" t="str">
        <f t="shared" si="126"/>
        <v>安田 裕</v>
      </c>
      <c r="AM309" s="155" t="e">
        <f>+VLOOKUP($AK309,#REF!,3,0)</f>
        <v>#REF!</v>
      </c>
      <c r="AN309" t="e">
        <f t="shared" si="127"/>
        <v>#REF!</v>
      </c>
      <c r="AO309" s="154" t="s">
        <v>54</v>
      </c>
      <c r="AP309" t="e">
        <f>VLOOKUP(AM309,#REF!,2,0)</f>
        <v>#REF!</v>
      </c>
      <c r="AQ309" t="e">
        <f>VLOOKUP(AM309,#REF!,3,0)</f>
        <v>#REF!</v>
      </c>
      <c r="AR309" t="e">
        <f>VLOOKUP(AM309,#REF!,4,0)</f>
        <v>#REF!</v>
      </c>
      <c r="AS309" t="str">
        <f t="shared" si="120"/>
        <v>Oracle Consulting Services</v>
      </c>
      <c r="AT309" t="e">
        <f>VLOOKUP(AM309,#REF!,6,0)</f>
        <v>#REF!</v>
      </c>
      <c r="AU309" t="e">
        <f>VLOOKUP(AM309,#REF!,7,0)</f>
        <v>#REF!</v>
      </c>
      <c r="AV309" t="e">
        <f>VLOOKUP(AM309,#REF!,8,0)</f>
        <v>#REF!</v>
      </c>
      <c r="AW309" s="155">
        <v>506205</v>
      </c>
      <c r="AX309" t="str">
        <f>VLOOKUP($BA309,Jobcodemaster!$A:$J,4,0)</f>
        <v>IC3</v>
      </c>
      <c r="AY309" t="str">
        <f>VLOOKUP($BA309,Jobcodemaster!$A:$J,5,0)</f>
        <v>L5</v>
      </c>
      <c r="AZ309" t="str">
        <f t="shared" si="128"/>
        <v>5</v>
      </c>
      <c r="BA309" s="155">
        <f t="shared" si="129"/>
        <v>20515</v>
      </c>
      <c r="BB309" t="str">
        <f>VLOOKUP($BA309,Jobcodemaster!$A:$J,7,0)</f>
        <v>20515.Principal Consultant - IC3</v>
      </c>
      <c r="BC309" t="str">
        <f>VLOOKUP($BA309,Jobcodemaster!$A:$J,9,0)</f>
        <v>Principal Consultant</v>
      </c>
      <c r="BD309" t="str">
        <f>VLOOKUP($BA309,Jobcodemaster!$A:$J,2,0)</f>
        <v>Delivery</v>
      </c>
      <c r="BE309" t="str">
        <f>VLOOKUP($BA309,Jobcodemaster!$A:$J,3,0)</f>
        <v>B</v>
      </c>
      <c r="BF309" t="e">
        <f>VLOOKUP(AM309,#REF!,14,0)</f>
        <v>#REF!</v>
      </c>
      <c r="BG309" t="e">
        <f>VLOOKUP(AM309,#REF!,15,0)</f>
        <v>#REF!</v>
      </c>
      <c r="BH309" t="str">
        <f t="shared" si="130"/>
        <v>yutaka.y.yasuda@oracle.com</v>
      </c>
      <c r="BI309" s="95">
        <f t="shared" si="131"/>
        <v>43205</v>
      </c>
      <c r="BJ309" t="str">
        <f t="shared" si="132"/>
        <v>C</v>
      </c>
      <c r="BK309" t="str">
        <f t="shared" si="133"/>
        <v>JP-Tokyo-OAC</v>
      </c>
      <c r="BL309" t="str">
        <f t="shared" si="134"/>
        <v>-</v>
      </c>
      <c r="BM309" t="str">
        <f t="shared" si="135"/>
        <v>ﾔｽﾀﾞ ﾕﾀｶ</v>
      </c>
      <c r="BN309" t="str">
        <f t="shared" si="136"/>
        <v>Yutaka Yasuda</v>
      </c>
      <c r="BO309" s="164">
        <f t="shared" si="137"/>
        <v>0</v>
      </c>
      <c r="BP309" t="str">
        <f t="shared" si="138"/>
        <v>やすだ ゆたか</v>
      </c>
      <c r="BQ309" t="e">
        <f>VLOOKUP(AM309,#REF!,12,0)</f>
        <v>#REF!</v>
      </c>
      <c r="BS309" s="173" t="str">
        <f t="shared" si="139"/>
        <v>Y</v>
      </c>
      <c r="BT309" s="173" t="str">
        <f t="shared" si="139"/>
        <v/>
      </c>
      <c r="BU309" s="173" t="str">
        <f t="shared" si="139"/>
        <v/>
      </c>
      <c r="BV309" s="173" t="str">
        <f t="shared" si="121"/>
        <v/>
      </c>
      <c r="BW309" s="173" t="e">
        <f t="shared" si="140"/>
        <v>#REF!</v>
      </c>
      <c r="BX309" s="173" t="str">
        <f t="shared" si="141"/>
        <v>Y</v>
      </c>
      <c r="BY309" s="174">
        <f t="shared" si="142"/>
        <v>1026714</v>
      </c>
      <c r="BZ309" t="str">
        <f t="shared" si="143"/>
        <v>yutaka.y.yasuda@oracle.com</v>
      </c>
      <c r="CA309" s="214">
        <f t="shared" si="144"/>
        <v>43574</v>
      </c>
      <c r="CB309">
        <f t="shared" si="145"/>
        <v>506205</v>
      </c>
      <c r="CC309" t="e">
        <f t="shared" si="146"/>
        <v>#REF!</v>
      </c>
      <c r="CD309" t="e">
        <f t="shared" si="122"/>
        <v>#REF!</v>
      </c>
      <c r="CE309" t="str">
        <f t="shared" si="147"/>
        <v>JPBG  - Oracle Corporation Japan</v>
      </c>
      <c r="CF309" t="str">
        <f t="shared" si="148"/>
        <v/>
      </c>
      <c r="CG309" t="str">
        <f t="shared" si="149"/>
        <v/>
      </c>
    </row>
    <row r="310" spans="1:85">
      <c r="A310" t="s">
        <v>51</v>
      </c>
      <c r="B310">
        <v>1028892</v>
      </c>
      <c r="C310" t="s">
        <v>2258</v>
      </c>
      <c r="D310" t="s">
        <v>2218</v>
      </c>
      <c r="E310" t="s">
        <v>54</v>
      </c>
      <c r="F310" t="s">
        <v>2060</v>
      </c>
      <c r="G310" t="s">
        <v>2219</v>
      </c>
      <c r="H310" t="s">
        <v>2219</v>
      </c>
      <c r="I310" t="s">
        <v>55</v>
      </c>
      <c r="J310" t="s">
        <v>2062</v>
      </c>
      <c r="K310" t="s">
        <v>2220</v>
      </c>
      <c r="L310" t="s">
        <v>2220</v>
      </c>
      <c r="M310" s="217">
        <v>506225</v>
      </c>
      <c r="N310" t="s">
        <v>123</v>
      </c>
      <c r="O310" t="s">
        <v>124</v>
      </c>
      <c r="P310" t="str">
        <f t="shared" si="123"/>
        <v>5</v>
      </c>
      <c r="Q310">
        <v>20515</v>
      </c>
      <c r="R310" t="s">
        <v>432</v>
      </c>
      <c r="S310" t="s">
        <v>433</v>
      </c>
      <c r="T310" t="s">
        <v>368</v>
      </c>
      <c r="U310" t="s">
        <v>61</v>
      </c>
      <c r="V310">
        <v>3608</v>
      </c>
      <c r="W310" t="s">
        <v>2217</v>
      </c>
      <c r="X310" t="s">
        <v>2259</v>
      </c>
      <c r="Y310" s="95">
        <v>43252</v>
      </c>
      <c r="Z310" t="s">
        <v>63</v>
      </c>
      <c r="AA310" t="s">
        <v>64</v>
      </c>
      <c r="AB310" t="s">
        <v>150</v>
      </c>
      <c r="AC310" t="s">
        <v>4429</v>
      </c>
      <c r="AD310" t="s">
        <v>2261</v>
      </c>
      <c r="AF310" t="s">
        <v>2262</v>
      </c>
      <c r="AG310" t="s">
        <v>2226</v>
      </c>
      <c r="AI310" s="146" t="e">
        <v>#N/A</v>
      </c>
      <c r="AJ310" t="str">
        <f t="shared" si="124"/>
        <v>Active</v>
      </c>
      <c r="AK310">
        <f t="shared" si="125"/>
        <v>1028892</v>
      </c>
      <c r="AL310" t="str">
        <f t="shared" si="126"/>
        <v>伊東 直人</v>
      </c>
      <c r="AM310" s="155" t="e">
        <f>+VLOOKUP($AK310,#REF!,3,0)</f>
        <v>#REF!</v>
      </c>
      <c r="AN310" t="e">
        <f t="shared" si="127"/>
        <v>#REF!</v>
      </c>
      <c r="AO310" s="154" t="s">
        <v>54</v>
      </c>
      <c r="AP310" t="e">
        <f>VLOOKUP(AM310,#REF!,2,0)</f>
        <v>#REF!</v>
      </c>
      <c r="AQ310" t="e">
        <f>VLOOKUP(AM310,#REF!,3,0)</f>
        <v>#REF!</v>
      </c>
      <c r="AR310" t="e">
        <f>VLOOKUP(AM310,#REF!,4,0)</f>
        <v>#REF!</v>
      </c>
      <c r="AS310" t="str">
        <f t="shared" si="120"/>
        <v>Oracle Consulting Services</v>
      </c>
      <c r="AT310" t="e">
        <f>VLOOKUP(AM310,#REF!,6,0)</f>
        <v>#REF!</v>
      </c>
      <c r="AU310" t="e">
        <f>VLOOKUP(AM310,#REF!,7,0)</f>
        <v>#REF!</v>
      </c>
      <c r="AV310" t="e">
        <f>VLOOKUP(AM310,#REF!,8,0)</f>
        <v>#REF!</v>
      </c>
      <c r="AW310" s="155">
        <v>506205</v>
      </c>
      <c r="AX310" t="str">
        <f>VLOOKUP($BA310,Jobcodemaster!$A:$J,4,0)</f>
        <v>IC3</v>
      </c>
      <c r="AY310" t="str">
        <f>VLOOKUP($BA310,Jobcodemaster!$A:$J,5,0)</f>
        <v>L5</v>
      </c>
      <c r="AZ310" t="str">
        <f t="shared" si="128"/>
        <v>5</v>
      </c>
      <c r="BA310" s="155">
        <f t="shared" si="129"/>
        <v>20515</v>
      </c>
      <c r="BB310" t="str">
        <f>VLOOKUP($BA310,Jobcodemaster!$A:$J,7,0)</f>
        <v>20515.Principal Consultant - IC3</v>
      </c>
      <c r="BC310" t="str">
        <f>VLOOKUP($BA310,Jobcodemaster!$A:$J,9,0)</f>
        <v>Principal Consultant</v>
      </c>
      <c r="BD310" t="str">
        <f>VLOOKUP($BA310,Jobcodemaster!$A:$J,2,0)</f>
        <v>Delivery</v>
      </c>
      <c r="BE310" t="str">
        <f>VLOOKUP($BA310,Jobcodemaster!$A:$J,3,0)</f>
        <v>B</v>
      </c>
      <c r="BF310" t="e">
        <f>VLOOKUP(AM310,#REF!,14,0)</f>
        <v>#REF!</v>
      </c>
      <c r="BG310" t="e">
        <f>VLOOKUP(AM310,#REF!,15,0)</f>
        <v>#REF!</v>
      </c>
      <c r="BH310" t="str">
        <f t="shared" si="130"/>
        <v>naoto.ito@oracle.com</v>
      </c>
      <c r="BI310" s="95">
        <f t="shared" si="131"/>
        <v>43252</v>
      </c>
      <c r="BJ310" t="str">
        <f t="shared" si="132"/>
        <v>C</v>
      </c>
      <c r="BK310" t="str">
        <f t="shared" si="133"/>
        <v>JP-Tokyo-OAC</v>
      </c>
      <c r="BL310" t="str">
        <f t="shared" si="134"/>
        <v>-</v>
      </c>
      <c r="BM310" t="str">
        <f t="shared" si="135"/>
        <v>ｲﾄｳ ﾅｵﾄ</v>
      </c>
      <c r="BN310" t="str">
        <f t="shared" si="136"/>
        <v>Naoto Ito</v>
      </c>
      <c r="BO310" s="164">
        <f t="shared" si="137"/>
        <v>0</v>
      </c>
      <c r="BP310" t="str">
        <f t="shared" si="138"/>
        <v>いとう なおと</v>
      </c>
      <c r="BQ310" t="e">
        <f>VLOOKUP(AM310,#REF!,12,0)</f>
        <v>#REF!</v>
      </c>
      <c r="BS310" s="173" t="str">
        <f t="shared" si="139"/>
        <v>Y</v>
      </c>
      <c r="BT310" s="173" t="str">
        <f t="shared" si="139"/>
        <v/>
      </c>
      <c r="BU310" s="173" t="str">
        <f t="shared" si="139"/>
        <v/>
      </c>
      <c r="BV310" s="173" t="str">
        <f t="shared" si="121"/>
        <v/>
      </c>
      <c r="BW310" s="173" t="e">
        <f t="shared" si="140"/>
        <v>#REF!</v>
      </c>
      <c r="BX310" s="173" t="str">
        <f t="shared" si="141"/>
        <v>Y</v>
      </c>
      <c r="BY310" s="174">
        <f t="shared" si="142"/>
        <v>1028892</v>
      </c>
      <c r="BZ310" t="str">
        <f t="shared" si="143"/>
        <v>naoto.ito@oracle.com</v>
      </c>
      <c r="CA310" s="214">
        <f t="shared" si="144"/>
        <v>43574</v>
      </c>
      <c r="CB310">
        <f t="shared" si="145"/>
        <v>506205</v>
      </c>
      <c r="CC310" t="e">
        <f t="shared" si="146"/>
        <v>#REF!</v>
      </c>
      <c r="CD310" t="e">
        <f t="shared" si="122"/>
        <v>#REF!</v>
      </c>
      <c r="CE310" t="str">
        <f t="shared" si="147"/>
        <v>JPBG  - Oracle Corporation Japan</v>
      </c>
      <c r="CF310" t="str">
        <f t="shared" si="148"/>
        <v/>
      </c>
      <c r="CG310" t="str">
        <f t="shared" si="149"/>
        <v/>
      </c>
    </row>
    <row r="311" spans="1:85">
      <c r="A311" t="s">
        <v>51</v>
      </c>
      <c r="B311">
        <v>1049489</v>
      </c>
      <c r="C311" t="s">
        <v>2264</v>
      </c>
      <c r="D311" t="s">
        <v>2218</v>
      </c>
      <c r="E311" t="s">
        <v>54</v>
      </c>
      <c r="F311" t="s">
        <v>2060</v>
      </c>
      <c r="G311" t="s">
        <v>2219</v>
      </c>
      <c r="H311" t="s">
        <v>2219</v>
      </c>
      <c r="I311" t="s">
        <v>55</v>
      </c>
      <c r="J311" t="s">
        <v>2062</v>
      </c>
      <c r="K311" t="s">
        <v>2220</v>
      </c>
      <c r="L311" t="s">
        <v>2220</v>
      </c>
      <c r="M311" s="217">
        <v>506225</v>
      </c>
      <c r="N311" t="s">
        <v>123</v>
      </c>
      <c r="O311" t="s">
        <v>124</v>
      </c>
      <c r="P311" t="str">
        <f t="shared" si="123"/>
        <v>5</v>
      </c>
      <c r="Q311">
        <v>20515</v>
      </c>
      <c r="R311" t="s">
        <v>432</v>
      </c>
      <c r="S311" t="s">
        <v>433</v>
      </c>
      <c r="T311" t="s">
        <v>368</v>
      </c>
      <c r="U311" t="s">
        <v>61</v>
      </c>
      <c r="V311">
        <v>3608</v>
      </c>
      <c r="W311" t="s">
        <v>2217</v>
      </c>
      <c r="X311" t="s">
        <v>2265</v>
      </c>
      <c r="Y311" s="95">
        <v>43313</v>
      </c>
      <c r="Z311" t="s">
        <v>63</v>
      </c>
      <c r="AA311" t="s">
        <v>64</v>
      </c>
      <c r="AB311" t="s">
        <v>162</v>
      </c>
      <c r="AC311" t="s">
        <v>4430</v>
      </c>
      <c r="AD311" t="s">
        <v>2267</v>
      </c>
      <c r="AF311" t="s">
        <v>4431</v>
      </c>
      <c r="AG311" t="s">
        <v>2226</v>
      </c>
      <c r="AI311" s="146" t="e">
        <v>#N/A</v>
      </c>
      <c r="AJ311" t="str">
        <f t="shared" si="124"/>
        <v>Active</v>
      </c>
      <c r="AK311">
        <f t="shared" si="125"/>
        <v>1049489</v>
      </c>
      <c r="AL311" t="str">
        <f t="shared" si="126"/>
        <v>桃井 将順</v>
      </c>
      <c r="AM311" s="155" t="e">
        <f>+VLOOKUP($AK311,#REF!,3,0)</f>
        <v>#REF!</v>
      </c>
      <c r="AN311" t="e">
        <f t="shared" si="127"/>
        <v>#REF!</v>
      </c>
      <c r="AO311" s="154" t="s">
        <v>54</v>
      </c>
      <c r="AP311" t="e">
        <f>VLOOKUP(AM311,#REF!,2,0)</f>
        <v>#REF!</v>
      </c>
      <c r="AQ311" t="e">
        <f>VLOOKUP(AM311,#REF!,3,0)</f>
        <v>#REF!</v>
      </c>
      <c r="AR311" t="e">
        <f>VLOOKUP(AM311,#REF!,4,0)</f>
        <v>#REF!</v>
      </c>
      <c r="AS311" t="str">
        <f t="shared" si="120"/>
        <v>Oracle Consulting Services</v>
      </c>
      <c r="AT311" t="e">
        <f>VLOOKUP(AM311,#REF!,6,0)</f>
        <v>#REF!</v>
      </c>
      <c r="AU311" t="e">
        <f>VLOOKUP(AM311,#REF!,7,0)</f>
        <v>#REF!</v>
      </c>
      <c r="AV311" t="e">
        <f>VLOOKUP(AM311,#REF!,8,0)</f>
        <v>#REF!</v>
      </c>
      <c r="AW311" s="155">
        <v>506205</v>
      </c>
      <c r="AX311" t="str">
        <f>VLOOKUP($BA311,Jobcodemaster!$A:$J,4,0)</f>
        <v>IC3</v>
      </c>
      <c r="AY311" t="str">
        <f>VLOOKUP($BA311,Jobcodemaster!$A:$J,5,0)</f>
        <v>L5</v>
      </c>
      <c r="AZ311" t="str">
        <f t="shared" si="128"/>
        <v>5</v>
      </c>
      <c r="BA311" s="155">
        <f t="shared" si="129"/>
        <v>20515</v>
      </c>
      <c r="BB311" t="str">
        <f>VLOOKUP($BA311,Jobcodemaster!$A:$J,7,0)</f>
        <v>20515.Principal Consultant - IC3</v>
      </c>
      <c r="BC311" t="str">
        <f>VLOOKUP($BA311,Jobcodemaster!$A:$J,9,0)</f>
        <v>Principal Consultant</v>
      </c>
      <c r="BD311" t="str">
        <f>VLOOKUP($BA311,Jobcodemaster!$A:$J,2,0)</f>
        <v>Delivery</v>
      </c>
      <c r="BE311" t="str">
        <f>VLOOKUP($BA311,Jobcodemaster!$A:$J,3,0)</f>
        <v>B</v>
      </c>
      <c r="BF311" t="e">
        <f>VLOOKUP(AM311,#REF!,14,0)</f>
        <v>#REF!</v>
      </c>
      <c r="BG311" t="e">
        <f>VLOOKUP(AM311,#REF!,15,0)</f>
        <v>#REF!</v>
      </c>
      <c r="BH311" t="str">
        <f t="shared" si="130"/>
        <v>masayori.momoi@oracle.com</v>
      </c>
      <c r="BI311" s="95">
        <f t="shared" si="131"/>
        <v>43313</v>
      </c>
      <c r="BJ311" t="str">
        <f t="shared" si="132"/>
        <v>C</v>
      </c>
      <c r="BK311" t="str">
        <f t="shared" si="133"/>
        <v>JP-Tokyo-OAC</v>
      </c>
      <c r="BL311" t="str">
        <f t="shared" si="134"/>
        <v>ACB</v>
      </c>
      <c r="BM311" t="str">
        <f t="shared" si="135"/>
        <v>ﾓﾓｲ ﾏｻﾖﾘ</v>
      </c>
      <c r="BN311" t="str">
        <f t="shared" si="136"/>
        <v>Masayori Momoi</v>
      </c>
      <c r="BO311" s="164">
        <f t="shared" si="137"/>
        <v>0</v>
      </c>
      <c r="BP311" t="str">
        <f t="shared" si="138"/>
        <v>ももい まさより</v>
      </c>
      <c r="BQ311" t="e">
        <f>VLOOKUP(AM311,#REF!,12,0)</f>
        <v>#REF!</v>
      </c>
      <c r="BS311" s="173" t="str">
        <f t="shared" si="139"/>
        <v>Y</v>
      </c>
      <c r="BT311" s="173" t="str">
        <f t="shared" si="139"/>
        <v/>
      </c>
      <c r="BU311" s="173" t="str">
        <f t="shared" si="139"/>
        <v/>
      </c>
      <c r="BV311" s="173" t="str">
        <f t="shared" si="121"/>
        <v/>
      </c>
      <c r="BW311" s="173" t="e">
        <f t="shared" si="140"/>
        <v>#REF!</v>
      </c>
      <c r="BX311" s="173" t="str">
        <f t="shared" si="141"/>
        <v>Y</v>
      </c>
      <c r="BY311" s="174">
        <f t="shared" si="142"/>
        <v>1049489</v>
      </c>
      <c r="BZ311" t="str">
        <f t="shared" si="143"/>
        <v>masayori.momoi@oracle.com</v>
      </c>
      <c r="CA311" s="214">
        <f t="shared" si="144"/>
        <v>43574</v>
      </c>
      <c r="CB311">
        <f t="shared" si="145"/>
        <v>506205</v>
      </c>
      <c r="CC311" t="e">
        <f t="shared" si="146"/>
        <v>#REF!</v>
      </c>
      <c r="CD311" t="e">
        <f t="shared" si="122"/>
        <v>#REF!</v>
      </c>
      <c r="CE311" t="str">
        <f t="shared" si="147"/>
        <v>JPBG  - Oracle Corporation Japan</v>
      </c>
      <c r="CF311" t="str">
        <f t="shared" si="148"/>
        <v/>
      </c>
      <c r="CG311" t="str">
        <f t="shared" si="149"/>
        <v/>
      </c>
    </row>
    <row r="312" spans="1:85">
      <c r="A312" t="s">
        <v>51</v>
      </c>
      <c r="B312">
        <v>1022540</v>
      </c>
      <c r="C312" t="s">
        <v>2270</v>
      </c>
      <c r="D312" t="s">
        <v>2218</v>
      </c>
      <c r="E312" t="s">
        <v>54</v>
      </c>
      <c r="F312" t="s">
        <v>2060</v>
      </c>
      <c r="G312" t="s">
        <v>2219</v>
      </c>
      <c r="H312" t="s">
        <v>2219</v>
      </c>
      <c r="I312" t="s">
        <v>55</v>
      </c>
      <c r="J312" t="s">
        <v>2062</v>
      </c>
      <c r="K312" t="s">
        <v>2220</v>
      </c>
      <c r="L312" t="s">
        <v>2220</v>
      </c>
      <c r="M312" s="217">
        <v>506225</v>
      </c>
      <c r="N312" t="s">
        <v>273</v>
      </c>
      <c r="O312" t="s">
        <v>274</v>
      </c>
      <c r="P312" t="str">
        <f t="shared" si="123"/>
        <v>4</v>
      </c>
      <c r="Q312">
        <v>20410</v>
      </c>
      <c r="R312" t="s">
        <v>542</v>
      </c>
      <c r="S312" t="s">
        <v>543</v>
      </c>
      <c r="T312" t="s">
        <v>368</v>
      </c>
      <c r="U312" t="s">
        <v>61</v>
      </c>
      <c r="V312">
        <v>3608</v>
      </c>
      <c r="W312" t="s">
        <v>2217</v>
      </c>
      <c r="X312" t="s">
        <v>2271</v>
      </c>
      <c r="Y312" s="95">
        <v>43191</v>
      </c>
      <c r="Z312" t="s">
        <v>63</v>
      </c>
      <c r="AA312" t="s">
        <v>64</v>
      </c>
      <c r="AB312" t="s">
        <v>162</v>
      </c>
      <c r="AC312" t="s">
        <v>4432</v>
      </c>
      <c r="AD312" t="s">
        <v>2273</v>
      </c>
      <c r="AF312" t="s">
        <v>2274</v>
      </c>
      <c r="AG312" t="s">
        <v>2226</v>
      </c>
      <c r="AI312" s="146" t="e">
        <v>#N/A</v>
      </c>
      <c r="AJ312" t="str">
        <f t="shared" si="124"/>
        <v>Active</v>
      </c>
      <c r="AK312">
        <f t="shared" si="125"/>
        <v>1022540</v>
      </c>
      <c r="AL312" t="str">
        <f t="shared" si="126"/>
        <v>畔上 昇馬</v>
      </c>
      <c r="AM312" s="155" t="e">
        <f>+VLOOKUP($AK312,#REF!,3,0)</f>
        <v>#REF!</v>
      </c>
      <c r="AN312" t="e">
        <f t="shared" si="127"/>
        <v>#REF!</v>
      </c>
      <c r="AO312" s="154" t="s">
        <v>54</v>
      </c>
      <c r="AP312" t="e">
        <f>VLOOKUP(AM312,#REF!,2,0)</f>
        <v>#REF!</v>
      </c>
      <c r="AQ312" t="e">
        <f>VLOOKUP(AM312,#REF!,3,0)</f>
        <v>#REF!</v>
      </c>
      <c r="AR312" t="e">
        <f>VLOOKUP(AM312,#REF!,4,0)</f>
        <v>#REF!</v>
      </c>
      <c r="AS312" t="str">
        <f t="shared" si="120"/>
        <v>Oracle Consulting Services</v>
      </c>
      <c r="AT312" t="e">
        <f>VLOOKUP(AM312,#REF!,6,0)</f>
        <v>#REF!</v>
      </c>
      <c r="AU312" t="e">
        <f>VLOOKUP(AM312,#REF!,7,0)</f>
        <v>#REF!</v>
      </c>
      <c r="AV312" t="e">
        <f>VLOOKUP(AM312,#REF!,8,0)</f>
        <v>#REF!</v>
      </c>
      <c r="AW312" s="155">
        <v>506205</v>
      </c>
      <c r="AX312" t="str">
        <f>VLOOKUP($BA312,Jobcodemaster!$A:$J,4,0)</f>
        <v>IC2</v>
      </c>
      <c r="AY312" t="str">
        <f>VLOOKUP($BA312,Jobcodemaster!$A:$J,5,0)</f>
        <v>L4</v>
      </c>
      <c r="AZ312" t="str">
        <f t="shared" si="128"/>
        <v>4</v>
      </c>
      <c r="BA312" s="155">
        <f t="shared" si="129"/>
        <v>20410</v>
      </c>
      <c r="BB312" t="str">
        <f>VLOOKUP($BA312,Jobcodemaster!$A:$J,7,0)</f>
        <v>20410.Senior Consultant - IC2</v>
      </c>
      <c r="BC312" t="str">
        <f>VLOOKUP($BA312,Jobcodemaster!$A:$J,9,0)</f>
        <v>Senior Consultant</v>
      </c>
      <c r="BD312" t="str">
        <f>VLOOKUP($BA312,Jobcodemaster!$A:$J,2,0)</f>
        <v>Delivery</v>
      </c>
      <c r="BE312" t="str">
        <f>VLOOKUP($BA312,Jobcodemaster!$A:$J,3,0)</f>
        <v>B</v>
      </c>
      <c r="BF312" t="e">
        <f>VLOOKUP(AM312,#REF!,14,0)</f>
        <v>#REF!</v>
      </c>
      <c r="BG312" t="e">
        <f>VLOOKUP(AM312,#REF!,15,0)</f>
        <v>#REF!</v>
      </c>
      <c r="BH312" t="str">
        <f t="shared" si="130"/>
        <v>shoma.azegami@oracle.com</v>
      </c>
      <c r="BI312" s="95">
        <f t="shared" si="131"/>
        <v>43191</v>
      </c>
      <c r="BJ312" t="str">
        <f t="shared" si="132"/>
        <v>C</v>
      </c>
      <c r="BK312" t="str">
        <f t="shared" si="133"/>
        <v>JP-Tokyo-OAC</v>
      </c>
      <c r="BL312" t="str">
        <f t="shared" si="134"/>
        <v>ACB</v>
      </c>
      <c r="BM312" t="str">
        <f t="shared" si="135"/>
        <v>ｱｾﾞｶﾐ ｼｮｳﾏ</v>
      </c>
      <c r="BN312" t="str">
        <f t="shared" si="136"/>
        <v>Shoma Azegami</v>
      </c>
      <c r="BO312" s="164">
        <f t="shared" si="137"/>
        <v>0</v>
      </c>
      <c r="BP312" t="str">
        <f t="shared" si="138"/>
        <v>あぜがみ しょうま</v>
      </c>
      <c r="BQ312" t="e">
        <f>VLOOKUP(AM312,#REF!,12,0)</f>
        <v>#REF!</v>
      </c>
      <c r="BS312" s="173" t="str">
        <f t="shared" si="139"/>
        <v>Y</v>
      </c>
      <c r="BT312" s="173" t="str">
        <f t="shared" si="139"/>
        <v/>
      </c>
      <c r="BU312" s="173" t="str">
        <f t="shared" si="139"/>
        <v/>
      </c>
      <c r="BV312" s="173" t="str">
        <f t="shared" si="121"/>
        <v/>
      </c>
      <c r="BW312" s="173" t="e">
        <f t="shared" si="140"/>
        <v>#REF!</v>
      </c>
      <c r="BX312" s="173" t="str">
        <f t="shared" si="141"/>
        <v>Y</v>
      </c>
      <c r="BY312" s="174">
        <f t="shared" si="142"/>
        <v>1022540</v>
      </c>
      <c r="BZ312" t="str">
        <f t="shared" si="143"/>
        <v>shoma.azegami@oracle.com</v>
      </c>
      <c r="CA312" s="214">
        <f t="shared" si="144"/>
        <v>43574</v>
      </c>
      <c r="CB312">
        <f t="shared" si="145"/>
        <v>506205</v>
      </c>
      <c r="CC312" t="e">
        <f t="shared" si="146"/>
        <v>#REF!</v>
      </c>
      <c r="CD312" t="e">
        <f t="shared" si="122"/>
        <v>#REF!</v>
      </c>
      <c r="CE312" t="str">
        <f t="shared" si="147"/>
        <v>JPBG  - Oracle Corporation Japan</v>
      </c>
      <c r="CF312" t="str">
        <f t="shared" si="148"/>
        <v/>
      </c>
      <c r="CG312" t="str">
        <f t="shared" si="149"/>
        <v/>
      </c>
    </row>
    <row r="313" spans="1:85">
      <c r="A313" t="s">
        <v>51</v>
      </c>
      <c r="B313">
        <v>1049444</v>
      </c>
      <c r="C313" t="s">
        <v>2276</v>
      </c>
      <c r="D313" t="s">
        <v>2218</v>
      </c>
      <c r="E313" t="s">
        <v>54</v>
      </c>
      <c r="F313" t="s">
        <v>2060</v>
      </c>
      <c r="G313" t="s">
        <v>2219</v>
      </c>
      <c r="H313" t="s">
        <v>2219</v>
      </c>
      <c r="I313" t="s">
        <v>55</v>
      </c>
      <c r="J313" t="s">
        <v>2062</v>
      </c>
      <c r="K313" t="s">
        <v>2220</v>
      </c>
      <c r="L313" t="s">
        <v>2220</v>
      </c>
      <c r="M313" s="217">
        <v>506225</v>
      </c>
      <c r="N313" t="s">
        <v>273</v>
      </c>
      <c r="O313" t="s">
        <v>274</v>
      </c>
      <c r="P313" t="str">
        <f t="shared" si="123"/>
        <v>4</v>
      </c>
      <c r="Q313">
        <v>20410</v>
      </c>
      <c r="R313" t="s">
        <v>542</v>
      </c>
      <c r="S313" t="s">
        <v>543</v>
      </c>
      <c r="T313" t="s">
        <v>368</v>
      </c>
      <c r="U313" t="s">
        <v>61</v>
      </c>
      <c r="V313">
        <v>3608</v>
      </c>
      <c r="W313" t="s">
        <v>2217</v>
      </c>
      <c r="X313" t="s">
        <v>2277</v>
      </c>
      <c r="Y313" s="95">
        <v>43313</v>
      </c>
      <c r="Z313" t="s">
        <v>63</v>
      </c>
      <c r="AA313" t="s">
        <v>64</v>
      </c>
      <c r="AB313" t="s">
        <v>162</v>
      </c>
      <c r="AC313" t="s">
        <v>4433</v>
      </c>
      <c r="AD313" t="s">
        <v>2279</v>
      </c>
      <c r="AF313" t="s">
        <v>4434</v>
      </c>
      <c r="AG313" t="s">
        <v>2226</v>
      </c>
      <c r="AI313" s="146" t="e">
        <v>#N/A</v>
      </c>
      <c r="AJ313" t="str">
        <f t="shared" si="124"/>
        <v>Active</v>
      </c>
      <c r="AK313">
        <f t="shared" si="125"/>
        <v>1049444</v>
      </c>
      <c r="AL313" t="str">
        <f t="shared" si="126"/>
        <v>鍛治 祐一</v>
      </c>
      <c r="AM313" s="155" t="e">
        <f>+VLOOKUP($AK313,#REF!,3,0)</f>
        <v>#REF!</v>
      </c>
      <c r="AN313" t="e">
        <f t="shared" si="127"/>
        <v>#REF!</v>
      </c>
      <c r="AO313" s="154" t="s">
        <v>54</v>
      </c>
      <c r="AP313" t="e">
        <f>VLOOKUP(AM313,#REF!,2,0)</f>
        <v>#REF!</v>
      </c>
      <c r="AQ313" t="e">
        <f>VLOOKUP(AM313,#REF!,3,0)</f>
        <v>#REF!</v>
      </c>
      <c r="AR313" t="e">
        <f>VLOOKUP(AM313,#REF!,4,0)</f>
        <v>#REF!</v>
      </c>
      <c r="AS313" t="str">
        <f t="shared" si="120"/>
        <v>Oracle Consulting Services</v>
      </c>
      <c r="AT313" t="e">
        <f>VLOOKUP(AM313,#REF!,6,0)</f>
        <v>#REF!</v>
      </c>
      <c r="AU313" t="e">
        <f>VLOOKUP(AM313,#REF!,7,0)</f>
        <v>#REF!</v>
      </c>
      <c r="AV313" t="e">
        <f>VLOOKUP(AM313,#REF!,8,0)</f>
        <v>#REF!</v>
      </c>
      <c r="AW313" s="155">
        <v>506205</v>
      </c>
      <c r="AX313" t="str">
        <f>VLOOKUP($BA313,Jobcodemaster!$A:$J,4,0)</f>
        <v>IC2</v>
      </c>
      <c r="AY313" t="str">
        <f>VLOOKUP($BA313,Jobcodemaster!$A:$J,5,0)</f>
        <v>L4</v>
      </c>
      <c r="AZ313" t="str">
        <f t="shared" si="128"/>
        <v>4</v>
      </c>
      <c r="BA313" s="155">
        <f t="shared" si="129"/>
        <v>20410</v>
      </c>
      <c r="BB313" t="str">
        <f>VLOOKUP($BA313,Jobcodemaster!$A:$J,7,0)</f>
        <v>20410.Senior Consultant - IC2</v>
      </c>
      <c r="BC313" t="str">
        <f>VLOOKUP($BA313,Jobcodemaster!$A:$J,9,0)</f>
        <v>Senior Consultant</v>
      </c>
      <c r="BD313" t="str">
        <f>VLOOKUP($BA313,Jobcodemaster!$A:$J,2,0)</f>
        <v>Delivery</v>
      </c>
      <c r="BE313" t="str">
        <f>VLOOKUP($BA313,Jobcodemaster!$A:$J,3,0)</f>
        <v>B</v>
      </c>
      <c r="BF313" t="e">
        <f>VLOOKUP(AM313,#REF!,14,0)</f>
        <v>#REF!</v>
      </c>
      <c r="BG313" t="e">
        <f>VLOOKUP(AM313,#REF!,15,0)</f>
        <v>#REF!</v>
      </c>
      <c r="BH313" t="str">
        <f t="shared" si="130"/>
        <v>yuichi.kaji@oracle.com</v>
      </c>
      <c r="BI313" s="95">
        <f t="shared" si="131"/>
        <v>43313</v>
      </c>
      <c r="BJ313" t="str">
        <f t="shared" si="132"/>
        <v>C</v>
      </c>
      <c r="BK313" t="str">
        <f t="shared" si="133"/>
        <v>JP-Tokyo-OAC</v>
      </c>
      <c r="BL313" t="str">
        <f t="shared" si="134"/>
        <v>ACB</v>
      </c>
      <c r="BM313" t="str">
        <f t="shared" si="135"/>
        <v>ｶｼﾞ ﾕｳｲﾁ</v>
      </c>
      <c r="BN313" t="str">
        <f t="shared" si="136"/>
        <v>Yuichi Kaji</v>
      </c>
      <c r="BO313" s="164">
        <f t="shared" si="137"/>
        <v>0</v>
      </c>
      <c r="BP313" t="str">
        <f t="shared" si="138"/>
        <v>かじ ゆういち</v>
      </c>
      <c r="BQ313" t="e">
        <f>VLOOKUP(AM313,#REF!,12,0)</f>
        <v>#REF!</v>
      </c>
      <c r="BS313" s="173" t="str">
        <f t="shared" si="139"/>
        <v>Y</v>
      </c>
      <c r="BT313" s="173" t="str">
        <f t="shared" si="139"/>
        <v/>
      </c>
      <c r="BU313" s="173" t="str">
        <f t="shared" si="139"/>
        <v/>
      </c>
      <c r="BV313" s="173" t="str">
        <f t="shared" si="121"/>
        <v/>
      </c>
      <c r="BW313" s="173" t="e">
        <f t="shared" si="140"/>
        <v>#REF!</v>
      </c>
      <c r="BX313" s="173" t="str">
        <f t="shared" si="141"/>
        <v>Y</v>
      </c>
      <c r="BY313" s="174">
        <f t="shared" si="142"/>
        <v>1049444</v>
      </c>
      <c r="BZ313" t="str">
        <f t="shared" si="143"/>
        <v>yuichi.kaji@oracle.com</v>
      </c>
      <c r="CA313" s="214">
        <f t="shared" si="144"/>
        <v>43574</v>
      </c>
      <c r="CB313">
        <f t="shared" si="145"/>
        <v>506205</v>
      </c>
      <c r="CC313" t="e">
        <f t="shared" si="146"/>
        <v>#REF!</v>
      </c>
      <c r="CD313" t="e">
        <f t="shared" si="122"/>
        <v>#REF!</v>
      </c>
      <c r="CE313" t="str">
        <f t="shared" si="147"/>
        <v>JPBG  - Oracle Corporation Japan</v>
      </c>
      <c r="CF313" t="str">
        <f t="shared" si="148"/>
        <v/>
      </c>
      <c r="CG313" t="str">
        <f t="shared" si="149"/>
        <v/>
      </c>
    </row>
    <row r="314" spans="1:85">
      <c r="A314" t="s">
        <v>51</v>
      </c>
      <c r="B314">
        <v>1076035</v>
      </c>
      <c r="C314" t="s">
        <v>2282</v>
      </c>
      <c r="D314" t="s">
        <v>2218</v>
      </c>
      <c r="E314" t="s">
        <v>54</v>
      </c>
      <c r="F314" t="s">
        <v>2060</v>
      </c>
      <c r="G314" t="s">
        <v>2219</v>
      </c>
      <c r="H314" t="s">
        <v>2219</v>
      </c>
      <c r="I314" t="s">
        <v>55</v>
      </c>
      <c r="J314" t="s">
        <v>2062</v>
      </c>
      <c r="K314" t="s">
        <v>2220</v>
      </c>
      <c r="L314" t="s">
        <v>2220</v>
      </c>
      <c r="M314" s="217">
        <v>506225</v>
      </c>
      <c r="N314" t="s">
        <v>273</v>
      </c>
      <c r="O314" t="s">
        <v>274</v>
      </c>
      <c r="P314" t="str">
        <f t="shared" si="123"/>
        <v>4</v>
      </c>
      <c r="Q314">
        <v>20410</v>
      </c>
      <c r="R314" t="s">
        <v>542</v>
      </c>
      <c r="S314" t="s">
        <v>543</v>
      </c>
      <c r="T314" t="s">
        <v>368</v>
      </c>
      <c r="U314" t="s">
        <v>61</v>
      </c>
      <c r="V314">
        <v>3608</v>
      </c>
      <c r="W314" t="s">
        <v>2217</v>
      </c>
      <c r="X314" t="s">
        <v>2283</v>
      </c>
      <c r="Y314" s="95">
        <v>43466</v>
      </c>
      <c r="Z314" t="s">
        <v>63</v>
      </c>
      <c r="AA314" t="s">
        <v>64</v>
      </c>
      <c r="AB314" t="s">
        <v>162</v>
      </c>
      <c r="AC314" t="s">
        <v>4435</v>
      </c>
      <c r="AD314" t="s">
        <v>2285</v>
      </c>
      <c r="AF314" t="s">
        <v>4436</v>
      </c>
      <c r="AG314" t="s">
        <v>2226</v>
      </c>
      <c r="AI314" s="146" t="e">
        <v>#N/A</v>
      </c>
      <c r="AJ314" t="str">
        <f t="shared" si="124"/>
        <v>Active</v>
      </c>
      <c r="AK314">
        <f t="shared" si="125"/>
        <v>1076035</v>
      </c>
      <c r="AL314" t="str">
        <f t="shared" si="126"/>
        <v>國分 翼</v>
      </c>
      <c r="AM314" s="155" t="e">
        <f>+VLOOKUP($AK314,#REF!,3,0)</f>
        <v>#REF!</v>
      </c>
      <c r="AN314" t="e">
        <f t="shared" si="127"/>
        <v>#REF!</v>
      </c>
      <c r="AO314" s="154" t="s">
        <v>54</v>
      </c>
      <c r="AP314" t="e">
        <f>VLOOKUP(AM314,#REF!,2,0)</f>
        <v>#REF!</v>
      </c>
      <c r="AQ314" t="e">
        <f>VLOOKUP(AM314,#REF!,3,0)</f>
        <v>#REF!</v>
      </c>
      <c r="AR314" t="e">
        <f>VLOOKUP(AM314,#REF!,4,0)</f>
        <v>#REF!</v>
      </c>
      <c r="AS314" t="str">
        <f t="shared" si="120"/>
        <v>Oracle Consulting Services</v>
      </c>
      <c r="AT314" t="e">
        <f>VLOOKUP(AM314,#REF!,6,0)</f>
        <v>#REF!</v>
      </c>
      <c r="AU314" t="e">
        <f>VLOOKUP(AM314,#REF!,7,0)</f>
        <v>#REF!</v>
      </c>
      <c r="AV314" t="e">
        <f>VLOOKUP(AM314,#REF!,8,0)</f>
        <v>#REF!</v>
      </c>
      <c r="AW314" s="155">
        <v>506205</v>
      </c>
      <c r="AX314" t="str">
        <f>VLOOKUP($BA314,Jobcodemaster!$A:$J,4,0)</f>
        <v>IC2</v>
      </c>
      <c r="AY314" t="str">
        <f>VLOOKUP($BA314,Jobcodemaster!$A:$J,5,0)</f>
        <v>L4</v>
      </c>
      <c r="AZ314" t="str">
        <f t="shared" si="128"/>
        <v>4</v>
      </c>
      <c r="BA314" s="155">
        <f t="shared" si="129"/>
        <v>20410</v>
      </c>
      <c r="BB314" t="str">
        <f>VLOOKUP($BA314,Jobcodemaster!$A:$J,7,0)</f>
        <v>20410.Senior Consultant - IC2</v>
      </c>
      <c r="BC314" t="str">
        <f>VLOOKUP($BA314,Jobcodemaster!$A:$J,9,0)</f>
        <v>Senior Consultant</v>
      </c>
      <c r="BD314" t="str">
        <f>VLOOKUP($BA314,Jobcodemaster!$A:$J,2,0)</f>
        <v>Delivery</v>
      </c>
      <c r="BE314" t="str">
        <f>VLOOKUP($BA314,Jobcodemaster!$A:$J,3,0)</f>
        <v>B</v>
      </c>
      <c r="BF314" t="e">
        <f>VLOOKUP(AM314,#REF!,14,0)</f>
        <v>#REF!</v>
      </c>
      <c r="BG314" t="e">
        <f>VLOOKUP(AM314,#REF!,15,0)</f>
        <v>#REF!</v>
      </c>
      <c r="BH314" t="str">
        <f t="shared" si="130"/>
        <v>tsubasa.kokubu@oracle.com</v>
      </c>
      <c r="BI314" s="95">
        <f t="shared" si="131"/>
        <v>43466</v>
      </c>
      <c r="BJ314" t="str">
        <f t="shared" si="132"/>
        <v>C</v>
      </c>
      <c r="BK314" t="str">
        <f t="shared" si="133"/>
        <v>JP-Tokyo-OAC</v>
      </c>
      <c r="BL314" t="str">
        <f t="shared" si="134"/>
        <v>ACB</v>
      </c>
      <c r="BM314" t="str">
        <f t="shared" si="135"/>
        <v>ｺｸﾌﾞ ﾂﾊﾞｻ</v>
      </c>
      <c r="BN314" t="str">
        <f t="shared" si="136"/>
        <v>Tsubasa Kokubu</v>
      </c>
      <c r="BO314" s="164">
        <f t="shared" si="137"/>
        <v>0</v>
      </c>
      <c r="BP314" t="str">
        <f t="shared" si="138"/>
        <v>こくぶ つばさ</v>
      </c>
      <c r="BQ314" t="e">
        <f>VLOOKUP(AM314,#REF!,12,0)</f>
        <v>#REF!</v>
      </c>
      <c r="BS314" s="173" t="str">
        <f t="shared" si="139"/>
        <v>Y</v>
      </c>
      <c r="BT314" s="173" t="str">
        <f t="shared" si="139"/>
        <v/>
      </c>
      <c r="BU314" s="173" t="str">
        <f t="shared" si="139"/>
        <v/>
      </c>
      <c r="BV314" s="173" t="str">
        <f t="shared" si="121"/>
        <v/>
      </c>
      <c r="BW314" s="173" t="e">
        <f t="shared" si="140"/>
        <v>#REF!</v>
      </c>
      <c r="BX314" s="173" t="str">
        <f t="shared" si="141"/>
        <v>Y</v>
      </c>
      <c r="BY314" s="174">
        <f t="shared" si="142"/>
        <v>1076035</v>
      </c>
      <c r="BZ314" t="str">
        <f t="shared" si="143"/>
        <v>tsubasa.kokubu@oracle.com</v>
      </c>
      <c r="CA314" s="214">
        <f t="shared" si="144"/>
        <v>43574</v>
      </c>
      <c r="CB314">
        <f t="shared" si="145"/>
        <v>506205</v>
      </c>
      <c r="CC314" t="e">
        <f t="shared" si="146"/>
        <v>#REF!</v>
      </c>
      <c r="CD314" t="e">
        <f t="shared" si="122"/>
        <v>#REF!</v>
      </c>
      <c r="CE314" t="str">
        <f t="shared" si="147"/>
        <v>JPBG  - Oracle Corporation Japan</v>
      </c>
      <c r="CF314" t="str">
        <f t="shared" si="148"/>
        <v/>
      </c>
      <c r="CG314" t="str">
        <f t="shared" si="149"/>
        <v/>
      </c>
    </row>
    <row r="315" spans="1:85">
      <c r="A315" t="s">
        <v>51</v>
      </c>
      <c r="B315">
        <v>981424</v>
      </c>
      <c r="C315" t="s">
        <v>2288</v>
      </c>
      <c r="D315" t="s">
        <v>2218</v>
      </c>
      <c r="E315" t="s">
        <v>54</v>
      </c>
      <c r="F315" t="s">
        <v>2060</v>
      </c>
      <c r="G315" t="s">
        <v>2219</v>
      </c>
      <c r="H315" t="s">
        <v>2219</v>
      </c>
      <c r="I315" t="s">
        <v>55</v>
      </c>
      <c r="J315" t="s">
        <v>2062</v>
      </c>
      <c r="K315" t="s">
        <v>2220</v>
      </c>
      <c r="L315" t="s">
        <v>2220</v>
      </c>
      <c r="M315" s="217">
        <v>506225</v>
      </c>
      <c r="N315" t="s">
        <v>219</v>
      </c>
      <c r="O315" t="s">
        <v>220</v>
      </c>
      <c r="P315" t="str">
        <f t="shared" si="123"/>
        <v>3</v>
      </c>
      <c r="Q315">
        <v>20310</v>
      </c>
      <c r="R315" t="s">
        <v>447</v>
      </c>
      <c r="S315" t="s">
        <v>448</v>
      </c>
      <c r="T315" t="s">
        <v>368</v>
      </c>
      <c r="U315" t="s">
        <v>61</v>
      </c>
      <c r="V315">
        <v>3608</v>
      </c>
      <c r="W315" t="s">
        <v>2217</v>
      </c>
      <c r="X315" t="s">
        <v>2289</v>
      </c>
      <c r="Y315" s="95">
        <v>42931</v>
      </c>
      <c r="Z315" t="s">
        <v>63</v>
      </c>
      <c r="AA315" t="s">
        <v>64</v>
      </c>
      <c r="AB315" t="s">
        <v>150</v>
      </c>
      <c r="AC315" t="s">
        <v>4437</v>
      </c>
      <c r="AD315" t="s">
        <v>2291</v>
      </c>
      <c r="AF315" t="s">
        <v>2292</v>
      </c>
      <c r="AG315" t="s">
        <v>2226</v>
      </c>
      <c r="AI315" s="146" t="e">
        <v>#N/A</v>
      </c>
      <c r="AJ315" t="str">
        <f t="shared" si="124"/>
        <v>Active</v>
      </c>
      <c r="AK315">
        <f t="shared" si="125"/>
        <v>981424</v>
      </c>
      <c r="AL315" t="str">
        <f t="shared" si="126"/>
        <v>児玉 英行</v>
      </c>
      <c r="AM315" s="155" t="e">
        <f>+VLOOKUP($AK315,#REF!,3,0)</f>
        <v>#REF!</v>
      </c>
      <c r="AN315" t="e">
        <f t="shared" si="127"/>
        <v>#REF!</v>
      </c>
      <c r="AO315" s="154" t="s">
        <v>54</v>
      </c>
      <c r="AP315" t="e">
        <f>VLOOKUP(AM315,#REF!,2,0)</f>
        <v>#REF!</v>
      </c>
      <c r="AQ315" t="e">
        <f>VLOOKUP(AM315,#REF!,3,0)</f>
        <v>#REF!</v>
      </c>
      <c r="AR315" t="e">
        <f>VLOOKUP(AM315,#REF!,4,0)</f>
        <v>#REF!</v>
      </c>
      <c r="AS315" t="str">
        <f t="shared" si="120"/>
        <v>Oracle Consulting Services</v>
      </c>
      <c r="AT315" t="e">
        <f>VLOOKUP(AM315,#REF!,6,0)</f>
        <v>#REF!</v>
      </c>
      <c r="AU315" t="e">
        <f>VLOOKUP(AM315,#REF!,7,0)</f>
        <v>#REF!</v>
      </c>
      <c r="AV315" t="e">
        <f>VLOOKUP(AM315,#REF!,8,0)</f>
        <v>#REF!</v>
      </c>
      <c r="AW315" s="155">
        <v>506205</v>
      </c>
      <c r="AX315" t="str">
        <f>VLOOKUP($BA315,Jobcodemaster!$A:$J,4,0)</f>
        <v>IC1</v>
      </c>
      <c r="AY315" t="str">
        <f>VLOOKUP($BA315,Jobcodemaster!$A:$J,5,0)</f>
        <v>L3</v>
      </c>
      <c r="AZ315" t="str">
        <f t="shared" si="128"/>
        <v>3</v>
      </c>
      <c r="BA315" s="155">
        <f t="shared" si="129"/>
        <v>20310</v>
      </c>
      <c r="BB315" t="str">
        <f>VLOOKUP($BA315,Jobcodemaster!$A:$J,7,0)</f>
        <v>20310.Staff Consultant - IC1</v>
      </c>
      <c r="BC315" t="str">
        <f>VLOOKUP($BA315,Jobcodemaster!$A:$J,9,0)</f>
        <v>Staff Consultant</v>
      </c>
      <c r="BD315" t="str">
        <f>VLOOKUP($BA315,Jobcodemaster!$A:$J,2,0)</f>
        <v>Delivery</v>
      </c>
      <c r="BE315" t="str">
        <f>VLOOKUP($BA315,Jobcodemaster!$A:$J,3,0)</f>
        <v>B</v>
      </c>
      <c r="BF315" t="e">
        <f>VLOOKUP(AM315,#REF!,14,0)</f>
        <v>#REF!</v>
      </c>
      <c r="BG315" t="e">
        <f>VLOOKUP(AM315,#REF!,15,0)</f>
        <v>#REF!</v>
      </c>
      <c r="BH315" t="str">
        <f t="shared" si="130"/>
        <v>hideyuki.kodama@oracle.com</v>
      </c>
      <c r="BI315" s="95">
        <f t="shared" si="131"/>
        <v>42931</v>
      </c>
      <c r="BJ315" t="str">
        <f t="shared" si="132"/>
        <v>C</v>
      </c>
      <c r="BK315" t="str">
        <f t="shared" si="133"/>
        <v>JP-Tokyo-OAC</v>
      </c>
      <c r="BL315" t="str">
        <f t="shared" si="134"/>
        <v>-</v>
      </c>
      <c r="BM315" t="str">
        <f t="shared" si="135"/>
        <v>ｺﾀﾞﾏ ﾋﾃﾞﾕｷ</v>
      </c>
      <c r="BN315" t="str">
        <f t="shared" si="136"/>
        <v>Hideyuki Kodama</v>
      </c>
      <c r="BO315" s="164">
        <f t="shared" si="137"/>
        <v>0</v>
      </c>
      <c r="BP315" t="str">
        <f t="shared" si="138"/>
        <v>こだま ひでゆき</v>
      </c>
      <c r="BQ315" t="e">
        <f>VLOOKUP(AM315,#REF!,12,0)</f>
        <v>#REF!</v>
      </c>
      <c r="BS315" s="173" t="str">
        <f t="shared" si="139"/>
        <v>Y</v>
      </c>
      <c r="BT315" s="173" t="str">
        <f t="shared" si="139"/>
        <v/>
      </c>
      <c r="BU315" s="173" t="str">
        <f t="shared" si="139"/>
        <v/>
      </c>
      <c r="BV315" s="173" t="str">
        <f t="shared" si="121"/>
        <v/>
      </c>
      <c r="BW315" s="173" t="e">
        <f t="shared" si="140"/>
        <v>#REF!</v>
      </c>
      <c r="BX315" s="173" t="str">
        <f t="shared" si="141"/>
        <v>Y</v>
      </c>
      <c r="BY315" s="174">
        <f t="shared" si="142"/>
        <v>981424</v>
      </c>
      <c r="BZ315" t="str">
        <f t="shared" si="143"/>
        <v>hideyuki.kodama@oracle.com</v>
      </c>
      <c r="CA315" s="214">
        <f t="shared" si="144"/>
        <v>43574</v>
      </c>
      <c r="CB315">
        <f t="shared" si="145"/>
        <v>506205</v>
      </c>
      <c r="CC315" t="e">
        <f t="shared" si="146"/>
        <v>#REF!</v>
      </c>
      <c r="CD315" t="e">
        <f t="shared" si="122"/>
        <v>#REF!</v>
      </c>
      <c r="CE315" t="str">
        <f t="shared" si="147"/>
        <v>JPBG  - Oracle Corporation Japan</v>
      </c>
      <c r="CF315" t="str">
        <f t="shared" si="148"/>
        <v/>
      </c>
      <c r="CG315" t="str">
        <f t="shared" si="149"/>
        <v/>
      </c>
    </row>
    <row r="316" spans="1:85">
      <c r="A316" t="s">
        <v>51</v>
      </c>
      <c r="B316">
        <v>1070032</v>
      </c>
      <c r="C316" t="s">
        <v>2294</v>
      </c>
      <c r="D316" t="s">
        <v>2218</v>
      </c>
      <c r="E316" t="s">
        <v>54</v>
      </c>
      <c r="F316" t="s">
        <v>2060</v>
      </c>
      <c r="G316" t="s">
        <v>2219</v>
      </c>
      <c r="H316" t="s">
        <v>2219</v>
      </c>
      <c r="I316" t="s">
        <v>55</v>
      </c>
      <c r="J316" t="s">
        <v>2062</v>
      </c>
      <c r="K316" t="s">
        <v>2220</v>
      </c>
      <c r="L316" t="s">
        <v>2220</v>
      </c>
      <c r="M316" s="217">
        <v>506225</v>
      </c>
      <c r="N316" t="s">
        <v>219</v>
      </c>
      <c r="O316" t="s">
        <v>220</v>
      </c>
      <c r="P316" t="str">
        <f t="shared" si="123"/>
        <v>3</v>
      </c>
      <c r="Q316">
        <v>20310</v>
      </c>
      <c r="R316" t="s">
        <v>447</v>
      </c>
      <c r="S316" t="s">
        <v>448</v>
      </c>
      <c r="T316" t="s">
        <v>368</v>
      </c>
      <c r="U316" t="s">
        <v>61</v>
      </c>
      <c r="V316">
        <v>3608</v>
      </c>
      <c r="W316" t="s">
        <v>2217</v>
      </c>
      <c r="X316" t="s">
        <v>4438</v>
      </c>
      <c r="Y316" s="95">
        <v>43419</v>
      </c>
      <c r="Z316" t="s">
        <v>63</v>
      </c>
      <c r="AA316" t="s">
        <v>64</v>
      </c>
      <c r="AB316" t="s">
        <v>162</v>
      </c>
      <c r="AC316" t="s">
        <v>4439</v>
      </c>
      <c r="AD316" t="s">
        <v>2297</v>
      </c>
      <c r="AF316" t="s">
        <v>4440</v>
      </c>
      <c r="AG316" t="s">
        <v>2226</v>
      </c>
      <c r="AI316" s="146" t="e">
        <v>#N/A</v>
      </c>
      <c r="AJ316" t="str">
        <f t="shared" si="124"/>
        <v>Active</v>
      </c>
      <c r="AK316">
        <f t="shared" si="125"/>
        <v>1070032</v>
      </c>
      <c r="AL316" t="str">
        <f t="shared" si="126"/>
        <v>庄司 真奈美</v>
      </c>
      <c r="AM316" s="155" t="e">
        <f>+VLOOKUP($AK316,#REF!,3,0)</f>
        <v>#REF!</v>
      </c>
      <c r="AN316" t="e">
        <f t="shared" si="127"/>
        <v>#REF!</v>
      </c>
      <c r="AO316" s="154" t="s">
        <v>54</v>
      </c>
      <c r="AP316" t="e">
        <f>VLOOKUP(AM316,#REF!,2,0)</f>
        <v>#REF!</v>
      </c>
      <c r="AQ316" t="e">
        <f>VLOOKUP(AM316,#REF!,3,0)</f>
        <v>#REF!</v>
      </c>
      <c r="AR316" t="e">
        <f>VLOOKUP(AM316,#REF!,4,0)</f>
        <v>#REF!</v>
      </c>
      <c r="AS316" t="str">
        <f t="shared" si="120"/>
        <v>Oracle Consulting Services</v>
      </c>
      <c r="AT316" t="e">
        <f>VLOOKUP(AM316,#REF!,6,0)</f>
        <v>#REF!</v>
      </c>
      <c r="AU316" t="e">
        <f>VLOOKUP(AM316,#REF!,7,0)</f>
        <v>#REF!</v>
      </c>
      <c r="AV316" t="e">
        <f>VLOOKUP(AM316,#REF!,8,0)</f>
        <v>#REF!</v>
      </c>
      <c r="AW316" s="155">
        <v>506205</v>
      </c>
      <c r="AX316" t="str">
        <f>VLOOKUP($BA316,Jobcodemaster!$A:$J,4,0)</f>
        <v>IC1</v>
      </c>
      <c r="AY316" t="str">
        <f>VLOOKUP($BA316,Jobcodemaster!$A:$J,5,0)</f>
        <v>L3</v>
      </c>
      <c r="AZ316" t="str">
        <f t="shared" si="128"/>
        <v>3</v>
      </c>
      <c r="BA316" s="155">
        <f t="shared" si="129"/>
        <v>20310</v>
      </c>
      <c r="BB316" t="str">
        <f>VLOOKUP($BA316,Jobcodemaster!$A:$J,7,0)</f>
        <v>20310.Staff Consultant - IC1</v>
      </c>
      <c r="BC316" t="str">
        <f>VLOOKUP($BA316,Jobcodemaster!$A:$J,9,0)</f>
        <v>Staff Consultant</v>
      </c>
      <c r="BD316" t="str">
        <f>VLOOKUP($BA316,Jobcodemaster!$A:$J,2,0)</f>
        <v>Delivery</v>
      </c>
      <c r="BE316" t="str">
        <f>VLOOKUP($BA316,Jobcodemaster!$A:$J,3,0)</f>
        <v>B</v>
      </c>
      <c r="BF316" t="e">
        <f>VLOOKUP(AM316,#REF!,14,0)</f>
        <v>#REF!</v>
      </c>
      <c r="BG316" t="e">
        <f>VLOOKUP(AM316,#REF!,15,0)</f>
        <v>#REF!</v>
      </c>
      <c r="BH316" t="str">
        <f t="shared" si="130"/>
        <v>manami.shoji@oracle.com</v>
      </c>
      <c r="BI316" s="95">
        <f t="shared" si="131"/>
        <v>43419</v>
      </c>
      <c r="BJ316" t="str">
        <f t="shared" si="132"/>
        <v>C</v>
      </c>
      <c r="BK316" t="str">
        <f t="shared" si="133"/>
        <v>JP-Tokyo-OAC</v>
      </c>
      <c r="BL316" t="str">
        <f t="shared" si="134"/>
        <v>ACB</v>
      </c>
      <c r="BM316" t="str">
        <f t="shared" si="135"/>
        <v>ｼｮｳｼﾞ ﾏﾅﾐ</v>
      </c>
      <c r="BN316" t="str">
        <f t="shared" si="136"/>
        <v>Manami Shoji</v>
      </c>
      <c r="BO316" s="164">
        <f t="shared" si="137"/>
        <v>0</v>
      </c>
      <c r="BP316" t="str">
        <f t="shared" si="138"/>
        <v>しょうじ まなみ</v>
      </c>
      <c r="BQ316" t="e">
        <f>VLOOKUP(AM316,#REF!,12,0)</f>
        <v>#REF!</v>
      </c>
      <c r="BS316" s="173" t="str">
        <f t="shared" si="139"/>
        <v>Y</v>
      </c>
      <c r="BT316" s="173" t="str">
        <f t="shared" si="139"/>
        <v/>
      </c>
      <c r="BU316" s="173" t="str">
        <f t="shared" si="139"/>
        <v/>
      </c>
      <c r="BV316" s="173" t="str">
        <f t="shared" si="121"/>
        <v/>
      </c>
      <c r="BW316" s="173" t="e">
        <f t="shared" si="140"/>
        <v>#REF!</v>
      </c>
      <c r="BX316" s="173" t="str">
        <f t="shared" si="141"/>
        <v>Y</v>
      </c>
      <c r="BY316" s="174">
        <f t="shared" si="142"/>
        <v>1070032</v>
      </c>
      <c r="BZ316" t="str">
        <f t="shared" si="143"/>
        <v>manami.shoji@oracle.com</v>
      </c>
      <c r="CA316" s="214">
        <f t="shared" si="144"/>
        <v>43574</v>
      </c>
      <c r="CB316">
        <f t="shared" si="145"/>
        <v>506205</v>
      </c>
      <c r="CC316" t="e">
        <f t="shared" si="146"/>
        <v>#REF!</v>
      </c>
      <c r="CD316" t="e">
        <f t="shared" si="122"/>
        <v>#REF!</v>
      </c>
      <c r="CE316" t="str">
        <f t="shared" si="147"/>
        <v>JPBG  - Oracle Corporation Japan</v>
      </c>
      <c r="CF316" t="str">
        <f t="shared" si="148"/>
        <v/>
      </c>
      <c r="CG316" t="str">
        <f t="shared" si="149"/>
        <v/>
      </c>
    </row>
    <row r="317" spans="1:85">
      <c r="A317" t="s">
        <v>51</v>
      </c>
      <c r="B317">
        <v>1022107</v>
      </c>
      <c r="C317" t="s">
        <v>2300</v>
      </c>
      <c r="D317" t="s">
        <v>2218</v>
      </c>
      <c r="E317" t="s">
        <v>54</v>
      </c>
      <c r="F317" t="s">
        <v>2060</v>
      </c>
      <c r="G317" t="s">
        <v>2219</v>
      </c>
      <c r="H317" t="s">
        <v>2219</v>
      </c>
      <c r="I317" t="s">
        <v>55</v>
      </c>
      <c r="J317" t="s">
        <v>2062</v>
      </c>
      <c r="K317" t="s">
        <v>2220</v>
      </c>
      <c r="L317" t="s">
        <v>2220</v>
      </c>
      <c r="M317" s="217">
        <v>506225</v>
      </c>
      <c r="N317" t="s">
        <v>219</v>
      </c>
      <c r="O317" t="s">
        <v>355</v>
      </c>
      <c r="P317" t="str">
        <f t="shared" si="123"/>
        <v>2</v>
      </c>
      <c r="Q317" s="150">
        <v>20110</v>
      </c>
      <c r="R317" s="144" t="s">
        <v>568</v>
      </c>
      <c r="S317" t="s">
        <v>357</v>
      </c>
      <c r="T317" t="s">
        <v>127</v>
      </c>
      <c r="U317" t="s">
        <v>128</v>
      </c>
      <c r="V317">
        <v>3608</v>
      </c>
      <c r="W317" t="s">
        <v>2217</v>
      </c>
      <c r="X317" t="s">
        <v>2301</v>
      </c>
      <c r="Y317" s="95">
        <v>43191</v>
      </c>
      <c r="Z317" t="s">
        <v>201</v>
      </c>
      <c r="AA317" t="s">
        <v>64</v>
      </c>
      <c r="AB317" t="s">
        <v>162</v>
      </c>
      <c r="AC317" t="s">
        <v>4441</v>
      </c>
      <c r="AD317" t="s">
        <v>2303</v>
      </c>
      <c r="AF317" t="s">
        <v>2304</v>
      </c>
      <c r="AG317" t="s">
        <v>2226</v>
      </c>
      <c r="AI317" s="146" t="s">
        <v>5024</v>
      </c>
      <c r="AJ317" t="str">
        <f t="shared" si="124"/>
        <v>Active</v>
      </c>
      <c r="AK317">
        <f t="shared" si="125"/>
        <v>1022107</v>
      </c>
      <c r="AL317" t="str">
        <f t="shared" si="126"/>
        <v>渡部 純</v>
      </c>
      <c r="AM317" s="155" t="e">
        <f>+VLOOKUP($AK317,#REF!,3,0)</f>
        <v>#REF!</v>
      </c>
      <c r="AN317" t="e">
        <f t="shared" si="127"/>
        <v>#REF!</v>
      </c>
      <c r="AO317" s="154" t="s">
        <v>54</v>
      </c>
      <c r="AP317" t="e">
        <f>VLOOKUP(AM317,#REF!,2,0)</f>
        <v>#REF!</v>
      </c>
      <c r="AQ317" t="e">
        <f>VLOOKUP(AM317,#REF!,3,0)</f>
        <v>#REF!</v>
      </c>
      <c r="AR317" t="e">
        <f>VLOOKUP(AM317,#REF!,4,0)</f>
        <v>#REF!</v>
      </c>
      <c r="AS317" t="str">
        <f t="shared" si="120"/>
        <v>Oracle Consulting Services</v>
      </c>
      <c r="AT317" t="e">
        <f>VLOOKUP(AM317,#REF!,6,0)</f>
        <v>#REF!</v>
      </c>
      <c r="AU317" t="e">
        <f>VLOOKUP(AM317,#REF!,7,0)</f>
        <v>#REF!</v>
      </c>
      <c r="AV317" t="e">
        <f>VLOOKUP(AM317,#REF!,8,0)</f>
        <v>#REF!</v>
      </c>
      <c r="AW317" s="155">
        <v>506205</v>
      </c>
      <c r="AX317" t="str">
        <f>VLOOKUP($BA317,Jobcodemaster!$A:$J,4,0)</f>
        <v>IC1</v>
      </c>
      <c r="AY317" t="str">
        <f>VLOOKUP($BA317,Jobcodemaster!$A:$J,5,0)</f>
        <v>L2</v>
      </c>
      <c r="AZ317" t="str">
        <f t="shared" si="128"/>
        <v>2</v>
      </c>
      <c r="BA317" s="155">
        <f t="shared" si="129"/>
        <v>20110</v>
      </c>
      <c r="BB317" t="str">
        <f>VLOOKUP($BA317,Jobcodemaster!$A:$J,7,0)</f>
        <v>20110.Associate Consultant - IC1</v>
      </c>
      <c r="BC317" t="str">
        <f>VLOOKUP($BA317,Jobcodemaster!$A:$J,9,0)</f>
        <v>Associate Consultant</v>
      </c>
      <c r="BD317" t="str">
        <f>VLOOKUP($BA317,Jobcodemaster!$A:$J,2,0)</f>
        <v>Delivery</v>
      </c>
      <c r="BE317" t="str">
        <f>VLOOKUP($BA317,Jobcodemaster!$A:$J,3,0)</f>
        <v>B</v>
      </c>
      <c r="BF317" t="e">
        <f>VLOOKUP(AM317,#REF!,14,0)</f>
        <v>#REF!</v>
      </c>
      <c r="BG317" t="e">
        <f>VLOOKUP(AM317,#REF!,15,0)</f>
        <v>#REF!</v>
      </c>
      <c r="BH317" t="str">
        <f t="shared" si="130"/>
        <v>jun.x.watanabe@oracle.com</v>
      </c>
      <c r="BI317" s="95">
        <f t="shared" si="131"/>
        <v>43191</v>
      </c>
      <c r="BJ317" t="str">
        <f t="shared" si="132"/>
        <v>NG</v>
      </c>
      <c r="BK317" t="str">
        <f t="shared" si="133"/>
        <v>JP-Tokyo-OAC</v>
      </c>
      <c r="BL317" t="str">
        <f t="shared" si="134"/>
        <v>ACB</v>
      </c>
      <c r="BM317" t="str">
        <f t="shared" si="135"/>
        <v>ﾜﾀﾅﾍﾞ ｼﾞｭﾝ</v>
      </c>
      <c r="BN317" t="str">
        <f t="shared" si="136"/>
        <v>Jun Watanabe</v>
      </c>
      <c r="BO317" s="164">
        <f t="shared" si="137"/>
        <v>0</v>
      </c>
      <c r="BP317" t="str">
        <f t="shared" si="138"/>
        <v>わたなべ じゅん</v>
      </c>
      <c r="BQ317" t="e">
        <f>VLOOKUP(AM317,#REF!,12,0)</f>
        <v>#REF!</v>
      </c>
      <c r="BS317" s="173" t="str">
        <f t="shared" si="139"/>
        <v>Y</v>
      </c>
      <c r="BT317" s="173" t="str">
        <f t="shared" si="139"/>
        <v/>
      </c>
      <c r="BU317" s="173" t="str">
        <f t="shared" si="139"/>
        <v/>
      </c>
      <c r="BV317" s="173" t="str">
        <f t="shared" si="121"/>
        <v/>
      </c>
      <c r="BW317" s="173" t="e">
        <f t="shared" si="140"/>
        <v>#REF!</v>
      </c>
      <c r="BX317" s="173" t="str">
        <f t="shared" si="141"/>
        <v>Y</v>
      </c>
      <c r="BY317" s="174">
        <f t="shared" si="142"/>
        <v>1022107</v>
      </c>
      <c r="BZ317" t="str">
        <f t="shared" si="143"/>
        <v>jun.x.watanabe@oracle.com</v>
      </c>
      <c r="CA317" s="214">
        <f t="shared" si="144"/>
        <v>43574</v>
      </c>
      <c r="CB317">
        <f t="shared" si="145"/>
        <v>506205</v>
      </c>
      <c r="CC317" t="e">
        <f t="shared" si="146"/>
        <v>#REF!</v>
      </c>
      <c r="CD317" t="e">
        <f t="shared" si="122"/>
        <v>#REF!</v>
      </c>
      <c r="CE317" t="str">
        <f t="shared" si="147"/>
        <v>JPBG  - Oracle Corporation Japan</v>
      </c>
      <c r="CF317" t="str">
        <f t="shared" si="148"/>
        <v/>
      </c>
      <c r="CG317" t="str">
        <f t="shared" si="149"/>
        <v/>
      </c>
    </row>
    <row r="318" spans="1:85">
      <c r="A318" t="s">
        <v>51</v>
      </c>
      <c r="B318">
        <v>2023</v>
      </c>
      <c r="C318" t="s">
        <v>2306</v>
      </c>
      <c r="D318" t="s">
        <v>2307</v>
      </c>
      <c r="E318" t="s">
        <v>54</v>
      </c>
      <c r="F318" t="s">
        <v>2060</v>
      </c>
      <c r="G318" t="s">
        <v>2308</v>
      </c>
      <c r="H318" t="s">
        <v>2308</v>
      </c>
      <c r="I318" t="s">
        <v>55</v>
      </c>
      <c r="J318" t="s">
        <v>2062</v>
      </c>
      <c r="K318" t="s">
        <v>2309</v>
      </c>
      <c r="L318" t="s">
        <v>2309</v>
      </c>
      <c r="M318" s="217">
        <v>506225</v>
      </c>
      <c r="N318" t="s">
        <v>197</v>
      </c>
      <c r="O318" t="s">
        <v>170</v>
      </c>
      <c r="P318" t="str">
        <f t="shared" si="123"/>
        <v>7</v>
      </c>
      <c r="Q318">
        <v>21110</v>
      </c>
      <c r="R318" t="s">
        <v>496</v>
      </c>
      <c r="S318" t="s">
        <v>497</v>
      </c>
      <c r="T318" t="s">
        <v>60</v>
      </c>
      <c r="U318" t="s">
        <v>61</v>
      </c>
      <c r="V318">
        <v>1082126</v>
      </c>
      <c r="W318" t="s">
        <v>2058</v>
      </c>
      <c r="X318" t="s">
        <v>2310</v>
      </c>
      <c r="Y318" s="95">
        <v>36678</v>
      </c>
      <c r="Z318" t="s">
        <v>63</v>
      </c>
      <c r="AA318" t="s">
        <v>64</v>
      </c>
      <c r="AB318" t="s">
        <v>119</v>
      </c>
      <c r="AC318" t="s">
        <v>4442</v>
      </c>
      <c r="AD318" t="s">
        <v>2312</v>
      </c>
      <c r="AE318" t="s">
        <v>67</v>
      </c>
      <c r="AF318" t="s">
        <v>2313</v>
      </c>
      <c r="AG318" t="s">
        <v>2314</v>
      </c>
      <c r="AI318" s="146" t="e">
        <v>#N/A</v>
      </c>
      <c r="AJ318" t="str">
        <f t="shared" si="124"/>
        <v>Active</v>
      </c>
      <c r="AK318">
        <f t="shared" si="125"/>
        <v>2023</v>
      </c>
      <c r="AL318" t="str">
        <f t="shared" si="126"/>
        <v>山口 勝</v>
      </c>
      <c r="AM318" s="155" t="e">
        <f>+VLOOKUP($AK318,#REF!,3,0)</f>
        <v>#REF!</v>
      </c>
      <c r="AN318" t="e">
        <f t="shared" si="127"/>
        <v>#REF!</v>
      </c>
      <c r="AO318" s="154" t="s">
        <v>54</v>
      </c>
      <c r="AP318" t="e">
        <f>VLOOKUP(AM318,#REF!,2,0)</f>
        <v>#REF!</v>
      </c>
      <c r="AQ318" t="e">
        <f>VLOOKUP(AM318,#REF!,3,0)</f>
        <v>#REF!</v>
      </c>
      <c r="AR318" t="e">
        <f>VLOOKUP(AM318,#REF!,4,0)</f>
        <v>#REF!</v>
      </c>
      <c r="AS318" t="str">
        <f t="shared" si="120"/>
        <v>Oracle Consulting Services</v>
      </c>
      <c r="AT318" t="e">
        <f>VLOOKUP(AM318,#REF!,6,0)</f>
        <v>#REF!</v>
      </c>
      <c r="AU318" t="e">
        <f>VLOOKUP(AM318,#REF!,7,0)</f>
        <v>#REF!</v>
      </c>
      <c r="AV318" t="e">
        <f>VLOOKUP(AM318,#REF!,8,0)</f>
        <v>#REF!</v>
      </c>
      <c r="AW318" s="155">
        <v>506205</v>
      </c>
      <c r="AX318" t="str">
        <f>VLOOKUP($BA318,Jobcodemaster!$A:$J,4,0)</f>
        <v>M3</v>
      </c>
      <c r="AY318" t="str">
        <f>VLOOKUP($BA318,Jobcodemaster!$A:$J,5,0)</f>
        <v>L7</v>
      </c>
      <c r="AZ318" t="str">
        <f t="shared" si="128"/>
        <v>7</v>
      </c>
      <c r="BA318" s="155">
        <f t="shared" si="129"/>
        <v>21110</v>
      </c>
      <c r="BB318" t="str">
        <f>VLOOKUP($BA318,Jobcodemaster!$A:$J,7,0)</f>
        <v>21110.Consulting Practice Manager - M3</v>
      </c>
      <c r="BC318" t="str">
        <f>VLOOKUP($BA318,Jobcodemaster!$A:$J,9,0)</f>
        <v>Consulting Practice Manager</v>
      </c>
      <c r="BD318" t="str">
        <f>VLOOKUP($BA318,Jobcodemaster!$A:$J,2,0)</f>
        <v>Practice</v>
      </c>
      <c r="BE318" t="str">
        <f>VLOOKUP($BA318,Jobcodemaster!$A:$J,3,0)</f>
        <v>B</v>
      </c>
      <c r="BF318" t="e">
        <f>VLOOKUP(AM318,#REF!,14,0)</f>
        <v>#REF!</v>
      </c>
      <c r="BG318" t="e">
        <f>VLOOKUP(AM318,#REF!,15,0)</f>
        <v>#REF!</v>
      </c>
      <c r="BH318" t="str">
        <f t="shared" si="130"/>
        <v>masaru.yamaguchi@oracle.com</v>
      </c>
      <c r="BI318" s="95">
        <f t="shared" si="131"/>
        <v>36678</v>
      </c>
      <c r="BJ318" t="str">
        <f t="shared" si="132"/>
        <v>C</v>
      </c>
      <c r="BK318" t="str">
        <f t="shared" si="133"/>
        <v>JP-Tokyo-OAC</v>
      </c>
      <c r="BL318" t="str">
        <f t="shared" si="134"/>
        <v>OAC</v>
      </c>
      <c r="BM318" t="str">
        <f t="shared" si="135"/>
        <v>ﾔﾏｸﾞﾁ ﾏｻﾙ</v>
      </c>
      <c r="BN318" t="str">
        <f t="shared" si="136"/>
        <v>Masaru Yamaguchi</v>
      </c>
      <c r="BO318" s="164" t="str">
        <f t="shared" si="137"/>
        <v>Y</v>
      </c>
      <c r="BP318" t="str">
        <f t="shared" si="138"/>
        <v>やまぐち まさる</v>
      </c>
      <c r="BQ318" t="e">
        <f>VLOOKUP(AM318,#REF!,12,0)</f>
        <v>#REF!</v>
      </c>
      <c r="BS318" s="173" t="str">
        <f t="shared" si="139"/>
        <v>Y</v>
      </c>
      <c r="BT318" s="173" t="str">
        <f t="shared" si="139"/>
        <v/>
      </c>
      <c r="BU318" s="173" t="str">
        <f t="shared" si="139"/>
        <v/>
      </c>
      <c r="BV318" s="173" t="str">
        <f t="shared" si="121"/>
        <v/>
      </c>
      <c r="BW318" s="173" t="e">
        <f t="shared" si="140"/>
        <v>#REF!</v>
      </c>
      <c r="BX318" s="173" t="str">
        <f t="shared" si="141"/>
        <v>Y</v>
      </c>
      <c r="BY318" s="174">
        <f t="shared" si="142"/>
        <v>2023</v>
      </c>
      <c r="BZ318" t="str">
        <f t="shared" si="143"/>
        <v>masaru.yamaguchi@oracle.com</v>
      </c>
      <c r="CA318" s="214">
        <f t="shared" si="144"/>
        <v>43574</v>
      </c>
      <c r="CB318">
        <f t="shared" si="145"/>
        <v>506205</v>
      </c>
      <c r="CC318" t="e">
        <f t="shared" si="146"/>
        <v>#REF!</v>
      </c>
      <c r="CD318" t="e">
        <f t="shared" si="122"/>
        <v>#REF!</v>
      </c>
      <c r="CE318" t="str">
        <f t="shared" si="147"/>
        <v>JPBG  - Oracle Corporation Japan</v>
      </c>
      <c r="CF318" t="str">
        <f t="shared" si="148"/>
        <v/>
      </c>
      <c r="CG318" t="str">
        <f t="shared" si="149"/>
        <v/>
      </c>
    </row>
    <row r="319" spans="1:85">
      <c r="A319" t="s">
        <v>51</v>
      </c>
      <c r="B319">
        <v>1076232</v>
      </c>
      <c r="C319" t="s">
        <v>2316</v>
      </c>
      <c r="D319" t="s">
        <v>2307</v>
      </c>
      <c r="E319" t="s">
        <v>54</v>
      </c>
      <c r="F319" t="s">
        <v>2060</v>
      </c>
      <c r="G319" t="s">
        <v>2308</v>
      </c>
      <c r="H319" t="s">
        <v>2308</v>
      </c>
      <c r="I319" t="s">
        <v>55</v>
      </c>
      <c r="J319" t="s">
        <v>2062</v>
      </c>
      <c r="K319" t="s">
        <v>2309</v>
      </c>
      <c r="L319" t="s">
        <v>2309</v>
      </c>
      <c r="M319" s="217">
        <v>506225</v>
      </c>
      <c r="N319" t="s">
        <v>243</v>
      </c>
      <c r="O319" t="s">
        <v>234</v>
      </c>
      <c r="P319" t="str">
        <f t="shared" si="123"/>
        <v>8</v>
      </c>
      <c r="Q319">
        <v>21650</v>
      </c>
      <c r="R319" t="s">
        <v>1593</v>
      </c>
      <c r="S319" t="s">
        <v>1594</v>
      </c>
      <c r="T319" t="s">
        <v>529</v>
      </c>
      <c r="U319" t="s">
        <v>61</v>
      </c>
      <c r="V319">
        <v>2023</v>
      </c>
      <c r="W319" t="s">
        <v>2306</v>
      </c>
      <c r="X319" t="s">
        <v>2317</v>
      </c>
      <c r="Y319" s="95">
        <v>43466</v>
      </c>
      <c r="Z319" t="s">
        <v>63</v>
      </c>
      <c r="AA319" t="s">
        <v>64</v>
      </c>
      <c r="AB319" t="s">
        <v>162</v>
      </c>
      <c r="AC319" t="s">
        <v>4443</v>
      </c>
      <c r="AD319" t="s">
        <v>2319</v>
      </c>
      <c r="AF319" t="s">
        <v>4444</v>
      </c>
      <c r="AG319" t="s">
        <v>2314</v>
      </c>
      <c r="AI319" s="146" t="e">
        <v>#N/A</v>
      </c>
      <c r="AJ319" t="str">
        <f t="shared" si="124"/>
        <v>Active</v>
      </c>
      <c r="AK319">
        <f t="shared" si="125"/>
        <v>1076232</v>
      </c>
      <c r="AL319" t="str">
        <f t="shared" si="126"/>
        <v>竹中 秀次</v>
      </c>
      <c r="AM319" s="155" t="e">
        <f>+VLOOKUP($AK319,#REF!,3,0)</f>
        <v>#REF!</v>
      </c>
      <c r="AN319" t="e">
        <f t="shared" si="127"/>
        <v>#REF!</v>
      </c>
      <c r="AO319" s="154" t="s">
        <v>54</v>
      </c>
      <c r="AP319" t="e">
        <f>VLOOKUP(AM319,#REF!,2,0)</f>
        <v>#REF!</v>
      </c>
      <c r="AQ319" t="e">
        <f>VLOOKUP(AM319,#REF!,3,0)</f>
        <v>#REF!</v>
      </c>
      <c r="AR319" t="e">
        <f>VLOOKUP(AM319,#REF!,4,0)</f>
        <v>#REF!</v>
      </c>
      <c r="AS319" t="str">
        <f t="shared" si="120"/>
        <v>Oracle Consulting Services</v>
      </c>
      <c r="AT319" t="e">
        <f>VLOOKUP(AM319,#REF!,6,0)</f>
        <v>#REF!</v>
      </c>
      <c r="AU319" t="e">
        <f>VLOOKUP(AM319,#REF!,7,0)</f>
        <v>#REF!</v>
      </c>
      <c r="AV319" t="e">
        <f>VLOOKUP(AM319,#REF!,8,0)</f>
        <v>#REF!</v>
      </c>
      <c r="AW319" s="155">
        <v>506205</v>
      </c>
      <c r="AX319" t="str">
        <f>VLOOKUP($BA319,Jobcodemaster!$A:$J,4,0)</f>
        <v>IC5</v>
      </c>
      <c r="AY319" t="str">
        <f>VLOOKUP($BA319,Jobcodemaster!$A:$J,5,0)</f>
        <v>L8</v>
      </c>
      <c r="AZ319" t="str">
        <f t="shared" si="128"/>
        <v>8</v>
      </c>
      <c r="BA319" s="155">
        <f t="shared" si="129"/>
        <v>21650</v>
      </c>
      <c r="BB319" t="str">
        <f>VLOOKUP($BA319,Jobcodemaster!$A:$J,7,0)</f>
        <v>21650.Consulting Solution Director -IC5</v>
      </c>
      <c r="BC319" t="str">
        <f>VLOOKUP($BA319,Jobcodemaster!$A:$J,9,0)</f>
        <v>Consulting Solution Director</v>
      </c>
      <c r="BD319" t="str">
        <f>VLOOKUP($BA319,Jobcodemaster!$A:$J,2,0)</f>
        <v>Solution</v>
      </c>
      <c r="BE319" t="str">
        <f>VLOOKUP($BA319,Jobcodemaster!$A:$J,3,0)</f>
        <v>B</v>
      </c>
      <c r="BF319" t="e">
        <f>VLOOKUP(AM319,#REF!,14,0)</f>
        <v>#REF!</v>
      </c>
      <c r="BG319" t="e">
        <f>VLOOKUP(AM319,#REF!,15,0)</f>
        <v>#REF!</v>
      </c>
      <c r="BH319" t="str">
        <f t="shared" si="130"/>
        <v>shuji.t.takenaka@oracle.com</v>
      </c>
      <c r="BI319" s="95">
        <f t="shared" si="131"/>
        <v>43466</v>
      </c>
      <c r="BJ319" t="str">
        <f t="shared" si="132"/>
        <v>C</v>
      </c>
      <c r="BK319" t="str">
        <f t="shared" si="133"/>
        <v>JP-Tokyo-OAC</v>
      </c>
      <c r="BL319" t="str">
        <f t="shared" si="134"/>
        <v>ACB</v>
      </c>
      <c r="BM319" t="str">
        <f t="shared" si="135"/>
        <v>ﾀｹﾅｶ ｼｭｳｼﾞ</v>
      </c>
      <c r="BN319" t="str">
        <f t="shared" si="136"/>
        <v>Shuji Takenaka</v>
      </c>
      <c r="BO319" s="164">
        <f t="shared" si="137"/>
        <v>0</v>
      </c>
      <c r="BP319" t="str">
        <f t="shared" si="138"/>
        <v>たけなか しゅうじ</v>
      </c>
      <c r="BQ319" t="e">
        <f>VLOOKUP(AM319,#REF!,12,0)</f>
        <v>#REF!</v>
      </c>
      <c r="BS319" s="173" t="str">
        <f t="shared" si="139"/>
        <v>Y</v>
      </c>
      <c r="BT319" s="173" t="str">
        <f t="shared" si="139"/>
        <v/>
      </c>
      <c r="BU319" s="173" t="str">
        <f t="shared" si="139"/>
        <v/>
      </c>
      <c r="BV319" s="173" t="str">
        <f t="shared" si="121"/>
        <v/>
      </c>
      <c r="BW319" s="173" t="e">
        <f t="shared" si="140"/>
        <v>#REF!</v>
      </c>
      <c r="BX319" s="173" t="str">
        <f t="shared" si="141"/>
        <v>Y</v>
      </c>
      <c r="BY319" s="174">
        <f t="shared" si="142"/>
        <v>1076232</v>
      </c>
      <c r="BZ319" t="str">
        <f t="shared" si="143"/>
        <v>shuji.t.takenaka@oracle.com</v>
      </c>
      <c r="CA319" s="214">
        <f t="shared" si="144"/>
        <v>43574</v>
      </c>
      <c r="CB319">
        <f t="shared" si="145"/>
        <v>506205</v>
      </c>
      <c r="CC319" t="e">
        <f t="shared" si="146"/>
        <v>#REF!</v>
      </c>
      <c r="CD319" t="e">
        <f t="shared" si="122"/>
        <v>#REF!</v>
      </c>
      <c r="CE319" t="str">
        <f t="shared" si="147"/>
        <v>JPBG  - Oracle Corporation Japan</v>
      </c>
      <c r="CF319" t="str">
        <f t="shared" si="148"/>
        <v/>
      </c>
      <c r="CG319" t="str">
        <f t="shared" si="149"/>
        <v/>
      </c>
    </row>
    <row r="320" spans="1:85">
      <c r="A320" t="s">
        <v>51</v>
      </c>
      <c r="B320">
        <v>1653</v>
      </c>
      <c r="C320" t="s">
        <v>2322</v>
      </c>
      <c r="D320" t="s">
        <v>2307</v>
      </c>
      <c r="E320" t="s">
        <v>54</v>
      </c>
      <c r="F320" t="s">
        <v>2060</v>
      </c>
      <c r="G320" t="s">
        <v>2308</v>
      </c>
      <c r="H320" t="s">
        <v>2308</v>
      </c>
      <c r="I320" t="s">
        <v>55</v>
      </c>
      <c r="J320" t="s">
        <v>2062</v>
      </c>
      <c r="K320" t="s">
        <v>2309</v>
      </c>
      <c r="L320" t="s">
        <v>2309</v>
      </c>
      <c r="M320" s="217">
        <v>506225</v>
      </c>
      <c r="N320" t="s">
        <v>169</v>
      </c>
      <c r="O320" t="s">
        <v>170</v>
      </c>
      <c r="P320" t="str">
        <f t="shared" si="123"/>
        <v>7</v>
      </c>
      <c r="Q320">
        <v>21640</v>
      </c>
      <c r="R320" t="s">
        <v>1172</v>
      </c>
      <c r="S320" t="s">
        <v>1173</v>
      </c>
      <c r="T320" t="s">
        <v>529</v>
      </c>
      <c r="U320" t="s">
        <v>61</v>
      </c>
      <c r="V320">
        <v>2023</v>
      </c>
      <c r="W320" t="s">
        <v>2306</v>
      </c>
      <c r="X320" t="s">
        <v>2323</v>
      </c>
      <c r="Y320" s="95">
        <v>36192</v>
      </c>
      <c r="Z320" t="s">
        <v>63</v>
      </c>
      <c r="AA320" t="s">
        <v>64</v>
      </c>
      <c r="AB320" t="s">
        <v>150</v>
      </c>
      <c r="AC320" t="s">
        <v>4445</v>
      </c>
      <c r="AD320" t="s">
        <v>2325</v>
      </c>
      <c r="AF320" t="s">
        <v>2326</v>
      </c>
      <c r="AG320" t="s">
        <v>2314</v>
      </c>
      <c r="AI320" s="146" t="e">
        <v>#N/A</v>
      </c>
      <c r="AJ320" t="str">
        <f t="shared" si="124"/>
        <v>Active</v>
      </c>
      <c r="AK320">
        <f t="shared" si="125"/>
        <v>1653</v>
      </c>
      <c r="AL320" t="str">
        <f t="shared" si="126"/>
        <v>徳井 琢也</v>
      </c>
      <c r="AM320" s="155" t="e">
        <f>+VLOOKUP($AK320,#REF!,3,0)</f>
        <v>#REF!</v>
      </c>
      <c r="AN320" t="e">
        <f t="shared" si="127"/>
        <v>#REF!</v>
      </c>
      <c r="AO320" s="154" t="s">
        <v>54</v>
      </c>
      <c r="AP320" t="e">
        <f>VLOOKUP(AM320,#REF!,2,0)</f>
        <v>#REF!</v>
      </c>
      <c r="AQ320" t="e">
        <f>VLOOKUP(AM320,#REF!,3,0)</f>
        <v>#REF!</v>
      </c>
      <c r="AR320" t="e">
        <f>VLOOKUP(AM320,#REF!,4,0)</f>
        <v>#REF!</v>
      </c>
      <c r="AS320" t="str">
        <f t="shared" si="120"/>
        <v>Oracle Consulting Services</v>
      </c>
      <c r="AT320" t="e">
        <f>VLOOKUP(AM320,#REF!,6,0)</f>
        <v>#REF!</v>
      </c>
      <c r="AU320" t="e">
        <f>VLOOKUP(AM320,#REF!,7,0)</f>
        <v>#REF!</v>
      </c>
      <c r="AV320" t="e">
        <f>VLOOKUP(AM320,#REF!,8,0)</f>
        <v>#REF!</v>
      </c>
      <c r="AW320" s="155">
        <v>506205</v>
      </c>
      <c r="AX320" t="str">
        <f>VLOOKUP($BA320,Jobcodemaster!$A:$J,4,0)</f>
        <v>IC4</v>
      </c>
      <c r="AY320" t="str">
        <f>VLOOKUP($BA320,Jobcodemaster!$A:$J,5,0)</f>
        <v>L7</v>
      </c>
      <c r="AZ320" t="str">
        <f t="shared" si="128"/>
        <v>7</v>
      </c>
      <c r="BA320" s="155">
        <f t="shared" si="129"/>
        <v>21640</v>
      </c>
      <c r="BB320" t="str">
        <f>VLOOKUP($BA320,Jobcodemaster!$A:$J,7,0)</f>
        <v>21640.Consulting Solution Manager - IC4</v>
      </c>
      <c r="BC320" t="str">
        <f>VLOOKUP($BA320,Jobcodemaster!$A:$J,9,0)</f>
        <v>Consulting Solution Manager</v>
      </c>
      <c r="BD320" t="str">
        <f>VLOOKUP($BA320,Jobcodemaster!$A:$J,2,0)</f>
        <v>Solution</v>
      </c>
      <c r="BE320" t="str">
        <f>VLOOKUP($BA320,Jobcodemaster!$A:$J,3,0)</f>
        <v>B</v>
      </c>
      <c r="BF320" t="e">
        <f>VLOOKUP(AM320,#REF!,14,0)</f>
        <v>#REF!</v>
      </c>
      <c r="BG320" t="e">
        <f>VLOOKUP(AM320,#REF!,15,0)</f>
        <v>#REF!</v>
      </c>
      <c r="BH320" t="str">
        <f t="shared" si="130"/>
        <v>takuya.tokui@oracle.com</v>
      </c>
      <c r="BI320" s="95">
        <f t="shared" si="131"/>
        <v>36192</v>
      </c>
      <c r="BJ320" t="str">
        <f t="shared" si="132"/>
        <v>C</v>
      </c>
      <c r="BK320" t="str">
        <f t="shared" si="133"/>
        <v>JP-Tokyo-OAC</v>
      </c>
      <c r="BL320" t="str">
        <f t="shared" si="134"/>
        <v>-</v>
      </c>
      <c r="BM320" t="str">
        <f t="shared" si="135"/>
        <v>ﾄｸｲ ﾀｸﾔ</v>
      </c>
      <c r="BN320" t="str">
        <f t="shared" si="136"/>
        <v>Takuya Tokui</v>
      </c>
      <c r="BO320" s="164">
        <f t="shared" si="137"/>
        <v>0</v>
      </c>
      <c r="BP320" t="str">
        <f t="shared" si="138"/>
        <v>とくい たくや</v>
      </c>
      <c r="BQ320" t="e">
        <f>VLOOKUP(AM320,#REF!,12,0)</f>
        <v>#REF!</v>
      </c>
      <c r="BS320" s="173" t="str">
        <f t="shared" si="139"/>
        <v>Y</v>
      </c>
      <c r="BT320" s="173" t="str">
        <f t="shared" si="139"/>
        <v/>
      </c>
      <c r="BU320" s="173" t="str">
        <f t="shared" si="139"/>
        <v/>
      </c>
      <c r="BV320" s="173" t="str">
        <f t="shared" si="121"/>
        <v/>
      </c>
      <c r="BW320" s="173" t="e">
        <f t="shared" si="140"/>
        <v>#REF!</v>
      </c>
      <c r="BX320" s="173" t="str">
        <f t="shared" si="141"/>
        <v>Y</v>
      </c>
      <c r="BY320" s="174">
        <f t="shared" si="142"/>
        <v>1653</v>
      </c>
      <c r="BZ320" t="str">
        <f t="shared" si="143"/>
        <v>takuya.tokui@oracle.com</v>
      </c>
      <c r="CA320" s="214">
        <f t="shared" si="144"/>
        <v>43574</v>
      </c>
      <c r="CB320">
        <f t="shared" si="145"/>
        <v>506205</v>
      </c>
      <c r="CC320" t="e">
        <f t="shared" si="146"/>
        <v>#REF!</v>
      </c>
      <c r="CD320" t="e">
        <f t="shared" si="122"/>
        <v>#REF!</v>
      </c>
      <c r="CE320" t="str">
        <f t="shared" si="147"/>
        <v>JPBG  - Oracle Corporation Japan</v>
      </c>
      <c r="CF320" t="str">
        <f t="shared" si="148"/>
        <v/>
      </c>
      <c r="CG320" t="str">
        <f t="shared" si="149"/>
        <v/>
      </c>
    </row>
    <row r="321" spans="1:85">
      <c r="A321" t="s">
        <v>51</v>
      </c>
      <c r="B321">
        <v>4100</v>
      </c>
      <c r="C321" t="s">
        <v>2328</v>
      </c>
      <c r="D321" t="s">
        <v>2307</v>
      </c>
      <c r="E321" t="s">
        <v>54</v>
      </c>
      <c r="F321" t="s">
        <v>2060</v>
      </c>
      <c r="G321" t="s">
        <v>2308</v>
      </c>
      <c r="H321" t="s">
        <v>2308</v>
      </c>
      <c r="I321" t="s">
        <v>55</v>
      </c>
      <c r="J321" t="s">
        <v>2062</v>
      </c>
      <c r="K321" t="s">
        <v>2309</v>
      </c>
      <c r="L321" t="s">
        <v>2309</v>
      </c>
      <c r="M321" s="217">
        <v>506225</v>
      </c>
      <c r="N321" t="s">
        <v>169</v>
      </c>
      <c r="O321" t="s">
        <v>170</v>
      </c>
      <c r="P321" t="str">
        <f t="shared" si="123"/>
        <v>7</v>
      </c>
      <c r="Q321">
        <v>20820</v>
      </c>
      <c r="R321" t="s">
        <v>1817</v>
      </c>
      <c r="S321" t="s">
        <v>1818</v>
      </c>
      <c r="T321" t="s">
        <v>368</v>
      </c>
      <c r="U321" t="s">
        <v>61</v>
      </c>
      <c r="V321">
        <v>2023</v>
      </c>
      <c r="W321" t="s">
        <v>2306</v>
      </c>
      <c r="X321" t="s">
        <v>2329</v>
      </c>
      <c r="Y321" s="95">
        <v>40422</v>
      </c>
      <c r="Z321" t="s">
        <v>63</v>
      </c>
      <c r="AA321" t="s">
        <v>118</v>
      </c>
      <c r="AB321" t="s">
        <v>162</v>
      </c>
      <c r="AC321" t="s">
        <v>4446</v>
      </c>
      <c r="AD321" t="s">
        <v>2331</v>
      </c>
      <c r="AF321" t="s">
        <v>2332</v>
      </c>
      <c r="AG321" t="s">
        <v>2314</v>
      </c>
      <c r="AI321" s="146" t="e">
        <v>#N/A</v>
      </c>
      <c r="AJ321" t="str">
        <f t="shared" si="124"/>
        <v>Active</v>
      </c>
      <c r="AK321">
        <f t="shared" si="125"/>
        <v>4100</v>
      </c>
      <c r="AL321" t="str">
        <f t="shared" si="126"/>
        <v>沼辺 道一</v>
      </c>
      <c r="AM321" s="155" t="e">
        <f>+VLOOKUP($AK321,#REF!,3,0)</f>
        <v>#REF!</v>
      </c>
      <c r="AN321" t="e">
        <f t="shared" si="127"/>
        <v>#REF!</v>
      </c>
      <c r="AO321" s="154" t="s">
        <v>54</v>
      </c>
      <c r="AP321" t="e">
        <f>VLOOKUP(AM321,#REF!,2,0)</f>
        <v>#REF!</v>
      </c>
      <c r="AQ321" t="e">
        <f>VLOOKUP(AM321,#REF!,3,0)</f>
        <v>#REF!</v>
      </c>
      <c r="AR321" t="e">
        <f>VLOOKUP(AM321,#REF!,4,0)</f>
        <v>#REF!</v>
      </c>
      <c r="AS321" t="str">
        <f t="shared" si="120"/>
        <v>Oracle Consulting Services</v>
      </c>
      <c r="AT321" t="e">
        <f>VLOOKUP(AM321,#REF!,6,0)</f>
        <v>#REF!</v>
      </c>
      <c r="AU321" t="e">
        <f>VLOOKUP(AM321,#REF!,7,0)</f>
        <v>#REF!</v>
      </c>
      <c r="AV321" t="e">
        <f>VLOOKUP(AM321,#REF!,8,0)</f>
        <v>#REF!</v>
      </c>
      <c r="AW321" s="155">
        <v>506205</v>
      </c>
      <c r="AX321" t="str">
        <f>VLOOKUP($BA321,Jobcodemaster!$A:$J,4,0)</f>
        <v>IC4</v>
      </c>
      <c r="AY321" t="str">
        <f>VLOOKUP($BA321,Jobcodemaster!$A:$J,5,0)</f>
        <v>L7</v>
      </c>
      <c r="AZ321" t="str">
        <f t="shared" si="128"/>
        <v>7</v>
      </c>
      <c r="BA321" s="155">
        <f t="shared" si="129"/>
        <v>20820</v>
      </c>
      <c r="BB321" t="str">
        <f>VLOOKUP($BA321,Jobcodemaster!$A:$J,7,0)</f>
        <v>20820.Consulting Technical Manager - IC4</v>
      </c>
      <c r="BC321" t="str">
        <f>VLOOKUP($BA321,Jobcodemaster!$A:$J,9,0)</f>
        <v>Consulting Technical Manager</v>
      </c>
      <c r="BD321" t="str">
        <f>VLOOKUP($BA321,Jobcodemaster!$A:$J,2,0)</f>
        <v>Delivery</v>
      </c>
      <c r="BE321" t="str">
        <f>VLOOKUP($BA321,Jobcodemaster!$A:$J,3,0)</f>
        <v>B</v>
      </c>
      <c r="BF321" t="e">
        <f>VLOOKUP(AM321,#REF!,14,0)</f>
        <v>#REF!</v>
      </c>
      <c r="BG321" t="e">
        <f>VLOOKUP(AM321,#REF!,15,0)</f>
        <v>#REF!</v>
      </c>
      <c r="BH321" t="str">
        <f t="shared" si="130"/>
        <v>michikazu.numabe@oracle.com</v>
      </c>
      <c r="BI321" s="95">
        <f t="shared" si="131"/>
        <v>40422</v>
      </c>
      <c r="BJ321" t="str">
        <f t="shared" si="132"/>
        <v>C</v>
      </c>
      <c r="BK321" t="str">
        <f t="shared" si="133"/>
        <v>JP-Tokyo-Akasaka Office</v>
      </c>
      <c r="BL321" t="str">
        <f t="shared" si="134"/>
        <v>ACB</v>
      </c>
      <c r="BM321" t="str">
        <f t="shared" si="135"/>
        <v>ﾇﾏﾍﾞ ﾐﾁｶｽﾞ</v>
      </c>
      <c r="BN321" t="str">
        <f t="shared" si="136"/>
        <v>Michikazu Numabe</v>
      </c>
      <c r="BO321" s="164">
        <f t="shared" si="137"/>
        <v>0</v>
      </c>
      <c r="BP321" t="str">
        <f t="shared" si="138"/>
        <v>ぬまべ みちかず</v>
      </c>
      <c r="BQ321" t="e">
        <f>VLOOKUP(AM321,#REF!,12,0)</f>
        <v>#REF!</v>
      </c>
      <c r="BS321" s="173" t="str">
        <f t="shared" si="139"/>
        <v>Y</v>
      </c>
      <c r="BT321" s="173" t="str">
        <f t="shared" si="139"/>
        <v/>
      </c>
      <c r="BU321" s="173" t="str">
        <f t="shared" si="139"/>
        <v/>
      </c>
      <c r="BV321" s="173" t="str">
        <f t="shared" si="121"/>
        <v/>
      </c>
      <c r="BW321" s="173" t="e">
        <f t="shared" si="140"/>
        <v>#REF!</v>
      </c>
      <c r="BX321" s="173" t="str">
        <f t="shared" si="141"/>
        <v>Y</v>
      </c>
      <c r="BY321" s="174">
        <f t="shared" si="142"/>
        <v>4100</v>
      </c>
      <c r="BZ321" t="str">
        <f t="shared" si="143"/>
        <v>michikazu.numabe@oracle.com</v>
      </c>
      <c r="CA321" s="214">
        <f t="shared" si="144"/>
        <v>43574</v>
      </c>
      <c r="CB321">
        <f t="shared" si="145"/>
        <v>506205</v>
      </c>
      <c r="CC321" t="e">
        <f t="shared" si="146"/>
        <v>#REF!</v>
      </c>
      <c r="CD321" t="e">
        <f t="shared" si="122"/>
        <v>#REF!</v>
      </c>
      <c r="CE321" t="str">
        <f t="shared" si="147"/>
        <v>JPBG  - Oracle Corporation Japan</v>
      </c>
      <c r="CF321" t="str">
        <f t="shared" si="148"/>
        <v/>
      </c>
      <c r="CG321" t="str">
        <f t="shared" si="149"/>
        <v/>
      </c>
    </row>
    <row r="322" spans="1:85">
      <c r="A322" t="s">
        <v>51</v>
      </c>
      <c r="B322">
        <v>702401</v>
      </c>
      <c r="C322" t="s">
        <v>2334</v>
      </c>
      <c r="D322" t="s">
        <v>2307</v>
      </c>
      <c r="E322" t="s">
        <v>54</v>
      </c>
      <c r="F322" t="s">
        <v>2060</v>
      </c>
      <c r="G322" t="s">
        <v>2308</v>
      </c>
      <c r="H322" t="s">
        <v>2308</v>
      </c>
      <c r="I322" t="s">
        <v>55</v>
      </c>
      <c r="J322" t="s">
        <v>2062</v>
      </c>
      <c r="K322" t="s">
        <v>2309</v>
      </c>
      <c r="L322" t="s">
        <v>2309</v>
      </c>
      <c r="M322" s="217">
        <v>506225</v>
      </c>
      <c r="N322" t="s">
        <v>169</v>
      </c>
      <c r="O322" t="s">
        <v>170</v>
      </c>
      <c r="P322" t="str">
        <f t="shared" si="123"/>
        <v>7</v>
      </c>
      <c r="Q322">
        <v>21640</v>
      </c>
      <c r="R322" t="s">
        <v>1172</v>
      </c>
      <c r="S322" t="s">
        <v>1173</v>
      </c>
      <c r="T322" t="s">
        <v>529</v>
      </c>
      <c r="U322" t="s">
        <v>61</v>
      </c>
      <c r="V322">
        <v>2023</v>
      </c>
      <c r="W322" t="s">
        <v>2306</v>
      </c>
      <c r="X322" t="s">
        <v>2335</v>
      </c>
      <c r="Y322" s="95">
        <v>43435</v>
      </c>
      <c r="Z322" t="s">
        <v>63</v>
      </c>
      <c r="AA322" t="s">
        <v>64</v>
      </c>
      <c r="AB322" t="s">
        <v>162</v>
      </c>
      <c r="AC322" t="s">
        <v>4447</v>
      </c>
      <c r="AD322" t="s">
        <v>2337</v>
      </c>
      <c r="AF322" t="s">
        <v>4448</v>
      </c>
      <c r="AG322" t="s">
        <v>2314</v>
      </c>
      <c r="AI322" s="146" t="e">
        <v>#N/A</v>
      </c>
      <c r="AJ322" t="str">
        <f t="shared" si="124"/>
        <v>Active</v>
      </c>
      <c r="AK322">
        <f t="shared" si="125"/>
        <v>702401</v>
      </c>
      <c r="AL322" t="str">
        <f t="shared" si="126"/>
        <v>深野 浩一</v>
      </c>
      <c r="AM322" s="155" t="e">
        <f>+VLOOKUP($AK322,#REF!,3,0)</f>
        <v>#REF!</v>
      </c>
      <c r="AN322" t="e">
        <f t="shared" si="127"/>
        <v>#REF!</v>
      </c>
      <c r="AO322" s="154" t="s">
        <v>54</v>
      </c>
      <c r="AP322" t="e">
        <f>VLOOKUP(AM322,#REF!,2,0)</f>
        <v>#REF!</v>
      </c>
      <c r="AQ322" t="e">
        <f>VLOOKUP(AM322,#REF!,3,0)</f>
        <v>#REF!</v>
      </c>
      <c r="AR322" t="e">
        <f>VLOOKUP(AM322,#REF!,4,0)</f>
        <v>#REF!</v>
      </c>
      <c r="AS322" t="str">
        <f t="shared" si="120"/>
        <v>Oracle Consulting Services</v>
      </c>
      <c r="AT322" t="e">
        <f>VLOOKUP(AM322,#REF!,6,0)</f>
        <v>#REF!</v>
      </c>
      <c r="AU322" t="e">
        <f>VLOOKUP(AM322,#REF!,7,0)</f>
        <v>#REF!</v>
      </c>
      <c r="AV322" t="e">
        <f>VLOOKUP(AM322,#REF!,8,0)</f>
        <v>#REF!</v>
      </c>
      <c r="AW322" s="155">
        <v>506205</v>
      </c>
      <c r="AX322" t="str">
        <f>VLOOKUP($BA322,Jobcodemaster!$A:$J,4,0)</f>
        <v>IC4</v>
      </c>
      <c r="AY322" t="str">
        <f>VLOOKUP($BA322,Jobcodemaster!$A:$J,5,0)</f>
        <v>L7</v>
      </c>
      <c r="AZ322" t="str">
        <f t="shared" si="128"/>
        <v>7</v>
      </c>
      <c r="BA322" s="155">
        <f t="shared" si="129"/>
        <v>21640</v>
      </c>
      <c r="BB322" t="str">
        <f>VLOOKUP($BA322,Jobcodemaster!$A:$J,7,0)</f>
        <v>21640.Consulting Solution Manager - IC4</v>
      </c>
      <c r="BC322" t="str">
        <f>VLOOKUP($BA322,Jobcodemaster!$A:$J,9,0)</f>
        <v>Consulting Solution Manager</v>
      </c>
      <c r="BD322" t="str">
        <f>VLOOKUP($BA322,Jobcodemaster!$A:$J,2,0)</f>
        <v>Solution</v>
      </c>
      <c r="BE322" t="str">
        <f>VLOOKUP($BA322,Jobcodemaster!$A:$J,3,0)</f>
        <v>B</v>
      </c>
      <c r="BF322" t="e">
        <f>VLOOKUP(AM322,#REF!,14,0)</f>
        <v>#REF!</v>
      </c>
      <c r="BG322" t="e">
        <f>VLOOKUP(AM322,#REF!,15,0)</f>
        <v>#REF!</v>
      </c>
      <c r="BH322" t="str">
        <f t="shared" si="130"/>
        <v>koichi.fukano@oracle.com</v>
      </c>
      <c r="BI322" s="95">
        <f t="shared" si="131"/>
        <v>43435</v>
      </c>
      <c r="BJ322" t="str">
        <f t="shared" si="132"/>
        <v>C</v>
      </c>
      <c r="BK322" t="str">
        <f t="shared" si="133"/>
        <v>JP-Tokyo-OAC</v>
      </c>
      <c r="BL322" t="str">
        <f t="shared" si="134"/>
        <v>ACB</v>
      </c>
      <c r="BM322" t="str">
        <f t="shared" si="135"/>
        <v>ﾌｶﾉ ｺｳｲﾁ</v>
      </c>
      <c r="BN322" t="str">
        <f t="shared" si="136"/>
        <v>Koichi Fukano</v>
      </c>
      <c r="BO322" s="164">
        <f t="shared" si="137"/>
        <v>0</v>
      </c>
      <c r="BP322" t="str">
        <f t="shared" si="138"/>
        <v>ふかの こういち</v>
      </c>
      <c r="BQ322" t="e">
        <f>VLOOKUP(AM322,#REF!,12,0)</f>
        <v>#REF!</v>
      </c>
      <c r="BS322" s="173" t="str">
        <f t="shared" si="139"/>
        <v>Y</v>
      </c>
      <c r="BT322" s="173" t="str">
        <f t="shared" si="139"/>
        <v/>
      </c>
      <c r="BU322" s="173" t="str">
        <f t="shared" si="139"/>
        <v/>
      </c>
      <c r="BV322" s="173" t="str">
        <f t="shared" si="121"/>
        <v/>
      </c>
      <c r="BW322" s="173" t="e">
        <f t="shared" si="140"/>
        <v>#REF!</v>
      </c>
      <c r="BX322" s="173" t="str">
        <f t="shared" si="141"/>
        <v>Y</v>
      </c>
      <c r="BY322" s="174">
        <f t="shared" si="142"/>
        <v>702401</v>
      </c>
      <c r="BZ322" t="str">
        <f t="shared" si="143"/>
        <v>koichi.fukano@oracle.com</v>
      </c>
      <c r="CA322" s="214">
        <f t="shared" si="144"/>
        <v>43574</v>
      </c>
      <c r="CB322">
        <f t="shared" si="145"/>
        <v>506205</v>
      </c>
      <c r="CC322" t="e">
        <f t="shared" si="146"/>
        <v>#REF!</v>
      </c>
      <c r="CD322" t="e">
        <f t="shared" si="122"/>
        <v>#REF!</v>
      </c>
      <c r="CE322" t="str">
        <f t="shared" si="147"/>
        <v>JPBG  - Oracle Corporation Japan</v>
      </c>
      <c r="CF322" t="str">
        <f t="shared" si="148"/>
        <v/>
      </c>
      <c r="CG322" t="str">
        <f t="shared" si="149"/>
        <v/>
      </c>
    </row>
    <row r="323" spans="1:85">
      <c r="A323" t="s">
        <v>51</v>
      </c>
      <c r="B323">
        <v>1068749</v>
      </c>
      <c r="C323" t="s">
        <v>2340</v>
      </c>
      <c r="D323" t="s">
        <v>2307</v>
      </c>
      <c r="E323" t="s">
        <v>54</v>
      </c>
      <c r="F323" t="s">
        <v>2060</v>
      </c>
      <c r="G323" t="s">
        <v>2308</v>
      </c>
      <c r="H323" t="s">
        <v>2308</v>
      </c>
      <c r="I323" t="s">
        <v>55</v>
      </c>
      <c r="J323" t="s">
        <v>2062</v>
      </c>
      <c r="K323" t="s">
        <v>2309</v>
      </c>
      <c r="L323" t="s">
        <v>2309</v>
      </c>
      <c r="M323" s="217">
        <v>506225</v>
      </c>
      <c r="N323" t="s">
        <v>169</v>
      </c>
      <c r="O323" t="s">
        <v>170</v>
      </c>
      <c r="P323" t="str">
        <f t="shared" si="123"/>
        <v>7</v>
      </c>
      <c r="Q323">
        <v>21640</v>
      </c>
      <c r="R323" t="s">
        <v>1172</v>
      </c>
      <c r="S323" t="s">
        <v>1173</v>
      </c>
      <c r="T323" t="s">
        <v>529</v>
      </c>
      <c r="U323" t="s">
        <v>61</v>
      </c>
      <c r="V323">
        <v>2023</v>
      </c>
      <c r="W323" t="s">
        <v>2306</v>
      </c>
      <c r="X323" t="s">
        <v>2341</v>
      </c>
      <c r="Y323" s="95">
        <v>43419</v>
      </c>
      <c r="Z323" t="s">
        <v>63</v>
      </c>
      <c r="AA323" t="s">
        <v>64</v>
      </c>
      <c r="AB323" t="s">
        <v>162</v>
      </c>
      <c r="AC323" t="s">
        <v>4449</v>
      </c>
      <c r="AD323" t="s">
        <v>2343</v>
      </c>
      <c r="AF323" t="s">
        <v>4450</v>
      </c>
      <c r="AG323" t="s">
        <v>2314</v>
      </c>
      <c r="AI323" s="146" t="e">
        <v>#N/A</v>
      </c>
      <c r="AJ323" t="str">
        <f t="shared" si="124"/>
        <v>Active</v>
      </c>
      <c r="AK323">
        <f t="shared" si="125"/>
        <v>1068749</v>
      </c>
      <c r="AL323" t="str">
        <f t="shared" si="126"/>
        <v>石井 義行</v>
      </c>
      <c r="AM323" s="155" t="e">
        <f>+VLOOKUP($AK323,#REF!,3,0)</f>
        <v>#REF!</v>
      </c>
      <c r="AN323" t="e">
        <f t="shared" si="127"/>
        <v>#REF!</v>
      </c>
      <c r="AO323" s="154" t="s">
        <v>54</v>
      </c>
      <c r="AP323" t="e">
        <f>VLOOKUP(AM323,#REF!,2,0)</f>
        <v>#REF!</v>
      </c>
      <c r="AQ323" t="e">
        <f>VLOOKUP(AM323,#REF!,3,0)</f>
        <v>#REF!</v>
      </c>
      <c r="AR323" t="e">
        <f>VLOOKUP(AM323,#REF!,4,0)</f>
        <v>#REF!</v>
      </c>
      <c r="AS323" t="str">
        <f t="shared" ref="AS323:AS386" si="150">I323</f>
        <v>Oracle Consulting Services</v>
      </c>
      <c r="AT323" t="e">
        <f>VLOOKUP(AM323,#REF!,6,0)</f>
        <v>#REF!</v>
      </c>
      <c r="AU323" t="e">
        <f>VLOOKUP(AM323,#REF!,7,0)</f>
        <v>#REF!</v>
      </c>
      <c r="AV323" t="e">
        <f>VLOOKUP(AM323,#REF!,8,0)</f>
        <v>#REF!</v>
      </c>
      <c r="AW323" s="155">
        <v>506205</v>
      </c>
      <c r="AX323" t="str">
        <f>VLOOKUP($BA323,Jobcodemaster!$A:$J,4,0)</f>
        <v>IC4</v>
      </c>
      <c r="AY323" t="str">
        <f>VLOOKUP($BA323,Jobcodemaster!$A:$J,5,0)</f>
        <v>L7</v>
      </c>
      <c r="AZ323" t="str">
        <f t="shared" si="128"/>
        <v>7</v>
      </c>
      <c r="BA323" s="155">
        <f t="shared" si="129"/>
        <v>21640</v>
      </c>
      <c r="BB323" t="str">
        <f>VLOOKUP($BA323,Jobcodemaster!$A:$J,7,0)</f>
        <v>21640.Consulting Solution Manager - IC4</v>
      </c>
      <c r="BC323" t="str">
        <f>VLOOKUP($BA323,Jobcodemaster!$A:$J,9,0)</f>
        <v>Consulting Solution Manager</v>
      </c>
      <c r="BD323" t="str">
        <f>VLOOKUP($BA323,Jobcodemaster!$A:$J,2,0)</f>
        <v>Solution</v>
      </c>
      <c r="BE323" t="str">
        <f>VLOOKUP($BA323,Jobcodemaster!$A:$J,3,0)</f>
        <v>B</v>
      </c>
      <c r="BF323" t="e">
        <f>VLOOKUP(AM323,#REF!,14,0)</f>
        <v>#REF!</v>
      </c>
      <c r="BG323" t="e">
        <f>VLOOKUP(AM323,#REF!,15,0)</f>
        <v>#REF!</v>
      </c>
      <c r="BH323" t="str">
        <f t="shared" si="130"/>
        <v>yoshiyuki.ishii@oracle.com</v>
      </c>
      <c r="BI323" s="95">
        <f t="shared" si="131"/>
        <v>43419</v>
      </c>
      <c r="BJ323" t="str">
        <f t="shared" si="132"/>
        <v>C</v>
      </c>
      <c r="BK323" t="str">
        <f t="shared" si="133"/>
        <v>JP-Tokyo-OAC</v>
      </c>
      <c r="BL323" t="str">
        <f t="shared" si="134"/>
        <v>ACB</v>
      </c>
      <c r="BM323" t="str">
        <f t="shared" si="135"/>
        <v>ｲｼｲ ﾖｼﾕｷ</v>
      </c>
      <c r="BN323" t="str">
        <f t="shared" si="136"/>
        <v>Yoshiyuki Ishii</v>
      </c>
      <c r="BO323" s="164">
        <f t="shared" si="137"/>
        <v>0</v>
      </c>
      <c r="BP323" t="str">
        <f t="shared" si="138"/>
        <v>いしい よしゆき</v>
      </c>
      <c r="BQ323" t="e">
        <f>VLOOKUP(AM323,#REF!,12,0)</f>
        <v>#REF!</v>
      </c>
      <c r="BS323" s="173" t="str">
        <f t="shared" si="139"/>
        <v>Y</v>
      </c>
      <c r="BT323" s="173" t="str">
        <f t="shared" si="139"/>
        <v/>
      </c>
      <c r="BU323" s="173" t="str">
        <f t="shared" si="139"/>
        <v/>
      </c>
      <c r="BV323" s="173" t="str">
        <f t="shared" si="139"/>
        <v/>
      </c>
      <c r="BW323" s="173" t="e">
        <f t="shared" si="140"/>
        <v>#REF!</v>
      </c>
      <c r="BX323" s="173" t="str">
        <f t="shared" si="141"/>
        <v>Y</v>
      </c>
      <c r="BY323" s="174">
        <f t="shared" si="142"/>
        <v>1068749</v>
      </c>
      <c r="BZ323" t="str">
        <f t="shared" si="143"/>
        <v>yoshiyuki.ishii@oracle.com</v>
      </c>
      <c r="CA323" s="214">
        <f t="shared" si="144"/>
        <v>43574</v>
      </c>
      <c r="CB323">
        <f t="shared" si="145"/>
        <v>506205</v>
      </c>
      <c r="CC323" t="e">
        <f t="shared" si="146"/>
        <v>#REF!</v>
      </c>
      <c r="CD323" t="e">
        <f t="shared" ref="CD323:CD386" si="151">IF($BW323="","",VLOOKUP(CC:CC,AK:BH,24,FALSE))</f>
        <v>#REF!</v>
      </c>
      <c r="CE323" t="str">
        <f t="shared" si="147"/>
        <v>JPBG  - Oracle Corporation Japan</v>
      </c>
      <c r="CF323" t="str">
        <f t="shared" si="148"/>
        <v/>
      </c>
      <c r="CG323" t="str">
        <f t="shared" si="149"/>
        <v/>
      </c>
    </row>
    <row r="324" spans="1:85">
      <c r="A324" t="s">
        <v>51</v>
      </c>
      <c r="B324">
        <v>1071969</v>
      </c>
      <c r="C324" t="s">
        <v>2346</v>
      </c>
      <c r="D324" t="s">
        <v>2307</v>
      </c>
      <c r="E324" t="s">
        <v>54</v>
      </c>
      <c r="F324" t="s">
        <v>2060</v>
      </c>
      <c r="G324" t="s">
        <v>2308</v>
      </c>
      <c r="H324" t="s">
        <v>2308</v>
      </c>
      <c r="I324" t="s">
        <v>55</v>
      </c>
      <c r="J324" t="s">
        <v>2062</v>
      </c>
      <c r="K324" t="s">
        <v>2309</v>
      </c>
      <c r="L324" t="s">
        <v>2309</v>
      </c>
      <c r="M324" s="217">
        <v>506225</v>
      </c>
      <c r="N324" t="s">
        <v>169</v>
      </c>
      <c r="O324" t="s">
        <v>170</v>
      </c>
      <c r="P324" t="str">
        <f t="shared" ref="P324:P387" si="152">MID(O324,2,LEN(O324))</f>
        <v>7</v>
      </c>
      <c r="Q324">
        <v>20820</v>
      </c>
      <c r="R324" t="s">
        <v>1817</v>
      </c>
      <c r="S324" t="s">
        <v>1818</v>
      </c>
      <c r="T324" t="s">
        <v>368</v>
      </c>
      <c r="U324" t="s">
        <v>61</v>
      </c>
      <c r="V324">
        <v>2023</v>
      </c>
      <c r="W324" t="s">
        <v>2306</v>
      </c>
      <c r="X324" t="s">
        <v>4451</v>
      </c>
      <c r="Y324" s="95">
        <v>43435</v>
      </c>
      <c r="Z324" t="s">
        <v>63</v>
      </c>
      <c r="AA324" t="s">
        <v>64</v>
      </c>
      <c r="AB324" t="s">
        <v>162</v>
      </c>
      <c r="AC324" t="s">
        <v>4452</v>
      </c>
      <c r="AD324" t="s">
        <v>2349</v>
      </c>
      <c r="AF324" t="s">
        <v>4453</v>
      </c>
      <c r="AG324" t="s">
        <v>2314</v>
      </c>
      <c r="AI324" s="146" t="e">
        <v>#N/A</v>
      </c>
      <c r="AJ324" t="str">
        <f t="shared" ref="AJ324:AJ387" si="153">A324</f>
        <v>Active</v>
      </c>
      <c r="AK324">
        <f t="shared" ref="AK324:AK387" si="154">B324</f>
        <v>1071969</v>
      </c>
      <c r="AL324" t="str">
        <f t="shared" ref="AL324:AL387" si="155">C324</f>
        <v>津田 道仁</v>
      </c>
      <c r="AM324" s="155" t="e">
        <f>+VLOOKUP($AK324,#REF!,3,0)</f>
        <v>#REF!</v>
      </c>
      <c r="AN324" t="e">
        <f t="shared" ref="AN324:AN387" si="156">CONCATENATE(AO324,IF(AP324="", "", " - "&amp;AP324),IF(AQ324="",""," - "&amp;AQ324),IF(AR324="",""," - "&amp;AR324))</f>
        <v>#REF!</v>
      </c>
      <c r="AO324" s="154" t="s">
        <v>54</v>
      </c>
      <c r="AP324" t="e">
        <f>VLOOKUP(AM324,#REF!,2,0)</f>
        <v>#REF!</v>
      </c>
      <c r="AQ324" t="e">
        <f>VLOOKUP(AM324,#REF!,3,0)</f>
        <v>#REF!</v>
      </c>
      <c r="AR324" t="e">
        <f>VLOOKUP(AM324,#REF!,4,0)</f>
        <v>#REF!</v>
      </c>
      <c r="AS324" t="str">
        <f t="shared" si="150"/>
        <v>Oracle Consulting Services</v>
      </c>
      <c r="AT324" t="e">
        <f>VLOOKUP(AM324,#REF!,6,0)</f>
        <v>#REF!</v>
      </c>
      <c r="AU324" t="e">
        <f>VLOOKUP(AM324,#REF!,7,0)</f>
        <v>#REF!</v>
      </c>
      <c r="AV324" t="e">
        <f>VLOOKUP(AM324,#REF!,8,0)</f>
        <v>#REF!</v>
      </c>
      <c r="AW324" s="155">
        <v>506205</v>
      </c>
      <c r="AX324" t="str">
        <f>VLOOKUP($BA324,Jobcodemaster!$A:$J,4,0)</f>
        <v>IC4</v>
      </c>
      <c r="AY324" t="str">
        <f>VLOOKUP($BA324,Jobcodemaster!$A:$J,5,0)</f>
        <v>L7</v>
      </c>
      <c r="AZ324" t="str">
        <f t="shared" ref="AZ324:AZ387" si="157">MID(AY324,2,LEN(AY324))</f>
        <v>7</v>
      </c>
      <c r="BA324" s="155">
        <f t="shared" ref="BA324:BA387" si="158">Q324</f>
        <v>20820</v>
      </c>
      <c r="BB324" t="str">
        <f>VLOOKUP($BA324,Jobcodemaster!$A:$J,7,0)</f>
        <v>20820.Consulting Technical Manager - IC4</v>
      </c>
      <c r="BC324" t="str">
        <f>VLOOKUP($BA324,Jobcodemaster!$A:$J,9,0)</f>
        <v>Consulting Technical Manager</v>
      </c>
      <c r="BD324" t="str">
        <f>VLOOKUP($BA324,Jobcodemaster!$A:$J,2,0)</f>
        <v>Delivery</v>
      </c>
      <c r="BE324" t="str">
        <f>VLOOKUP($BA324,Jobcodemaster!$A:$J,3,0)</f>
        <v>B</v>
      </c>
      <c r="BF324" t="e">
        <f>VLOOKUP(AM324,#REF!,14,0)</f>
        <v>#REF!</v>
      </c>
      <c r="BG324" t="e">
        <f>VLOOKUP(AM324,#REF!,15,0)</f>
        <v>#REF!</v>
      </c>
      <c r="BH324" t="str">
        <f t="shared" ref="BH324:BH387" si="159">X324</f>
        <v>michihito.tsuda@oracle.com</v>
      </c>
      <c r="BI324" s="95">
        <f t="shared" ref="BI324:BI387" si="160">Y324</f>
        <v>43435</v>
      </c>
      <c r="BJ324" t="str">
        <f t="shared" ref="BJ324:BJ387" si="161">Z324</f>
        <v>C</v>
      </c>
      <c r="BK324" t="str">
        <f t="shared" ref="BK324:BK387" si="162">AA324</f>
        <v>JP-Tokyo-OAC</v>
      </c>
      <c r="BL324" t="str">
        <f t="shared" ref="BL324:BL387" si="163">AB324</f>
        <v>ACB</v>
      </c>
      <c r="BM324" t="str">
        <f t="shared" ref="BM324:BM387" si="164">AC324</f>
        <v>ﾂﾀﾞ ﾐﾁﾋﾄ</v>
      </c>
      <c r="BN324" t="str">
        <f t="shared" ref="BN324:BN387" si="165">AD324</f>
        <v>Michihito Tsuda</v>
      </c>
      <c r="BO324" s="164">
        <f t="shared" ref="BO324:BO387" si="166">AE324</f>
        <v>0</v>
      </c>
      <c r="BP324" t="str">
        <f t="shared" ref="BP324:BP387" si="167">AF324</f>
        <v>つだ みちひと</v>
      </c>
      <c r="BQ324" t="e">
        <f>VLOOKUP(AM324,#REF!,12,0)</f>
        <v>#REF!</v>
      </c>
      <c r="BS324" s="173" t="str">
        <f t="shared" ref="BS324:BV387" si="168">IF(M324&lt;&gt;AW324,"Y","")</f>
        <v>Y</v>
      </c>
      <c r="BT324" s="173" t="str">
        <f t="shared" si="168"/>
        <v/>
      </c>
      <c r="BU324" s="173" t="str">
        <f t="shared" si="168"/>
        <v/>
      </c>
      <c r="BV324" s="173" t="str">
        <f t="shared" si="168"/>
        <v/>
      </c>
      <c r="BW324" s="173" t="e">
        <f t="shared" ref="BW324:BW387" si="169">IF(W324&lt;&gt;BG324,"Y","")</f>
        <v>#REF!</v>
      </c>
      <c r="BX324" s="173" t="str">
        <f t="shared" ref="BX324:BX387" si="170">IF(COUNTIF(BS324:BW324,"Y")&lt;&gt;0,"Y","")</f>
        <v>Y</v>
      </c>
      <c r="BY324" s="174">
        <f t="shared" ref="BY324:BY387" si="171">IF($BX324="","",B324)</f>
        <v>1071969</v>
      </c>
      <c r="BZ324" t="str">
        <f t="shared" ref="BZ324:BZ387" si="172">IF($BX324="","",X324)</f>
        <v>michihito.tsuda@oracle.com</v>
      </c>
      <c r="CA324" s="214">
        <f t="shared" ref="CA324:CA387" si="173">IF($BX324="","",DATE(2019,4,19))</f>
        <v>43574</v>
      </c>
      <c r="CB324">
        <f t="shared" ref="CB324:CB387" si="174">IF($BS324="","",AW324)</f>
        <v>506205</v>
      </c>
      <c r="CC324" t="e">
        <f t="shared" ref="CC324:CC387" si="175">IF($BW324="","",VALUE(BF324))</f>
        <v>#REF!</v>
      </c>
      <c r="CD324" t="e">
        <f t="shared" si="151"/>
        <v>#REF!</v>
      </c>
      <c r="CE324" t="str">
        <f t="shared" ref="CE324:CE387" si="176">IF($BX324="","","JPBG  - Oracle Corporation Japan")</f>
        <v>JPBG  - Oracle Corporation Japan</v>
      </c>
      <c r="CF324" t="str">
        <f t="shared" ref="CF324:CF387" si="177">IF($BV324="","",AW324)</f>
        <v/>
      </c>
      <c r="CG324" t="str">
        <f t="shared" ref="CG324:CG387" si="178">IF($BV324="","",BB324)</f>
        <v/>
      </c>
    </row>
    <row r="325" spans="1:85">
      <c r="A325" t="s">
        <v>51</v>
      </c>
      <c r="B325">
        <v>746</v>
      </c>
      <c r="C325" t="s">
        <v>2352</v>
      </c>
      <c r="D325" t="s">
        <v>2307</v>
      </c>
      <c r="E325" t="s">
        <v>54</v>
      </c>
      <c r="F325" t="s">
        <v>2060</v>
      </c>
      <c r="G325" t="s">
        <v>2308</v>
      </c>
      <c r="H325" t="s">
        <v>2308</v>
      </c>
      <c r="I325" t="s">
        <v>55</v>
      </c>
      <c r="J325" t="s">
        <v>2062</v>
      </c>
      <c r="K325" t="s">
        <v>2309</v>
      </c>
      <c r="L325" t="s">
        <v>2309</v>
      </c>
      <c r="M325" s="217">
        <v>506225</v>
      </c>
      <c r="N325" t="s">
        <v>123</v>
      </c>
      <c r="O325" t="s">
        <v>158</v>
      </c>
      <c r="P325" t="str">
        <f t="shared" si="152"/>
        <v>6</v>
      </c>
      <c r="Q325">
        <v>20610</v>
      </c>
      <c r="R325" t="s">
        <v>590</v>
      </c>
      <c r="S325" t="s">
        <v>591</v>
      </c>
      <c r="T325" t="s">
        <v>368</v>
      </c>
      <c r="U325" t="s">
        <v>61</v>
      </c>
      <c r="V325">
        <v>2023</v>
      </c>
      <c r="W325" t="s">
        <v>2306</v>
      </c>
      <c r="X325" t="s">
        <v>2353</v>
      </c>
      <c r="Y325" s="95">
        <v>35156</v>
      </c>
      <c r="Z325" t="s">
        <v>201</v>
      </c>
      <c r="AA325" t="s">
        <v>118</v>
      </c>
      <c r="AB325" t="s">
        <v>150</v>
      </c>
      <c r="AC325" t="s">
        <v>4454</v>
      </c>
      <c r="AD325" t="s">
        <v>2355</v>
      </c>
      <c r="AF325" t="s">
        <v>2356</v>
      </c>
      <c r="AG325" t="s">
        <v>2314</v>
      </c>
      <c r="AI325" s="146" t="e">
        <v>#N/A</v>
      </c>
      <c r="AJ325" t="str">
        <f t="shared" si="153"/>
        <v>Active</v>
      </c>
      <c r="AK325">
        <f t="shared" si="154"/>
        <v>746</v>
      </c>
      <c r="AL325" t="str">
        <f t="shared" si="155"/>
        <v>小林 由希</v>
      </c>
      <c r="AM325" s="155" t="e">
        <f>+VLOOKUP($AK325,#REF!,3,0)</f>
        <v>#REF!</v>
      </c>
      <c r="AN325" t="e">
        <f t="shared" si="156"/>
        <v>#REF!</v>
      </c>
      <c r="AO325" s="154" t="s">
        <v>54</v>
      </c>
      <c r="AP325" t="e">
        <f>VLOOKUP(AM325,#REF!,2,0)</f>
        <v>#REF!</v>
      </c>
      <c r="AQ325" t="e">
        <f>VLOOKUP(AM325,#REF!,3,0)</f>
        <v>#REF!</v>
      </c>
      <c r="AR325" t="e">
        <f>VLOOKUP(AM325,#REF!,4,0)</f>
        <v>#REF!</v>
      </c>
      <c r="AS325" t="str">
        <f t="shared" si="150"/>
        <v>Oracle Consulting Services</v>
      </c>
      <c r="AT325" t="e">
        <f>VLOOKUP(AM325,#REF!,6,0)</f>
        <v>#REF!</v>
      </c>
      <c r="AU325" t="e">
        <f>VLOOKUP(AM325,#REF!,7,0)</f>
        <v>#REF!</v>
      </c>
      <c r="AV325" t="e">
        <f>VLOOKUP(AM325,#REF!,8,0)</f>
        <v>#REF!</v>
      </c>
      <c r="AW325" s="155">
        <v>506205</v>
      </c>
      <c r="AX325" t="str">
        <f>VLOOKUP($BA325,Jobcodemaster!$A:$J,4,0)</f>
        <v>IC3</v>
      </c>
      <c r="AY325" t="str">
        <f>VLOOKUP($BA325,Jobcodemaster!$A:$J,5,0)</f>
        <v>L6</v>
      </c>
      <c r="AZ325" t="str">
        <f t="shared" si="157"/>
        <v>6</v>
      </c>
      <c r="BA325" s="155">
        <f t="shared" si="158"/>
        <v>20610</v>
      </c>
      <c r="BB325" t="str">
        <f>VLOOKUP($BA325,Jobcodemaster!$A:$J,7,0)</f>
        <v>20610.Senior Principal Consultant - IC3</v>
      </c>
      <c r="BC325" t="str">
        <f>VLOOKUP($BA325,Jobcodemaster!$A:$J,9,0)</f>
        <v>Senior Principal Consultant</v>
      </c>
      <c r="BD325" t="str">
        <f>VLOOKUP($BA325,Jobcodemaster!$A:$J,2,0)</f>
        <v>Delivery</v>
      </c>
      <c r="BE325" t="str">
        <f>VLOOKUP($BA325,Jobcodemaster!$A:$J,3,0)</f>
        <v>B</v>
      </c>
      <c r="BF325" t="e">
        <f>VLOOKUP(AM325,#REF!,14,0)</f>
        <v>#REF!</v>
      </c>
      <c r="BG325" t="e">
        <f>VLOOKUP(AM325,#REF!,15,0)</f>
        <v>#REF!</v>
      </c>
      <c r="BH325" t="str">
        <f t="shared" si="159"/>
        <v>yuki.kobayashi@oracle.com</v>
      </c>
      <c r="BI325" s="95">
        <f t="shared" si="160"/>
        <v>35156</v>
      </c>
      <c r="BJ325" t="str">
        <f t="shared" si="161"/>
        <v>NG</v>
      </c>
      <c r="BK325" t="str">
        <f t="shared" si="162"/>
        <v>JP-Tokyo-Akasaka Office</v>
      </c>
      <c r="BL325" t="str">
        <f t="shared" si="163"/>
        <v>-</v>
      </c>
      <c r="BM325" t="str">
        <f t="shared" si="164"/>
        <v>ｺﾊﾞﾔｼ ﾕｷ</v>
      </c>
      <c r="BN325" t="str">
        <f t="shared" si="165"/>
        <v>Yuki Kobayashi</v>
      </c>
      <c r="BO325" s="164">
        <f t="shared" si="166"/>
        <v>0</v>
      </c>
      <c r="BP325" t="str">
        <f t="shared" si="167"/>
        <v>こばやし ゆき</v>
      </c>
      <c r="BQ325" t="e">
        <f>VLOOKUP(AM325,#REF!,12,0)</f>
        <v>#REF!</v>
      </c>
      <c r="BS325" s="173" t="str">
        <f t="shared" si="168"/>
        <v>Y</v>
      </c>
      <c r="BT325" s="173" t="str">
        <f t="shared" si="168"/>
        <v/>
      </c>
      <c r="BU325" s="173" t="str">
        <f t="shared" si="168"/>
        <v/>
      </c>
      <c r="BV325" s="173" t="str">
        <f t="shared" si="168"/>
        <v/>
      </c>
      <c r="BW325" s="173" t="e">
        <f t="shared" si="169"/>
        <v>#REF!</v>
      </c>
      <c r="BX325" s="173" t="str">
        <f t="shared" si="170"/>
        <v>Y</v>
      </c>
      <c r="BY325" s="174">
        <f t="shared" si="171"/>
        <v>746</v>
      </c>
      <c r="BZ325" t="str">
        <f t="shared" si="172"/>
        <v>yuki.kobayashi@oracle.com</v>
      </c>
      <c r="CA325" s="214">
        <f t="shared" si="173"/>
        <v>43574</v>
      </c>
      <c r="CB325">
        <f t="shared" si="174"/>
        <v>506205</v>
      </c>
      <c r="CC325" t="e">
        <f t="shared" si="175"/>
        <v>#REF!</v>
      </c>
      <c r="CD325" t="e">
        <f t="shared" si="151"/>
        <v>#REF!</v>
      </c>
      <c r="CE325" t="str">
        <f t="shared" si="176"/>
        <v>JPBG  - Oracle Corporation Japan</v>
      </c>
      <c r="CF325" t="str">
        <f t="shared" si="177"/>
        <v/>
      </c>
      <c r="CG325" t="str">
        <f t="shared" si="178"/>
        <v/>
      </c>
    </row>
    <row r="326" spans="1:85">
      <c r="A326" t="s">
        <v>51</v>
      </c>
      <c r="B326">
        <v>1592</v>
      </c>
      <c r="C326" t="s">
        <v>2358</v>
      </c>
      <c r="D326" t="s">
        <v>2307</v>
      </c>
      <c r="E326" t="s">
        <v>54</v>
      </c>
      <c r="F326" t="s">
        <v>2060</v>
      </c>
      <c r="G326" t="s">
        <v>2308</v>
      </c>
      <c r="H326" t="s">
        <v>2308</v>
      </c>
      <c r="I326" t="s">
        <v>55</v>
      </c>
      <c r="J326" t="s">
        <v>2062</v>
      </c>
      <c r="K326" t="s">
        <v>2309</v>
      </c>
      <c r="L326" t="s">
        <v>2309</v>
      </c>
      <c r="M326" s="217">
        <v>506225</v>
      </c>
      <c r="N326" t="s">
        <v>123</v>
      </c>
      <c r="O326" t="s">
        <v>158</v>
      </c>
      <c r="P326" t="str">
        <f t="shared" si="152"/>
        <v>6</v>
      </c>
      <c r="Q326">
        <v>20610</v>
      </c>
      <c r="R326" t="s">
        <v>590</v>
      </c>
      <c r="S326" t="s">
        <v>591</v>
      </c>
      <c r="T326" t="s">
        <v>368</v>
      </c>
      <c r="U326" t="s">
        <v>61</v>
      </c>
      <c r="V326">
        <v>2023</v>
      </c>
      <c r="W326" t="s">
        <v>2306</v>
      </c>
      <c r="X326" t="s">
        <v>2359</v>
      </c>
      <c r="Y326" s="95">
        <v>36069</v>
      </c>
      <c r="Z326" t="s">
        <v>63</v>
      </c>
      <c r="AA326" t="s">
        <v>118</v>
      </c>
      <c r="AB326" t="s">
        <v>162</v>
      </c>
      <c r="AC326" t="s">
        <v>4455</v>
      </c>
      <c r="AD326" t="s">
        <v>2361</v>
      </c>
      <c r="AF326" t="s">
        <v>2362</v>
      </c>
      <c r="AG326" t="s">
        <v>2314</v>
      </c>
      <c r="AI326" s="146" t="e">
        <v>#N/A</v>
      </c>
      <c r="AJ326" t="str">
        <f t="shared" si="153"/>
        <v>Active</v>
      </c>
      <c r="AK326">
        <f t="shared" si="154"/>
        <v>1592</v>
      </c>
      <c r="AL326" t="str">
        <f t="shared" si="155"/>
        <v>藤田 芳昭</v>
      </c>
      <c r="AM326" s="155" t="e">
        <f>+VLOOKUP($AK326,#REF!,3,0)</f>
        <v>#REF!</v>
      </c>
      <c r="AN326" t="e">
        <f t="shared" si="156"/>
        <v>#REF!</v>
      </c>
      <c r="AO326" s="154" t="s">
        <v>54</v>
      </c>
      <c r="AP326" t="e">
        <f>VLOOKUP(AM326,#REF!,2,0)</f>
        <v>#REF!</v>
      </c>
      <c r="AQ326" t="e">
        <f>VLOOKUP(AM326,#REF!,3,0)</f>
        <v>#REF!</v>
      </c>
      <c r="AR326" t="e">
        <f>VLOOKUP(AM326,#REF!,4,0)</f>
        <v>#REF!</v>
      </c>
      <c r="AS326" t="str">
        <f t="shared" si="150"/>
        <v>Oracle Consulting Services</v>
      </c>
      <c r="AT326" t="e">
        <f>VLOOKUP(AM326,#REF!,6,0)</f>
        <v>#REF!</v>
      </c>
      <c r="AU326" t="e">
        <f>VLOOKUP(AM326,#REF!,7,0)</f>
        <v>#REF!</v>
      </c>
      <c r="AV326" t="e">
        <f>VLOOKUP(AM326,#REF!,8,0)</f>
        <v>#REF!</v>
      </c>
      <c r="AW326" s="155">
        <v>506205</v>
      </c>
      <c r="AX326" t="str">
        <f>VLOOKUP($BA326,Jobcodemaster!$A:$J,4,0)</f>
        <v>IC3</v>
      </c>
      <c r="AY326" t="str">
        <f>VLOOKUP($BA326,Jobcodemaster!$A:$J,5,0)</f>
        <v>L6</v>
      </c>
      <c r="AZ326" t="str">
        <f t="shared" si="157"/>
        <v>6</v>
      </c>
      <c r="BA326" s="155">
        <f t="shared" si="158"/>
        <v>20610</v>
      </c>
      <c r="BB326" t="str">
        <f>VLOOKUP($BA326,Jobcodemaster!$A:$J,7,0)</f>
        <v>20610.Senior Principal Consultant - IC3</v>
      </c>
      <c r="BC326" t="str">
        <f>VLOOKUP($BA326,Jobcodemaster!$A:$J,9,0)</f>
        <v>Senior Principal Consultant</v>
      </c>
      <c r="BD326" t="str">
        <f>VLOOKUP($BA326,Jobcodemaster!$A:$J,2,0)</f>
        <v>Delivery</v>
      </c>
      <c r="BE326" t="str">
        <f>VLOOKUP($BA326,Jobcodemaster!$A:$J,3,0)</f>
        <v>B</v>
      </c>
      <c r="BF326" t="e">
        <f>VLOOKUP(AM326,#REF!,14,0)</f>
        <v>#REF!</v>
      </c>
      <c r="BG326" t="e">
        <f>VLOOKUP(AM326,#REF!,15,0)</f>
        <v>#REF!</v>
      </c>
      <c r="BH326" t="str">
        <f t="shared" si="159"/>
        <v>yoshiaki.fujita@oracle.com</v>
      </c>
      <c r="BI326" s="95">
        <f t="shared" si="160"/>
        <v>36069</v>
      </c>
      <c r="BJ326" t="str">
        <f t="shared" si="161"/>
        <v>C</v>
      </c>
      <c r="BK326" t="str">
        <f t="shared" si="162"/>
        <v>JP-Tokyo-Akasaka Office</v>
      </c>
      <c r="BL326" t="str">
        <f t="shared" si="163"/>
        <v>ACB</v>
      </c>
      <c r="BM326" t="str">
        <f t="shared" si="164"/>
        <v>ﾌｼﾞﾀ ﾖｼｱｷ</v>
      </c>
      <c r="BN326" t="str">
        <f t="shared" si="165"/>
        <v>Yoshiaki Fujita</v>
      </c>
      <c r="BO326" s="164">
        <f t="shared" si="166"/>
        <v>0</v>
      </c>
      <c r="BP326" t="str">
        <f t="shared" si="167"/>
        <v>ふじた よしあき</v>
      </c>
      <c r="BQ326" t="e">
        <f>VLOOKUP(AM326,#REF!,12,0)</f>
        <v>#REF!</v>
      </c>
      <c r="BS326" s="173" t="str">
        <f t="shared" si="168"/>
        <v>Y</v>
      </c>
      <c r="BT326" s="173" t="str">
        <f t="shared" si="168"/>
        <v/>
      </c>
      <c r="BU326" s="173" t="str">
        <f t="shared" si="168"/>
        <v/>
      </c>
      <c r="BV326" s="173" t="str">
        <f t="shared" si="168"/>
        <v/>
      </c>
      <c r="BW326" s="173" t="e">
        <f t="shared" si="169"/>
        <v>#REF!</v>
      </c>
      <c r="BX326" s="173" t="str">
        <f t="shared" si="170"/>
        <v>Y</v>
      </c>
      <c r="BY326" s="174">
        <f t="shared" si="171"/>
        <v>1592</v>
      </c>
      <c r="BZ326" t="str">
        <f t="shared" si="172"/>
        <v>yoshiaki.fujita@oracle.com</v>
      </c>
      <c r="CA326" s="214">
        <f t="shared" si="173"/>
        <v>43574</v>
      </c>
      <c r="CB326">
        <f t="shared" si="174"/>
        <v>506205</v>
      </c>
      <c r="CC326" t="e">
        <f t="shared" si="175"/>
        <v>#REF!</v>
      </c>
      <c r="CD326" t="e">
        <f t="shared" si="151"/>
        <v>#REF!</v>
      </c>
      <c r="CE326" t="str">
        <f t="shared" si="176"/>
        <v>JPBG  - Oracle Corporation Japan</v>
      </c>
      <c r="CF326" t="str">
        <f t="shared" si="177"/>
        <v/>
      </c>
      <c r="CG326" t="str">
        <f t="shared" si="178"/>
        <v/>
      </c>
    </row>
    <row r="327" spans="1:85">
      <c r="A327" t="s">
        <v>51</v>
      </c>
      <c r="B327">
        <v>2100</v>
      </c>
      <c r="C327" t="s">
        <v>2364</v>
      </c>
      <c r="D327" t="s">
        <v>2307</v>
      </c>
      <c r="E327" t="s">
        <v>54</v>
      </c>
      <c r="F327" t="s">
        <v>2060</v>
      </c>
      <c r="G327" t="s">
        <v>2308</v>
      </c>
      <c r="H327" t="s">
        <v>2308</v>
      </c>
      <c r="I327" t="s">
        <v>55</v>
      </c>
      <c r="J327" t="s">
        <v>2062</v>
      </c>
      <c r="K327" t="s">
        <v>2309</v>
      </c>
      <c r="L327" t="s">
        <v>2309</v>
      </c>
      <c r="M327" s="217">
        <v>506225</v>
      </c>
      <c r="N327" t="s">
        <v>123</v>
      </c>
      <c r="O327" t="s">
        <v>158</v>
      </c>
      <c r="P327" t="str">
        <f t="shared" si="152"/>
        <v>6</v>
      </c>
      <c r="Q327">
        <v>20610</v>
      </c>
      <c r="R327" t="s">
        <v>590</v>
      </c>
      <c r="S327" t="s">
        <v>591</v>
      </c>
      <c r="T327" t="s">
        <v>368</v>
      </c>
      <c r="U327" t="s">
        <v>61</v>
      </c>
      <c r="V327">
        <v>2023</v>
      </c>
      <c r="W327" t="s">
        <v>2306</v>
      </c>
      <c r="X327" t="s">
        <v>2365</v>
      </c>
      <c r="Y327" s="95">
        <v>36800</v>
      </c>
      <c r="Z327" t="s">
        <v>63</v>
      </c>
      <c r="AA327" t="s">
        <v>118</v>
      </c>
      <c r="AB327" t="s">
        <v>162</v>
      </c>
      <c r="AC327" t="s">
        <v>4456</v>
      </c>
      <c r="AD327" t="s">
        <v>2367</v>
      </c>
      <c r="AF327" t="s">
        <v>2368</v>
      </c>
      <c r="AG327" t="s">
        <v>2314</v>
      </c>
      <c r="AI327" s="146" t="e">
        <v>#N/A</v>
      </c>
      <c r="AJ327" t="str">
        <f t="shared" si="153"/>
        <v>Active</v>
      </c>
      <c r="AK327">
        <f t="shared" si="154"/>
        <v>2100</v>
      </c>
      <c r="AL327" t="str">
        <f t="shared" si="155"/>
        <v>小杉山 慎</v>
      </c>
      <c r="AM327" s="155" t="e">
        <f>+VLOOKUP($AK327,#REF!,3,0)</f>
        <v>#REF!</v>
      </c>
      <c r="AN327" t="e">
        <f t="shared" si="156"/>
        <v>#REF!</v>
      </c>
      <c r="AO327" s="154" t="s">
        <v>54</v>
      </c>
      <c r="AP327" t="e">
        <f>VLOOKUP(AM327,#REF!,2,0)</f>
        <v>#REF!</v>
      </c>
      <c r="AQ327" t="e">
        <f>VLOOKUP(AM327,#REF!,3,0)</f>
        <v>#REF!</v>
      </c>
      <c r="AR327" t="e">
        <f>VLOOKUP(AM327,#REF!,4,0)</f>
        <v>#REF!</v>
      </c>
      <c r="AS327" t="str">
        <f t="shared" si="150"/>
        <v>Oracle Consulting Services</v>
      </c>
      <c r="AT327" t="e">
        <f>VLOOKUP(AM327,#REF!,6,0)</f>
        <v>#REF!</v>
      </c>
      <c r="AU327" t="e">
        <f>VLOOKUP(AM327,#REF!,7,0)</f>
        <v>#REF!</v>
      </c>
      <c r="AV327" t="e">
        <f>VLOOKUP(AM327,#REF!,8,0)</f>
        <v>#REF!</v>
      </c>
      <c r="AW327" s="155">
        <v>506205</v>
      </c>
      <c r="AX327" t="str">
        <f>VLOOKUP($BA327,Jobcodemaster!$A:$J,4,0)</f>
        <v>IC3</v>
      </c>
      <c r="AY327" t="str">
        <f>VLOOKUP($BA327,Jobcodemaster!$A:$J,5,0)</f>
        <v>L6</v>
      </c>
      <c r="AZ327" t="str">
        <f t="shared" si="157"/>
        <v>6</v>
      </c>
      <c r="BA327" s="155">
        <f t="shared" si="158"/>
        <v>20610</v>
      </c>
      <c r="BB327" t="str">
        <f>VLOOKUP($BA327,Jobcodemaster!$A:$J,7,0)</f>
        <v>20610.Senior Principal Consultant - IC3</v>
      </c>
      <c r="BC327" t="str">
        <f>VLOOKUP($BA327,Jobcodemaster!$A:$J,9,0)</f>
        <v>Senior Principal Consultant</v>
      </c>
      <c r="BD327" t="str">
        <f>VLOOKUP($BA327,Jobcodemaster!$A:$J,2,0)</f>
        <v>Delivery</v>
      </c>
      <c r="BE327" t="str">
        <f>VLOOKUP($BA327,Jobcodemaster!$A:$J,3,0)</f>
        <v>B</v>
      </c>
      <c r="BF327" t="e">
        <f>VLOOKUP(AM327,#REF!,14,0)</f>
        <v>#REF!</v>
      </c>
      <c r="BG327" t="e">
        <f>VLOOKUP(AM327,#REF!,15,0)</f>
        <v>#REF!</v>
      </c>
      <c r="BH327" t="str">
        <f t="shared" si="159"/>
        <v>makoto.kosugiyama@oracle.com</v>
      </c>
      <c r="BI327" s="95">
        <f t="shared" si="160"/>
        <v>36800</v>
      </c>
      <c r="BJ327" t="str">
        <f t="shared" si="161"/>
        <v>C</v>
      </c>
      <c r="BK327" t="str">
        <f t="shared" si="162"/>
        <v>JP-Tokyo-Akasaka Office</v>
      </c>
      <c r="BL327" t="str">
        <f t="shared" si="163"/>
        <v>ACB</v>
      </c>
      <c r="BM327" t="str">
        <f t="shared" si="164"/>
        <v>ｺｽｷﾞﾔﾏ ﾏｺﾄ</v>
      </c>
      <c r="BN327" t="str">
        <f t="shared" si="165"/>
        <v>Makoto Kosugiyama</v>
      </c>
      <c r="BO327" s="164">
        <f t="shared" si="166"/>
        <v>0</v>
      </c>
      <c r="BP327" t="str">
        <f t="shared" si="167"/>
        <v>こすぎやま まこと</v>
      </c>
      <c r="BQ327" t="e">
        <f>VLOOKUP(AM327,#REF!,12,0)</f>
        <v>#REF!</v>
      </c>
      <c r="BS327" s="173" t="str">
        <f t="shared" si="168"/>
        <v>Y</v>
      </c>
      <c r="BT327" s="173" t="str">
        <f t="shared" si="168"/>
        <v/>
      </c>
      <c r="BU327" s="173" t="str">
        <f t="shared" si="168"/>
        <v/>
      </c>
      <c r="BV327" s="173" t="str">
        <f t="shared" si="168"/>
        <v/>
      </c>
      <c r="BW327" s="173" t="e">
        <f t="shared" si="169"/>
        <v>#REF!</v>
      </c>
      <c r="BX327" s="173" t="str">
        <f t="shared" si="170"/>
        <v>Y</v>
      </c>
      <c r="BY327" s="174">
        <f t="shared" si="171"/>
        <v>2100</v>
      </c>
      <c r="BZ327" t="str">
        <f t="shared" si="172"/>
        <v>makoto.kosugiyama@oracle.com</v>
      </c>
      <c r="CA327" s="214">
        <f t="shared" si="173"/>
        <v>43574</v>
      </c>
      <c r="CB327">
        <f t="shared" si="174"/>
        <v>506205</v>
      </c>
      <c r="CC327" t="e">
        <f t="shared" si="175"/>
        <v>#REF!</v>
      </c>
      <c r="CD327" t="e">
        <f t="shared" si="151"/>
        <v>#REF!</v>
      </c>
      <c r="CE327" t="str">
        <f t="shared" si="176"/>
        <v>JPBG  - Oracle Corporation Japan</v>
      </c>
      <c r="CF327" t="str">
        <f t="shared" si="177"/>
        <v/>
      </c>
      <c r="CG327" t="str">
        <f t="shared" si="178"/>
        <v/>
      </c>
    </row>
    <row r="328" spans="1:85">
      <c r="A328" t="s">
        <v>51</v>
      </c>
      <c r="B328">
        <v>3615</v>
      </c>
      <c r="C328" t="s">
        <v>2370</v>
      </c>
      <c r="D328" t="s">
        <v>2307</v>
      </c>
      <c r="E328" t="s">
        <v>54</v>
      </c>
      <c r="F328" t="s">
        <v>2060</v>
      </c>
      <c r="G328" t="s">
        <v>2308</v>
      </c>
      <c r="H328" t="s">
        <v>2308</v>
      </c>
      <c r="I328" t="s">
        <v>55</v>
      </c>
      <c r="J328" t="s">
        <v>2062</v>
      </c>
      <c r="K328" t="s">
        <v>2309</v>
      </c>
      <c r="L328" t="s">
        <v>2309</v>
      </c>
      <c r="M328" s="217">
        <v>506225</v>
      </c>
      <c r="N328" t="s">
        <v>123</v>
      </c>
      <c r="O328" t="s">
        <v>158</v>
      </c>
      <c r="P328" t="str">
        <f t="shared" si="152"/>
        <v>6</v>
      </c>
      <c r="Q328">
        <v>20610</v>
      </c>
      <c r="R328" t="s">
        <v>590</v>
      </c>
      <c r="S328" t="s">
        <v>591</v>
      </c>
      <c r="T328" t="s">
        <v>368</v>
      </c>
      <c r="U328" t="s">
        <v>61</v>
      </c>
      <c r="V328">
        <v>2023</v>
      </c>
      <c r="W328" t="s">
        <v>2306</v>
      </c>
      <c r="X328" t="s">
        <v>2371</v>
      </c>
      <c r="Y328" s="95">
        <v>39463</v>
      </c>
      <c r="Z328" t="s">
        <v>63</v>
      </c>
      <c r="AA328" t="s">
        <v>118</v>
      </c>
      <c r="AB328" t="s">
        <v>119</v>
      </c>
      <c r="AC328" t="s">
        <v>4457</v>
      </c>
      <c r="AD328" t="s">
        <v>2373</v>
      </c>
      <c r="AF328" t="s">
        <v>2374</v>
      </c>
      <c r="AG328" t="s">
        <v>2314</v>
      </c>
      <c r="AI328" s="146" t="e">
        <v>#N/A</v>
      </c>
      <c r="AJ328" t="str">
        <f t="shared" si="153"/>
        <v>Active</v>
      </c>
      <c r="AK328">
        <f t="shared" si="154"/>
        <v>3615</v>
      </c>
      <c r="AL328" t="str">
        <f t="shared" si="155"/>
        <v>松田 隆一</v>
      </c>
      <c r="AM328" s="155" t="e">
        <f>+VLOOKUP($AK328,#REF!,3,0)</f>
        <v>#REF!</v>
      </c>
      <c r="AN328" t="e">
        <f t="shared" si="156"/>
        <v>#REF!</v>
      </c>
      <c r="AO328" s="154" t="s">
        <v>54</v>
      </c>
      <c r="AP328" t="e">
        <f>VLOOKUP(AM328,#REF!,2,0)</f>
        <v>#REF!</v>
      </c>
      <c r="AQ328" t="e">
        <f>VLOOKUP(AM328,#REF!,3,0)</f>
        <v>#REF!</v>
      </c>
      <c r="AR328" t="e">
        <f>VLOOKUP(AM328,#REF!,4,0)</f>
        <v>#REF!</v>
      </c>
      <c r="AS328" t="str">
        <f t="shared" si="150"/>
        <v>Oracle Consulting Services</v>
      </c>
      <c r="AT328" t="e">
        <f>VLOOKUP(AM328,#REF!,6,0)</f>
        <v>#REF!</v>
      </c>
      <c r="AU328" t="e">
        <f>VLOOKUP(AM328,#REF!,7,0)</f>
        <v>#REF!</v>
      </c>
      <c r="AV328" t="e">
        <f>VLOOKUP(AM328,#REF!,8,0)</f>
        <v>#REF!</v>
      </c>
      <c r="AW328" s="155">
        <v>506205</v>
      </c>
      <c r="AX328" t="str">
        <f>VLOOKUP($BA328,Jobcodemaster!$A:$J,4,0)</f>
        <v>IC3</v>
      </c>
      <c r="AY328" t="str">
        <f>VLOOKUP($BA328,Jobcodemaster!$A:$J,5,0)</f>
        <v>L6</v>
      </c>
      <c r="AZ328" t="str">
        <f t="shared" si="157"/>
        <v>6</v>
      </c>
      <c r="BA328" s="155">
        <f t="shared" si="158"/>
        <v>20610</v>
      </c>
      <c r="BB328" t="str">
        <f>VLOOKUP($BA328,Jobcodemaster!$A:$J,7,0)</f>
        <v>20610.Senior Principal Consultant - IC3</v>
      </c>
      <c r="BC328" t="str">
        <f>VLOOKUP($BA328,Jobcodemaster!$A:$J,9,0)</f>
        <v>Senior Principal Consultant</v>
      </c>
      <c r="BD328" t="str">
        <f>VLOOKUP($BA328,Jobcodemaster!$A:$J,2,0)</f>
        <v>Delivery</v>
      </c>
      <c r="BE328" t="str">
        <f>VLOOKUP($BA328,Jobcodemaster!$A:$J,3,0)</f>
        <v>B</v>
      </c>
      <c r="BF328" t="e">
        <f>VLOOKUP(AM328,#REF!,14,0)</f>
        <v>#REF!</v>
      </c>
      <c r="BG328" t="e">
        <f>VLOOKUP(AM328,#REF!,15,0)</f>
        <v>#REF!</v>
      </c>
      <c r="BH328" t="str">
        <f t="shared" si="159"/>
        <v>ryuichi.matsuda@oracle.com</v>
      </c>
      <c r="BI328" s="95">
        <f t="shared" si="160"/>
        <v>39463</v>
      </c>
      <c r="BJ328" t="str">
        <f t="shared" si="161"/>
        <v>C</v>
      </c>
      <c r="BK328" t="str">
        <f t="shared" si="162"/>
        <v>JP-Tokyo-Akasaka Office</v>
      </c>
      <c r="BL328" t="str">
        <f t="shared" si="163"/>
        <v>OAC</v>
      </c>
      <c r="BM328" t="str">
        <f t="shared" si="164"/>
        <v>ﾏﾂﾀﾞ ﾘｭｳｲﾁ</v>
      </c>
      <c r="BN328" t="str">
        <f t="shared" si="165"/>
        <v>Ryuichi Matsuda</v>
      </c>
      <c r="BO328" s="164">
        <f t="shared" si="166"/>
        <v>0</v>
      </c>
      <c r="BP328" t="str">
        <f t="shared" si="167"/>
        <v>まつだ りゅういち</v>
      </c>
      <c r="BQ328" t="e">
        <f>VLOOKUP(AM328,#REF!,12,0)</f>
        <v>#REF!</v>
      </c>
      <c r="BS328" s="173" t="str">
        <f t="shared" si="168"/>
        <v>Y</v>
      </c>
      <c r="BT328" s="173" t="str">
        <f t="shared" si="168"/>
        <v/>
      </c>
      <c r="BU328" s="173" t="str">
        <f t="shared" si="168"/>
        <v/>
      </c>
      <c r="BV328" s="173" t="str">
        <f t="shared" si="168"/>
        <v/>
      </c>
      <c r="BW328" s="173" t="e">
        <f t="shared" si="169"/>
        <v>#REF!</v>
      </c>
      <c r="BX328" s="173" t="str">
        <f t="shared" si="170"/>
        <v>Y</v>
      </c>
      <c r="BY328" s="174">
        <f t="shared" si="171"/>
        <v>3615</v>
      </c>
      <c r="BZ328" t="str">
        <f t="shared" si="172"/>
        <v>ryuichi.matsuda@oracle.com</v>
      </c>
      <c r="CA328" s="214">
        <f t="shared" si="173"/>
        <v>43574</v>
      </c>
      <c r="CB328">
        <f t="shared" si="174"/>
        <v>506205</v>
      </c>
      <c r="CC328" t="e">
        <f t="shared" si="175"/>
        <v>#REF!</v>
      </c>
      <c r="CD328" t="e">
        <f t="shared" si="151"/>
        <v>#REF!</v>
      </c>
      <c r="CE328" t="str">
        <f t="shared" si="176"/>
        <v>JPBG  - Oracle Corporation Japan</v>
      </c>
      <c r="CF328" t="str">
        <f t="shared" si="177"/>
        <v/>
      </c>
      <c r="CG328" t="str">
        <f t="shared" si="178"/>
        <v/>
      </c>
    </row>
    <row r="329" spans="1:85">
      <c r="A329" t="s">
        <v>51</v>
      </c>
      <c r="B329">
        <v>1064581</v>
      </c>
      <c r="C329" t="s">
        <v>2376</v>
      </c>
      <c r="D329" t="s">
        <v>2307</v>
      </c>
      <c r="E329" t="s">
        <v>54</v>
      </c>
      <c r="F329" t="s">
        <v>2060</v>
      </c>
      <c r="G329" t="s">
        <v>2308</v>
      </c>
      <c r="H329" t="s">
        <v>2308</v>
      </c>
      <c r="I329" t="s">
        <v>55</v>
      </c>
      <c r="J329" t="s">
        <v>2062</v>
      </c>
      <c r="K329" t="s">
        <v>2309</v>
      </c>
      <c r="L329" t="s">
        <v>2309</v>
      </c>
      <c r="M329" s="217">
        <v>506225</v>
      </c>
      <c r="N329" t="s">
        <v>123</v>
      </c>
      <c r="O329" t="s">
        <v>124</v>
      </c>
      <c r="P329" t="str">
        <f t="shared" si="152"/>
        <v>5</v>
      </c>
      <c r="Q329">
        <v>20515</v>
      </c>
      <c r="R329" t="s">
        <v>432</v>
      </c>
      <c r="S329" t="s">
        <v>433</v>
      </c>
      <c r="T329" t="s">
        <v>368</v>
      </c>
      <c r="U329" t="s">
        <v>61</v>
      </c>
      <c r="V329">
        <v>2023</v>
      </c>
      <c r="W329" t="s">
        <v>2306</v>
      </c>
      <c r="X329" t="s">
        <v>2377</v>
      </c>
      <c r="Y329" s="95">
        <v>43388</v>
      </c>
      <c r="Z329" t="s">
        <v>63</v>
      </c>
      <c r="AA329" t="s">
        <v>64</v>
      </c>
      <c r="AB329" t="s">
        <v>162</v>
      </c>
      <c r="AC329" t="s">
        <v>4458</v>
      </c>
      <c r="AD329" t="s">
        <v>2379</v>
      </c>
      <c r="AF329" t="s">
        <v>4459</v>
      </c>
      <c r="AG329" t="s">
        <v>2314</v>
      </c>
      <c r="AI329" s="146" t="e">
        <v>#N/A</v>
      </c>
      <c r="AJ329" t="str">
        <f t="shared" si="153"/>
        <v>Active</v>
      </c>
      <c r="AK329">
        <f t="shared" si="154"/>
        <v>1064581</v>
      </c>
      <c r="AL329" t="str">
        <f t="shared" si="155"/>
        <v>志賀 千鶴</v>
      </c>
      <c r="AM329" s="155" t="e">
        <f>+VLOOKUP($AK329,#REF!,3,0)</f>
        <v>#REF!</v>
      </c>
      <c r="AN329" t="e">
        <f t="shared" si="156"/>
        <v>#REF!</v>
      </c>
      <c r="AO329" s="154" t="s">
        <v>54</v>
      </c>
      <c r="AP329" t="e">
        <f>VLOOKUP(AM329,#REF!,2,0)</f>
        <v>#REF!</v>
      </c>
      <c r="AQ329" t="e">
        <f>VLOOKUP(AM329,#REF!,3,0)</f>
        <v>#REF!</v>
      </c>
      <c r="AR329" t="e">
        <f>VLOOKUP(AM329,#REF!,4,0)</f>
        <v>#REF!</v>
      </c>
      <c r="AS329" t="str">
        <f t="shared" si="150"/>
        <v>Oracle Consulting Services</v>
      </c>
      <c r="AT329" t="e">
        <f>VLOOKUP(AM329,#REF!,6,0)</f>
        <v>#REF!</v>
      </c>
      <c r="AU329" t="e">
        <f>VLOOKUP(AM329,#REF!,7,0)</f>
        <v>#REF!</v>
      </c>
      <c r="AV329" t="e">
        <f>VLOOKUP(AM329,#REF!,8,0)</f>
        <v>#REF!</v>
      </c>
      <c r="AW329" s="155">
        <v>506205</v>
      </c>
      <c r="AX329" t="str">
        <f>VLOOKUP($BA329,Jobcodemaster!$A:$J,4,0)</f>
        <v>IC3</v>
      </c>
      <c r="AY329" t="str">
        <f>VLOOKUP($BA329,Jobcodemaster!$A:$J,5,0)</f>
        <v>L5</v>
      </c>
      <c r="AZ329" t="str">
        <f t="shared" si="157"/>
        <v>5</v>
      </c>
      <c r="BA329" s="155">
        <f t="shared" si="158"/>
        <v>20515</v>
      </c>
      <c r="BB329" t="str">
        <f>VLOOKUP($BA329,Jobcodemaster!$A:$J,7,0)</f>
        <v>20515.Principal Consultant - IC3</v>
      </c>
      <c r="BC329" t="str">
        <f>VLOOKUP($BA329,Jobcodemaster!$A:$J,9,0)</f>
        <v>Principal Consultant</v>
      </c>
      <c r="BD329" t="str">
        <f>VLOOKUP($BA329,Jobcodemaster!$A:$J,2,0)</f>
        <v>Delivery</v>
      </c>
      <c r="BE329" t="str">
        <f>VLOOKUP($BA329,Jobcodemaster!$A:$J,3,0)</f>
        <v>B</v>
      </c>
      <c r="BF329" t="e">
        <f>VLOOKUP(AM329,#REF!,14,0)</f>
        <v>#REF!</v>
      </c>
      <c r="BG329" t="e">
        <f>VLOOKUP(AM329,#REF!,15,0)</f>
        <v>#REF!</v>
      </c>
      <c r="BH329" t="str">
        <f t="shared" si="159"/>
        <v>chizuru.shiga@oracle.com</v>
      </c>
      <c r="BI329" s="95">
        <f t="shared" si="160"/>
        <v>43388</v>
      </c>
      <c r="BJ329" t="str">
        <f t="shared" si="161"/>
        <v>C</v>
      </c>
      <c r="BK329" t="str">
        <f t="shared" si="162"/>
        <v>JP-Tokyo-OAC</v>
      </c>
      <c r="BL329" t="str">
        <f t="shared" si="163"/>
        <v>ACB</v>
      </c>
      <c r="BM329" t="str">
        <f t="shared" si="164"/>
        <v>ｼｶﾞ ﾁｽﾞﾙ</v>
      </c>
      <c r="BN329" t="str">
        <f t="shared" si="165"/>
        <v>Chizuru Shiga</v>
      </c>
      <c r="BO329" s="164">
        <f t="shared" si="166"/>
        <v>0</v>
      </c>
      <c r="BP329" t="str">
        <f t="shared" si="167"/>
        <v>しが ちづる</v>
      </c>
      <c r="BQ329" t="e">
        <f>VLOOKUP(AM329,#REF!,12,0)</f>
        <v>#REF!</v>
      </c>
      <c r="BS329" s="173" t="str">
        <f t="shared" si="168"/>
        <v>Y</v>
      </c>
      <c r="BT329" s="173" t="str">
        <f t="shared" si="168"/>
        <v/>
      </c>
      <c r="BU329" s="173" t="str">
        <f t="shared" si="168"/>
        <v/>
      </c>
      <c r="BV329" s="173" t="str">
        <f t="shared" si="168"/>
        <v/>
      </c>
      <c r="BW329" s="173" t="e">
        <f t="shared" si="169"/>
        <v>#REF!</v>
      </c>
      <c r="BX329" s="173" t="str">
        <f t="shared" si="170"/>
        <v>Y</v>
      </c>
      <c r="BY329" s="174">
        <f t="shared" si="171"/>
        <v>1064581</v>
      </c>
      <c r="BZ329" t="str">
        <f t="shared" si="172"/>
        <v>chizuru.shiga@oracle.com</v>
      </c>
      <c r="CA329" s="214">
        <f t="shared" si="173"/>
        <v>43574</v>
      </c>
      <c r="CB329">
        <f t="shared" si="174"/>
        <v>506205</v>
      </c>
      <c r="CC329" t="e">
        <f t="shared" si="175"/>
        <v>#REF!</v>
      </c>
      <c r="CD329" t="e">
        <f t="shared" si="151"/>
        <v>#REF!</v>
      </c>
      <c r="CE329" t="str">
        <f t="shared" si="176"/>
        <v>JPBG  - Oracle Corporation Japan</v>
      </c>
      <c r="CF329" t="str">
        <f t="shared" si="177"/>
        <v/>
      </c>
      <c r="CG329" t="str">
        <f t="shared" si="178"/>
        <v/>
      </c>
    </row>
    <row r="330" spans="1:85">
      <c r="A330" t="s">
        <v>51</v>
      </c>
      <c r="B330">
        <v>4040</v>
      </c>
      <c r="C330" t="s">
        <v>2382</v>
      </c>
      <c r="D330" t="s">
        <v>2307</v>
      </c>
      <c r="E330" t="s">
        <v>54</v>
      </c>
      <c r="F330" t="s">
        <v>2060</v>
      </c>
      <c r="G330" t="s">
        <v>2308</v>
      </c>
      <c r="H330" t="s">
        <v>2308</v>
      </c>
      <c r="I330" t="s">
        <v>55</v>
      </c>
      <c r="J330" t="s">
        <v>2062</v>
      </c>
      <c r="K330" t="s">
        <v>2309</v>
      </c>
      <c r="L330" t="s">
        <v>2309</v>
      </c>
      <c r="M330" s="217">
        <v>506225</v>
      </c>
      <c r="N330" t="s">
        <v>273</v>
      </c>
      <c r="O330" t="s">
        <v>274</v>
      </c>
      <c r="P330" t="str">
        <f t="shared" si="152"/>
        <v>4</v>
      </c>
      <c r="Q330">
        <v>20410</v>
      </c>
      <c r="R330" t="s">
        <v>542</v>
      </c>
      <c r="S330" t="s">
        <v>543</v>
      </c>
      <c r="T330" t="s">
        <v>368</v>
      </c>
      <c r="U330" t="s">
        <v>61</v>
      </c>
      <c r="V330">
        <v>2023</v>
      </c>
      <c r="W330" t="s">
        <v>2306</v>
      </c>
      <c r="X330" t="s">
        <v>2383</v>
      </c>
      <c r="Y330" s="95">
        <v>40269</v>
      </c>
      <c r="Z330" t="s">
        <v>201</v>
      </c>
      <c r="AA330" t="s">
        <v>64</v>
      </c>
      <c r="AB330" t="s">
        <v>150</v>
      </c>
      <c r="AC330" t="s">
        <v>4460</v>
      </c>
      <c r="AD330" t="s">
        <v>2385</v>
      </c>
      <c r="AF330" t="s">
        <v>2386</v>
      </c>
      <c r="AG330" t="s">
        <v>2314</v>
      </c>
      <c r="AI330" s="146" t="e">
        <v>#N/A</v>
      </c>
      <c r="AJ330" t="str">
        <f t="shared" si="153"/>
        <v>Active</v>
      </c>
      <c r="AK330">
        <f t="shared" si="154"/>
        <v>4040</v>
      </c>
      <c r="AL330" t="str">
        <f t="shared" si="155"/>
        <v>吉越 大祐</v>
      </c>
      <c r="AM330" s="155" t="e">
        <f>+VLOOKUP($AK330,#REF!,3,0)</f>
        <v>#REF!</v>
      </c>
      <c r="AN330" t="e">
        <f t="shared" si="156"/>
        <v>#REF!</v>
      </c>
      <c r="AO330" s="154" t="s">
        <v>54</v>
      </c>
      <c r="AP330" t="e">
        <f>VLOOKUP(AM330,#REF!,2,0)</f>
        <v>#REF!</v>
      </c>
      <c r="AQ330" t="e">
        <f>VLOOKUP(AM330,#REF!,3,0)</f>
        <v>#REF!</v>
      </c>
      <c r="AR330" t="e">
        <f>VLOOKUP(AM330,#REF!,4,0)</f>
        <v>#REF!</v>
      </c>
      <c r="AS330" t="str">
        <f t="shared" si="150"/>
        <v>Oracle Consulting Services</v>
      </c>
      <c r="AT330" t="e">
        <f>VLOOKUP(AM330,#REF!,6,0)</f>
        <v>#REF!</v>
      </c>
      <c r="AU330" t="e">
        <f>VLOOKUP(AM330,#REF!,7,0)</f>
        <v>#REF!</v>
      </c>
      <c r="AV330" t="e">
        <f>VLOOKUP(AM330,#REF!,8,0)</f>
        <v>#REF!</v>
      </c>
      <c r="AW330" s="155">
        <v>506205</v>
      </c>
      <c r="AX330" t="str">
        <f>VLOOKUP($BA330,Jobcodemaster!$A:$J,4,0)</f>
        <v>IC2</v>
      </c>
      <c r="AY330" t="str">
        <f>VLOOKUP($BA330,Jobcodemaster!$A:$J,5,0)</f>
        <v>L4</v>
      </c>
      <c r="AZ330" t="str">
        <f t="shared" si="157"/>
        <v>4</v>
      </c>
      <c r="BA330" s="155">
        <f t="shared" si="158"/>
        <v>20410</v>
      </c>
      <c r="BB330" t="str">
        <f>VLOOKUP($BA330,Jobcodemaster!$A:$J,7,0)</f>
        <v>20410.Senior Consultant - IC2</v>
      </c>
      <c r="BC330" t="str">
        <f>VLOOKUP($BA330,Jobcodemaster!$A:$J,9,0)</f>
        <v>Senior Consultant</v>
      </c>
      <c r="BD330" t="str">
        <f>VLOOKUP($BA330,Jobcodemaster!$A:$J,2,0)</f>
        <v>Delivery</v>
      </c>
      <c r="BE330" t="str">
        <f>VLOOKUP($BA330,Jobcodemaster!$A:$J,3,0)</f>
        <v>B</v>
      </c>
      <c r="BF330" t="e">
        <f>VLOOKUP(AM330,#REF!,14,0)</f>
        <v>#REF!</v>
      </c>
      <c r="BG330" t="e">
        <f>VLOOKUP(AM330,#REF!,15,0)</f>
        <v>#REF!</v>
      </c>
      <c r="BH330" t="str">
        <f t="shared" si="159"/>
        <v>daisuke.yoshikoshi@oracle.com</v>
      </c>
      <c r="BI330" s="95">
        <f t="shared" si="160"/>
        <v>40269</v>
      </c>
      <c r="BJ330" t="str">
        <f t="shared" si="161"/>
        <v>NG</v>
      </c>
      <c r="BK330" t="str">
        <f t="shared" si="162"/>
        <v>JP-Tokyo-OAC</v>
      </c>
      <c r="BL330" t="str">
        <f t="shared" si="163"/>
        <v>-</v>
      </c>
      <c r="BM330" t="str">
        <f t="shared" si="164"/>
        <v>ﾖｼｺｼ ﾀﾞｲｽｹ</v>
      </c>
      <c r="BN330" t="str">
        <f t="shared" si="165"/>
        <v>Daisuke Yoshikoshi</v>
      </c>
      <c r="BO330" s="164">
        <f t="shared" si="166"/>
        <v>0</v>
      </c>
      <c r="BP330" t="str">
        <f t="shared" si="167"/>
        <v>よしこし だいすけ</v>
      </c>
      <c r="BQ330" t="e">
        <f>VLOOKUP(AM330,#REF!,12,0)</f>
        <v>#REF!</v>
      </c>
      <c r="BS330" s="173" t="str">
        <f t="shared" si="168"/>
        <v>Y</v>
      </c>
      <c r="BT330" s="173" t="str">
        <f t="shared" si="168"/>
        <v/>
      </c>
      <c r="BU330" s="173" t="str">
        <f t="shared" si="168"/>
        <v/>
      </c>
      <c r="BV330" s="173" t="str">
        <f t="shared" si="168"/>
        <v/>
      </c>
      <c r="BW330" s="173" t="e">
        <f t="shared" si="169"/>
        <v>#REF!</v>
      </c>
      <c r="BX330" s="173" t="str">
        <f t="shared" si="170"/>
        <v>Y</v>
      </c>
      <c r="BY330" s="174">
        <f t="shared" si="171"/>
        <v>4040</v>
      </c>
      <c r="BZ330" t="str">
        <f t="shared" si="172"/>
        <v>daisuke.yoshikoshi@oracle.com</v>
      </c>
      <c r="CA330" s="214">
        <f t="shared" si="173"/>
        <v>43574</v>
      </c>
      <c r="CB330">
        <f t="shared" si="174"/>
        <v>506205</v>
      </c>
      <c r="CC330" t="e">
        <f t="shared" si="175"/>
        <v>#REF!</v>
      </c>
      <c r="CD330" t="e">
        <f t="shared" si="151"/>
        <v>#REF!</v>
      </c>
      <c r="CE330" t="str">
        <f t="shared" si="176"/>
        <v>JPBG  - Oracle Corporation Japan</v>
      </c>
      <c r="CF330" t="str">
        <f t="shared" si="177"/>
        <v/>
      </c>
      <c r="CG330" t="str">
        <f t="shared" si="178"/>
        <v/>
      </c>
    </row>
    <row r="331" spans="1:85">
      <c r="A331" t="s">
        <v>51</v>
      </c>
      <c r="B331">
        <v>1018027</v>
      </c>
      <c r="C331" t="s">
        <v>2388</v>
      </c>
      <c r="D331" t="s">
        <v>2307</v>
      </c>
      <c r="E331" t="s">
        <v>54</v>
      </c>
      <c r="F331" t="s">
        <v>2060</v>
      </c>
      <c r="G331" t="s">
        <v>2308</v>
      </c>
      <c r="H331" t="s">
        <v>2308</v>
      </c>
      <c r="I331" t="s">
        <v>55</v>
      </c>
      <c r="J331" t="s">
        <v>2062</v>
      </c>
      <c r="K331" t="s">
        <v>2309</v>
      </c>
      <c r="L331" t="s">
        <v>2309</v>
      </c>
      <c r="M331" s="217">
        <v>506225</v>
      </c>
      <c r="N331" t="s">
        <v>273</v>
      </c>
      <c r="O331" t="s">
        <v>274</v>
      </c>
      <c r="P331" t="str">
        <f t="shared" si="152"/>
        <v>4</v>
      </c>
      <c r="Q331">
        <v>20410</v>
      </c>
      <c r="R331" t="s">
        <v>542</v>
      </c>
      <c r="S331" t="s">
        <v>543</v>
      </c>
      <c r="T331" t="s">
        <v>368</v>
      </c>
      <c r="U331" t="s">
        <v>61</v>
      </c>
      <c r="V331">
        <v>2023</v>
      </c>
      <c r="W331" t="s">
        <v>2306</v>
      </c>
      <c r="X331" t="s">
        <v>2389</v>
      </c>
      <c r="Y331" s="95">
        <v>43160</v>
      </c>
      <c r="Z331" t="s">
        <v>63</v>
      </c>
      <c r="AA331" t="s">
        <v>64</v>
      </c>
      <c r="AB331" t="s">
        <v>150</v>
      </c>
      <c r="AC331" t="s">
        <v>4461</v>
      </c>
      <c r="AD331" t="s">
        <v>2391</v>
      </c>
      <c r="AF331" t="s">
        <v>2392</v>
      </c>
      <c r="AG331" t="s">
        <v>2314</v>
      </c>
      <c r="AI331" s="146" t="e">
        <v>#N/A</v>
      </c>
      <c r="AJ331" t="str">
        <f t="shared" si="153"/>
        <v>Active</v>
      </c>
      <c r="AK331">
        <f t="shared" si="154"/>
        <v>1018027</v>
      </c>
      <c r="AL331" t="str">
        <f t="shared" si="155"/>
        <v>中村 俊裕</v>
      </c>
      <c r="AM331" s="155" t="e">
        <f>+VLOOKUP($AK331,#REF!,3,0)</f>
        <v>#REF!</v>
      </c>
      <c r="AN331" t="e">
        <f t="shared" si="156"/>
        <v>#REF!</v>
      </c>
      <c r="AO331" s="154" t="s">
        <v>54</v>
      </c>
      <c r="AP331" t="e">
        <f>VLOOKUP(AM331,#REF!,2,0)</f>
        <v>#REF!</v>
      </c>
      <c r="AQ331" t="e">
        <f>VLOOKUP(AM331,#REF!,3,0)</f>
        <v>#REF!</v>
      </c>
      <c r="AR331" t="e">
        <f>VLOOKUP(AM331,#REF!,4,0)</f>
        <v>#REF!</v>
      </c>
      <c r="AS331" t="str">
        <f t="shared" si="150"/>
        <v>Oracle Consulting Services</v>
      </c>
      <c r="AT331" t="e">
        <f>VLOOKUP(AM331,#REF!,6,0)</f>
        <v>#REF!</v>
      </c>
      <c r="AU331" t="e">
        <f>VLOOKUP(AM331,#REF!,7,0)</f>
        <v>#REF!</v>
      </c>
      <c r="AV331" t="e">
        <f>VLOOKUP(AM331,#REF!,8,0)</f>
        <v>#REF!</v>
      </c>
      <c r="AW331" s="155">
        <v>506205</v>
      </c>
      <c r="AX331" t="str">
        <f>VLOOKUP($BA331,Jobcodemaster!$A:$J,4,0)</f>
        <v>IC2</v>
      </c>
      <c r="AY331" t="str">
        <f>VLOOKUP($BA331,Jobcodemaster!$A:$J,5,0)</f>
        <v>L4</v>
      </c>
      <c r="AZ331" t="str">
        <f t="shared" si="157"/>
        <v>4</v>
      </c>
      <c r="BA331" s="155">
        <f t="shared" si="158"/>
        <v>20410</v>
      </c>
      <c r="BB331" t="str">
        <f>VLOOKUP($BA331,Jobcodemaster!$A:$J,7,0)</f>
        <v>20410.Senior Consultant - IC2</v>
      </c>
      <c r="BC331" t="str">
        <f>VLOOKUP($BA331,Jobcodemaster!$A:$J,9,0)</f>
        <v>Senior Consultant</v>
      </c>
      <c r="BD331" t="str">
        <f>VLOOKUP($BA331,Jobcodemaster!$A:$J,2,0)</f>
        <v>Delivery</v>
      </c>
      <c r="BE331" t="str">
        <f>VLOOKUP($BA331,Jobcodemaster!$A:$J,3,0)</f>
        <v>B</v>
      </c>
      <c r="BF331" t="e">
        <f>VLOOKUP(AM331,#REF!,14,0)</f>
        <v>#REF!</v>
      </c>
      <c r="BG331" t="e">
        <f>VLOOKUP(AM331,#REF!,15,0)</f>
        <v>#REF!</v>
      </c>
      <c r="BH331" t="str">
        <f t="shared" si="159"/>
        <v>toshihiro.nakamura@oracle.com</v>
      </c>
      <c r="BI331" s="95">
        <f t="shared" si="160"/>
        <v>43160</v>
      </c>
      <c r="BJ331" t="str">
        <f t="shared" si="161"/>
        <v>C</v>
      </c>
      <c r="BK331" t="str">
        <f t="shared" si="162"/>
        <v>JP-Tokyo-OAC</v>
      </c>
      <c r="BL331" t="str">
        <f t="shared" si="163"/>
        <v>-</v>
      </c>
      <c r="BM331" t="str">
        <f t="shared" si="164"/>
        <v>ﾅｶﾑﾗ ﾄｼﾋﾛ</v>
      </c>
      <c r="BN331" t="str">
        <f t="shared" si="165"/>
        <v>Toshihiro Nakamura</v>
      </c>
      <c r="BO331" s="164">
        <f t="shared" si="166"/>
        <v>0</v>
      </c>
      <c r="BP331" t="str">
        <f t="shared" si="167"/>
        <v>なかむら としひろ</v>
      </c>
      <c r="BQ331" t="e">
        <f>VLOOKUP(AM331,#REF!,12,0)</f>
        <v>#REF!</v>
      </c>
      <c r="BS331" s="173" t="str">
        <f t="shared" si="168"/>
        <v>Y</v>
      </c>
      <c r="BT331" s="173" t="str">
        <f t="shared" si="168"/>
        <v/>
      </c>
      <c r="BU331" s="173" t="str">
        <f t="shared" si="168"/>
        <v/>
      </c>
      <c r="BV331" s="173" t="str">
        <f t="shared" si="168"/>
        <v/>
      </c>
      <c r="BW331" s="173" t="e">
        <f t="shared" si="169"/>
        <v>#REF!</v>
      </c>
      <c r="BX331" s="173" t="str">
        <f t="shared" si="170"/>
        <v>Y</v>
      </c>
      <c r="BY331" s="174">
        <f t="shared" si="171"/>
        <v>1018027</v>
      </c>
      <c r="BZ331" t="str">
        <f t="shared" si="172"/>
        <v>toshihiro.nakamura@oracle.com</v>
      </c>
      <c r="CA331" s="214">
        <f t="shared" si="173"/>
        <v>43574</v>
      </c>
      <c r="CB331">
        <f t="shared" si="174"/>
        <v>506205</v>
      </c>
      <c r="CC331" t="e">
        <f t="shared" si="175"/>
        <v>#REF!</v>
      </c>
      <c r="CD331" t="e">
        <f t="shared" si="151"/>
        <v>#REF!</v>
      </c>
      <c r="CE331" t="str">
        <f t="shared" si="176"/>
        <v>JPBG  - Oracle Corporation Japan</v>
      </c>
      <c r="CF331" t="str">
        <f t="shared" si="177"/>
        <v/>
      </c>
      <c r="CG331" t="str">
        <f t="shared" si="178"/>
        <v/>
      </c>
    </row>
    <row r="332" spans="1:85">
      <c r="A332" t="s">
        <v>51</v>
      </c>
      <c r="B332">
        <v>2020</v>
      </c>
      <c r="C332" t="s">
        <v>2394</v>
      </c>
      <c r="D332" t="s">
        <v>2395</v>
      </c>
      <c r="E332" t="s">
        <v>54</v>
      </c>
      <c r="F332" t="s">
        <v>2060</v>
      </c>
      <c r="G332" t="s">
        <v>2396</v>
      </c>
      <c r="H332" t="s">
        <v>2396</v>
      </c>
      <c r="I332" t="s">
        <v>55</v>
      </c>
      <c r="J332" t="s">
        <v>2062</v>
      </c>
      <c r="K332" t="s">
        <v>2397</v>
      </c>
      <c r="L332" t="s">
        <v>2397</v>
      </c>
      <c r="M332" s="217">
        <v>506225</v>
      </c>
      <c r="N332" t="s">
        <v>233</v>
      </c>
      <c r="O332" t="s">
        <v>234</v>
      </c>
      <c r="P332" t="str">
        <f t="shared" si="152"/>
        <v>8</v>
      </c>
      <c r="Q332">
        <v>21310</v>
      </c>
      <c r="R332" t="s">
        <v>581</v>
      </c>
      <c r="S332" t="s">
        <v>367</v>
      </c>
      <c r="T332" t="s">
        <v>60</v>
      </c>
      <c r="U332" t="s">
        <v>61</v>
      </c>
      <c r="V332">
        <v>1082126</v>
      </c>
      <c r="W332" t="s">
        <v>2058</v>
      </c>
      <c r="X332" t="s">
        <v>2398</v>
      </c>
      <c r="Y332" s="95">
        <v>36678</v>
      </c>
      <c r="Z332" t="s">
        <v>63</v>
      </c>
      <c r="AA332" t="s">
        <v>64</v>
      </c>
      <c r="AB332" t="s">
        <v>162</v>
      </c>
      <c r="AC332" t="s">
        <v>4462</v>
      </c>
      <c r="AD332" t="s">
        <v>2400</v>
      </c>
      <c r="AE332" t="s">
        <v>67</v>
      </c>
      <c r="AF332" t="s">
        <v>2402</v>
      </c>
      <c r="AG332" t="s">
        <v>2403</v>
      </c>
      <c r="AI332" s="146" t="e">
        <v>#N/A</v>
      </c>
      <c r="AJ332" t="str">
        <f t="shared" si="153"/>
        <v>Active</v>
      </c>
      <c r="AK332">
        <f t="shared" si="154"/>
        <v>2020</v>
      </c>
      <c r="AL332" t="str">
        <f t="shared" si="155"/>
        <v>地引 明秀</v>
      </c>
      <c r="AM332" s="155" t="e">
        <f>+VLOOKUP($AK332,#REF!,3,0)</f>
        <v>#REF!</v>
      </c>
      <c r="AN332" t="e">
        <f t="shared" si="156"/>
        <v>#REF!</v>
      </c>
      <c r="AO332" s="154" t="s">
        <v>54</v>
      </c>
      <c r="AP332" t="e">
        <f>VLOOKUP(AM332,#REF!,2,0)</f>
        <v>#REF!</v>
      </c>
      <c r="AQ332" t="e">
        <f>VLOOKUP(AM332,#REF!,3,0)</f>
        <v>#REF!</v>
      </c>
      <c r="AR332" t="e">
        <f>VLOOKUP(AM332,#REF!,4,0)</f>
        <v>#REF!</v>
      </c>
      <c r="AS332" t="str">
        <f t="shared" si="150"/>
        <v>Oracle Consulting Services</v>
      </c>
      <c r="AT332" t="e">
        <f>VLOOKUP(AM332,#REF!,6,0)</f>
        <v>#REF!</v>
      </c>
      <c r="AU332" t="e">
        <f>VLOOKUP(AM332,#REF!,7,0)</f>
        <v>#REF!</v>
      </c>
      <c r="AV332" t="e">
        <f>VLOOKUP(AM332,#REF!,8,0)</f>
        <v>#REF!</v>
      </c>
      <c r="AW332" s="155">
        <v>506205</v>
      </c>
      <c r="AX332" t="str">
        <f>VLOOKUP($BA332,Jobcodemaster!$A:$J,4,0)</f>
        <v>M4</v>
      </c>
      <c r="AY332" t="str">
        <f>VLOOKUP($BA332,Jobcodemaster!$A:$J,5,0)</f>
        <v>L8</v>
      </c>
      <c r="AZ332" t="str">
        <f t="shared" si="157"/>
        <v>8</v>
      </c>
      <c r="BA332" s="155">
        <f t="shared" si="158"/>
        <v>21310</v>
      </c>
      <c r="BB332" t="str">
        <f>VLOOKUP($BA332,Jobcodemaster!$A:$J,7,0)</f>
        <v>21310.Consulting Practice Director - M4</v>
      </c>
      <c r="BC332" t="str">
        <f>VLOOKUP($BA332,Jobcodemaster!$A:$J,9,0)</f>
        <v>Consulting Practice Director</v>
      </c>
      <c r="BD332" t="str">
        <f>VLOOKUP($BA332,Jobcodemaster!$A:$J,2,0)</f>
        <v>Practice</v>
      </c>
      <c r="BE332" t="str">
        <f>VLOOKUP($BA332,Jobcodemaster!$A:$J,3,0)</f>
        <v>B</v>
      </c>
      <c r="BF332" t="e">
        <f>VLOOKUP(AM332,#REF!,14,0)</f>
        <v>#REF!</v>
      </c>
      <c r="BG332" t="e">
        <f>VLOOKUP(AM332,#REF!,15,0)</f>
        <v>#REF!</v>
      </c>
      <c r="BH332" t="str">
        <f t="shared" si="159"/>
        <v>akihide.jibiki@oracle.com</v>
      </c>
      <c r="BI332" s="95">
        <f t="shared" si="160"/>
        <v>36678</v>
      </c>
      <c r="BJ332" t="str">
        <f t="shared" si="161"/>
        <v>C</v>
      </c>
      <c r="BK332" t="str">
        <f t="shared" si="162"/>
        <v>JP-Tokyo-OAC</v>
      </c>
      <c r="BL332" t="str">
        <f t="shared" si="163"/>
        <v>ACB</v>
      </c>
      <c r="BM332" t="str">
        <f t="shared" si="164"/>
        <v>ｼﾞﾋﾞｷ ｱｷﾋﾃﾞ</v>
      </c>
      <c r="BN332" t="str">
        <f t="shared" si="165"/>
        <v>Akihide Jibiki</v>
      </c>
      <c r="BO332" s="164" t="str">
        <f t="shared" si="166"/>
        <v>Y</v>
      </c>
      <c r="BP332" t="str">
        <f t="shared" si="167"/>
        <v>じびき あきひで</v>
      </c>
      <c r="BQ332" t="e">
        <f>VLOOKUP(AM332,#REF!,12,0)</f>
        <v>#REF!</v>
      </c>
      <c r="BS332" s="173" t="str">
        <f t="shared" si="168"/>
        <v>Y</v>
      </c>
      <c r="BT332" s="173" t="str">
        <f t="shared" si="168"/>
        <v/>
      </c>
      <c r="BU332" s="173" t="str">
        <f t="shared" si="168"/>
        <v/>
      </c>
      <c r="BV332" s="173" t="str">
        <f t="shared" si="168"/>
        <v/>
      </c>
      <c r="BW332" s="173" t="e">
        <f t="shared" si="169"/>
        <v>#REF!</v>
      </c>
      <c r="BX332" s="173" t="str">
        <f t="shared" si="170"/>
        <v>Y</v>
      </c>
      <c r="BY332" s="174">
        <f t="shared" si="171"/>
        <v>2020</v>
      </c>
      <c r="BZ332" t="str">
        <f t="shared" si="172"/>
        <v>akihide.jibiki@oracle.com</v>
      </c>
      <c r="CA332" s="214">
        <f t="shared" si="173"/>
        <v>43574</v>
      </c>
      <c r="CB332">
        <f t="shared" si="174"/>
        <v>506205</v>
      </c>
      <c r="CC332" t="e">
        <f t="shared" si="175"/>
        <v>#REF!</v>
      </c>
      <c r="CD332" t="e">
        <f t="shared" si="151"/>
        <v>#REF!</v>
      </c>
      <c r="CE332" t="str">
        <f t="shared" si="176"/>
        <v>JPBG  - Oracle Corporation Japan</v>
      </c>
      <c r="CF332" t="str">
        <f t="shared" si="177"/>
        <v/>
      </c>
      <c r="CG332" t="str">
        <f t="shared" si="178"/>
        <v/>
      </c>
    </row>
    <row r="333" spans="1:85">
      <c r="A333" t="s">
        <v>51</v>
      </c>
      <c r="B333">
        <v>4199</v>
      </c>
      <c r="C333" t="s">
        <v>2405</v>
      </c>
      <c r="D333" t="s">
        <v>2395</v>
      </c>
      <c r="E333" t="s">
        <v>54</v>
      </c>
      <c r="F333" t="s">
        <v>2060</v>
      </c>
      <c r="G333" t="s">
        <v>2396</v>
      </c>
      <c r="H333" t="s">
        <v>2396</v>
      </c>
      <c r="I333" t="s">
        <v>55</v>
      </c>
      <c r="J333" t="s">
        <v>2062</v>
      </c>
      <c r="K333" t="s">
        <v>2397</v>
      </c>
      <c r="L333" t="s">
        <v>2397</v>
      </c>
      <c r="M333" s="217">
        <v>506225</v>
      </c>
      <c r="N333" t="s">
        <v>243</v>
      </c>
      <c r="O333" t="s">
        <v>234</v>
      </c>
      <c r="P333" t="str">
        <f t="shared" si="152"/>
        <v>8</v>
      </c>
      <c r="Q333">
        <v>12612</v>
      </c>
      <c r="R333" t="s">
        <v>1512</v>
      </c>
      <c r="S333" t="s">
        <v>1513</v>
      </c>
      <c r="T333" t="s">
        <v>619</v>
      </c>
      <c r="U333" t="s">
        <v>61</v>
      </c>
      <c r="V333">
        <v>2020</v>
      </c>
      <c r="W333" t="s">
        <v>2394</v>
      </c>
      <c r="X333" t="s">
        <v>2406</v>
      </c>
      <c r="Y333" s="95">
        <v>40603</v>
      </c>
      <c r="Z333" t="s">
        <v>63</v>
      </c>
      <c r="AA333" t="s">
        <v>118</v>
      </c>
      <c r="AB333" t="s">
        <v>162</v>
      </c>
      <c r="AC333" t="s">
        <v>4463</v>
      </c>
      <c r="AD333" t="s">
        <v>2408</v>
      </c>
      <c r="AF333" t="s">
        <v>2409</v>
      </c>
      <c r="AG333" t="s">
        <v>2403</v>
      </c>
      <c r="AI333" s="146" t="e">
        <v>#N/A</v>
      </c>
      <c r="AJ333" t="str">
        <f t="shared" si="153"/>
        <v>Active</v>
      </c>
      <c r="AK333">
        <f t="shared" si="154"/>
        <v>4199</v>
      </c>
      <c r="AL333" t="str">
        <f t="shared" si="155"/>
        <v>石井 浩靖</v>
      </c>
      <c r="AM333" s="155" t="e">
        <f>+VLOOKUP($AK333,#REF!,3,0)</f>
        <v>#REF!</v>
      </c>
      <c r="AN333" t="e">
        <f t="shared" si="156"/>
        <v>#REF!</v>
      </c>
      <c r="AO333" s="154" t="s">
        <v>54</v>
      </c>
      <c r="AP333" t="e">
        <f>VLOOKUP(AM333,#REF!,2,0)</f>
        <v>#REF!</v>
      </c>
      <c r="AQ333" t="e">
        <f>VLOOKUP(AM333,#REF!,3,0)</f>
        <v>#REF!</v>
      </c>
      <c r="AR333" t="e">
        <f>VLOOKUP(AM333,#REF!,4,0)</f>
        <v>#REF!</v>
      </c>
      <c r="AS333" t="str">
        <f t="shared" si="150"/>
        <v>Oracle Consulting Services</v>
      </c>
      <c r="AT333" t="e">
        <f>VLOOKUP(AM333,#REF!,6,0)</f>
        <v>#REF!</v>
      </c>
      <c r="AU333" t="e">
        <f>VLOOKUP(AM333,#REF!,7,0)</f>
        <v>#REF!</v>
      </c>
      <c r="AV333" t="e">
        <f>VLOOKUP(AM333,#REF!,8,0)</f>
        <v>#REF!</v>
      </c>
      <c r="AW333" s="155">
        <v>506205</v>
      </c>
      <c r="AX333" t="str">
        <f>VLOOKUP($BA333,Jobcodemaster!$A:$J,4,0)</f>
        <v>IC5</v>
      </c>
      <c r="AY333" t="str">
        <f>VLOOKUP($BA333,Jobcodemaster!$A:$J,5,0)</f>
        <v>L8</v>
      </c>
      <c r="AZ333" t="str">
        <f t="shared" si="157"/>
        <v>8</v>
      </c>
      <c r="BA333" s="155">
        <f t="shared" si="158"/>
        <v>12612</v>
      </c>
      <c r="BB333" t="str">
        <f>VLOOKUP($BA333,Jobcodemaster!$A:$J,7,0)</f>
        <v>12612.Consulting Project Technical Director - IC5</v>
      </c>
      <c r="BC333" t="str">
        <f>VLOOKUP($BA333,Jobcodemaster!$A:$J,9,0)</f>
        <v>Consulting Project Technical Director</v>
      </c>
      <c r="BD333" t="str">
        <f>VLOOKUP($BA333,Jobcodemaster!$A:$J,2,0)</f>
        <v>Project</v>
      </c>
      <c r="BE333" t="str">
        <f>VLOOKUP($BA333,Jobcodemaster!$A:$J,3,0)</f>
        <v>B</v>
      </c>
      <c r="BF333" t="e">
        <f>VLOOKUP(AM333,#REF!,14,0)</f>
        <v>#REF!</v>
      </c>
      <c r="BG333" t="e">
        <f>VLOOKUP(AM333,#REF!,15,0)</f>
        <v>#REF!</v>
      </c>
      <c r="BH333" t="str">
        <f t="shared" si="159"/>
        <v>hiroyasu.ishii@oracle.com</v>
      </c>
      <c r="BI333" s="95">
        <f t="shared" si="160"/>
        <v>40603</v>
      </c>
      <c r="BJ333" t="str">
        <f t="shared" si="161"/>
        <v>C</v>
      </c>
      <c r="BK333" t="str">
        <f t="shared" si="162"/>
        <v>JP-Tokyo-Akasaka Office</v>
      </c>
      <c r="BL333" t="str">
        <f t="shared" si="163"/>
        <v>ACB</v>
      </c>
      <c r="BM333" t="str">
        <f t="shared" si="164"/>
        <v>ｲｼｲ ﾋﾛﾔｽ</v>
      </c>
      <c r="BN333" t="str">
        <f t="shared" si="165"/>
        <v>Hiroyasu Ishii</v>
      </c>
      <c r="BO333" s="164">
        <f t="shared" si="166"/>
        <v>0</v>
      </c>
      <c r="BP333" t="str">
        <f t="shared" si="167"/>
        <v>いしい ひろやす</v>
      </c>
      <c r="BQ333" t="e">
        <f>VLOOKUP(AM333,#REF!,12,0)</f>
        <v>#REF!</v>
      </c>
      <c r="BS333" s="173" t="str">
        <f t="shared" si="168"/>
        <v>Y</v>
      </c>
      <c r="BT333" s="173" t="str">
        <f t="shared" si="168"/>
        <v/>
      </c>
      <c r="BU333" s="173" t="str">
        <f t="shared" si="168"/>
        <v/>
      </c>
      <c r="BV333" s="173" t="str">
        <f t="shared" si="168"/>
        <v/>
      </c>
      <c r="BW333" s="173" t="e">
        <f t="shared" si="169"/>
        <v>#REF!</v>
      </c>
      <c r="BX333" s="173" t="str">
        <f t="shared" si="170"/>
        <v>Y</v>
      </c>
      <c r="BY333" s="174">
        <f t="shared" si="171"/>
        <v>4199</v>
      </c>
      <c r="BZ333" t="str">
        <f t="shared" si="172"/>
        <v>hiroyasu.ishii@oracle.com</v>
      </c>
      <c r="CA333" s="214">
        <f t="shared" si="173"/>
        <v>43574</v>
      </c>
      <c r="CB333">
        <f t="shared" si="174"/>
        <v>506205</v>
      </c>
      <c r="CC333" t="e">
        <f t="shared" si="175"/>
        <v>#REF!</v>
      </c>
      <c r="CD333" t="e">
        <f t="shared" si="151"/>
        <v>#REF!</v>
      </c>
      <c r="CE333" t="str">
        <f t="shared" si="176"/>
        <v>JPBG  - Oracle Corporation Japan</v>
      </c>
      <c r="CF333" t="str">
        <f t="shared" si="177"/>
        <v/>
      </c>
      <c r="CG333" t="str">
        <f t="shared" si="178"/>
        <v/>
      </c>
    </row>
    <row r="334" spans="1:85">
      <c r="A334" t="s">
        <v>51</v>
      </c>
      <c r="B334">
        <v>1348</v>
      </c>
      <c r="C334" t="s">
        <v>2411</v>
      </c>
      <c r="D334" t="s">
        <v>2395</v>
      </c>
      <c r="E334" t="s">
        <v>54</v>
      </c>
      <c r="F334" t="s">
        <v>2060</v>
      </c>
      <c r="G334" t="s">
        <v>2396</v>
      </c>
      <c r="H334" t="s">
        <v>2396</v>
      </c>
      <c r="I334" t="s">
        <v>55</v>
      </c>
      <c r="J334" t="s">
        <v>2062</v>
      </c>
      <c r="K334" t="s">
        <v>2397</v>
      </c>
      <c r="L334" t="s">
        <v>2397</v>
      </c>
      <c r="M334" s="217">
        <v>506225</v>
      </c>
      <c r="N334" t="s">
        <v>169</v>
      </c>
      <c r="O334" t="s">
        <v>170</v>
      </c>
      <c r="P334" t="str">
        <f t="shared" si="152"/>
        <v>7</v>
      </c>
      <c r="Q334">
        <v>21640</v>
      </c>
      <c r="R334" t="s">
        <v>1172</v>
      </c>
      <c r="S334" t="s">
        <v>1173</v>
      </c>
      <c r="T334" t="s">
        <v>529</v>
      </c>
      <c r="U334" t="s">
        <v>61</v>
      </c>
      <c r="V334">
        <v>2020</v>
      </c>
      <c r="W334" t="s">
        <v>2394</v>
      </c>
      <c r="X334" t="s">
        <v>2412</v>
      </c>
      <c r="Y334" s="95">
        <v>35735</v>
      </c>
      <c r="Z334" t="s">
        <v>63</v>
      </c>
      <c r="AA334" t="s">
        <v>118</v>
      </c>
      <c r="AB334" t="s">
        <v>162</v>
      </c>
      <c r="AC334" t="s">
        <v>4464</v>
      </c>
      <c r="AD334" t="s">
        <v>2414</v>
      </c>
      <c r="AF334" t="s">
        <v>2415</v>
      </c>
      <c r="AG334" t="s">
        <v>2403</v>
      </c>
      <c r="AI334" s="146" t="e">
        <v>#N/A</v>
      </c>
      <c r="AJ334" t="str">
        <f t="shared" si="153"/>
        <v>Active</v>
      </c>
      <c r="AK334">
        <f t="shared" si="154"/>
        <v>1348</v>
      </c>
      <c r="AL334" t="str">
        <f t="shared" si="155"/>
        <v>永島 登</v>
      </c>
      <c r="AM334" s="155" t="e">
        <f>+VLOOKUP($AK334,#REF!,3,0)</f>
        <v>#REF!</v>
      </c>
      <c r="AN334" t="e">
        <f t="shared" si="156"/>
        <v>#REF!</v>
      </c>
      <c r="AO334" s="154" t="s">
        <v>54</v>
      </c>
      <c r="AP334" t="e">
        <f>VLOOKUP(AM334,#REF!,2,0)</f>
        <v>#REF!</v>
      </c>
      <c r="AQ334" t="e">
        <f>VLOOKUP(AM334,#REF!,3,0)</f>
        <v>#REF!</v>
      </c>
      <c r="AR334" t="e">
        <f>VLOOKUP(AM334,#REF!,4,0)</f>
        <v>#REF!</v>
      </c>
      <c r="AS334" t="str">
        <f t="shared" si="150"/>
        <v>Oracle Consulting Services</v>
      </c>
      <c r="AT334" t="e">
        <f>VLOOKUP(AM334,#REF!,6,0)</f>
        <v>#REF!</v>
      </c>
      <c r="AU334" t="e">
        <f>VLOOKUP(AM334,#REF!,7,0)</f>
        <v>#REF!</v>
      </c>
      <c r="AV334" t="e">
        <f>VLOOKUP(AM334,#REF!,8,0)</f>
        <v>#REF!</v>
      </c>
      <c r="AW334" s="155">
        <v>506205</v>
      </c>
      <c r="AX334" t="str">
        <f>VLOOKUP($BA334,Jobcodemaster!$A:$J,4,0)</f>
        <v>IC4</v>
      </c>
      <c r="AY334" t="str">
        <f>VLOOKUP($BA334,Jobcodemaster!$A:$J,5,0)</f>
        <v>L7</v>
      </c>
      <c r="AZ334" t="str">
        <f t="shared" si="157"/>
        <v>7</v>
      </c>
      <c r="BA334" s="155">
        <f t="shared" si="158"/>
        <v>21640</v>
      </c>
      <c r="BB334" t="str">
        <f>VLOOKUP($BA334,Jobcodemaster!$A:$J,7,0)</f>
        <v>21640.Consulting Solution Manager - IC4</v>
      </c>
      <c r="BC334" t="str">
        <f>VLOOKUP($BA334,Jobcodemaster!$A:$J,9,0)</f>
        <v>Consulting Solution Manager</v>
      </c>
      <c r="BD334" t="str">
        <f>VLOOKUP($BA334,Jobcodemaster!$A:$J,2,0)</f>
        <v>Solution</v>
      </c>
      <c r="BE334" t="str">
        <f>VLOOKUP($BA334,Jobcodemaster!$A:$J,3,0)</f>
        <v>B</v>
      </c>
      <c r="BF334" t="e">
        <f>VLOOKUP(AM334,#REF!,14,0)</f>
        <v>#REF!</v>
      </c>
      <c r="BG334" t="e">
        <f>VLOOKUP(AM334,#REF!,15,0)</f>
        <v>#REF!</v>
      </c>
      <c r="BH334" t="str">
        <f t="shared" si="159"/>
        <v>noboru.nagashima@oracle.com</v>
      </c>
      <c r="BI334" s="95">
        <f t="shared" si="160"/>
        <v>35735</v>
      </c>
      <c r="BJ334" t="str">
        <f t="shared" si="161"/>
        <v>C</v>
      </c>
      <c r="BK334" t="str">
        <f t="shared" si="162"/>
        <v>JP-Tokyo-Akasaka Office</v>
      </c>
      <c r="BL334" t="str">
        <f t="shared" si="163"/>
        <v>ACB</v>
      </c>
      <c r="BM334" t="str">
        <f t="shared" si="164"/>
        <v>ﾅｶﾞｼﾏ ﾉﾎﾞﾙ</v>
      </c>
      <c r="BN334" t="str">
        <f t="shared" si="165"/>
        <v>Noboru Nagashima</v>
      </c>
      <c r="BO334" s="164">
        <f t="shared" si="166"/>
        <v>0</v>
      </c>
      <c r="BP334" t="str">
        <f t="shared" si="167"/>
        <v>ながしま のぼる</v>
      </c>
      <c r="BQ334" t="e">
        <f>VLOOKUP(AM334,#REF!,12,0)</f>
        <v>#REF!</v>
      </c>
      <c r="BS334" s="173" t="str">
        <f t="shared" si="168"/>
        <v>Y</v>
      </c>
      <c r="BT334" s="173" t="str">
        <f t="shared" si="168"/>
        <v/>
      </c>
      <c r="BU334" s="173" t="str">
        <f t="shared" si="168"/>
        <v/>
      </c>
      <c r="BV334" s="173" t="str">
        <f t="shared" si="168"/>
        <v/>
      </c>
      <c r="BW334" s="173" t="e">
        <f t="shared" si="169"/>
        <v>#REF!</v>
      </c>
      <c r="BX334" s="173" t="str">
        <f t="shared" si="170"/>
        <v>Y</v>
      </c>
      <c r="BY334" s="174">
        <f t="shared" si="171"/>
        <v>1348</v>
      </c>
      <c r="BZ334" t="str">
        <f t="shared" si="172"/>
        <v>noboru.nagashima@oracle.com</v>
      </c>
      <c r="CA334" s="214">
        <f t="shared" si="173"/>
        <v>43574</v>
      </c>
      <c r="CB334">
        <f t="shared" si="174"/>
        <v>506205</v>
      </c>
      <c r="CC334" t="e">
        <f t="shared" si="175"/>
        <v>#REF!</v>
      </c>
      <c r="CD334" t="e">
        <f t="shared" si="151"/>
        <v>#REF!</v>
      </c>
      <c r="CE334" t="str">
        <f t="shared" si="176"/>
        <v>JPBG  - Oracle Corporation Japan</v>
      </c>
      <c r="CF334" t="str">
        <f t="shared" si="177"/>
        <v/>
      </c>
      <c r="CG334" t="str">
        <f t="shared" si="178"/>
        <v/>
      </c>
    </row>
    <row r="335" spans="1:85">
      <c r="A335" t="s">
        <v>51</v>
      </c>
      <c r="B335">
        <v>1009168</v>
      </c>
      <c r="C335" t="s">
        <v>2417</v>
      </c>
      <c r="D335" t="s">
        <v>2395</v>
      </c>
      <c r="E335" t="s">
        <v>54</v>
      </c>
      <c r="F335" t="s">
        <v>2060</v>
      </c>
      <c r="G335" t="s">
        <v>2396</v>
      </c>
      <c r="H335" t="s">
        <v>2396</v>
      </c>
      <c r="I335" t="s">
        <v>55</v>
      </c>
      <c r="J335" t="s">
        <v>2062</v>
      </c>
      <c r="K335" t="s">
        <v>2397</v>
      </c>
      <c r="L335" t="s">
        <v>2397</v>
      </c>
      <c r="M335" s="217">
        <v>506225</v>
      </c>
      <c r="N335" t="s">
        <v>169</v>
      </c>
      <c r="O335" t="s">
        <v>170</v>
      </c>
      <c r="P335" t="str">
        <f t="shared" si="152"/>
        <v>7</v>
      </c>
      <c r="Q335">
        <v>21640</v>
      </c>
      <c r="R335" t="s">
        <v>1172</v>
      </c>
      <c r="S335" t="s">
        <v>1173</v>
      </c>
      <c r="T335" t="s">
        <v>529</v>
      </c>
      <c r="U335" t="s">
        <v>61</v>
      </c>
      <c r="V335">
        <v>2020</v>
      </c>
      <c r="W335" t="s">
        <v>2394</v>
      </c>
      <c r="X335" t="s">
        <v>2418</v>
      </c>
      <c r="Y335" s="95">
        <v>43132</v>
      </c>
      <c r="Z335" t="s">
        <v>63</v>
      </c>
      <c r="AA335" t="s">
        <v>64</v>
      </c>
      <c r="AB335" t="s">
        <v>119</v>
      </c>
      <c r="AC335" t="s">
        <v>4465</v>
      </c>
      <c r="AD335" t="s">
        <v>2420</v>
      </c>
      <c r="AF335" t="s">
        <v>2421</v>
      </c>
      <c r="AG335" t="s">
        <v>2403</v>
      </c>
      <c r="AI335" s="146" t="e">
        <v>#N/A</v>
      </c>
      <c r="AJ335" t="str">
        <f t="shared" si="153"/>
        <v>Active</v>
      </c>
      <c r="AK335">
        <f t="shared" si="154"/>
        <v>1009168</v>
      </c>
      <c r="AL335" t="str">
        <f t="shared" si="155"/>
        <v>伊奈 伸晃</v>
      </c>
      <c r="AM335" s="155" t="e">
        <f>+VLOOKUP($AK335,#REF!,3,0)</f>
        <v>#REF!</v>
      </c>
      <c r="AN335" t="e">
        <f t="shared" si="156"/>
        <v>#REF!</v>
      </c>
      <c r="AO335" s="154" t="s">
        <v>54</v>
      </c>
      <c r="AP335" t="e">
        <f>VLOOKUP(AM335,#REF!,2,0)</f>
        <v>#REF!</v>
      </c>
      <c r="AQ335" t="e">
        <f>VLOOKUP(AM335,#REF!,3,0)</f>
        <v>#REF!</v>
      </c>
      <c r="AR335" t="e">
        <f>VLOOKUP(AM335,#REF!,4,0)</f>
        <v>#REF!</v>
      </c>
      <c r="AS335" t="str">
        <f t="shared" si="150"/>
        <v>Oracle Consulting Services</v>
      </c>
      <c r="AT335" t="e">
        <f>VLOOKUP(AM335,#REF!,6,0)</f>
        <v>#REF!</v>
      </c>
      <c r="AU335" t="e">
        <f>VLOOKUP(AM335,#REF!,7,0)</f>
        <v>#REF!</v>
      </c>
      <c r="AV335" t="e">
        <f>VLOOKUP(AM335,#REF!,8,0)</f>
        <v>#REF!</v>
      </c>
      <c r="AW335" s="155">
        <v>506205</v>
      </c>
      <c r="AX335" t="str">
        <f>VLOOKUP($BA335,Jobcodemaster!$A:$J,4,0)</f>
        <v>IC4</v>
      </c>
      <c r="AY335" t="str">
        <f>VLOOKUP($BA335,Jobcodemaster!$A:$J,5,0)</f>
        <v>L7</v>
      </c>
      <c r="AZ335" t="str">
        <f t="shared" si="157"/>
        <v>7</v>
      </c>
      <c r="BA335" s="155">
        <f t="shared" si="158"/>
        <v>21640</v>
      </c>
      <c r="BB335" t="str">
        <f>VLOOKUP($BA335,Jobcodemaster!$A:$J,7,0)</f>
        <v>21640.Consulting Solution Manager - IC4</v>
      </c>
      <c r="BC335" t="str">
        <f>VLOOKUP($BA335,Jobcodemaster!$A:$J,9,0)</f>
        <v>Consulting Solution Manager</v>
      </c>
      <c r="BD335" t="str">
        <f>VLOOKUP($BA335,Jobcodemaster!$A:$J,2,0)</f>
        <v>Solution</v>
      </c>
      <c r="BE335" t="str">
        <f>VLOOKUP($BA335,Jobcodemaster!$A:$J,3,0)</f>
        <v>B</v>
      </c>
      <c r="BF335" t="e">
        <f>VLOOKUP(AM335,#REF!,14,0)</f>
        <v>#REF!</v>
      </c>
      <c r="BG335" t="e">
        <f>VLOOKUP(AM335,#REF!,15,0)</f>
        <v>#REF!</v>
      </c>
      <c r="BH335" t="str">
        <f t="shared" si="159"/>
        <v>nobuaki.ina@oracle.com</v>
      </c>
      <c r="BI335" s="95">
        <f t="shared" si="160"/>
        <v>43132</v>
      </c>
      <c r="BJ335" t="str">
        <f t="shared" si="161"/>
        <v>C</v>
      </c>
      <c r="BK335" t="str">
        <f t="shared" si="162"/>
        <v>JP-Tokyo-OAC</v>
      </c>
      <c r="BL335" t="str">
        <f t="shared" si="163"/>
        <v>OAC</v>
      </c>
      <c r="BM335" t="str">
        <f t="shared" si="164"/>
        <v>ｲﾅ ﾉﾌﾞｱｷ</v>
      </c>
      <c r="BN335" t="str">
        <f t="shared" si="165"/>
        <v>Nobuaki Ina</v>
      </c>
      <c r="BO335" s="164">
        <f t="shared" si="166"/>
        <v>0</v>
      </c>
      <c r="BP335" t="str">
        <f t="shared" si="167"/>
        <v>いな のぶあき</v>
      </c>
      <c r="BQ335" t="e">
        <f>VLOOKUP(AM335,#REF!,12,0)</f>
        <v>#REF!</v>
      </c>
      <c r="BS335" s="173" t="str">
        <f t="shared" si="168"/>
        <v>Y</v>
      </c>
      <c r="BT335" s="173" t="str">
        <f t="shared" si="168"/>
        <v/>
      </c>
      <c r="BU335" s="173" t="str">
        <f t="shared" si="168"/>
        <v/>
      </c>
      <c r="BV335" s="173" t="str">
        <f t="shared" si="168"/>
        <v/>
      </c>
      <c r="BW335" s="173" t="e">
        <f t="shared" si="169"/>
        <v>#REF!</v>
      </c>
      <c r="BX335" s="173" t="str">
        <f t="shared" si="170"/>
        <v>Y</v>
      </c>
      <c r="BY335" s="174">
        <f t="shared" si="171"/>
        <v>1009168</v>
      </c>
      <c r="BZ335" t="str">
        <f t="shared" si="172"/>
        <v>nobuaki.ina@oracle.com</v>
      </c>
      <c r="CA335" s="214">
        <f t="shared" si="173"/>
        <v>43574</v>
      </c>
      <c r="CB335">
        <f t="shared" si="174"/>
        <v>506205</v>
      </c>
      <c r="CC335" t="e">
        <f t="shared" si="175"/>
        <v>#REF!</v>
      </c>
      <c r="CD335" t="e">
        <f t="shared" si="151"/>
        <v>#REF!</v>
      </c>
      <c r="CE335" t="str">
        <f t="shared" si="176"/>
        <v>JPBG  - Oracle Corporation Japan</v>
      </c>
      <c r="CF335" t="str">
        <f t="shared" si="177"/>
        <v/>
      </c>
      <c r="CG335" t="str">
        <f t="shared" si="178"/>
        <v/>
      </c>
    </row>
    <row r="336" spans="1:85">
      <c r="A336" t="s">
        <v>51</v>
      </c>
      <c r="B336">
        <v>3552</v>
      </c>
      <c r="C336" t="s">
        <v>2423</v>
      </c>
      <c r="D336" t="s">
        <v>2395</v>
      </c>
      <c r="E336" t="s">
        <v>54</v>
      </c>
      <c r="F336" t="s">
        <v>2060</v>
      </c>
      <c r="G336" t="s">
        <v>2396</v>
      </c>
      <c r="H336" t="s">
        <v>2396</v>
      </c>
      <c r="I336" t="s">
        <v>55</v>
      </c>
      <c r="J336" t="s">
        <v>2062</v>
      </c>
      <c r="K336" t="s">
        <v>2397</v>
      </c>
      <c r="L336" t="s">
        <v>2397</v>
      </c>
      <c r="M336" s="217">
        <v>506225</v>
      </c>
      <c r="N336" t="s">
        <v>123</v>
      </c>
      <c r="O336" t="s">
        <v>158</v>
      </c>
      <c r="P336" t="str">
        <f t="shared" si="152"/>
        <v>6</v>
      </c>
      <c r="Q336">
        <v>20610</v>
      </c>
      <c r="R336" t="s">
        <v>590</v>
      </c>
      <c r="S336" t="s">
        <v>591</v>
      </c>
      <c r="T336" t="s">
        <v>368</v>
      </c>
      <c r="U336" t="s">
        <v>61</v>
      </c>
      <c r="V336">
        <v>2020</v>
      </c>
      <c r="W336" t="s">
        <v>2394</v>
      </c>
      <c r="X336" t="s">
        <v>2424</v>
      </c>
      <c r="Y336" s="95">
        <v>39387</v>
      </c>
      <c r="Z336" t="s">
        <v>63</v>
      </c>
      <c r="AA336" t="s">
        <v>64</v>
      </c>
      <c r="AB336" t="s">
        <v>150</v>
      </c>
      <c r="AC336" t="s">
        <v>4466</v>
      </c>
      <c r="AD336" t="s">
        <v>2426</v>
      </c>
      <c r="AF336" t="s">
        <v>2427</v>
      </c>
      <c r="AG336" t="s">
        <v>2403</v>
      </c>
      <c r="AI336" s="146" t="e">
        <v>#N/A</v>
      </c>
      <c r="AJ336" t="str">
        <f t="shared" si="153"/>
        <v>Active</v>
      </c>
      <c r="AK336">
        <f t="shared" si="154"/>
        <v>3552</v>
      </c>
      <c r="AL336" t="str">
        <f t="shared" si="155"/>
        <v>田中 ゆみ</v>
      </c>
      <c r="AM336" s="155" t="e">
        <f>+VLOOKUP($AK336,#REF!,3,0)</f>
        <v>#REF!</v>
      </c>
      <c r="AN336" t="e">
        <f t="shared" si="156"/>
        <v>#REF!</v>
      </c>
      <c r="AO336" s="154" t="s">
        <v>54</v>
      </c>
      <c r="AP336" t="e">
        <f>VLOOKUP(AM336,#REF!,2,0)</f>
        <v>#REF!</v>
      </c>
      <c r="AQ336" t="e">
        <f>VLOOKUP(AM336,#REF!,3,0)</f>
        <v>#REF!</v>
      </c>
      <c r="AR336" t="e">
        <f>VLOOKUP(AM336,#REF!,4,0)</f>
        <v>#REF!</v>
      </c>
      <c r="AS336" t="str">
        <f t="shared" si="150"/>
        <v>Oracle Consulting Services</v>
      </c>
      <c r="AT336" t="e">
        <f>VLOOKUP(AM336,#REF!,6,0)</f>
        <v>#REF!</v>
      </c>
      <c r="AU336" t="e">
        <f>VLOOKUP(AM336,#REF!,7,0)</f>
        <v>#REF!</v>
      </c>
      <c r="AV336" t="e">
        <f>VLOOKUP(AM336,#REF!,8,0)</f>
        <v>#REF!</v>
      </c>
      <c r="AW336" s="155">
        <v>506205</v>
      </c>
      <c r="AX336" t="str">
        <f>VLOOKUP($BA336,Jobcodemaster!$A:$J,4,0)</f>
        <v>IC3</v>
      </c>
      <c r="AY336" t="str">
        <f>VLOOKUP($BA336,Jobcodemaster!$A:$J,5,0)</f>
        <v>L6</v>
      </c>
      <c r="AZ336" t="str">
        <f t="shared" si="157"/>
        <v>6</v>
      </c>
      <c r="BA336" s="155">
        <f t="shared" si="158"/>
        <v>20610</v>
      </c>
      <c r="BB336" t="str">
        <f>VLOOKUP($BA336,Jobcodemaster!$A:$J,7,0)</f>
        <v>20610.Senior Principal Consultant - IC3</v>
      </c>
      <c r="BC336" t="str">
        <f>VLOOKUP($BA336,Jobcodemaster!$A:$J,9,0)</f>
        <v>Senior Principal Consultant</v>
      </c>
      <c r="BD336" t="str">
        <f>VLOOKUP($BA336,Jobcodemaster!$A:$J,2,0)</f>
        <v>Delivery</v>
      </c>
      <c r="BE336" t="str">
        <f>VLOOKUP($BA336,Jobcodemaster!$A:$J,3,0)</f>
        <v>B</v>
      </c>
      <c r="BF336" t="e">
        <f>VLOOKUP(AM336,#REF!,14,0)</f>
        <v>#REF!</v>
      </c>
      <c r="BG336" t="e">
        <f>VLOOKUP(AM336,#REF!,15,0)</f>
        <v>#REF!</v>
      </c>
      <c r="BH336" t="str">
        <f t="shared" si="159"/>
        <v>yumi.tanaka@oracle.com</v>
      </c>
      <c r="BI336" s="95">
        <f t="shared" si="160"/>
        <v>39387</v>
      </c>
      <c r="BJ336" t="str">
        <f t="shared" si="161"/>
        <v>C</v>
      </c>
      <c r="BK336" t="str">
        <f t="shared" si="162"/>
        <v>JP-Tokyo-OAC</v>
      </c>
      <c r="BL336" t="str">
        <f t="shared" si="163"/>
        <v>-</v>
      </c>
      <c r="BM336" t="str">
        <f t="shared" si="164"/>
        <v>ﾀﾅｶ ﾕﾐ</v>
      </c>
      <c r="BN336" t="str">
        <f t="shared" si="165"/>
        <v>Yumi Tanaka</v>
      </c>
      <c r="BO336" s="164">
        <f t="shared" si="166"/>
        <v>0</v>
      </c>
      <c r="BP336" t="str">
        <f t="shared" si="167"/>
        <v>たなか ゆみ</v>
      </c>
      <c r="BQ336" t="e">
        <f>VLOOKUP(AM336,#REF!,12,0)</f>
        <v>#REF!</v>
      </c>
      <c r="BS336" s="173" t="str">
        <f t="shared" si="168"/>
        <v>Y</v>
      </c>
      <c r="BT336" s="173" t="str">
        <f t="shared" si="168"/>
        <v/>
      </c>
      <c r="BU336" s="173" t="str">
        <f t="shared" si="168"/>
        <v/>
      </c>
      <c r="BV336" s="173" t="str">
        <f t="shared" si="168"/>
        <v/>
      </c>
      <c r="BW336" s="173" t="e">
        <f t="shared" si="169"/>
        <v>#REF!</v>
      </c>
      <c r="BX336" s="173" t="str">
        <f t="shared" si="170"/>
        <v>Y</v>
      </c>
      <c r="BY336" s="174">
        <f t="shared" si="171"/>
        <v>3552</v>
      </c>
      <c r="BZ336" t="str">
        <f t="shared" si="172"/>
        <v>yumi.tanaka@oracle.com</v>
      </c>
      <c r="CA336" s="214">
        <f t="shared" si="173"/>
        <v>43574</v>
      </c>
      <c r="CB336">
        <f t="shared" si="174"/>
        <v>506205</v>
      </c>
      <c r="CC336" t="e">
        <f t="shared" si="175"/>
        <v>#REF!</v>
      </c>
      <c r="CD336" t="e">
        <f t="shared" si="151"/>
        <v>#REF!</v>
      </c>
      <c r="CE336" t="str">
        <f t="shared" si="176"/>
        <v>JPBG  - Oracle Corporation Japan</v>
      </c>
      <c r="CF336" t="str">
        <f t="shared" si="177"/>
        <v/>
      </c>
      <c r="CG336" t="str">
        <f t="shared" si="178"/>
        <v/>
      </c>
    </row>
    <row r="337" spans="1:85">
      <c r="A337" t="s">
        <v>51</v>
      </c>
      <c r="B337">
        <v>3741</v>
      </c>
      <c r="C337" t="s">
        <v>2429</v>
      </c>
      <c r="D337" t="s">
        <v>2395</v>
      </c>
      <c r="E337" t="s">
        <v>54</v>
      </c>
      <c r="F337" t="s">
        <v>2060</v>
      </c>
      <c r="G337" t="s">
        <v>2396</v>
      </c>
      <c r="H337" t="s">
        <v>2396</v>
      </c>
      <c r="I337" t="s">
        <v>55</v>
      </c>
      <c r="J337" t="s">
        <v>2062</v>
      </c>
      <c r="K337" t="s">
        <v>2397</v>
      </c>
      <c r="L337" t="s">
        <v>2397</v>
      </c>
      <c r="M337" s="217">
        <v>506225</v>
      </c>
      <c r="N337" t="s">
        <v>123</v>
      </c>
      <c r="O337" t="s">
        <v>158</v>
      </c>
      <c r="P337" t="str">
        <f t="shared" si="152"/>
        <v>6</v>
      </c>
      <c r="Q337">
        <v>20610</v>
      </c>
      <c r="R337" t="s">
        <v>590</v>
      </c>
      <c r="S337" t="s">
        <v>591</v>
      </c>
      <c r="T337" t="s">
        <v>368</v>
      </c>
      <c r="U337" t="s">
        <v>61</v>
      </c>
      <c r="V337">
        <v>2020</v>
      </c>
      <c r="W337" t="s">
        <v>2394</v>
      </c>
      <c r="X337" t="s">
        <v>2430</v>
      </c>
      <c r="Y337" s="95">
        <v>39539</v>
      </c>
      <c r="Z337" t="s">
        <v>63</v>
      </c>
      <c r="AA337" t="s">
        <v>118</v>
      </c>
      <c r="AB337" t="s">
        <v>162</v>
      </c>
      <c r="AC337" t="s">
        <v>4467</v>
      </c>
      <c r="AD337" t="s">
        <v>2432</v>
      </c>
      <c r="AF337" t="s">
        <v>2433</v>
      </c>
      <c r="AG337" t="s">
        <v>2403</v>
      </c>
      <c r="AI337" s="146" t="e">
        <v>#N/A</v>
      </c>
      <c r="AJ337" t="str">
        <f t="shared" si="153"/>
        <v>Active</v>
      </c>
      <c r="AK337">
        <f t="shared" si="154"/>
        <v>3741</v>
      </c>
      <c r="AL337" t="str">
        <f t="shared" si="155"/>
        <v>粟谷 剛</v>
      </c>
      <c r="AM337" s="155" t="e">
        <f>+VLOOKUP($AK337,#REF!,3,0)</f>
        <v>#REF!</v>
      </c>
      <c r="AN337" t="e">
        <f t="shared" si="156"/>
        <v>#REF!</v>
      </c>
      <c r="AO337" s="154" t="s">
        <v>54</v>
      </c>
      <c r="AP337" t="e">
        <f>VLOOKUP(AM337,#REF!,2,0)</f>
        <v>#REF!</v>
      </c>
      <c r="AQ337" t="e">
        <f>VLOOKUP(AM337,#REF!,3,0)</f>
        <v>#REF!</v>
      </c>
      <c r="AR337" t="e">
        <f>VLOOKUP(AM337,#REF!,4,0)</f>
        <v>#REF!</v>
      </c>
      <c r="AS337" t="str">
        <f t="shared" si="150"/>
        <v>Oracle Consulting Services</v>
      </c>
      <c r="AT337" t="e">
        <f>VLOOKUP(AM337,#REF!,6,0)</f>
        <v>#REF!</v>
      </c>
      <c r="AU337" t="e">
        <f>VLOOKUP(AM337,#REF!,7,0)</f>
        <v>#REF!</v>
      </c>
      <c r="AV337" t="e">
        <f>VLOOKUP(AM337,#REF!,8,0)</f>
        <v>#REF!</v>
      </c>
      <c r="AW337" s="155">
        <v>506205</v>
      </c>
      <c r="AX337" t="str">
        <f>VLOOKUP($BA337,Jobcodemaster!$A:$J,4,0)</f>
        <v>IC3</v>
      </c>
      <c r="AY337" t="str">
        <f>VLOOKUP($BA337,Jobcodemaster!$A:$J,5,0)</f>
        <v>L6</v>
      </c>
      <c r="AZ337" t="str">
        <f t="shared" si="157"/>
        <v>6</v>
      </c>
      <c r="BA337" s="155">
        <f t="shared" si="158"/>
        <v>20610</v>
      </c>
      <c r="BB337" t="str">
        <f>VLOOKUP($BA337,Jobcodemaster!$A:$J,7,0)</f>
        <v>20610.Senior Principal Consultant - IC3</v>
      </c>
      <c r="BC337" t="str">
        <f>VLOOKUP($BA337,Jobcodemaster!$A:$J,9,0)</f>
        <v>Senior Principal Consultant</v>
      </c>
      <c r="BD337" t="str">
        <f>VLOOKUP($BA337,Jobcodemaster!$A:$J,2,0)</f>
        <v>Delivery</v>
      </c>
      <c r="BE337" t="str">
        <f>VLOOKUP($BA337,Jobcodemaster!$A:$J,3,0)</f>
        <v>B</v>
      </c>
      <c r="BF337" t="e">
        <f>VLOOKUP(AM337,#REF!,14,0)</f>
        <v>#REF!</v>
      </c>
      <c r="BG337" t="e">
        <f>VLOOKUP(AM337,#REF!,15,0)</f>
        <v>#REF!</v>
      </c>
      <c r="BH337" t="str">
        <f t="shared" si="159"/>
        <v>tsuyoshi.awaya@oracle.com</v>
      </c>
      <c r="BI337" s="95">
        <f t="shared" si="160"/>
        <v>39539</v>
      </c>
      <c r="BJ337" t="str">
        <f t="shared" si="161"/>
        <v>C</v>
      </c>
      <c r="BK337" t="str">
        <f t="shared" si="162"/>
        <v>JP-Tokyo-Akasaka Office</v>
      </c>
      <c r="BL337" t="str">
        <f t="shared" si="163"/>
        <v>ACB</v>
      </c>
      <c r="BM337" t="str">
        <f t="shared" si="164"/>
        <v>ｱﾜﾔ ﾂﾖｼ</v>
      </c>
      <c r="BN337" t="str">
        <f t="shared" si="165"/>
        <v>Tsuyoshi Awaya</v>
      </c>
      <c r="BO337" s="164">
        <f t="shared" si="166"/>
        <v>0</v>
      </c>
      <c r="BP337" t="str">
        <f t="shared" si="167"/>
        <v>あわや つよし</v>
      </c>
      <c r="BQ337" t="e">
        <f>VLOOKUP(AM337,#REF!,12,0)</f>
        <v>#REF!</v>
      </c>
      <c r="BS337" s="173" t="str">
        <f t="shared" si="168"/>
        <v>Y</v>
      </c>
      <c r="BT337" s="173" t="str">
        <f t="shared" si="168"/>
        <v/>
      </c>
      <c r="BU337" s="173" t="str">
        <f t="shared" si="168"/>
        <v/>
      </c>
      <c r="BV337" s="173" t="str">
        <f t="shared" si="168"/>
        <v/>
      </c>
      <c r="BW337" s="173" t="e">
        <f t="shared" si="169"/>
        <v>#REF!</v>
      </c>
      <c r="BX337" s="173" t="str">
        <f t="shared" si="170"/>
        <v>Y</v>
      </c>
      <c r="BY337" s="174">
        <f t="shared" si="171"/>
        <v>3741</v>
      </c>
      <c r="BZ337" t="str">
        <f t="shared" si="172"/>
        <v>tsuyoshi.awaya@oracle.com</v>
      </c>
      <c r="CA337" s="214">
        <f t="shared" si="173"/>
        <v>43574</v>
      </c>
      <c r="CB337">
        <f t="shared" si="174"/>
        <v>506205</v>
      </c>
      <c r="CC337" t="e">
        <f t="shared" si="175"/>
        <v>#REF!</v>
      </c>
      <c r="CD337" t="e">
        <f t="shared" si="151"/>
        <v>#REF!</v>
      </c>
      <c r="CE337" t="str">
        <f t="shared" si="176"/>
        <v>JPBG  - Oracle Corporation Japan</v>
      </c>
      <c r="CF337" t="str">
        <f t="shared" si="177"/>
        <v/>
      </c>
      <c r="CG337" t="str">
        <f t="shared" si="178"/>
        <v/>
      </c>
    </row>
    <row r="338" spans="1:85">
      <c r="A338" t="s">
        <v>51</v>
      </c>
      <c r="B338">
        <v>1030305</v>
      </c>
      <c r="C338" t="s">
        <v>2435</v>
      </c>
      <c r="D338" t="s">
        <v>2395</v>
      </c>
      <c r="E338" t="s">
        <v>54</v>
      </c>
      <c r="F338" t="s">
        <v>2060</v>
      </c>
      <c r="G338" t="s">
        <v>2396</v>
      </c>
      <c r="H338" t="s">
        <v>2396</v>
      </c>
      <c r="I338" t="s">
        <v>55</v>
      </c>
      <c r="J338" t="s">
        <v>2062</v>
      </c>
      <c r="K338" t="s">
        <v>2397</v>
      </c>
      <c r="L338" t="s">
        <v>2397</v>
      </c>
      <c r="M338" s="217">
        <v>506225</v>
      </c>
      <c r="N338" t="s">
        <v>123</v>
      </c>
      <c r="O338" t="s">
        <v>158</v>
      </c>
      <c r="P338" t="str">
        <f t="shared" si="152"/>
        <v>6</v>
      </c>
      <c r="Q338">
        <v>21630</v>
      </c>
      <c r="R338" t="s">
        <v>527</v>
      </c>
      <c r="S338" t="s">
        <v>528</v>
      </c>
      <c r="T338" t="s">
        <v>529</v>
      </c>
      <c r="U338" t="s">
        <v>61</v>
      </c>
      <c r="V338">
        <v>2020</v>
      </c>
      <c r="W338" t="s">
        <v>2394</v>
      </c>
      <c r="X338" t="s">
        <v>2436</v>
      </c>
      <c r="Y338" s="95">
        <v>43252</v>
      </c>
      <c r="Z338" t="s">
        <v>63</v>
      </c>
      <c r="AA338" t="s">
        <v>64</v>
      </c>
      <c r="AB338" t="s">
        <v>119</v>
      </c>
      <c r="AC338" t="s">
        <v>4468</v>
      </c>
      <c r="AD338" t="s">
        <v>2438</v>
      </c>
      <c r="AF338" t="s">
        <v>2439</v>
      </c>
      <c r="AG338" t="s">
        <v>2403</v>
      </c>
      <c r="AI338" s="146" t="e">
        <v>#N/A</v>
      </c>
      <c r="AJ338" t="str">
        <f t="shared" si="153"/>
        <v>Active</v>
      </c>
      <c r="AK338">
        <f t="shared" si="154"/>
        <v>1030305</v>
      </c>
      <c r="AL338" t="str">
        <f t="shared" si="155"/>
        <v>友澤 憲佳</v>
      </c>
      <c r="AM338" s="155" t="e">
        <f>+VLOOKUP($AK338,#REF!,3,0)</f>
        <v>#REF!</v>
      </c>
      <c r="AN338" t="e">
        <f t="shared" si="156"/>
        <v>#REF!</v>
      </c>
      <c r="AO338" s="154" t="s">
        <v>54</v>
      </c>
      <c r="AP338" t="e">
        <f>VLOOKUP(AM338,#REF!,2,0)</f>
        <v>#REF!</v>
      </c>
      <c r="AQ338" t="e">
        <f>VLOOKUP(AM338,#REF!,3,0)</f>
        <v>#REF!</v>
      </c>
      <c r="AR338" t="e">
        <f>VLOOKUP(AM338,#REF!,4,0)</f>
        <v>#REF!</v>
      </c>
      <c r="AS338" t="str">
        <f t="shared" si="150"/>
        <v>Oracle Consulting Services</v>
      </c>
      <c r="AT338" t="e">
        <f>VLOOKUP(AM338,#REF!,6,0)</f>
        <v>#REF!</v>
      </c>
      <c r="AU338" t="e">
        <f>VLOOKUP(AM338,#REF!,7,0)</f>
        <v>#REF!</v>
      </c>
      <c r="AV338" t="e">
        <f>VLOOKUP(AM338,#REF!,8,0)</f>
        <v>#REF!</v>
      </c>
      <c r="AW338" s="155">
        <v>506205</v>
      </c>
      <c r="AX338" t="str">
        <f>VLOOKUP($BA338,Jobcodemaster!$A:$J,4,0)</f>
        <v>IC3</v>
      </c>
      <c r="AY338" t="str">
        <f>VLOOKUP($BA338,Jobcodemaster!$A:$J,5,0)</f>
        <v>L6</v>
      </c>
      <c r="AZ338" t="str">
        <f t="shared" si="157"/>
        <v>6</v>
      </c>
      <c r="BA338" s="155">
        <f t="shared" si="158"/>
        <v>21630</v>
      </c>
      <c r="BB338" t="str">
        <f>VLOOKUP($BA338,Jobcodemaster!$A:$J,7,0)</f>
        <v>21630.Consulting Solution Lead - IC3</v>
      </c>
      <c r="BC338" t="str">
        <f>VLOOKUP($BA338,Jobcodemaster!$A:$J,9,0)</f>
        <v>Consulting Solution Lead</v>
      </c>
      <c r="BD338" t="str">
        <f>VLOOKUP($BA338,Jobcodemaster!$A:$J,2,0)</f>
        <v>Solution</v>
      </c>
      <c r="BE338" t="str">
        <f>VLOOKUP($BA338,Jobcodemaster!$A:$J,3,0)</f>
        <v>B</v>
      </c>
      <c r="BF338" t="e">
        <f>VLOOKUP(AM338,#REF!,14,0)</f>
        <v>#REF!</v>
      </c>
      <c r="BG338" t="e">
        <f>VLOOKUP(AM338,#REF!,15,0)</f>
        <v>#REF!</v>
      </c>
      <c r="BH338" t="str">
        <f t="shared" si="159"/>
        <v>noriyoshi.tomozawa@oracle.com</v>
      </c>
      <c r="BI338" s="95">
        <f t="shared" si="160"/>
        <v>43252</v>
      </c>
      <c r="BJ338" t="str">
        <f t="shared" si="161"/>
        <v>C</v>
      </c>
      <c r="BK338" t="str">
        <f t="shared" si="162"/>
        <v>JP-Tokyo-OAC</v>
      </c>
      <c r="BL338" t="str">
        <f t="shared" si="163"/>
        <v>OAC</v>
      </c>
      <c r="BM338" t="str">
        <f t="shared" si="164"/>
        <v>ﾄﾓｻﾞﾜ ﾉﾘﾖｼ</v>
      </c>
      <c r="BN338" t="str">
        <f t="shared" si="165"/>
        <v>Noriyoshi Tomozawa</v>
      </c>
      <c r="BO338" s="164">
        <f t="shared" si="166"/>
        <v>0</v>
      </c>
      <c r="BP338" t="str">
        <f t="shared" si="167"/>
        <v>ともざわ のりよし</v>
      </c>
      <c r="BQ338" t="e">
        <f>VLOOKUP(AM338,#REF!,12,0)</f>
        <v>#REF!</v>
      </c>
      <c r="BS338" s="173" t="str">
        <f t="shared" si="168"/>
        <v>Y</v>
      </c>
      <c r="BT338" s="173" t="str">
        <f t="shared" si="168"/>
        <v/>
      </c>
      <c r="BU338" s="173" t="str">
        <f t="shared" si="168"/>
        <v/>
      </c>
      <c r="BV338" s="173" t="str">
        <f t="shared" si="168"/>
        <v/>
      </c>
      <c r="BW338" s="173" t="e">
        <f t="shared" si="169"/>
        <v>#REF!</v>
      </c>
      <c r="BX338" s="173" t="str">
        <f t="shared" si="170"/>
        <v>Y</v>
      </c>
      <c r="BY338" s="174">
        <f t="shared" si="171"/>
        <v>1030305</v>
      </c>
      <c r="BZ338" t="str">
        <f t="shared" si="172"/>
        <v>noriyoshi.tomozawa@oracle.com</v>
      </c>
      <c r="CA338" s="214">
        <f t="shared" si="173"/>
        <v>43574</v>
      </c>
      <c r="CB338">
        <f t="shared" si="174"/>
        <v>506205</v>
      </c>
      <c r="CC338" t="e">
        <f t="shared" si="175"/>
        <v>#REF!</v>
      </c>
      <c r="CD338" t="e">
        <f t="shared" si="151"/>
        <v>#REF!</v>
      </c>
      <c r="CE338" t="str">
        <f t="shared" si="176"/>
        <v>JPBG  - Oracle Corporation Japan</v>
      </c>
      <c r="CF338" t="str">
        <f t="shared" si="177"/>
        <v/>
      </c>
      <c r="CG338" t="str">
        <f t="shared" si="178"/>
        <v/>
      </c>
    </row>
    <row r="339" spans="1:85">
      <c r="A339" t="s">
        <v>51</v>
      </c>
      <c r="B339">
        <v>1015622</v>
      </c>
      <c r="C339" t="s">
        <v>2441</v>
      </c>
      <c r="D339" t="s">
        <v>2395</v>
      </c>
      <c r="E339" t="s">
        <v>54</v>
      </c>
      <c r="F339" t="s">
        <v>2060</v>
      </c>
      <c r="G339" t="s">
        <v>2396</v>
      </c>
      <c r="H339" t="s">
        <v>2396</v>
      </c>
      <c r="I339" t="s">
        <v>55</v>
      </c>
      <c r="J339" t="s">
        <v>2062</v>
      </c>
      <c r="K339" t="s">
        <v>2397</v>
      </c>
      <c r="L339" t="s">
        <v>2397</v>
      </c>
      <c r="M339" s="217">
        <v>506225</v>
      </c>
      <c r="N339" t="s">
        <v>219</v>
      </c>
      <c r="O339" t="s">
        <v>220</v>
      </c>
      <c r="P339" t="str">
        <f t="shared" si="152"/>
        <v>3</v>
      </c>
      <c r="Q339">
        <v>20310</v>
      </c>
      <c r="R339" t="s">
        <v>447</v>
      </c>
      <c r="S339" t="s">
        <v>448</v>
      </c>
      <c r="T339" t="s">
        <v>368</v>
      </c>
      <c r="U339" t="s">
        <v>61</v>
      </c>
      <c r="V339">
        <v>2020</v>
      </c>
      <c r="W339" t="s">
        <v>2394</v>
      </c>
      <c r="X339" t="s">
        <v>2442</v>
      </c>
      <c r="Y339" s="95">
        <v>43146</v>
      </c>
      <c r="Z339" t="s">
        <v>63</v>
      </c>
      <c r="AA339" t="s">
        <v>64</v>
      </c>
      <c r="AB339" t="s">
        <v>119</v>
      </c>
      <c r="AC339" t="s">
        <v>4469</v>
      </c>
      <c r="AD339" t="s">
        <v>2444</v>
      </c>
      <c r="AF339" t="s">
        <v>2445</v>
      </c>
      <c r="AG339" t="s">
        <v>2403</v>
      </c>
      <c r="AI339" s="146" t="e">
        <v>#N/A</v>
      </c>
      <c r="AJ339" t="str">
        <f t="shared" si="153"/>
        <v>Active</v>
      </c>
      <c r="AK339">
        <f t="shared" si="154"/>
        <v>1015622</v>
      </c>
      <c r="AL339" t="str">
        <f t="shared" si="155"/>
        <v>伊藤 景祐</v>
      </c>
      <c r="AM339" s="155" t="e">
        <f>+VLOOKUP($AK339,#REF!,3,0)</f>
        <v>#REF!</v>
      </c>
      <c r="AN339" t="e">
        <f t="shared" si="156"/>
        <v>#REF!</v>
      </c>
      <c r="AO339" s="154" t="s">
        <v>54</v>
      </c>
      <c r="AP339" t="e">
        <f>VLOOKUP(AM339,#REF!,2,0)</f>
        <v>#REF!</v>
      </c>
      <c r="AQ339" t="e">
        <f>VLOOKUP(AM339,#REF!,3,0)</f>
        <v>#REF!</v>
      </c>
      <c r="AR339" t="e">
        <f>VLOOKUP(AM339,#REF!,4,0)</f>
        <v>#REF!</v>
      </c>
      <c r="AS339" t="str">
        <f t="shared" si="150"/>
        <v>Oracle Consulting Services</v>
      </c>
      <c r="AT339" t="e">
        <f>VLOOKUP(AM339,#REF!,6,0)</f>
        <v>#REF!</v>
      </c>
      <c r="AU339" t="e">
        <f>VLOOKUP(AM339,#REF!,7,0)</f>
        <v>#REF!</v>
      </c>
      <c r="AV339" t="e">
        <f>VLOOKUP(AM339,#REF!,8,0)</f>
        <v>#REF!</v>
      </c>
      <c r="AW339" s="155">
        <v>506205</v>
      </c>
      <c r="AX339" t="str">
        <f>VLOOKUP($BA339,Jobcodemaster!$A:$J,4,0)</f>
        <v>IC1</v>
      </c>
      <c r="AY339" t="str">
        <f>VLOOKUP($BA339,Jobcodemaster!$A:$J,5,0)</f>
        <v>L3</v>
      </c>
      <c r="AZ339" t="str">
        <f t="shared" si="157"/>
        <v>3</v>
      </c>
      <c r="BA339" s="155">
        <f t="shared" si="158"/>
        <v>20310</v>
      </c>
      <c r="BB339" t="str">
        <f>VLOOKUP($BA339,Jobcodemaster!$A:$J,7,0)</f>
        <v>20310.Staff Consultant - IC1</v>
      </c>
      <c r="BC339" t="str">
        <f>VLOOKUP($BA339,Jobcodemaster!$A:$J,9,0)</f>
        <v>Staff Consultant</v>
      </c>
      <c r="BD339" t="str">
        <f>VLOOKUP($BA339,Jobcodemaster!$A:$J,2,0)</f>
        <v>Delivery</v>
      </c>
      <c r="BE339" t="str">
        <f>VLOOKUP($BA339,Jobcodemaster!$A:$J,3,0)</f>
        <v>B</v>
      </c>
      <c r="BF339" t="e">
        <f>VLOOKUP(AM339,#REF!,14,0)</f>
        <v>#REF!</v>
      </c>
      <c r="BG339" t="e">
        <f>VLOOKUP(AM339,#REF!,15,0)</f>
        <v>#REF!</v>
      </c>
      <c r="BH339" t="str">
        <f t="shared" si="159"/>
        <v>keisuke.ito@oracle.com</v>
      </c>
      <c r="BI339" s="95">
        <f t="shared" si="160"/>
        <v>43146</v>
      </c>
      <c r="BJ339" t="str">
        <f t="shared" si="161"/>
        <v>C</v>
      </c>
      <c r="BK339" t="str">
        <f t="shared" si="162"/>
        <v>JP-Tokyo-OAC</v>
      </c>
      <c r="BL339" t="str">
        <f t="shared" si="163"/>
        <v>OAC</v>
      </c>
      <c r="BM339" t="str">
        <f t="shared" si="164"/>
        <v>ｲﾄｳ ｹｲｽｹ</v>
      </c>
      <c r="BN339" t="str">
        <f t="shared" si="165"/>
        <v>Keisuke Ito</v>
      </c>
      <c r="BO339" s="164">
        <f t="shared" si="166"/>
        <v>0</v>
      </c>
      <c r="BP339" t="str">
        <f t="shared" si="167"/>
        <v>いとう けいすけ</v>
      </c>
      <c r="BQ339" t="e">
        <f>VLOOKUP(AM339,#REF!,12,0)</f>
        <v>#REF!</v>
      </c>
      <c r="BS339" s="173" t="str">
        <f t="shared" si="168"/>
        <v>Y</v>
      </c>
      <c r="BT339" s="173" t="str">
        <f t="shared" si="168"/>
        <v/>
      </c>
      <c r="BU339" s="173" t="str">
        <f t="shared" si="168"/>
        <v/>
      </c>
      <c r="BV339" s="173" t="str">
        <f t="shared" si="168"/>
        <v/>
      </c>
      <c r="BW339" s="173" t="e">
        <f t="shared" si="169"/>
        <v>#REF!</v>
      </c>
      <c r="BX339" s="173" t="str">
        <f t="shared" si="170"/>
        <v>Y</v>
      </c>
      <c r="BY339" s="174">
        <f t="shared" si="171"/>
        <v>1015622</v>
      </c>
      <c r="BZ339" t="str">
        <f t="shared" si="172"/>
        <v>keisuke.ito@oracle.com</v>
      </c>
      <c r="CA339" s="214">
        <f t="shared" si="173"/>
        <v>43574</v>
      </c>
      <c r="CB339">
        <f t="shared" si="174"/>
        <v>506205</v>
      </c>
      <c r="CC339" t="e">
        <f t="shared" si="175"/>
        <v>#REF!</v>
      </c>
      <c r="CD339" t="e">
        <f t="shared" si="151"/>
        <v>#REF!</v>
      </c>
      <c r="CE339" t="str">
        <f t="shared" si="176"/>
        <v>JPBG  - Oracle Corporation Japan</v>
      </c>
      <c r="CF339" t="str">
        <f t="shared" si="177"/>
        <v/>
      </c>
      <c r="CG339" t="str">
        <f t="shared" si="178"/>
        <v/>
      </c>
    </row>
    <row r="340" spans="1:85">
      <c r="A340" t="s">
        <v>51</v>
      </c>
      <c r="B340">
        <v>1831</v>
      </c>
      <c r="C340" t="s">
        <v>2447</v>
      </c>
      <c r="D340" t="s">
        <v>2448</v>
      </c>
      <c r="E340" t="s">
        <v>54</v>
      </c>
      <c r="F340" t="s">
        <v>2060</v>
      </c>
      <c r="G340" t="s">
        <v>2449</v>
      </c>
      <c r="H340" t="s">
        <v>2449</v>
      </c>
      <c r="I340" t="s">
        <v>55</v>
      </c>
      <c r="J340" t="s">
        <v>2062</v>
      </c>
      <c r="K340" t="s">
        <v>2451</v>
      </c>
      <c r="L340" t="s">
        <v>2451</v>
      </c>
      <c r="M340" s="217">
        <v>506155</v>
      </c>
      <c r="N340" t="s">
        <v>233</v>
      </c>
      <c r="O340" t="s">
        <v>234</v>
      </c>
      <c r="P340" t="str">
        <f t="shared" si="152"/>
        <v>8</v>
      </c>
      <c r="Q340">
        <v>21310</v>
      </c>
      <c r="R340" t="s">
        <v>581</v>
      </c>
      <c r="S340" t="s">
        <v>367</v>
      </c>
      <c r="T340" t="s">
        <v>60</v>
      </c>
      <c r="U340" t="s">
        <v>61</v>
      </c>
      <c r="V340">
        <v>1082126</v>
      </c>
      <c r="W340" t="s">
        <v>2058</v>
      </c>
      <c r="X340" t="s">
        <v>2454</v>
      </c>
      <c r="Y340" s="95">
        <v>36434</v>
      </c>
      <c r="Z340" t="s">
        <v>63</v>
      </c>
      <c r="AA340" t="s">
        <v>118</v>
      </c>
      <c r="AB340" t="s">
        <v>119</v>
      </c>
      <c r="AC340" t="s">
        <v>4470</v>
      </c>
      <c r="AD340" t="s">
        <v>2456</v>
      </c>
      <c r="AE340" t="s">
        <v>67</v>
      </c>
      <c r="AF340" t="s">
        <v>2457</v>
      </c>
      <c r="AG340" t="s">
        <v>2458</v>
      </c>
      <c r="AI340" s="146" t="e">
        <v>#N/A</v>
      </c>
      <c r="AJ340" t="str">
        <f t="shared" si="153"/>
        <v>Active</v>
      </c>
      <c r="AK340">
        <f t="shared" si="154"/>
        <v>1831</v>
      </c>
      <c r="AL340" t="str">
        <f t="shared" si="155"/>
        <v>林 森茂</v>
      </c>
      <c r="AM340" s="155" t="e">
        <f>+VLOOKUP($AK340,#REF!,3,0)</f>
        <v>#REF!</v>
      </c>
      <c r="AN340" t="e">
        <f t="shared" si="156"/>
        <v>#REF!</v>
      </c>
      <c r="AO340" s="154" t="s">
        <v>54</v>
      </c>
      <c r="AP340" t="e">
        <f>VLOOKUP(AM340,#REF!,2,0)</f>
        <v>#REF!</v>
      </c>
      <c r="AQ340" t="e">
        <f>VLOOKUP(AM340,#REF!,3,0)</f>
        <v>#REF!</v>
      </c>
      <c r="AR340" t="e">
        <f>VLOOKUP(AM340,#REF!,4,0)</f>
        <v>#REF!</v>
      </c>
      <c r="AS340" t="str">
        <f t="shared" si="150"/>
        <v>Oracle Consulting Services</v>
      </c>
      <c r="AT340" t="e">
        <f>VLOOKUP(AM340,#REF!,6,0)</f>
        <v>#REF!</v>
      </c>
      <c r="AU340" t="e">
        <f>VLOOKUP(AM340,#REF!,7,0)</f>
        <v>#REF!</v>
      </c>
      <c r="AV340" t="e">
        <f>VLOOKUP(AM340,#REF!,8,0)</f>
        <v>#REF!</v>
      </c>
      <c r="AW340" s="155">
        <v>506205</v>
      </c>
      <c r="AX340" t="str">
        <f>VLOOKUP($BA340,Jobcodemaster!$A:$J,4,0)</f>
        <v>M4</v>
      </c>
      <c r="AY340" t="str">
        <f>VLOOKUP($BA340,Jobcodemaster!$A:$J,5,0)</f>
        <v>L8</v>
      </c>
      <c r="AZ340" t="str">
        <f t="shared" si="157"/>
        <v>8</v>
      </c>
      <c r="BA340" s="155">
        <f t="shared" si="158"/>
        <v>21310</v>
      </c>
      <c r="BB340" t="str">
        <f>VLOOKUP($BA340,Jobcodemaster!$A:$J,7,0)</f>
        <v>21310.Consulting Practice Director - M4</v>
      </c>
      <c r="BC340" t="str">
        <f>VLOOKUP($BA340,Jobcodemaster!$A:$J,9,0)</f>
        <v>Consulting Practice Director</v>
      </c>
      <c r="BD340" t="str">
        <f>VLOOKUP($BA340,Jobcodemaster!$A:$J,2,0)</f>
        <v>Practice</v>
      </c>
      <c r="BE340" t="str">
        <f>VLOOKUP($BA340,Jobcodemaster!$A:$J,3,0)</f>
        <v>B</v>
      </c>
      <c r="BF340" t="e">
        <f>VLOOKUP(AM340,#REF!,14,0)</f>
        <v>#REF!</v>
      </c>
      <c r="BG340" t="e">
        <f>VLOOKUP(AM340,#REF!,15,0)</f>
        <v>#REF!</v>
      </c>
      <c r="BH340" t="str">
        <f t="shared" si="159"/>
        <v>morishige.hayashi@oracle.com</v>
      </c>
      <c r="BI340" s="95">
        <f t="shared" si="160"/>
        <v>36434</v>
      </c>
      <c r="BJ340" t="str">
        <f t="shared" si="161"/>
        <v>C</v>
      </c>
      <c r="BK340" t="str">
        <f t="shared" si="162"/>
        <v>JP-Tokyo-Akasaka Office</v>
      </c>
      <c r="BL340" t="str">
        <f t="shared" si="163"/>
        <v>OAC</v>
      </c>
      <c r="BM340" t="str">
        <f t="shared" si="164"/>
        <v>ﾊﾔｼ ﾓﾘｼｹﾞ</v>
      </c>
      <c r="BN340" t="str">
        <f t="shared" si="165"/>
        <v>Morishige Hayashi</v>
      </c>
      <c r="BO340" s="164" t="str">
        <f t="shared" si="166"/>
        <v>Y</v>
      </c>
      <c r="BP340" t="str">
        <f t="shared" si="167"/>
        <v>はやし もりしげ</v>
      </c>
      <c r="BQ340" t="e">
        <f>VLOOKUP(AM340,#REF!,12,0)</f>
        <v>#REF!</v>
      </c>
      <c r="BS340" s="173" t="str">
        <f t="shared" si="168"/>
        <v>Y</v>
      </c>
      <c r="BT340" s="173" t="str">
        <f t="shared" si="168"/>
        <v/>
      </c>
      <c r="BU340" s="173" t="str">
        <f t="shared" si="168"/>
        <v/>
      </c>
      <c r="BV340" s="173" t="str">
        <f t="shared" si="168"/>
        <v/>
      </c>
      <c r="BW340" s="173" t="e">
        <f t="shared" si="169"/>
        <v>#REF!</v>
      </c>
      <c r="BX340" s="173" t="str">
        <f t="shared" si="170"/>
        <v>Y</v>
      </c>
      <c r="BY340" s="174">
        <f t="shared" si="171"/>
        <v>1831</v>
      </c>
      <c r="BZ340" t="str">
        <f t="shared" si="172"/>
        <v>morishige.hayashi@oracle.com</v>
      </c>
      <c r="CA340" s="214">
        <f t="shared" si="173"/>
        <v>43574</v>
      </c>
      <c r="CB340">
        <f t="shared" si="174"/>
        <v>506205</v>
      </c>
      <c r="CC340" t="e">
        <f t="shared" si="175"/>
        <v>#REF!</v>
      </c>
      <c r="CD340" t="e">
        <f t="shared" si="151"/>
        <v>#REF!</v>
      </c>
      <c r="CE340" t="str">
        <f t="shared" si="176"/>
        <v>JPBG  - Oracle Corporation Japan</v>
      </c>
      <c r="CF340" t="str">
        <f t="shared" si="177"/>
        <v/>
      </c>
      <c r="CG340" t="str">
        <f t="shared" si="178"/>
        <v/>
      </c>
    </row>
    <row r="341" spans="1:85">
      <c r="A341" t="s">
        <v>51</v>
      </c>
      <c r="B341">
        <v>2433</v>
      </c>
      <c r="C341" t="s">
        <v>2460</v>
      </c>
      <c r="D341" t="s">
        <v>2448</v>
      </c>
      <c r="E341" t="s">
        <v>54</v>
      </c>
      <c r="F341" t="s">
        <v>2060</v>
      </c>
      <c r="G341" t="s">
        <v>2449</v>
      </c>
      <c r="H341" t="s">
        <v>2449</v>
      </c>
      <c r="I341" t="s">
        <v>55</v>
      </c>
      <c r="J341" t="s">
        <v>2062</v>
      </c>
      <c r="K341" t="s">
        <v>2451</v>
      </c>
      <c r="L341" t="s">
        <v>2451</v>
      </c>
      <c r="M341" s="217">
        <v>506155</v>
      </c>
      <c r="N341" t="s">
        <v>169</v>
      </c>
      <c r="O341" t="s">
        <v>170</v>
      </c>
      <c r="P341" t="str">
        <f t="shared" si="152"/>
        <v>7</v>
      </c>
      <c r="Q341">
        <v>20820</v>
      </c>
      <c r="R341" t="s">
        <v>1817</v>
      </c>
      <c r="S341" t="s">
        <v>1818</v>
      </c>
      <c r="T341" t="s">
        <v>368</v>
      </c>
      <c r="U341" t="s">
        <v>61</v>
      </c>
      <c r="V341">
        <v>1831</v>
      </c>
      <c r="W341" t="s">
        <v>2447</v>
      </c>
      <c r="X341" t="s">
        <v>2462</v>
      </c>
      <c r="Y341" s="95">
        <v>37257</v>
      </c>
      <c r="Z341" t="s">
        <v>63</v>
      </c>
      <c r="AA341" t="s">
        <v>118</v>
      </c>
      <c r="AB341" t="s">
        <v>162</v>
      </c>
      <c r="AC341" t="s">
        <v>4471</v>
      </c>
      <c r="AD341" t="s">
        <v>2464</v>
      </c>
      <c r="AF341" t="s">
        <v>2465</v>
      </c>
      <c r="AG341" t="s">
        <v>2458</v>
      </c>
      <c r="AI341" s="146" t="e">
        <v>#N/A</v>
      </c>
      <c r="AJ341" t="str">
        <f t="shared" si="153"/>
        <v>Active</v>
      </c>
      <c r="AK341">
        <f t="shared" si="154"/>
        <v>2433</v>
      </c>
      <c r="AL341" t="str">
        <f t="shared" si="155"/>
        <v>中村 俊治</v>
      </c>
      <c r="AM341" s="155" t="e">
        <f>+VLOOKUP($AK341,#REF!,3,0)</f>
        <v>#REF!</v>
      </c>
      <c r="AN341" t="e">
        <f t="shared" si="156"/>
        <v>#REF!</v>
      </c>
      <c r="AO341" s="154" t="s">
        <v>54</v>
      </c>
      <c r="AP341" t="e">
        <f>VLOOKUP(AM341,#REF!,2,0)</f>
        <v>#REF!</v>
      </c>
      <c r="AQ341" t="e">
        <f>VLOOKUP(AM341,#REF!,3,0)</f>
        <v>#REF!</v>
      </c>
      <c r="AR341" t="e">
        <f>VLOOKUP(AM341,#REF!,4,0)</f>
        <v>#REF!</v>
      </c>
      <c r="AS341" t="str">
        <f t="shared" si="150"/>
        <v>Oracle Consulting Services</v>
      </c>
      <c r="AT341" t="e">
        <f>VLOOKUP(AM341,#REF!,6,0)</f>
        <v>#REF!</v>
      </c>
      <c r="AU341" t="e">
        <f>VLOOKUP(AM341,#REF!,7,0)</f>
        <v>#REF!</v>
      </c>
      <c r="AV341" t="e">
        <f>VLOOKUP(AM341,#REF!,8,0)</f>
        <v>#REF!</v>
      </c>
      <c r="AW341" s="155">
        <v>506205</v>
      </c>
      <c r="AX341" t="str">
        <f>VLOOKUP($BA341,Jobcodemaster!$A:$J,4,0)</f>
        <v>IC4</v>
      </c>
      <c r="AY341" t="str">
        <f>VLOOKUP($BA341,Jobcodemaster!$A:$J,5,0)</f>
        <v>L7</v>
      </c>
      <c r="AZ341" t="str">
        <f t="shared" si="157"/>
        <v>7</v>
      </c>
      <c r="BA341" s="155">
        <f t="shared" si="158"/>
        <v>20820</v>
      </c>
      <c r="BB341" t="str">
        <f>VLOOKUP($BA341,Jobcodemaster!$A:$J,7,0)</f>
        <v>20820.Consulting Technical Manager - IC4</v>
      </c>
      <c r="BC341" t="str">
        <f>VLOOKUP($BA341,Jobcodemaster!$A:$J,9,0)</f>
        <v>Consulting Technical Manager</v>
      </c>
      <c r="BD341" t="str">
        <f>VLOOKUP($BA341,Jobcodemaster!$A:$J,2,0)</f>
        <v>Delivery</v>
      </c>
      <c r="BE341" t="str">
        <f>VLOOKUP($BA341,Jobcodemaster!$A:$J,3,0)</f>
        <v>B</v>
      </c>
      <c r="BF341" t="e">
        <f>VLOOKUP(AM341,#REF!,14,0)</f>
        <v>#REF!</v>
      </c>
      <c r="BG341" t="e">
        <f>VLOOKUP(AM341,#REF!,15,0)</f>
        <v>#REF!</v>
      </c>
      <c r="BH341" t="str">
        <f t="shared" si="159"/>
        <v>toshiharu.nakamura@oracle.com</v>
      </c>
      <c r="BI341" s="95">
        <f t="shared" si="160"/>
        <v>37257</v>
      </c>
      <c r="BJ341" t="str">
        <f t="shared" si="161"/>
        <v>C</v>
      </c>
      <c r="BK341" t="str">
        <f t="shared" si="162"/>
        <v>JP-Tokyo-Akasaka Office</v>
      </c>
      <c r="BL341" t="str">
        <f t="shared" si="163"/>
        <v>ACB</v>
      </c>
      <c r="BM341" t="str">
        <f t="shared" si="164"/>
        <v>ﾅｶﾑﾗ ﾄｼﾊﾙ</v>
      </c>
      <c r="BN341" t="str">
        <f t="shared" si="165"/>
        <v>Toshiharu Nakamura</v>
      </c>
      <c r="BO341" s="164">
        <f t="shared" si="166"/>
        <v>0</v>
      </c>
      <c r="BP341" t="str">
        <f t="shared" si="167"/>
        <v>なかむら としはる</v>
      </c>
      <c r="BQ341" t="e">
        <f>VLOOKUP(AM341,#REF!,12,0)</f>
        <v>#REF!</v>
      </c>
      <c r="BS341" s="173" t="str">
        <f t="shared" si="168"/>
        <v>Y</v>
      </c>
      <c r="BT341" s="173" t="str">
        <f t="shared" si="168"/>
        <v/>
      </c>
      <c r="BU341" s="173" t="str">
        <f t="shared" si="168"/>
        <v/>
      </c>
      <c r="BV341" s="173" t="str">
        <f t="shared" si="168"/>
        <v/>
      </c>
      <c r="BW341" s="173" t="e">
        <f t="shared" si="169"/>
        <v>#REF!</v>
      </c>
      <c r="BX341" s="173" t="str">
        <f t="shared" si="170"/>
        <v>Y</v>
      </c>
      <c r="BY341" s="174">
        <f t="shared" si="171"/>
        <v>2433</v>
      </c>
      <c r="BZ341" t="str">
        <f t="shared" si="172"/>
        <v>toshiharu.nakamura@oracle.com</v>
      </c>
      <c r="CA341" s="214">
        <f t="shared" si="173"/>
        <v>43574</v>
      </c>
      <c r="CB341">
        <f t="shared" si="174"/>
        <v>506205</v>
      </c>
      <c r="CC341" t="e">
        <f t="shared" si="175"/>
        <v>#REF!</v>
      </c>
      <c r="CD341" t="e">
        <f t="shared" si="151"/>
        <v>#REF!</v>
      </c>
      <c r="CE341" t="str">
        <f t="shared" si="176"/>
        <v>JPBG  - Oracle Corporation Japan</v>
      </c>
      <c r="CF341" t="str">
        <f t="shared" si="177"/>
        <v/>
      </c>
      <c r="CG341" t="str">
        <f t="shared" si="178"/>
        <v/>
      </c>
    </row>
    <row r="342" spans="1:85">
      <c r="A342" t="s">
        <v>51</v>
      </c>
      <c r="B342">
        <v>3595</v>
      </c>
      <c r="C342" t="s">
        <v>2467</v>
      </c>
      <c r="D342" t="s">
        <v>2448</v>
      </c>
      <c r="E342" t="s">
        <v>54</v>
      </c>
      <c r="F342" t="s">
        <v>2060</v>
      </c>
      <c r="G342" t="s">
        <v>2449</v>
      </c>
      <c r="H342" t="s">
        <v>2449</v>
      </c>
      <c r="I342" t="s">
        <v>55</v>
      </c>
      <c r="J342" t="s">
        <v>2062</v>
      </c>
      <c r="K342" t="s">
        <v>2451</v>
      </c>
      <c r="L342" t="s">
        <v>2451</v>
      </c>
      <c r="M342" s="217">
        <v>506155</v>
      </c>
      <c r="N342" t="s">
        <v>169</v>
      </c>
      <c r="O342" t="s">
        <v>170</v>
      </c>
      <c r="P342" t="str">
        <f t="shared" si="152"/>
        <v>7</v>
      </c>
      <c r="Q342">
        <v>12611</v>
      </c>
      <c r="R342" t="s">
        <v>617</v>
      </c>
      <c r="S342" t="s">
        <v>618</v>
      </c>
      <c r="T342" t="s">
        <v>619</v>
      </c>
      <c r="U342" t="s">
        <v>61</v>
      </c>
      <c r="V342">
        <v>1831</v>
      </c>
      <c r="W342" t="s">
        <v>2447</v>
      </c>
      <c r="X342" t="s">
        <v>2468</v>
      </c>
      <c r="Y342" s="95">
        <v>39448</v>
      </c>
      <c r="Z342" t="s">
        <v>63</v>
      </c>
      <c r="AA342" t="s">
        <v>118</v>
      </c>
      <c r="AB342" t="s">
        <v>162</v>
      </c>
      <c r="AC342" t="s">
        <v>4472</v>
      </c>
      <c r="AD342" t="s">
        <v>2470</v>
      </c>
      <c r="AF342" t="s">
        <v>2471</v>
      </c>
      <c r="AG342" t="s">
        <v>2458</v>
      </c>
      <c r="AI342" s="146" t="e">
        <v>#N/A</v>
      </c>
      <c r="AJ342" t="str">
        <f t="shared" si="153"/>
        <v>Active</v>
      </c>
      <c r="AK342">
        <f t="shared" si="154"/>
        <v>3595</v>
      </c>
      <c r="AL342" t="str">
        <f t="shared" si="155"/>
        <v>川上 靖雄</v>
      </c>
      <c r="AM342" s="155" t="e">
        <f>+VLOOKUP($AK342,#REF!,3,0)</f>
        <v>#REF!</v>
      </c>
      <c r="AN342" t="e">
        <f t="shared" si="156"/>
        <v>#REF!</v>
      </c>
      <c r="AO342" s="154" t="s">
        <v>54</v>
      </c>
      <c r="AP342" t="e">
        <f>VLOOKUP(AM342,#REF!,2,0)</f>
        <v>#REF!</v>
      </c>
      <c r="AQ342" t="e">
        <f>VLOOKUP(AM342,#REF!,3,0)</f>
        <v>#REF!</v>
      </c>
      <c r="AR342" t="e">
        <f>VLOOKUP(AM342,#REF!,4,0)</f>
        <v>#REF!</v>
      </c>
      <c r="AS342" t="str">
        <f t="shared" si="150"/>
        <v>Oracle Consulting Services</v>
      </c>
      <c r="AT342" t="e">
        <f>VLOOKUP(AM342,#REF!,6,0)</f>
        <v>#REF!</v>
      </c>
      <c r="AU342" t="e">
        <f>VLOOKUP(AM342,#REF!,7,0)</f>
        <v>#REF!</v>
      </c>
      <c r="AV342" t="e">
        <f>VLOOKUP(AM342,#REF!,8,0)</f>
        <v>#REF!</v>
      </c>
      <c r="AW342" s="155">
        <v>506205</v>
      </c>
      <c r="AX342" t="str">
        <f>VLOOKUP($BA342,Jobcodemaster!$A:$J,4,0)</f>
        <v>IC4</v>
      </c>
      <c r="AY342" t="str">
        <f>VLOOKUP($BA342,Jobcodemaster!$A:$J,5,0)</f>
        <v>L7</v>
      </c>
      <c r="AZ342" t="str">
        <f t="shared" si="157"/>
        <v>7</v>
      </c>
      <c r="BA342" s="155">
        <f t="shared" si="158"/>
        <v>12611</v>
      </c>
      <c r="BB342" t="str">
        <f>VLOOKUP($BA342,Jobcodemaster!$A:$J,7,0)</f>
        <v>12611.Consulting Project Technical Manager - IC4</v>
      </c>
      <c r="BC342" t="str">
        <f>VLOOKUP($BA342,Jobcodemaster!$A:$J,9,0)</f>
        <v>Consulting Project Technical Manager</v>
      </c>
      <c r="BD342" t="str">
        <f>VLOOKUP($BA342,Jobcodemaster!$A:$J,2,0)</f>
        <v>Project</v>
      </c>
      <c r="BE342" t="str">
        <f>VLOOKUP($BA342,Jobcodemaster!$A:$J,3,0)</f>
        <v>B</v>
      </c>
      <c r="BF342" t="e">
        <f>VLOOKUP(AM342,#REF!,14,0)</f>
        <v>#REF!</v>
      </c>
      <c r="BG342" t="e">
        <f>VLOOKUP(AM342,#REF!,15,0)</f>
        <v>#REF!</v>
      </c>
      <c r="BH342" t="str">
        <f t="shared" si="159"/>
        <v>yasuo.kawakami@oracle.com</v>
      </c>
      <c r="BI342" s="95">
        <f t="shared" si="160"/>
        <v>39448</v>
      </c>
      <c r="BJ342" t="str">
        <f t="shared" si="161"/>
        <v>C</v>
      </c>
      <c r="BK342" t="str">
        <f t="shared" si="162"/>
        <v>JP-Tokyo-Akasaka Office</v>
      </c>
      <c r="BL342" t="str">
        <f t="shared" si="163"/>
        <v>ACB</v>
      </c>
      <c r="BM342" t="str">
        <f t="shared" si="164"/>
        <v>ｶﾜｶﾐ ﾔｽｵ</v>
      </c>
      <c r="BN342" t="str">
        <f t="shared" si="165"/>
        <v>Yasuo Kawakami</v>
      </c>
      <c r="BO342" s="164">
        <f t="shared" si="166"/>
        <v>0</v>
      </c>
      <c r="BP342" t="str">
        <f t="shared" si="167"/>
        <v>かわかみ やすお</v>
      </c>
      <c r="BQ342" t="e">
        <f>VLOOKUP(AM342,#REF!,12,0)</f>
        <v>#REF!</v>
      </c>
      <c r="BS342" s="173" t="str">
        <f t="shared" si="168"/>
        <v>Y</v>
      </c>
      <c r="BT342" s="173" t="str">
        <f t="shared" si="168"/>
        <v/>
      </c>
      <c r="BU342" s="173" t="str">
        <f t="shared" si="168"/>
        <v/>
      </c>
      <c r="BV342" s="173" t="str">
        <f t="shared" si="168"/>
        <v/>
      </c>
      <c r="BW342" s="173" t="e">
        <f t="shared" si="169"/>
        <v>#REF!</v>
      </c>
      <c r="BX342" s="173" t="str">
        <f t="shared" si="170"/>
        <v>Y</v>
      </c>
      <c r="BY342" s="174">
        <f t="shared" si="171"/>
        <v>3595</v>
      </c>
      <c r="BZ342" t="str">
        <f t="shared" si="172"/>
        <v>yasuo.kawakami@oracle.com</v>
      </c>
      <c r="CA342" s="214">
        <f t="shared" si="173"/>
        <v>43574</v>
      </c>
      <c r="CB342">
        <f t="shared" si="174"/>
        <v>506205</v>
      </c>
      <c r="CC342" t="e">
        <f t="shared" si="175"/>
        <v>#REF!</v>
      </c>
      <c r="CD342" t="e">
        <f t="shared" si="151"/>
        <v>#REF!</v>
      </c>
      <c r="CE342" t="str">
        <f t="shared" si="176"/>
        <v>JPBG  - Oracle Corporation Japan</v>
      </c>
      <c r="CF342" t="str">
        <f t="shared" si="177"/>
        <v/>
      </c>
      <c r="CG342" t="str">
        <f t="shared" si="178"/>
        <v/>
      </c>
    </row>
    <row r="343" spans="1:85">
      <c r="A343" t="s">
        <v>51</v>
      </c>
      <c r="B343">
        <v>3818</v>
      </c>
      <c r="C343" t="s">
        <v>2473</v>
      </c>
      <c r="D343" t="s">
        <v>2448</v>
      </c>
      <c r="E343" t="s">
        <v>54</v>
      </c>
      <c r="F343" t="s">
        <v>2060</v>
      </c>
      <c r="G343" t="s">
        <v>2449</v>
      </c>
      <c r="H343" t="s">
        <v>2449</v>
      </c>
      <c r="I343" t="s">
        <v>55</v>
      </c>
      <c r="J343" t="s">
        <v>2062</v>
      </c>
      <c r="K343" t="s">
        <v>2451</v>
      </c>
      <c r="L343" t="s">
        <v>2451</v>
      </c>
      <c r="M343" s="217">
        <v>506155</v>
      </c>
      <c r="N343" t="s">
        <v>169</v>
      </c>
      <c r="O343" t="s">
        <v>170</v>
      </c>
      <c r="P343" t="str">
        <f t="shared" si="152"/>
        <v>7</v>
      </c>
      <c r="Q343">
        <v>20820</v>
      </c>
      <c r="R343" t="s">
        <v>1817</v>
      </c>
      <c r="S343" t="s">
        <v>1818</v>
      </c>
      <c r="T343" t="s">
        <v>368</v>
      </c>
      <c r="U343" t="s">
        <v>61</v>
      </c>
      <c r="V343">
        <v>1831</v>
      </c>
      <c r="W343" t="s">
        <v>2447</v>
      </c>
      <c r="X343" t="s">
        <v>2474</v>
      </c>
      <c r="Y343" s="95">
        <v>39645</v>
      </c>
      <c r="Z343" t="s">
        <v>63</v>
      </c>
      <c r="AA343" t="s">
        <v>118</v>
      </c>
      <c r="AB343" t="s">
        <v>162</v>
      </c>
      <c r="AC343" t="s">
        <v>4473</v>
      </c>
      <c r="AD343" t="s">
        <v>2476</v>
      </c>
      <c r="AF343" t="s">
        <v>2477</v>
      </c>
      <c r="AG343" t="s">
        <v>2458</v>
      </c>
      <c r="AI343" s="146" t="e">
        <v>#N/A</v>
      </c>
      <c r="AJ343" t="str">
        <f t="shared" si="153"/>
        <v>Active</v>
      </c>
      <c r="AK343">
        <f t="shared" si="154"/>
        <v>3818</v>
      </c>
      <c r="AL343" t="str">
        <f t="shared" si="155"/>
        <v>丸川 晃弘</v>
      </c>
      <c r="AM343" s="155" t="e">
        <f>+VLOOKUP($AK343,#REF!,3,0)</f>
        <v>#REF!</v>
      </c>
      <c r="AN343" t="e">
        <f t="shared" si="156"/>
        <v>#REF!</v>
      </c>
      <c r="AO343" s="154" t="s">
        <v>54</v>
      </c>
      <c r="AP343" t="e">
        <f>VLOOKUP(AM343,#REF!,2,0)</f>
        <v>#REF!</v>
      </c>
      <c r="AQ343" t="e">
        <f>VLOOKUP(AM343,#REF!,3,0)</f>
        <v>#REF!</v>
      </c>
      <c r="AR343" t="e">
        <f>VLOOKUP(AM343,#REF!,4,0)</f>
        <v>#REF!</v>
      </c>
      <c r="AS343" t="str">
        <f t="shared" si="150"/>
        <v>Oracle Consulting Services</v>
      </c>
      <c r="AT343" t="e">
        <f>VLOOKUP(AM343,#REF!,6,0)</f>
        <v>#REF!</v>
      </c>
      <c r="AU343" t="e">
        <f>VLOOKUP(AM343,#REF!,7,0)</f>
        <v>#REF!</v>
      </c>
      <c r="AV343" t="e">
        <f>VLOOKUP(AM343,#REF!,8,0)</f>
        <v>#REF!</v>
      </c>
      <c r="AW343" s="155">
        <v>506205</v>
      </c>
      <c r="AX343" t="str">
        <f>VLOOKUP($BA343,Jobcodemaster!$A:$J,4,0)</f>
        <v>IC4</v>
      </c>
      <c r="AY343" t="str">
        <f>VLOOKUP($BA343,Jobcodemaster!$A:$J,5,0)</f>
        <v>L7</v>
      </c>
      <c r="AZ343" t="str">
        <f t="shared" si="157"/>
        <v>7</v>
      </c>
      <c r="BA343" s="155">
        <f t="shared" si="158"/>
        <v>20820</v>
      </c>
      <c r="BB343" t="str">
        <f>VLOOKUP($BA343,Jobcodemaster!$A:$J,7,0)</f>
        <v>20820.Consulting Technical Manager - IC4</v>
      </c>
      <c r="BC343" t="str">
        <f>VLOOKUP($BA343,Jobcodemaster!$A:$J,9,0)</f>
        <v>Consulting Technical Manager</v>
      </c>
      <c r="BD343" t="str">
        <f>VLOOKUP($BA343,Jobcodemaster!$A:$J,2,0)</f>
        <v>Delivery</v>
      </c>
      <c r="BE343" t="str">
        <f>VLOOKUP($BA343,Jobcodemaster!$A:$J,3,0)</f>
        <v>B</v>
      </c>
      <c r="BF343" t="e">
        <f>VLOOKUP(AM343,#REF!,14,0)</f>
        <v>#REF!</v>
      </c>
      <c r="BG343" t="e">
        <f>VLOOKUP(AM343,#REF!,15,0)</f>
        <v>#REF!</v>
      </c>
      <c r="BH343" t="str">
        <f t="shared" si="159"/>
        <v>akihiro.marukawa@oracle.com</v>
      </c>
      <c r="BI343" s="95">
        <f t="shared" si="160"/>
        <v>39645</v>
      </c>
      <c r="BJ343" t="str">
        <f t="shared" si="161"/>
        <v>C</v>
      </c>
      <c r="BK343" t="str">
        <f t="shared" si="162"/>
        <v>JP-Tokyo-Akasaka Office</v>
      </c>
      <c r="BL343" t="str">
        <f t="shared" si="163"/>
        <v>ACB</v>
      </c>
      <c r="BM343" t="str">
        <f t="shared" si="164"/>
        <v>ﾏﾙｶﾜ ｱｷﾋﾛ</v>
      </c>
      <c r="BN343" t="str">
        <f t="shared" si="165"/>
        <v>Akihiro Marukawa</v>
      </c>
      <c r="BO343" s="164">
        <f t="shared" si="166"/>
        <v>0</v>
      </c>
      <c r="BP343" t="str">
        <f t="shared" si="167"/>
        <v>まるかわ あきひろ</v>
      </c>
      <c r="BQ343" t="e">
        <f>VLOOKUP(AM343,#REF!,12,0)</f>
        <v>#REF!</v>
      </c>
      <c r="BS343" s="173" t="str">
        <f t="shared" si="168"/>
        <v>Y</v>
      </c>
      <c r="BT343" s="173" t="str">
        <f t="shared" si="168"/>
        <v/>
      </c>
      <c r="BU343" s="173" t="str">
        <f t="shared" si="168"/>
        <v/>
      </c>
      <c r="BV343" s="173" t="str">
        <f t="shared" si="168"/>
        <v/>
      </c>
      <c r="BW343" s="173" t="e">
        <f t="shared" si="169"/>
        <v>#REF!</v>
      </c>
      <c r="BX343" s="173" t="str">
        <f t="shared" si="170"/>
        <v>Y</v>
      </c>
      <c r="BY343" s="174">
        <f t="shared" si="171"/>
        <v>3818</v>
      </c>
      <c r="BZ343" t="str">
        <f t="shared" si="172"/>
        <v>akihiro.marukawa@oracle.com</v>
      </c>
      <c r="CA343" s="214">
        <f t="shared" si="173"/>
        <v>43574</v>
      </c>
      <c r="CB343">
        <f t="shared" si="174"/>
        <v>506205</v>
      </c>
      <c r="CC343" t="e">
        <f t="shared" si="175"/>
        <v>#REF!</v>
      </c>
      <c r="CD343" t="e">
        <f t="shared" si="151"/>
        <v>#REF!</v>
      </c>
      <c r="CE343" t="str">
        <f t="shared" si="176"/>
        <v>JPBG  - Oracle Corporation Japan</v>
      </c>
      <c r="CF343" t="str">
        <f t="shared" si="177"/>
        <v/>
      </c>
      <c r="CG343" t="str">
        <f t="shared" si="178"/>
        <v/>
      </c>
    </row>
    <row r="344" spans="1:85">
      <c r="A344" t="s">
        <v>51</v>
      </c>
      <c r="B344">
        <v>1975</v>
      </c>
      <c r="C344" t="s">
        <v>2479</v>
      </c>
      <c r="D344" t="s">
        <v>2448</v>
      </c>
      <c r="E344" t="s">
        <v>54</v>
      </c>
      <c r="F344" t="s">
        <v>2060</v>
      </c>
      <c r="G344" t="s">
        <v>2449</v>
      </c>
      <c r="H344" t="s">
        <v>2449</v>
      </c>
      <c r="I344" t="s">
        <v>55</v>
      </c>
      <c r="J344" t="s">
        <v>2062</v>
      </c>
      <c r="K344" t="s">
        <v>2451</v>
      </c>
      <c r="L344" t="s">
        <v>2451</v>
      </c>
      <c r="M344" s="217">
        <v>506155</v>
      </c>
      <c r="N344" t="s">
        <v>123</v>
      </c>
      <c r="O344" t="s">
        <v>158</v>
      </c>
      <c r="P344" t="str">
        <f t="shared" si="152"/>
        <v>6</v>
      </c>
      <c r="Q344">
        <v>20610</v>
      </c>
      <c r="R344" t="s">
        <v>590</v>
      </c>
      <c r="S344" t="s">
        <v>591</v>
      </c>
      <c r="T344" t="s">
        <v>368</v>
      </c>
      <c r="U344" t="s">
        <v>61</v>
      </c>
      <c r="V344">
        <v>1831</v>
      </c>
      <c r="W344" t="s">
        <v>2447</v>
      </c>
      <c r="X344" t="s">
        <v>2480</v>
      </c>
      <c r="Y344" s="95">
        <v>36617</v>
      </c>
      <c r="Z344" t="s">
        <v>201</v>
      </c>
      <c r="AA344" t="s">
        <v>118</v>
      </c>
      <c r="AB344" t="s">
        <v>162</v>
      </c>
      <c r="AC344" t="s">
        <v>4474</v>
      </c>
      <c r="AD344" t="s">
        <v>2482</v>
      </c>
      <c r="AF344" t="s">
        <v>2483</v>
      </c>
      <c r="AG344" t="s">
        <v>2458</v>
      </c>
      <c r="AI344" s="146" t="e">
        <v>#N/A</v>
      </c>
      <c r="AJ344" t="str">
        <f t="shared" si="153"/>
        <v>Active</v>
      </c>
      <c r="AK344">
        <f t="shared" si="154"/>
        <v>1975</v>
      </c>
      <c r="AL344" t="str">
        <f t="shared" si="155"/>
        <v>山田 ひとみ</v>
      </c>
      <c r="AM344" s="155" t="e">
        <f>+VLOOKUP($AK344,#REF!,3,0)</f>
        <v>#REF!</v>
      </c>
      <c r="AN344" t="e">
        <f t="shared" si="156"/>
        <v>#REF!</v>
      </c>
      <c r="AO344" s="154" t="s">
        <v>54</v>
      </c>
      <c r="AP344" t="e">
        <f>VLOOKUP(AM344,#REF!,2,0)</f>
        <v>#REF!</v>
      </c>
      <c r="AQ344" t="e">
        <f>VLOOKUP(AM344,#REF!,3,0)</f>
        <v>#REF!</v>
      </c>
      <c r="AR344" t="e">
        <f>VLOOKUP(AM344,#REF!,4,0)</f>
        <v>#REF!</v>
      </c>
      <c r="AS344" t="str">
        <f t="shared" si="150"/>
        <v>Oracle Consulting Services</v>
      </c>
      <c r="AT344" t="e">
        <f>VLOOKUP(AM344,#REF!,6,0)</f>
        <v>#REF!</v>
      </c>
      <c r="AU344" t="e">
        <f>VLOOKUP(AM344,#REF!,7,0)</f>
        <v>#REF!</v>
      </c>
      <c r="AV344" t="e">
        <f>VLOOKUP(AM344,#REF!,8,0)</f>
        <v>#REF!</v>
      </c>
      <c r="AW344" s="155">
        <v>506205</v>
      </c>
      <c r="AX344" t="str">
        <f>VLOOKUP($BA344,Jobcodemaster!$A:$J,4,0)</f>
        <v>IC3</v>
      </c>
      <c r="AY344" t="str">
        <f>VLOOKUP($BA344,Jobcodemaster!$A:$J,5,0)</f>
        <v>L6</v>
      </c>
      <c r="AZ344" t="str">
        <f t="shared" si="157"/>
        <v>6</v>
      </c>
      <c r="BA344" s="155">
        <f t="shared" si="158"/>
        <v>20610</v>
      </c>
      <c r="BB344" t="str">
        <f>VLOOKUP($BA344,Jobcodemaster!$A:$J,7,0)</f>
        <v>20610.Senior Principal Consultant - IC3</v>
      </c>
      <c r="BC344" t="str">
        <f>VLOOKUP($BA344,Jobcodemaster!$A:$J,9,0)</f>
        <v>Senior Principal Consultant</v>
      </c>
      <c r="BD344" t="str">
        <f>VLOOKUP($BA344,Jobcodemaster!$A:$J,2,0)</f>
        <v>Delivery</v>
      </c>
      <c r="BE344" t="str">
        <f>VLOOKUP($BA344,Jobcodemaster!$A:$J,3,0)</f>
        <v>B</v>
      </c>
      <c r="BF344" t="e">
        <f>VLOOKUP(AM344,#REF!,14,0)</f>
        <v>#REF!</v>
      </c>
      <c r="BG344" t="e">
        <f>VLOOKUP(AM344,#REF!,15,0)</f>
        <v>#REF!</v>
      </c>
      <c r="BH344" t="str">
        <f t="shared" si="159"/>
        <v>hitomi.yamada@oracle.com</v>
      </c>
      <c r="BI344" s="95">
        <f t="shared" si="160"/>
        <v>36617</v>
      </c>
      <c r="BJ344" t="str">
        <f t="shared" si="161"/>
        <v>NG</v>
      </c>
      <c r="BK344" t="str">
        <f t="shared" si="162"/>
        <v>JP-Tokyo-Akasaka Office</v>
      </c>
      <c r="BL344" t="str">
        <f t="shared" si="163"/>
        <v>ACB</v>
      </c>
      <c r="BM344" t="str">
        <f t="shared" si="164"/>
        <v>ﾔﾏﾀﾞ ﾋﾄﾐ</v>
      </c>
      <c r="BN344" t="str">
        <f t="shared" si="165"/>
        <v>Hitomi Yamada</v>
      </c>
      <c r="BO344" s="164">
        <f t="shared" si="166"/>
        <v>0</v>
      </c>
      <c r="BP344" t="str">
        <f t="shared" si="167"/>
        <v>やまだ ひとみ</v>
      </c>
      <c r="BQ344" t="e">
        <f>VLOOKUP(AM344,#REF!,12,0)</f>
        <v>#REF!</v>
      </c>
      <c r="BS344" s="173" t="str">
        <f t="shared" si="168"/>
        <v>Y</v>
      </c>
      <c r="BT344" s="173" t="str">
        <f t="shared" si="168"/>
        <v/>
      </c>
      <c r="BU344" s="173" t="str">
        <f t="shared" si="168"/>
        <v/>
      </c>
      <c r="BV344" s="173" t="str">
        <f t="shared" si="168"/>
        <v/>
      </c>
      <c r="BW344" s="173" t="e">
        <f t="shared" si="169"/>
        <v>#REF!</v>
      </c>
      <c r="BX344" s="173" t="str">
        <f t="shared" si="170"/>
        <v>Y</v>
      </c>
      <c r="BY344" s="174">
        <f t="shared" si="171"/>
        <v>1975</v>
      </c>
      <c r="BZ344" t="str">
        <f t="shared" si="172"/>
        <v>hitomi.yamada@oracle.com</v>
      </c>
      <c r="CA344" s="214">
        <f t="shared" si="173"/>
        <v>43574</v>
      </c>
      <c r="CB344">
        <f t="shared" si="174"/>
        <v>506205</v>
      </c>
      <c r="CC344" t="e">
        <f t="shared" si="175"/>
        <v>#REF!</v>
      </c>
      <c r="CD344" t="e">
        <f t="shared" si="151"/>
        <v>#REF!</v>
      </c>
      <c r="CE344" t="str">
        <f t="shared" si="176"/>
        <v>JPBG  - Oracle Corporation Japan</v>
      </c>
      <c r="CF344" t="str">
        <f t="shared" si="177"/>
        <v/>
      </c>
      <c r="CG344" t="str">
        <f t="shared" si="178"/>
        <v/>
      </c>
    </row>
    <row r="345" spans="1:85">
      <c r="A345" t="s">
        <v>51</v>
      </c>
      <c r="B345">
        <v>2605</v>
      </c>
      <c r="C345" t="s">
        <v>2485</v>
      </c>
      <c r="D345" t="s">
        <v>2448</v>
      </c>
      <c r="E345" t="s">
        <v>54</v>
      </c>
      <c r="F345" t="s">
        <v>2060</v>
      </c>
      <c r="G345" t="s">
        <v>2449</v>
      </c>
      <c r="H345" t="s">
        <v>2449</v>
      </c>
      <c r="I345" t="s">
        <v>55</v>
      </c>
      <c r="J345" t="s">
        <v>2062</v>
      </c>
      <c r="K345" t="s">
        <v>2451</v>
      </c>
      <c r="L345" t="s">
        <v>2451</v>
      </c>
      <c r="M345" s="217">
        <v>506155</v>
      </c>
      <c r="N345" t="s">
        <v>123</v>
      </c>
      <c r="O345" t="s">
        <v>158</v>
      </c>
      <c r="P345" t="str">
        <f t="shared" si="152"/>
        <v>6</v>
      </c>
      <c r="Q345">
        <v>21630</v>
      </c>
      <c r="R345" t="s">
        <v>527</v>
      </c>
      <c r="S345" t="s">
        <v>528</v>
      </c>
      <c r="T345" t="s">
        <v>529</v>
      </c>
      <c r="U345" t="s">
        <v>61</v>
      </c>
      <c r="V345">
        <v>1831</v>
      </c>
      <c r="W345" t="s">
        <v>2447</v>
      </c>
      <c r="X345" t="s">
        <v>2487</v>
      </c>
      <c r="Y345" s="95">
        <v>37712</v>
      </c>
      <c r="Z345" t="s">
        <v>63</v>
      </c>
      <c r="AA345" t="s">
        <v>118</v>
      </c>
      <c r="AB345" t="s">
        <v>119</v>
      </c>
      <c r="AC345" t="s">
        <v>4475</v>
      </c>
      <c r="AD345" t="s">
        <v>2489</v>
      </c>
      <c r="AF345" t="s">
        <v>2490</v>
      </c>
      <c r="AG345" t="s">
        <v>2458</v>
      </c>
      <c r="AI345" s="146" t="e">
        <v>#N/A</v>
      </c>
      <c r="AJ345" t="str">
        <f t="shared" si="153"/>
        <v>Active</v>
      </c>
      <c r="AK345">
        <f t="shared" si="154"/>
        <v>2605</v>
      </c>
      <c r="AL345" t="str">
        <f t="shared" si="155"/>
        <v>佐々木 敏夫</v>
      </c>
      <c r="AM345" s="155" t="e">
        <f>+VLOOKUP($AK345,#REF!,3,0)</f>
        <v>#REF!</v>
      </c>
      <c r="AN345" t="e">
        <f t="shared" si="156"/>
        <v>#REF!</v>
      </c>
      <c r="AO345" s="154" t="s">
        <v>54</v>
      </c>
      <c r="AP345" t="e">
        <f>VLOOKUP(AM345,#REF!,2,0)</f>
        <v>#REF!</v>
      </c>
      <c r="AQ345" t="e">
        <f>VLOOKUP(AM345,#REF!,3,0)</f>
        <v>#REF!</v>
      </c>
      <c r="AR345" t="e">
        <f>VLOOKUP(AM345,#REF!,4,0)</f>
        <v>#REF!</v>
      </c>
      <c r="AS345" t="str">
        <f t="shared" si="150"/>
        <v>Oracle Consulting Services</v>
      </c>
      <c r="AT345" t="e">
        <f>VLOOKUP(AM345,#REF!,6,0)</f>
        <v>#REF!</v>
      </c>
      <c r="AU345" t="e">
        <f>VLOOKUP(AM345,#REF!,7,0)</f>
        <v>#REF!</v>
      </c>
      <c r="AV345" t="e">
        <f>VLOOKUP(AM345,#REF!,8,0)</f>
        <v>#REF!</v>
      </c>
      <c r="AW345" s="155">
        <v>506205</v>
      </c>
      <c r="AX345" t="str">
        <f>VLOOKUP($BA345,Jobcodemaster!$A:$J,4,0)</f>
        <v>IC3</v>
      </c>
      <c r="AY345" t="str">
        <f>VLOOKUP($BA345,Jobcodemaster!$A:$J,5,0)</f>
        <v>L6</v>
      </c>
      <c r="AZ345" t="str">
        <f t="shared" si="157"/>
        <v>6</v>
      </c>
      <c r="BA345" s="155">
        <f t="shared" si="158"/>
        <v>21630</v>
      </c>
      <c r="BB345" t="str">
        <f>VLOOKUP($BA345,Jobcodemaster!$A:$J,7,0)</f>
        <v>21630.Consulting Solution Lead - IC3</v>
      </c>
      <c r="BC345" t="str">
        <f>VLOOKUP($BA345,Jobcodemaster!$A:$J,9,0)</f>
        <v>Consulting Solution Lead</v>
      </c>
      <c r="BD345" t="str">
        <f>VLOOKUP($BA345,Jobcodemaster!$A:$J,2,0)</f>
        <v>Solution</v>
      </c>
      <c r="BE345" t="str">
        <f>VLOOKUP($BA345,Jobcodemaster!$A:$J,3,0)</f>
        <v>B</v>
      </c>
      <c r="BF345" t="e">
        <f>VLOOKUP(AM345,#REF!,14,0)</f>
        <v>#REF!</v>
      </c>
      <c r="BG345" t="e">
        <f>VLOOKUP(AM345,#REF!,15,0)</f>
        <v>#REF!</v>
      </c>
      <c r="BH345" t="str">
        <f t="shared" si="159"/>
        <v>toshio.sasaki@oracle.com</v>
      </c>
      <c r="BI345" s="95">
        <f t="shared" si="160"/>
        <v>37712</v>
      </c>
      <c r="BJ345" t="str">
        <f t="shared" si="161"/>
        <v>C</v>
      </c>
      <c r="BK345" t="str">
        <f t="shared" si="162"/>
        <v>JP-Tokyo-Akasaka Office</v>
      </c>
      <c r="BL345" t="str">
        <f t="shared" si="163"/>
        <v>OAC</v>
      </c>
      <c r="BM345" t="str">
        <f t="shared" si="164"/>
        <v>ｻｻｷ ﾄｼｵ</v>
      </c>
      <c r="BN345" t="str">
        <f t="shared" si="165"/>
        <v>Toshio Sasaki</v>
      </c>
      <c r="BO345" s="164">
        <f t="shared" si="166"/>
        <v>0</v>
      </c>
      <c r="BP345" t="str">
        <f t="shared" si="167"/>
        <v>ささき としお</v>
      </c>
      <c r="BQ345" t="e">
        <f>VLOOKUP(AM345,#REF!,12,0)</f>
        <v>#REF!</v>
      </c>
      <c r="BS345" s="173" t="str">
        <f t="shared" si="168"/>
        <v>Y</v>
      </c>
      <c r="BT345" s="173" t="str">
        <f t="shared" si="168"/>
        <v/>
      </c>
      <c r="BU345" s="173" t="str">
        <f t="shared" si="168"/>
        <v/>
      </c>
      <c r="BV345" s="173" t="str">
        <f t="shared" si="168"/>
        <v/>
      </c>
      <c r="BW345" s="173" t="e">
        <f t="shared" si="169"/>
        <v>#REF!</v>
      </c>
      <c r="BX345" s="173" t="str">
        <f t="shared" si="170"/>
        <v>Y</v>
      </c>
      <c r="BY345" s="174">
        <f t="shared" si="171"/>
        <v>2605</v>
      </c>
      <c r="BZ345" t="str">
        <f t="shared" si="172"/>
        <v>toshio.sasaki@oracle.com</v>
      </c>
      <c r="CA345" s="214">
        <f t="shared" si="173"/>
        <v>43574</v>
      </c>
      <c r="CB345">
        <f t="shared" si="174"/>
        <v>506205</v>
      </c>
      <c r="CC345" t="e">
        <f t="shared" si="175"/>
        <v>#REF!</v>
      </c>
      <c r="CD345" t="e">
        <f t="shared" si="151"/>
        <v>#REF!</v>
      </c>
      <c r="CE345" t="str">
        <f t="shared" si="176"/>
        <v>JPBG  - Oracle Corporation Japan</v>
      </c>
      <c r="CF345" t="str">
        <f t="shared" si="177"/>
        <v/>
      </c>
      <c r="CG345" t="str">
        <f t="shared" si="178"/>
        <v/>
      </c>
    </row>
    <row r="346" spans="1:85">
      <c r="A346" t="s">
        <v>51</v>
      </c>
      <c r="B346">
        <v>3174</v>
      </c>
      <c r="C346" t="s">
        <v>2492</v>
      </c>
      <c r="D346" t="s">
        <v>2448</v>
      </c>
      <c r="E346" t="s">
        <v>54</v>
      </c>
      <c r="F346" t="s">
        <v>2060</v>
      </c>
      <c r="G346" t="s">
        <v>2449</v>
      </c>
      <c r="H346" t="s">
        <v>2449</v>
      </c>
      <c r="I346" t="s">
        <v>55</v>
      </c>
      <c r="J346" t="s">
        <v>2062</v>
      </c>
      <c r="K346" t="s">
        <v>2451</v>
      </c>
      <c r="L346" t="s">
        <v>2451</v>
      </c>
      <c r="M346" s="217">
        <v>506155</v>
      </c>
      <c r="N346" t="s">
        <v>123</v>
      </c>
      <c r="O346" t="s">
        <v>158</v>
      </c>
      <c r="P346" t="str">
        <f t="shared" si="152"/>
        <v>6</v>
      </c>
      <c r="Q346">
        <v>20610</v>
      </c>
      <c r="R346" t="s">
        <v>590</v>
      </c>
      <c r="S346" t="s">
        <v>591</v>
      </c>
      <c r="T346" t="s">
        <v>368</v>
      </c>
      <c r="U346" t="s">
        <v>61</v>
      </c>
      <c r="V346">
        <v>1831</v>
      </c>
      <c r="W346" t="s">
        <v>2447</v>
      </c>
      <c r="X346" t="s">
        <v>2493</v>
      </c>
      <c r="Y346" s="95">
        <v>38976</v>
      </c>
      <c r="Z346" t="s">
        <v>63</v>
      </c>
      <c r="AA346" t="s">
        <v>118</v>
      </c>
      <c r="AB346" t="s">
        <v>162</v>
      </c>
      <c r="AC346" t="s">
        <v>4476</v>
      </c>
      <c r="AD346" t="s">
        <v>2495</v>
      </c>
      <c r="AF346" t="s">
        <v>2496</v>
      </c>
      <c r="AG346" t="s">
        <v>2458</v>
      </c>
      <c r="AI346" s="146" t="e">
        <v>#N/A</v>
      </c>
      <c r="AJ346" t="str">
        <f t="shared" si="153"/>
        <v>Active</v>
      </c>
      <c r="AK346">
        <f t="shared" si="154"/>
        <v>3174</v>
      </c>
      <c r="AL346" t="str">
        <f t="shared" si="155"/>
        <v>上野 剛</v>
      </c>
      <c r="AM346" s="155" t="e">
        <f>+VLOOKUP($AK346,#REF!,3,0)</f>
        <v>#REF!</v>
      </c>
      <c r="AN346" t="e">
        <f t="shared" si="156"/>
        <v>#REF!</v>
      </c>
      <c r="AO346" s="154" t="s">
        <v>54</v>
      </c>
      <c r="AP346" t="e">
        <f>VLOOKUP(AM346,#REF!,2,0)</f>
        <v>#REF!</v>
      </c>
      <c r="AQ346" t="e">
        <f>VLOOKUP(AM346,#REF!,3,0)</f>
        <v>#REF!</v>
      </c>
      <c r="AR346" t="e">
        <f>VLOOKUP(AM346,#REF!,4,0)</f>
        <v>#REF!</v>
      </c>
      <c r="AS346" t="str">
        <f t="shared" si="150"/>
        <v>Oracle Consulting Services</v>
      </c>
      <c r="AT346" t="e">
        <f>VLOOKUP(AM346,#REF!,6,0)</f>
        <v>#REF!</v>
      </c>
      <c r="AU346" t="e">
        <f>VLOOKUP(AM346,#REF!,7,0)</f>
        <v>#REF!</v>
      </c>
      <c r="AV346" t="e">
        <f>VLOOKUP(AM346,#REF!,8,0)</f>
        <v>#REF!</v>
      </c>
      <c r="AW346" s="155">
        <v>506205</v>
      </c>
      <c r="AX346" t="str">
        <f>VLOOKUP($BA346,Jobcodemaster!$A:$J,4,0)</f>
        <v>IC3</v>
      </c>
      <c r="AY346" t="str">
        <f>VLOOKUP($BA346,Jobcodemaster!$A:$J,5,0)</f>
        <v>L6</v>
      </c>
      <c r="AZ346" t="str">
        <f t="shared" si="157"/>
        <v>6</v>
      </c>
      <c r="BA346" s="155">
        <f t="shared" si="158"/>
        <v>20610</v>
      </c>
      <c r="BB346" t="str">
        <f>VLOOKUP($BA346,Jobcodemaster!$A:$J,7,0)</f>
        <v>20610.Senior Principal Consultant - IC3</v>
      </c>
      <c r="BC346" t="str">
        <f>VLOOKUP($BA346,Jobcodemaster!$A:$J,9,0)</f>
        <v>Senior Principal Consultant</v>
      </c>
      <c r="BD346" t="str">
        <f>VLOOKUP($BA346,Jobcodemaster!$A:$J,2,0)</f>
        <v>Delivery</v>
      </c>
      <c r="BE346" t="str">
        <f>VLOOKUP($BA346,Jobcodemaster!$A:$J,3,0)</f>
        <v>B</v>
      </c>
      <c r="BF346" t="e">
        <f>VLOOKUP(AM346,#REF!,14,0)</f>
        <v>#REF!</v>
      </c>
      <c r="BG346" t="e">
        <f>VLOOKUP(AM346,#REF!,15,0)</f>
        <v>#REF!</v>
      </c>
      <c r="BH346" t="str">
        <f t="shared" si="159"/>
        <v>takeshi.ueno@oracle.com</v>
      </c>
      <c r="BI346" s="95">
        <f t="shared" si="160"/>
        <v>38976</v>
      </c>
      <c r="BJ346" t="str">
        <f t="shared" si="161"/>
        <v>C</v>
      </c>
      <c r="BK346" t="str">
        <f t="shared" si="162"/>
        <v>JP-Tokyo-Akasaka Office</v>
      </c>
      <c r="BL346" t="str">
        <f t="shared" si="163"/>
        <v>ACB</v>
      </c>
      <c r="BM346" t="str">
        <f t="shared" si="164"/>
        <v>ｳｴﾉ ﾀｹｼ</v>
      </c>
      <c r="BN346" t="str">
        <f t="shared" si="165"/>
        <v>Takeshi Ueno</v>
      </c>
      <c r="BO346" s="164">
        <f t="shared" si="166"/>
        <v>0</v>
      </c>
      <c r="BP346" t="str">
        <f t="shared" si="167"/>
        <v>うえの たけし</v>
      </c>
      <c r="BQ346" t="e">
        <f>VLOOKUP(AM346,#REF!,12,0)</f>
        <v>#REF!</v>
      </c>
      <c r="BS346" s="173" t="str">
        <f t="shared" si="168"/>
        <v>Y</v>
      </c>
      <c r="BT346" s="173" t="str">
        <f t="shared" si="168"/>
        <v/>
      </c>
      <c r="BU346" s="173" t="str">
        <f t="shared" si="168"/>
        <v/>
      </c>
      <c r="BV346" s="173" t="str">
        <f t="shared" si="168"/>
        <v/>
      </c>
      <c r="BW346" s="173" t="e">
        <f t="shared" si="169"/>
        <v>#REF!</v>
      </c>
      <c r="BX346" s="173" t="str">
        <f t="shared" si="170"/>
        <v>Y</v>
      </c>
      <c r="BY346" s="174">
        <f t="shared" si="171"/>
        <v>3174</v>
      </c>
      <c r="BZ346" t="str">
        <f t="shared" si="172"/>
        <v>takeshi.ueno@oracle.com</v>
      </c>
      <c r="CA346" s="214">
        <f t="shared" si="173"/>
        <v>43574</v>
      </c>
      <c r="CB346">
        <f t="shared" si="174"/>
        <v>506205</v>
      </c>
      <c r="CC346" t="e">
        <f t="shared" si="175"/>
        <v>#REF!</v>
      </c>
      <c r="CD346" t="e">
        <f t="shared" si="151"/>
        <v>#REF!</v>
      </c>
      <c r="CE346" t="str">
        <f t="shared" si="176"/>
        <v>JPBG  - Oracle Corporation Japan</v>
      </c>
      <c r="CF346" t="str">
        <f t="shared" si="177"/>
        <v/>
      </c>
      <c r="CG346" t="str">
        <f t="shared" si="178"/>
        <v/>
      </c>
    </row>
    <row r="347" spans="1:85">
      <c r="A347" t="s">
        <v>51</v>
      </c>
      <c r="B347">
        <v>746449</v>
      </c>
      <c r="C347" t="s">
        <v>2498</v>
      </c>
      <c r="D347" t="s">
        <v>2448</v>
      </c>
      <c r="E347" t="s">
        <v>54</v>
      </c>
      <c r="F347" t="s">
        <v>2060</v>
      </c>
      <c r="G347" t="s">
        <v>2449</v>
      </c>
      <c r="H347" t="s">
        <v>2449</v>
      </c>
      <c r="I347" t="s">
        <v>55</v>
      </c>
      <c r="J347" t="s">
        <v>2062</v>
      </c>
      <c r="K347" t="s">
        <v>2451</v>
      </c>
      <c r="L347" t="s">
        <v>2451</v>
      </c>
      <c r="M347" s="217">
        <v>506155</v>
      </c>
      <c r="N347" t="s">
        <v>123</v>
      </c>
      <c r="O347" t="s">
        <v>158</v>
      </c>
      <c r="P347" t="str">
        <f t="shared" si="152"/>
        <v>6</v>
      </c>
      <c r="Q347">
        <v>20610</v>
      </c>
      <c r="R347" t="s">
        <v>590</v>
      </c>
      <c r="S347" t="s">
        <v>591</v>
      </c>
      <c r="T347" t="s">
        <v>368</v>
      </c>
      <c r="U347" t="s">
        <v>61</v>
      </c>
      <c r="V347">
        <v>1831</v>
      </c>
      <c r="W347" t="s">
        <v>2447</v>
      </c>
      <c r="X347" t="s">
        <v>2499</v>
      </c>
      <c r="Y347" s="95">
        <v>43052</v>
      </c>
      <c r="Z347" t="s">
        <v>63</v>
      </c>
      <c r="AA347" t="s">
        <v>118</v>
      </c>
      <c r="AB347" t="s">
        <v>162</v>
      </c>
      <c r="AC347" t="s">
        <v>4477</v>
      </c>
      <c r="AD347" t="s">
        <v>2501</v>
      </c>
      <c r="AF347" t="s">
        <v>2502</v>
      </c>
      <c r="AG347" t="s">
        <v>2458</v>
      </c>
      <c r="AI347" s="146" t="e">
        <v>#N/A</v>
      </c>
      <c r="AJ347" t="str">
        <f t="shared" si="153"/>
        <v>Active</v>
      </c>
      <c r="AK347">
        <f t="shared" si="154"/>
        <v>746449</v>
      </c>
      <c r="AL347" t="str">
        <f t="shared" si="155"/>
        <v>小原 達也</v>
      </c>
      <c r="AM347" s="155" t="e">
        <f>+VLOOKUP($AK347,#REF!,3,0)</f>
        <v>#REF!</v>
      </c>
      <c r="AN347" t="e">
        <f t="shared" si="156"/>
        <v>#REF!</v>
      </c>
      <c r="AO347" s="154" t="s">
        <v>54</v>
      </c>
      <c r="AP347" t="e">
        <f>VLOOKUP(AM347,#REF!,2,0)</f>
        <v>#REF!</v>
      </c>
      <c r="AQ347" t="e">
        <f>VLOOKUP(AM347,#REF!,3,0)</f>
        <v>#REF!</v>
      </c>
      <c r="AR347" t="e">
        <f>VLOOKUP(AM347,#REF!,4,0)</f>
        <v>#REF!</v>
      </c>
      <c r="AS347" t="str">
        <f t="shared" si="150"/>
        <v>Oracle Consulting Services</v>
      </c>
      <c r="AT347" t="e">
        <f>VLOOKUP(AM347,#REF!,6,0)</f>
        <v>#REF!</v>
      </c>
      <c r="AU347" t="e">
        <f>VLOOKUP(AM347,#REF!,7,0)</f>
        <v>#REF!</v>
      </c>
      <c r="AV347" t="e">
        <f>VLOOKUP(AM347,#REF!,8,0)</f>
        <v>#REF!</v>
      </c>
      <c r="AW347" s="155">
        <v>506205</v>
      </c>
      <c r="AX347" t="str">
        <f>VLOOKUP($BA347,Jobcodemaster!$A:$J,4,0)</f>
        <v>IC3</v>
      </c>
      <c r="AY347" t="str">
        <f>VLOOKUP($BA347,Jobcodemaster!$A:$J,5,0)</f>
        <v>L6</v>
      </c>
      <c r="AZ347" t="str">
        <f t="shared" si="157"/>
        <v>6</v>
      </c>
      <c r="BA347" s="155">
        <f t="shared" si="158"/>
        <v>20610</v>
      </c>
      <c r="BB347" t="str">
        <f>VLOOKUP($BA347,Jobcodemaster!$A:$J,7,0)</f>
        <v>20610.Senior Principal Consultant - IC3</v>
      </c>
      <c r="BC347" t="str">
        <f>VLOOKUP($BA347,Jobcodemaster!$A:$J,9,0)</f>
        <v>Senior Principal Consultant</v>
      </c>
      <c r="BD347" t="str">
        <f>VLOOKUP($BA347,Jobcodemaster!$A:$J,2,0)</f>
        <v>Delivery</v>
      </c>
      <c r="BE347" t="str">
        <f>VLOOKUP($BA347,Jobcodemaster!$A:$J,3,0)</f>
        <v>B</v>
      </c>
      <c r="BF347" t="e">
        <f>VLOOKUP(AM347,#REF!,14,0)</f>
        <v>#REF!</v>
      </c>
      <c r="BG347" t="e">
        <f>VLOOKUP(AM347,#REF!,15,0)</f>
        <v>#REF!</v>
      </c>
      <c r="BH347" t="str">
        <f t="shared" si="159"/>
        <v>tatsuya.obara@oracle.com</v>
      </c>
      <c r="BI347" s="95">
        <f t="shared" si="160"/>
        <v>43052</v>
      </c>
      <c r="BJ347" t="str">
        <f t="shared" si="161"/>
        <v>C</v>
      </c>
      <c r="BK347" t="str">
        <f t="shared" si="162"/>
        <v>JP-Tokyo-Akasaka Office</v>
      </c>
      <c r="BL347" t="str">
        <f t="shared" si="163"/>
        <v>ACB</v>
      </c>
      <c r="BM347" t="str">
        <f t="shared" si="164"/>
        <v>ｵﾊﾞﾗ ﾀﾂﾔ</v>
      </c>
      <c r="BN347" t="str">
        <f t="shared" si="165"/>
        <v>Tatsuya Obara</v>
      </c>
      <c r="BO347" s="164">
        <f t="shared" si="166"/>
        <v>0</v>
      </c>
      <c r="BP347" t="str">
        <f t="shared" si="167"/>
        <v>おばら たつや</v>
      </c>
      <c r="BQ347" t="e">
        <f>VLOOKUP(AM347,#REF!,12,0)</f>
        <v>#REF!</v>
      </c>
      <c r="BS347" s="173" t="str">
        <f t="shared" si="168"/>
        <v>Y</v>
      </c>
      <c r="BT347" s="173" t="str">
        <f t="shared" si="168"/>
        <v/>
      </c>
      <c r="BU347" s="173" t="str">
        <f t="shared" si="168"/>
        <v/>
      </c>
      <c r="BV347" s="173" t="str">
        <f t="shared" si="168"/>
        <v/>
      </c>
      <c r="BW347" s="173" t="e">
        <f t="shared" si="169"/>
        <v>#REF!</v>
      </c>
      <c r="BX347" s="173" t="str">
        <f t="shared" si="170"/>
        <v>Y</v>
      </c>
      <c r="BY347" s="174">
        <f t="shared" si="171"/>
        <v>746449</v>
      </c>
      <c r="BZ347" t="str">
        <f t="shared" si="172"/>
        <v>tatsuya.obara@oracle.com</v>
      </c>
      <c r="CA347" s="214">
        <f t="shared" si="173"/>
        <v>43574</v>
      </c>
      <c r="CB347">
        <f t="shared" si="174"/>
        <v>506205</v>
      </c>
      <c r="CC347" t="e">
        <f t="shared" si="175"/>
        <v>#REF!</v>
      </c>
      <c r="CD347" t="e">
        <f t="shared" si="151"/>
        <v>#REF!</v>
      </c>
      <c r="CE347" t="str">
        <f t="shared" si="176"/>
        <v>JPBG  - Oracle Corporation Japan</v>
      </c>
      <c r="CF347" t="str">
        <f t="shared" si="177"/>
        <v/>
      </c>
      <c r="CG347" t="str">
        <f t="shared" si="178"/>
        <v/>
      </c>
    </row>
    <row r="348" spans="1:85">
      <c r="A348" t="s">
        <v>51</v>
      </c>
      <c r="B348">
        <v>1027467</v>
      </c>
      <c r="C348" t="s">
        <v>2504</v>
      </c>
      <c r="D348" t="s">
        <v>2448</v>
      </c>
      <c r="E348" t="s">
        <v>54</v>
      </c>
      <c r="F348" t="s">
        <v>2060</v>
      </c>
      <c r="G348" t="s">
        <v>2449</v>
      </c>
      <c r="H348" t="s">
        <v>2449</v>
      </c>
      <c r="I348" t="s">
        <v>55</v>
      </c>
      <c r="J348" t="s">
        <v>2062</v>
      </c>
      <c r="K348" t="s">
        <v>2451</v>
      </c>
      <c r="L348" t="s">
        <v>2451</v>
      </c>
      <c r="M348" s="217">
        <v>506155</v>
      </c>
      <c r="N348" t="s">
        <v>123</v>
      </c>
      <c r="O348" t="s">
        <v>158</v>
      </c>
      <c r="P348" t="str">
        <f t="shared" si="152"/>
        <v>6</v>
      </c>
      <c r="Q348">
        <v>20610</v>
      </c>
      <c r="R348" t="s">
        <v>590</v>
      </c>
      <c r="S348" t="s">
        <v>591</v>
      </c>
      <c r="T348" t="s">
        <v>368</v>
      </c>
      <c r="U348" t="s">
        <v>61</v>
      </c>
      <c r="V348">
        <v>1831</v>
      </c>
      <c r="W348" t="s">
        <v>2447</v>
      </c>
      <c r="X348" t="s">
        <v>2505</v>
      </c>
      <c r="Y348" s="95">
        <v>43191</v>
      </c>
      <c r="Z348" t="s">
        <v>63</v>
      </c>
      <c r="AA348" t="s">
        <v>64</v>
      </c>
      <c r="AB348" t="s">
        <v>162</v>
      </c>
      <c r="AC348" t="s">
        <v>4478</v>
      </c>
      <c r="AD348" t="s">
        <v>2507</v>
      </c>
      <c r="AF348" t="s">
        <v>2508</v>
      </c>
      <c r="AG348" t="s">
        <v>2458</v>
      </c>
      <c r="AI348" s="146" t="e">
        <v>#N/A</v>
      </c>
      <c r="AJ348" t="str">
        <f t="shared" si="153"/>
        <v>Active</v>
      </c>
      <c r="AK348">
        <f t="shared" si="154"/>
        <v>1027467</v>
      </c>
      <c r="AL348" t="str">
        <f t="shared" si="155"/>
        <v>本間 勇樹</v>
      </c>
      <c r="AM348" s="155" t="e">
        <f>+VLOOKUP($AK348,#REF!,3,0)</f>
        <v>#REF!</v>
      </c>
      <c r="AN348" t="e">
        <f t="shared" si="156"/>
        <v>#REF!</v>
      </c>
      <c r="AO348" s="154" t="s">
        <v>54</v>
      </c>
      <c r="AP348" t="e">
        <f>VLOOKUP(AM348,#REF!,2,0)</f>
        <v>#REF!</v>
      </c>
      <c r="AQ348" t="e">
        <f>VLOOKUP(AM348,#REF!,3,0)</f>
        <v>#REF!</v>
      </c>
      <c r="AR348" t="e">
        <f>VLOOKUP(AM348,#REF!,4,0)</f>
        <v>#REF!</v>
      </c>
      <c r="AS348" t="str">
        <f t="shared" si="150"/>
        <v>Oracle Consulting Services</v>
      </c>
      <c r="AT348" t="e">
        <f>VLOOKUP(AM348,#REF!,6,0)</f>
        <v>#REF!</v>
      </c>
      <c r="AU348" t="e">
        <f>VLOOKUP(AM348,#REF!,7,0)</f>
        <v>#REF!</v>
      </c>
      <c r="AV348" t="e">
        <f>VLOOKUP(AM348,#REF!,8,0)</f>
        <v>#REF!</v>
      </c>
      <c r="AW348" s="155">
        <v>506205</v>
      </c>
      <c r="AX348" t="str">
        <f>VLOOKUP($BA348,Jobcodemaster!$A:$J,4,0)</f>
        <v>IC3</v>
      </c>
      <c r="AY348" t="str">
        <f>VLOOKUP($BA348,Jobcodemaster!$A:$J,5,0)</f>
        <v>L6</v>
      </c>
      <c r="AZ348" t="str">
        <f t="shared" si="157"/>
        <v>6</v>
      </c>
      <c r="BA348" s="155">
        <f t="shared" si="158"/>
        <v>20610</v>
      </c>
      <c r="BB348" t="str">
        <f>VLOOKUP($BA348,Jobcodemaster!$A:$J,7,0)</f>
        <v>20610.Senior Principal Consultant - IC3</v>
      </c>
      <c r="BC348" t="str">
        <f>VLOOKUP($BA348,Jobcodemaster!$A:$J,9,0)</f>
        <v>Senior Principal Consultant</v>
      </c>
      <c r="BD348" t="str">
        <f>VLOOKUP($BA348,Jobcodemaster!$A:$J,2,0)</f>
        <v>Delivery</v>
      </c>
      <c r="BE348" t="str">
        <f>VLOOKUP($BA348,Jobcodemaster!$A:$J,3,0)</f>
        <v>B</v>
      </c>
      <c r="BF348" t="e">
        <f>VLOOKUP(AM348,#REF!,14,0)</f>
        <v>#REF!</v>
      </c>
      <c r="BG348" t="e">
        <f>VLOOKUP(AM348,#REF!,15,0)</f>
        <v>#REF!</v>
      </c>
      <c r="BH348" t="str">
        <f t="shared" si="159"/>
        <v>yuki.homma@oracle.com</v>
      </c>
      <c r="BI348" s="95">
        <f t="shared" si="160"/>
        <v>43191</v>
      </c>
      <c r="BJ348" t="str">
        <f t="shared" si="161"/>
        <v>C</v>
      </c>
      <c r="BK348" t="str">
        <f t="shared" si="162"/>
        <v>JP-Tokyo-OAC</v>
      </c>
      <c r="BL348" t="str">
        <f t="shared" si="163"/>
        <v>ACB</v>
      </c>
      <c r="BM348" t="str">
        <f t="shared" si="164"/>
        <v>ﾎﾝﾏ ﾕｳｷ</v>
      </c>
      <c r="BN348" t="str">
        <f t="shared" si="165"/>
        <v>Yuki Homma</v>
      </c>
      <c r="BO348" s="164">
        <f t="shared" si="166"/>
        <v>0</v>
      </c>
      <c r="BP348" t="str">
        <f t="shared" si="167"/>
        <v>ほんま ゆうき</v>
      </c>
      <c r="BQ348" t="e">
        <f>VLOOKUP(AM348,#REF!,12,0)</f>
        <v>#REF!</v>
      </c>
      <c r="BS348" s="173" t="str">
        <f t="shared" si="168"/>
        <v>Y</v>
      </c>
      <c r="BT348" s="173" t="str">
        <f t="shared" si="168"/>
        <v/>
      </c>
      <c r="BU348" s="173" t="str">
        <f t="shared" si="168"/>
        <v/>
      </c>
      <c r="BV348" s="173" t="str">
        <f t="shared" si="168"/>
        <v/>
      </c>
      <c r="BW348" s="173" t="e">
        <f t="shared" si="169"/>
        <v>#REF!</v>
      </c>
      <c r="BX348" s="173" t="str">
        <f t="shared" si="170"/>
        <v>Y</v>
      </c>
      <c r="BY348" s="174">
        <f t="shared" si="171"/>
        <v>1027467</v>
      </c>
      <c r="BZ348" t="str">
        <f t="shared" si="172"/>
        <v>yuki.homma@oracle.com</v>
      </c>
      <c r="CA348" s="214">
        <f t="shared" si="173"/>
        <v>43574</v>
      </c>
      <c r="CB348">
        <f t="shared" si="174"/>
        <v>506205</v>
      </c>
      <c r="CC348" t="e">
        <f t="shared" si="175"/>
        <v>#REF!</v>
      </c>
      <c r="CD348" t="e">
        <f t="shared" si="151"/>
        <v>#REF!</v>
      </c>
      <c r="CE348" t="str">
        <f t="shared" si="176"/>
        <v>JPBG  - Oracle Corporation Japan</v>
      </c>
      <c r="CF348" t="str">
        <f t="shared" si="177"/>
        <v/>
      </c>
      <c r="CG348" t="str">
        <f t="shared" si="178"/>
        <v/>
      </c>
    </row>
    <row r="349" spans="1:85">
      <c r="A349" t="s">
        <v>51</v>
      </c>
      <c r="B349">
        <v>1043566</v>
      </c>
      <c r="C349" t="s">
        <v>2510</v>
      </c>
      <c r="D349" t="s">
        <v>2448</v>
      </c>
      <c r="E349" t="s">
        <v>54</v>
      </c>
      <c r="F349" t="s">
        <v>2060</v>
      </c>
      <c r="G349" t="s">
        <v>2449</v>
      </c>
      <c r="H349" t="s">
        <v>2449</v>
      </c>
      <c r="I349" t="s">
        <v>55</v>
      </c>
      <c r="J349" t="s">
        <v>2062</v>
      </c>
      <c r="K349" t="s">
        <v>2451</v>
      </c>
      <c r="L349" t="s">
        <v>2451</v>
      </c>
      <c r="M349" s="217">
        <v>506155</v>
      </c>
      <c r="N349" t="s">
        <v>123</v>
      </c>
      <c r="O349" t="s">
        <v>158</v>
      </c>
      <c r="P349" t="str">
        <f t="shared" si="152"/>
        <v>6</v>
      </c>
      <c r="Q349">
        <v>20610</v>
      </c>
      <c r="R349" t="s">
        <v>590</v>
      </c>
      <c r="S349" t="s">
        <v>591</v>
      </c>
      <c r="T349" t="s">
        <v>368</v>
      </c>
      <c r="U349" t="s">
        <v>61</v>
      </c>
      <c r="V349">
        <v>1831</v>
      </c>
      <c r="W349" t="s">
        <v>2447</v>
      </c>
      <c r="X349" t="s">
        <v>2511</v>
      </c>
      <c r="Y349" s="95">
        <v>43282</v>
      </c>
      <c r="Z349" t="s">
        <v>63</v>
      </c>
      <c r="AA349" t="s">
        <v>118</v>
      </c>
      <c r="AB349" t="s">
        <v>162</v>
      </c>
      <c r="AC349" t="s">
        <v>4479</v>
      </c>
      <c r="AD349" t="s">
        <v>2513</v>
      </c>
      <c r="AF349" t="s">
        <v>2514</v>
      </c>
      <c r="AG349" t="s">
        <v>2458</v>
      </c>
      <c r="AI349" s="146" t="e">
        <v>#N/A</v>
      </c>
      <c r="AJ349" t="str">
        <f t="shared" si="153"/>
        <v>Active</v>
      </c>
      <c r="AK349">
        <f t="shared" si="154"/>
        <v>1043566</v>
      </c>
      <c r="AL349" t="str">
        <f t="shared" si="155"/>
        <v>早川 哲矢</v>
      </c>
      <c r="AM349" s="155" t="e">
        <f>+VLOOKUP($AK349,#REF!,3,0)</f>
        <v>#REF!</v>
      </c>
      <c r="AN349" t="e">
        <f t="shared" si="156"/>
        <v>#REF!</v>
      </c>
      <c r="AO349" s="154" t="s">
        <v>54</v>
      </c>
      <c r="AP349" t="e">
        <f>VLOOKUP(AM349,#REF!,2,0)</f>
        <v>#REF!</v>
      </c>
      <c r="AQ349" t="e">
        <f>VLOOKUP(AM349,#REF!,3,0)</f>
        <v>#REF!</v>
      </c>
      <c r="AR349" t="e">
        <f>VLOOKUP(AM349,#REF!,4,0)</f>
        <v>#REF!</v>
      </c>
      <c r="AS349" t="str">
        <f t="shared" si="150"/>
        <v>Oracle Consulting Services</v>
      </c>
      <c r="AT349" t="e">
        <f>VLOOKUP(AM349,#REF!,6,0)</f>
        <v>#REF!</v>
      </c>
      <c r="AU349" t="e">
        <f>VLOOKUP(AM349,#REF!,7,0)</f>
        <v>#REF!</v>
      </c>
      <c r="AV349" t="e">
        <f>VLOOKUP(AM349,#REF!,8,0)</f>
        <v>#REF!</v>
      </c>
      <c r="AW349" s="155">
        <v>506205</v>
      </c>
      <c r="AX349" t="str">
        <f>VLOOKUP($BA349,Jobcodemaster!$A:$J,4,0)</f>
        <v>IC3</v>
      </c>
      <c r="AY349" t="str">
        <f>VLOOKUP($BA349,Jobcodemaster!$A:$J,5,0)</f>
        <v>L6</v>
      </c>
      <c r="AZ349" t="str">
        <f t="shared" si="157"/>
        <v>6</v>
      </c>
      <c r="BA349" s="155">
        <f t="shared" si="158"/>
        <v>20610</v>
      </c>
      <c r="BB349" t="str">
        <f>VLOOKUP($BA349,Jobcodemaster!$A:$J,7,0)</f>
        <v>20610.Senior Principal Consultant - IC3</v>
      </c>
      <c r="BC349" t="str">
        <f>VLOOKUP($BA349,Jobcodemaster!$A:$J,9,0)</f>
        <v>Senior Principal Consultant</v>
      </c>
      <c r="BD349" t="str">
        <f>VLOOKUP($BA349,Jobcodemaster!$A:$J,2,0)</f>
        <v>Delivery</v>
      </c>
      <c r="BE349" t="str">
        <f>VLOOKUP($BA349,Jobcodemaster!$A:$J,3,0)</f>
        <v>B</v>
      </c>
      <c r="BF349" t="e">
        <f>VLOOKUP(AM349,#REF!,14,0)</f>
        <v>#REF!</v>
      </c>
      <c r="BG349" t="e">
        <f>VLOOKUP(AM349,#REF!,15,0)</f>
        <v>#REF!</v>
      </c>
      <c r="BH349" t="str">
        <f t="shared" si="159"/>
        <v>tetsuya.hayakawa@oracle.com</v>
      </c>
      <c r="BI349" s="95">
        <f t="shared" si="160"/>
        <v>43282</v>
      </c>
      <c r="BJ349" t="str">
        <f t="shared" si="161"/>
        <v>C</v>
      </c>
      <c r="BK349" t="str">
        <f t="shared" si="162"/>
        <v>JP-Tokyo-Akasaka Office</v>
      </c>
      <c r="BL349" t="str">
        <f t="shared" si="163"/>
        <v>ACB</v>
      </c>
      <c r="BM349" t="str">
        <f t="shared" si="164"/>
        <v>ﾊﾔｶﾜ ﾃﾂﾔ</v>
      </c>
      <c r="BN349" t="str">
        <f t="shared" si="165"/>
        <v>Tetsuya Hayakawa</v>
      </c>
      <c r="BO349" s="164">
        <f t="shared" si="166"/>
        <v>0</v>
      </c>
      <c r="BP349" t="str">
        <f t="shared" si="167"/>
        <v>はやかわ てつや</v>
      </c>
      <c r="BQ349" t="e">
        <f>VLOOKUP(AM349,#REF!,12,0)</f>
        <v>#REF!</v>
      </c>
      <c r="BS349" s="173" t="str">
        <f t="shared" si="168"/>
        <v>Y</v>
      </c>
      <c r="BT349" s="173" t="str">
        <f t="shared" si="168"/>
        <v/>
      </c>
      <c r="BU349" s="173" t="str">
        <f t="shared" si="168"/>
        <v/>
      </c>
      <c r="BV349" s="173" t="str">
        <f t="shared" si="168"/>
        <v/>
      </c>
      <c r="BW349" s="173" t="e">
        <f t="shared" si="169"/>
        <v>#REF!</v>
      </c>
      <c r="BX349" s="173" t="str">
        <f t="shared" si="170"/>
        <v>Y</v>
      </c>
      <c r="BY349" s="174">
        <f t="shared" si="171"/>
        <v>1043566</v>
      </c>
      <c r="BZ349" t="str">
        <f t="shared" si="172"/>
        <v>tetsuya.hayakawa@oracle.com</v>
      </c>
      <c r="CA349" s="214">
        <f t="shared" si="173"/>
        <v>43574</v>
      </c>
      <c r="CB349">
        <f t="shared" si="174"/>
        <v>506205</v>
      </c>
      <c r="CC349" t="e">
        <f t="shared" si="175"/>
        <v>#REF!</v>
      </c>
      <c r="CD349" t="e">
        <f t="shared" si="151"/>
        <v>#REF!</v>
      </c>
      <c r="CE349" t="str">
        <f t="shared" si="176"/>
        <v>JPBG  - Oracle Corporation Japan</v>
      </c>
      <c r="CF349" t="str">
        <f t="shared" si="177"/>
        <v/>
      </c>
      <c r="CG349" t="str">
        <f t="shared" si="178"/>
        <v/>
      </c>
    </row>
    <row r="350" spans="1:85">
      <c r="A350" t="s">
        <v>51</v>
      </c>
      <c r="B350">
        <v>3947</v>
      </c>
      <c r="C350" t="s">
        <v>2516</v>
      </c>
      <c r="D350" t="s">
        <v>2448</v>
      </c>
      <c r="E350" t="s">
        <v>54</v>
      </c>
      <c r="F350" t="s">
        <v>2060</v>
      </c>
      <c r="G350" t="s">
        <v>2449</v>
      </c>
      <c r="H350" t="s">
        <v>2449</v>
      </c>
      <c r="I350" t="s">
        <v>55</v>
      </c>
      <c r="J350" t="s">
        <v>2062</v>
      </c>
      <c r="K350" t="s">
        <v>2451</v>
      </c>
      <c r="L350" t="s">
        <v>2451</v>
      </c>
      <c r="M350" s="217">
        <v>506155</v>
      </c>
      <c r="N350" t="s">
        <v>123</v>
      </c>
      <c r="O350" t="s">
        <v>124</v>
      </c>
      <c r="P350" t="str">
        <f t="shared" si="152"/>
        <v>5</v>
      </c>
      <c r="Q350">
        <v>20515</v>
      </c>
      <c r="R350" t="s">
        <v>432</v>
      </c>
      <c r="S350" t="s">
        <v>433</v>
      </c>
      <c r="T350" t="s">
        <v>368</v>
      </c>
      <c r="U350" t="s">
        <v>61</v>
      </c>
      <c r="V350">
        <v>1831</v>
      </c>
      <c r="W350" t="s">
        <v>2447</v>
      </c>
      <c r="X350" t="s">
        <v>2517</v>
      </c>
      <c r="Y350" s="95">
        <v>39919</v>
      </c>
      <c r="Z350" t="s">
        <v>63</v>
      </c>
      <c r="AA350" t="s">
        <v>118</v>
      </c>
      <c r="AB350" t="s">
        <v>162</v>
      </c>
      <c r="AC350" t="s">
        <v>4480</v>
      </c>
      <c r="AD350" t="s">
        <v>2519</v>
      </c>
      <c r="AF350" t="s">
        <v>2520</v>
      </c>
      <c r="AG350" t="s">
        <v>2458</v>
      </c>
      <c r="AI350" s="146" t="e">
        <v>#N/A</v>
      </c>
      <c r="AJ350" t="str">
        <f t="shared" si="153"/>
        <v>Active</v>
      </c>
      <c r="AK350">
        <f t="shared" si="154"/>
        <v>3947</v>
      </c>
      <c r="AL350" t="str">
        <f t="shared" si="155"/>
        <v>関 歩</v>
      </c>
      <c r="AM350" s="155" t="e">
        <f>+VLOOKUP($AK350,#REF!,3,0)</f>
        <v>#REF!</v>
      </c>
      <c r="AN350" t="e">
        <f t="shared" si="156"/>
        <v>#REF!</v>
      </c>
      <c r="AO350" s="154" t="s">
        <v>54</v>
      </c>
      <c r="AP350" t="e">
        <f>VLOOKUP(AM350,#REF!,2,0)</f>
        <v>#REF!</v>
      </c>
      <c r="AQ350" t="e">
        <f>VLOOKUP(AM350,#REF!,3,0)</f>
        <v>#REF!</v>
      </c>
      <c r="AR350" t="e">
        <f>VLOOKUP(AM350,#REF!,4,0)</f>
        <v>#REF!</v>
      </c>
      <c r="AS350" t="str">
        <f t="shared" si="150"/>
        <v>Oracle Consulting Services</v>
      </c>
      <c r="AT350" t="e">
        <f>VLOOKUP(AM350,#REF!,6,0)</f>
        <v>#REF!</v>
      </c>
      <c r="AU350" t="e">
        <f>VLOOKUP(AM350,#REF!,7,0)</f>
        <v>#REF!</v>
      </c>
      <c r="AV350" t="e">
        <f>VLOOKUP(AM350,#REF!,8,0)</f>
        <v>#REF!</v>
      </c>
      <c r="AW350" s="155">
        <v>506205</v>
      </c>
      <c r="AX350" t="str">
        <f>VLOOKUP($BA350,Jobcodemaster!$A:$J,4,0)</f>
        <v>IC3</v>
      </c>
      <c r="AY350" t="str">
        <f>VLOOKUP($BA350,Jobcodemaster!$A:$J,5,0)</f>
        <v>L5</v>
      </c>
      <c r="AZ350" t="str">
        <f t="shared" si="157"/>
        <v>5</v>
      </c>
      <c r="BA350" s="155">
        <f t="shared" si="158"/>
        <v>20515</v>
      </c>
      <c r="BB350" t="str">
        <f>VLOOKUP($BA350,Jobcodemaster!$A:$J,7,0)</f>
        <v>20515.Principal Consultant - IC3</v>
      </c>
      <c r="BC350" t="str">
        <f>VLOOKUP($BA350,Jobcodemaster!$A:$J,9,0)</f>
        <v>Principal Consultant</v>
      </c>
      <c r="BD350" t="str">
        <f>VLOOKUP($BA350,Jobcodemaster!$A:$J,2,0)</f>
        <v>Delivery</v>
      </c>
      <c r="BE350" t="str">
        <f>VLOOKUP($BA350,Jobcodemaster!$A:$J,3,0)</f>
        <v>B</v>
      </c>
      <c r="BF350" t="e">
        <f>VLOOKUP(AM350,#REF!,14,0)</f>
        <v>#REF!</v>
      </c>
      <c r="BG350" t="e">
        <f>VLOOKUP(AM350,#REF!,15,0)</f>
        <v>#REF!</v>
      </c>
      <c r="BH350" t="str">
        <f t="shared" si="159"/>
        <v>ayumu.seki@oracle.com</v>
      </c>
      <c r="BI350" s="95">
        <f t="shared" si="160"/>
        <v>39919</v>
      </c>
      <c r="BJ350" t="str">
        <f t="shared" si="161"/>
        <v>C</v>
      </c>
      <c r="BK350" t="str">
        <f t="shared" si="162"/>
        <v>JP-Tokyo-Akasaka Office</v>
      </c>
      <c r="BL350" t="str">
        <f t="shared" si="163"/>
        <v>ACB</v>
      </c>
      <c r="BM350" t="str">
        <f t="shared" si="164"/>
        <v>ｾｷ ｱﾕﾑ</v>
      </c>
      <c r="BN350" t="str">
        <f t="shared" si="165"/>
        <v>Ayumu Seki</v>
      </c>
      <c r="BO350" s="164">
        <f t="shared" si="166"/>
        <v>0</v>
      </c>
      <c r="BP350" t="str">
        <f t="shared" si="167"/>
        <v>せき あゆむ</v>
      </c>
      <c r="BQ350" t="e">
        <f>VLOOKUP(AM350,#REF!,12,0)</f>
        <v>#REF!</v>
      </c>
      <c r="BS350" s="173" t="str">
        <f t="shared" si="168"/>
        <v>Y</v>
      </c>
      <c r="BT350" s="173" t="str">
        <f t="shared" si="168"/>
        <v/>
      </c>
      <c r="BU350" s="173" t="str">
        <f t="shared" si="168"/>
        <v/>
      </c>
      <c r="BV350" s="173" t="str">
        <f t="shared" si="168"/>
        <v/>
      </c>
      <c r="BW350" s="173" t="e">
        <f t="shared" si="169"/>
        <v>#REF!</v>
      </c>
      <c r="BX350" s="173" t="str">
        <f t="shared" si="170"/>
        <v>Y</v>
      </c>
      <c r="BY350" s="174">
        <f t="shared" si="171"/>
        <v>3947</v>
      </c>
      <c r="BZ350" t="str">
        <f t="shared" si="172"/>
        <v>ayumu.seki@oracle.com</v>
      </c>
      <c r="CA350" s="214">
        <f t="shared" si="173"/>
        <v>43574</v>
      </c>
      <c r="CB350">
        <f t="shared" si="174"/>
        <v>506205</v>
      </c>
      <c r="CC350" t="e">
        <f t="shared" si="175"/>
        <v>#REF!</v>
      </c>
      <c r="CD350" t="e">
        <f t="shared" si="151"/>
        <v>#REF!</v>
      </c>
      <c r="CE350" t="str">
        <f t="shared" si="176"/>
        <v>JPBG  - Oracle Corporation Japan</v>
      </c>
      <c r="CF350" t="str">
        <f t="shared" si="177"/>
        <v/>
      </c>
      <c r="CG350" t="str">
        <f t="shared" si="178"/>
        <v/>
      </c>
    </row>
    <row r="351" spans="1:85">
      <c r="A351" t="s">
        <v>51</v>
      </c>
      <c r="B351">
        <v>1019989</v>
      </c>
      <c r="C351" t="s">
        <v>2522</v>
      </c>
      <c r="D351" t="s">
        <v>2448</v>
      </c>
      <c r="E351" t="s">
        <v>54</v>
      </c>
      <c r="F351" t="s">
        <v>2060</v>
      </c>
      <c r="G351" t="s">
        <v>2449</v>
      </c>
      <c r="H351" t="s">
        <v>2449</v>
      </c>
      <c r="I351" t="s">
        <v>55</v>
      </c>
      <c r="J351" t="s">
        <v>2062</v>
      </c>
      <c r="K351" t="s">
        <v>2451</v>
      </c>
      <c r="L351" t="s">
        <v>2451</v>
      </c>
      <c r="M351" s="217">
        <v>506155</v>
      </c>
      <c r="N351" t="s">
        <v>123</v>
      </c>
      <c r="O351" t="s">
        <v>124</v>
      </c>
      <c r="P351" t="str">
        <f t="shared" si="152"/>
        <v>5</v>
      </c>
      <c r="Q351">
        <v>20515</v>
      </c>
      <c r="R351" t="s">
        <v>432</v>
      </c>
      <c r="S351" t="s">
        <v>433</v>
      </c>
      <c r="T351" t="s">
        <v>368</v>
      </c>
      <c r="U351" t="s">
        <v>61</v>
      </c>
      <c r="V351">
        <v>1831</v>
      </c>
      <c r="W351" t="s">
        <v>2447</v>
      </c>
      <c r="X351" t="s">
        <v>2523</v>
      </c>
      <c r="Y351" s="95">
        <v>43205</v>
      </c>
      <c r="Z351" t="s">
        <v>63</v>
      </c>
      <c r="AA351" t="s">
        <v>118</v>
      </c>
      <c r="AB351" t="s">
        <v>910</v>
      </c>
      <c r="AC351" t="s">
        <v>4481</v>
      </c>
      <c r="AD351" t="s">
        <v>2525</v>
      </c>
      <c r="AF351" t="s">
        <v>2526</v>
      </c>
      <c r="AG351" t="s">
        <v>2458</v>
      </c>
      <c r="AI351" s="146" t="e">
        <v>#N/A</v>
      </c>
      <c r="AJ351" t="str">
        <f t="shared" si="153"/>
        <v>Active</v>
      </c>
      <c r="AK351">
        <f t="shared" si="154"/>
        <v>1019989</v>
      </c>
      <c r="AL351" t="str">
        <f t="shared" si="155"/>
        <v>石橋 真由美</v>
      </c>
      <c r="AM351" s="155" t="e">
        <f>+VLOOKUP($AK351,#REF!,3,0)</f>
        <v>#REF!</v>
      </c>
      <c r="AN351" t="e">
        <f t="shared" si="156"/>
        <v>#REF!</v>
      </c>
      <c r="AO351" s="154" t="s">
        <v>54</v>
      </c>
      <c r="AP351" t="e">
        <f>VLOOKUP(AM351,#REF!,2,0)</f>
        <v>#REF!</v>
      </c>
      <c r="AQ351" t="e">
        <f>VLOOKUP(AM351,#REF!,3,0)</f>
        <v>#REF!</v>
      </c>
      <c r="AR351" t="e">
        <f>VLOOKUP(AM351,#REF!,4,0)</f>
        <v>#REF!</v>
      </c>
      <c r="AS351" t="str">
        <f t="shared" si="150"/>
        <v>Oracle Consulting Services</v>
      </c>
      <c r="AT351" t="e">
        <f>VLOOKUP(AM351,#REF!,6,0)</f>
        <v>#REF!</v>
      </c>
      <c r="AU351" t="e">
        <f>VLOOKUP(AM351,#REF!,7,0)</f>
        <v>#REF!</v>
      </c>
      <c r="AV351" t="e">
        <f>VLOOKUP(AM351,#REF!,8,0)</f>
        <v>#REF!</v>
      </c>
      <c r="AW351" s="155">
        <v>506205</v>
      </c>
      <c r="AX351" t="str">
        <f>VLOOKUP($BA351,Jobcodemaster!$A:$J,4,0)</f>
        <v>IC3</v>
      </c>
      <c r="AY351" t="str">
        <f>VLOOKUP($BA351,Jobcodemaster!$A:$J,5,0)</f>
        <v>L5</v>
      </c>
      <c r="AZ351" t="str">
        <f t="shared" si="157"/>
        <v>5</v>
      </c>
      <c r="BA351" s="155">
        <f t="shared" si="158"/>
        <v>20515</v>
      </c>
      <c r="BB351" t="str">
        <f>VLOOKUP($BA351,Jobcodemaster!$A:$J,7,0)</f>
        <v>20515.Principal Consultant - IC3</v>
      </c>
      <c r="BC351" t="str">
        <f>VLOOKUP($BA351,Jobcodemaster!$A:$J,9,0)</f>
        <v>Principal Consultant</v>
      </c>
      <c r="BD351" t="str">
        <f>VLOOKUP($BA351,Jobcodemaster!$A:$J,2,0)</f>
        <v>Delivery</v>
      </c>
      <c r="BE351" t="str">
        <f>VLOOKUP($BA351,Jobcodemaster!$A:$J,3,0)</f>
        <v>B</v>
      </c>
      <c r="BF351" t="e">
        <f>VLOOKUP(AM351,#REF!,14,0)</f>
        <v>#REF!</v>
      </c>
      <c r="BG351" t="e">
        <f>VLOOKUP(AM351,#REF!,15,0)</f>
        <v>#REF!</v>
      </c>
      <c r="BH351" t="str">
        <f t="shared" si="159"/>
        <v>mayumi.ishibashi@oracle.com</v>
      </c>
      <c r="BI351" s="95">
        <f t="shared" si="160"/>
        <v>43205</v>
      </c>
      <c r="BJ351" t="str">
        <f t="shared" si="161"/>
        <v>C</v>
      </c>
      <c r="BK351" t="str">
        <f t="shared" si="162"/>
        <v>JP-Tokyo-Akasaka Office</v>
      </c>
      <c r="BL351" t="str">
        <f t="shared" si="163"/>
        <v>Osaka</v>
      </c>
      <c r="BM351" t="str">
        <f t="shared" si="164"/>
        <v>ｲｼﾊﾞｼ ﾏﾕﾐ</v>
      </c>
      <c r="BN351" t="str">
        <f t="shared" si="165"/>
        <v>Mayumi Ishibashi</v>
      </c>
      <c r="BO351" s="164">
        <f t="shared" si="166"/>
        <v>0</v>
      </c>
      <c r="BP351" t="str">
        <f t="shared" si="167"/>
        <v>いしばし まゆみ</v>
      </c>
      <c r="BQ351" t="e">
        <f>VLOOKUP(AM351,#REF!,12,0)</f>
        <v>#REF!</v>
      </c>
      <c r="BS351" s="173" t="str">
        <f t="shared" si="168"/>
        <v>Y</v>
      </c>
      <c r="BT351" s="173" t="str">
        <f t="shared" si="168"/>
        <v/>
      </c>
      <c r="BU351" s="173" t="str">
        <f t="shared" si="168"/>
        <v/>
      </c>
      <c r="BV351" s="173" t="str">
        <f t="shared" si="168"/>
        <v/>
      </c>
      <c r="BW351" s="173" t="e">
        <f t="shared" si="169"/>
        <v>#REF!</v>
      </c>
      <c r="BX351" s="173" t="str">
        <f t="shared" si="170"/>
        <v>Y</v>
      </c>
      <c r="BY351" s="174">
        <f t="shared" si="171"/>
        <v>1019989</v>
      </c>
      <c r="BZ351" t="str">
        <f t="shared" si="172"/>
        <v>mayumi.ishibashi@oracle.com</v>
      </c>
      <c r="CA351" s="214">
        <f t="shared" si="173"/>
        <v>43574</v>
      </c>
      <c r="CB351">
        <f t="shared" si="174"/>
        <v>506205</v>
      </c>
      <c r="CC351" t="e">
        <f t="shared" si="175"/>
        <v>#REF!</v>
      </c>
      <c r="CD351" t="e">
        <f t="shared" si="151"/>
        <v>#REF!</v>
      </c>
      <c r="CE351" t="str">
        <f t="shared" si="176"/>
        <v>JPBG  - Oracle Corporation Japan</v>
      </c>
      <c r="CF351" t="str">
        <f t="shared" si="177"/>
        <v/>
      </c>
      <c r="CG351" t="str">
        <f t="shared" si="178"/>
        <v/>
      </c>
    </row>
    <row r="352" spans="1:85">
      <c r="A352" t="s">
        <v>51</v>
      </c>
      <c r="B352">
        <v>1028137</v>
      </c>
      <c r="C352" t="s">
        <v>2528</v>
      </c>
      <c r="D352" t="s">
        <v>2448</v>
      </c>
      <c r="E352" t="s">
        <v>54</v>
      </c>
      <c r="F352" t="s">
        <v>2060</v>
      </c>
      <c r="G352" t="s">
        <v>2449</v>
      </c>
      <c r="H352" t="s">
        <v>2449</v>
      </c>
      <c r="I352" t="s">
        <v>55</v>
      </c>
      <c r="J352" t="s">
        <v>2062</v>
      </c>
      <c r="K352" t="s">
        <v>2451</v>
      </c>
      <c r="L352" t="s">
        <v>2451</v>
      </c>
      <c r="M352" s="217">
        <v>506155</v>
      </c>
      <c r="N352" t="s">
        <v>123</v>
      </c>
      <c r="O352" t="s">
        <v>124</v>
      </c>
      <c r="P352" t="str">
        <f t="shared" si="152"/>
        <v>5</v>
      </c>
      <c r="Q352">
        <v>20515</v>
      </c>
      <c r="R352" t="s">
        <v>432</v>
      </c>
      <c r="S352" t="s">
        <v>433</v>
      </c>
      <c r="T352" t="s">
        <v>368</v>
      </c>
      <c r="U352" t="s">
        <v>61</v>
      </c>
      <c r="V352">
        <v>1831</v>
      </c>
      <c r="W352" t="s">
        <v>2447</v>
      </c>
      <c r="X352" t="s">
        <v>2529</v>
      </c>
      <c r="Y352" s="95">
        <v>43221</v>
      </c>
      <c r="Z352" t="s">
        <v>63</v>
      </c>
      <c r="AA352" t="s">
        <v>118</v>
      </c>
      <c r="AB352" t="s">
        <v>162</v>
      </c>
      <c r="AC352" t="s">
        <v>4482</v>
      </c>
      <c r="AD352" t="s">
        <v>2531</v>
      </c>
      <c r="AF352" t="s">
        <v>2532</v>
      </c>
      <c r="AG352" t="s">
        <v>2458</v>
      </c>
      <c r="AI352" s="146" t="e">
        <v>#N/A</v>
      </c>
      <c r="AJ352" t="str">
        <f t="shared" si="153"/>
        <v>Active</v>
      </c>
      <c r="AK352">
        <f t="shared" si="154"/>
        <v>1028137</v>
      </c>
      <c r="AL352" t="str">
        <f t="shared" si="155"/>
        <v>永野 敦也</v>
      </c>
      <c r="AM352" s="155" t="e">
        <f>+VLOOKUP($AK352,#REF!,3,0)</f>
        <v>#REF!</v>
      </c>
      <c r="AN352" t="e">
        <f t="shared" si="156"/>
        <v>#REF!</v>
      </c>
      <c r="AO352" s="154" t="s">
        <v>54</v>
      </c>
      <c r="AP352" t="e">
        <f>VLOOKUP(AM352,#REF!,2,0)</f>
        <v>#REF!</v>
      </c>
      <c r="AQ352" t="e">
        <f>VLOOKUP(AM352,#REF!,3,0)</f>
        <v>#REF!</v>
      </c>
      <c r="AR352" t="e">
        <f>VLOOKUP(AM352,#REF!,4,0)</f>
        <v>#REF!</v>
      </c>
      <c r="AS352" t="str">
        <f t="shared" si="150"/>
        <v>Oracle Consulting Services</v>
      </c>
      <c r="AT352" t="e">
        <f>VLOOKUP(AM352,#REF!,6,0)</f>
        <v>#REF!</v>
      </c>
      <c r="AU352" t="e">
        <f>VLOOKUP(AM352,#REF!,7,0)</f>
        <v>#REF!</v>
      </c>
      <c r="AV352" t="e">
        <f>VLOOKUP(AM352,#REF!,8,0)</f>
        <v>#REF!</v>
      </c>
      <c r="AW352" s="155">
        <v>506205</v>
      </c>
      <c r="AX352" t="str">
        <f>VLOOKUP($BA352,Jobcodemaster!$A:$J,4,0)</f>
        <v>IC3</v>
      </c>
      <c r="AY352" t="str">
        <f>VLOOKUP($BA352,Jobcodemaster!$A:$J,5,0)</f>
        <v>L5</v>
      </c>
      <c r="AZ352" t="str">
        <f t="shared" si="157"/>
        <v>5</v>
      </c>
      <c r="BA352" s="155">
        <f t="shared" si="158"/>
        <v>20515</v>
      </c>
      <c r="BB352" t="str">
        <f>VLOOKUP($BA352,Jobcodemaster!$A:$J,7,0)</f>
        <v>20515.Principal Consultant - IC3</v>
      </c>
      <c r="BC352" t="str">
        <f>VLOOKUP($BA352,Jobcodemaster!$A:$J,9,0)</f>
        <v>Principal Consultant</v>
      </c>
      <c r="BD352" t="str">
        <f>VLOOKUP($BA352,Jobcodemaster!$A:$J,2,0)</f>
        <v>Delivery</v>
      </c>
      <c r="BE352" t="str">
        <f>VLOOKUP($BA352,Jobcodemaster!$A:$J,3,0)</f>
        <v>B</v>
      </c>
      <c r="BF352" t="e">
        <f>VLOOKUP(AM352,#REF!,14,0)</f>
        <v>#REF!</v>
      </c>
      <c r="BG352" t="e">
        <f>VLOOKUP(AM352,#REF!,15,0)</f>
        <v>#REF!</v>
      </c>
      <c r="BH352" t="str">
        <f t="shared" si="159"/>
        <v>atsuya.nagano@oracle.com</v>
      </c>
      <c r="BI352" s="95">
        <f t="shared" si="160"/>
        <v>43221</v>
      </c>
      <c r="BJ352" t="str">
        <f t="shared" si="161"/>
        <v>C</v>
      </c>
      <c r="BK352" t="str">
        <f t="shared" si="162"/>
        <v>JP-Tokyo-Akasaka Office</v>
      </c>
      <c r="BL352" t="str">
        <f t="shared" si="163"/>
        <v>ACB</v>
      </c>
      <c r="BM352" t="str">
        <f t="shared" si="164"/>
        <v>ﾅｶﾞﾉ ｱﾂﾔ</v>
      </c>
      <c r="BN352" t="str">
        <f t="shared" si="165"/>
        <v>Atsuya Nagano</v>
      </c>
      <c r="BO352" s="164">
        <f t="shared" si="166"/>
        <v>0</v>
      </c>
      <c r="BP352" t="str">
        <f t="shared" si="167"/>
        <v>ながの あつや</v>
      </c>
      <c r="BQ352" t="e">
        <f>VLOOKUP(AM352,#REF!,12,0)</f>
        <v>#REF!</v>
      </c>
      <c r="BS352" s="173" t="str">
        <f t="shared" si="168"/>
        <v>Y</v>
      </c>
      <c r="BT352" s="173" t="str">
        <f t="shared" si="168"/>
        <v/>
      </c>
      <c r="BU352" s="173" t="str">
        <f t="shared" si="168"/>
        <v/>
      </c>
      <c r="BV352" s="173" t="str">
        <f t="shared" si="168"/>
        <v/>
      </c>
      <c r="BW352" s="173" t="e">
        <f t="shared" si="169"/>
        <v>#REF!</v>
      </c>
      <c r="BX352" s="173" t="str">
        <f t="shared" si="170"/>
        <v>Y</v>
      </c>
      <c r="BY352" s="174">
        <f t="shared" si="171"/>
        <v>1028137</v>
      </c>
      <c r="BZ352" t="str">
        <f t="shared" si="172"/>
        <v>atsuya.nagano@oracle.com</v>
      </c>
      <c r="CA352" s="214">
        <f t="shared" si="173"/>
        <v>43574</v>
      </c>
      <c r="CB352">
        <f t="shared" si="174"/>
        <v>506205</v>
      </c>
      <c r="CC352" t="e">
        <f t="shared" si="175"/>
        <v>#REF!</v>
      </c>
      <c r="CD352" t="e">
        <f t="shared" si="151"/>
        <v>#REF!</v>
      </c>
      <c r="CE352" t="str">
        <f t="shared" si="176"/>
        <v>JPBG  - Oracle Corporation Japan</v>
      </c>
      <c r="CF352" t="str">
        <f t="shared" si="177"/>
        <v/>
      </c>
      <c r="CG352" t="str">
        <f t="shared" si="178"/>
        <v/>
      </c>
    </row>
    <row r="353" spans="1:85">
      <c r="A353" t="s">
        <v>51</v>
      </c>
      <c r="B353">
        <v>1048487</v>
      </c>
      <c r="C353" t="s">
        <v>2534</v>
      </c>
      <c r="D353" t="s">
        <v>2448</v>
      </c>
      <c r="E353" t="s">
        <v>54</v>
      </c>
      <c r="F353" t="s">
        <v>2060</v>
      </c>
      <c r="G353" t="s">
        <v>2449</v>
      </c>
      <c r="H353" t="s">
        <v>2449</v>
      </c>
      <c r="I353" t="s">
        <v>55</v>
      </c>
      <c r="J353" t="s">
        <v>2062</v>
      </c>
      <c r="K353" t="s">
        <v>2451</v>
      </c>
      <c r="L353" t="s">
        <v>2451</v>
      </c>
      <c r="M353" s="217">
        <v>506155</v>
      </c>
      <c r="N353" t="s">
        <v>123</v>
      </c>
      <c r="O353" t="s">
        <v>124</v>
      </c>
      <c r="P353" t="str">
        <f t="shared" si="152"/>
        <v>5</v>
      </c>
      <c r="Q353">
        <v>20515</v>
      </c>
      <c r="R353" t="s">
        <v>432</v>
      </c>
      <c r="S353" t="s">
        <v>433</v>
      </c>
      <c r="T353" t="s">
        <v>368</v>
      </c>
      <c r="U353" t="s">
        <v>61</v>
      </c>
      <c r="V353">
        <v>1831</v>
      </c>
      <c r="W353" t="s">
        <v>2447</v>
      </c>
      <c r="X353" t="s">
        <v>2535</v>
      </c>
      <c r="Y353" s="95">
        <v>43374</v>
      </c>
      <c r="Z353" t="s">
        <v>63</v>
      </c>
      <c r="AA353" t="s">
        <v>118</v>
      </c>
      <c r="AB353" t="s">
        <v>162</v>
      </c>
      <c r="AC353" t="s">
        <v>4483</v>
      </c>
      <c r="AD353" t="s">
        <v>2537</v>
      </c>
      <c r="AF353" t="s">
        <v>4484</v>
      </c>
      <c r="AG353" t="s">
        <v>2458</v>
      </c>
      <c r="AI353" s="146" t="e">
        <v>#N/A</v>
      </c>
      <c r="AJ353" t="str">
        <f t="shared" si="153"/>
        <v>Active</v>
      </c>
      <c r="AK353">
        <f t="shared" si="154"/>
        <v>1048487</v>
      </c>
      <c r="AL353" t="str">
        <f t="shared" si="155"/>
        <v>山﨑 大輔</v>
      </c>
      <c r="AM353" s="155" t="e">
        <f>+VLOOKUP($AK353,#REF!,3,0)</f>
        <v>#REF!</v>
      </c>
      <c r="AN353" t="e">
        <f t="shared" si="156"/>
        <v>#REF!</v>
      </c>
      <c r="AO353" s="154" t="s">
        <v>54</v>
      </c>
      <c r="AP353" t="e">
        <f>VLOOKUP(AM353,#REF!,2,0)</f>
        <v>#REF!</v>
      </c>
      <c r="AQ353" t="e">
        <f>VLOOKUP(AM353,#REF!,3,0)</f>
        <v>#REF!</v>
      </c>
      <c r="AR353" t="e">
        <f>VLOOKUP(AM353,#REF!,4,0)</f>
        <v>#REF!</v>
      </c>
      <c r="AS353" t="str">
        <f t="shared" si="150"/>
        <v>Oracle Consulting Services</v>
      </c>
      <c r="AT353" t="e">
        <f>VLOOKUP(AM353,#REF!,6,0)</f>
        <v>#REF!</v>
      </c>
      <c r="AU353" t="e">
        <f>VLOOKUP(AM353,#REF!,7,0)</f>
        <v>#REF!</v>
      </c>
      <c r="AV353" t="e">
        <f>VLOOKUP(AM353,#REF!,8,0)</f>
        <v>#REF!</v>
      </c>
      <c r="AW353" s="155">
        <v>506205</v>
      </c>
      <c r="AX353" t="str">
        <f>VLOOKUP($BA353,Jobcodemaster!$A:$J,4,0)</f>
        <v>IC3</v>
      </c>
      <c r="AY353" t="str">
        <f>VLOOKUP($BA353,Jobcodemaster!$A:$J,5,0)</f>
        <v>L5</v>
      </c>
      <c r="AZ353" t="str">
        <f t="shared" si="157"/>
        <v>5</v>
      </c>
      <c r="BA353" s="155">
        <f t="shared" si="158"/>
        <v>20515</v>
      </c>
      <c r="BB353" t="str">
        <f>VLOOKUP($BA353,Jobcodemaster!$A:$J,7,0)</f>
        <v>20515.Principal Consultant - IC3</v>
      </c>
      <c r="BC353" t="str">
        <f>VLOOKUP($BA353,Jobcodemaster!$A:$J,9,0)</f>
        <v>Principal Consultant</v>
      </c>
      <c r="BD353" t="str">
        <f>VLOOKUP($BA353,Jobcodemaster!$A:$J,2,0)</f>
        <v>Delivery</v>
      </c>
      <c r="BE353" t="str">
        <f>VLOOKUP($BA353,Jobcodemaster!$A:$J,3,0)</f>
        <v>B</v>
      </c>
      <c r="BF353" t="e">
        <f>VLOOKUP(AM353,#REF!,14,0)</f>
        <v>#REF!</v>
      </c>
      <c r="BG353" t="e">
        <f>VLOOKUP(AM353,#REF!,15,0)</f>
        <v>#REF!</v>
      </c>
      <c r="BH353" t="str">
        <f t="shared" si="159"/>
        <v>daisuke.yamazaki@oracle.com</v>
      </c>
      <c r="BI353" s="95">
        <f t="shared" si="160"/>
        <v>43374</v>
      </c>
      <c r="BJ353" t="str">
        <f t="shared" si="161"/>
        <v>C</v>
      </c>
      <c r="BK353" t="str">
        <f t="shared" si="162"/>
        <v>JP-Tokyo-Akasaka Office</v>
      </c>
      <c r="BL353" t="str">
        <f t="shared" si="163"/>
        <v>ACB</v>
      </c>
      <c r="BM353" t="str">
        <f t="shared" si="164"/>
        <v>ﾔﾏｻﾞｷ ﾀﾞｲｽｹ</v>
      </c>
      <c r="BN353" t="str">
        <f t="shared" si="165"/>
        <v>Daisuke Yamazaki</v>
      </c>
      <c r="BO353" s="164">
        <f t="shared" si="166"/>
        <v>0</v>
      </c>
      <c r="BP353" t="str">
        <f t="shared" si="167"/>
        <v>やまざき だいすけ</v>
      </c>
      <c r="BQ353" t="e">
        <f>VLOOKUP(AM353,#REF!,12,0)</f>
        <v>#REF!</v>
      </c>
      <c r="BS353" s="173" t="str">
        <f t="shared" si="168"/>
        <v>Y</v>
      </c>
      <c r="BT353" s="173" t="str">
        <f t="shared" si="168"/>
        <v/>
      </c>
      <c r="BU353" s="173" t="str">
        <f t="shared" si="168"/>
        <v/>
      </c>
      <c r="BV353" s="173" t="str">
        <f t="shared" si="168"/>
        <v/>
      </c>
      <c r="BW353" s="173" t="e">
        <f t="shared" si="169"/>
        <v>#REF!</v>
      </c>
      <c r="BX353" s="173" t="str">
        <f t="shared" si="170"/>
        <v>Y</v>
      </c>
      <c r="BY353" s="174">
        <f t="shared" si="171"/>
        <v>1048487</v>
      </c>
      <c r="BZ353" t="str">
        <f t="shared" si="172"/>
        <v>daisuke.yamazaki@oracle.com</v>
      </c>
      <c r="CA353" s="214">
        <f t="shared" si="173"/>
        <v>43574</v>
      </c>
      <c r="CB353">
        <f t="shared" si="174"/>
        <v>506205</v>
      </c>
      <c r="CC353" t="e">
        <f t="shared" si="175"/>
        <v>#REF!</v>
      </c>
      <c r="CD353" t="e">
        <f t="shared" si="151"/>
        <v>#REF!</v>
      </c>
      <c r="CE353" t="str">
        <f t="shared" si="176"/>
        <v>JPBG  - Oracle Corporation Japan</v>
      </c>
      <c r="CF353" t="str">
        <f t="shared" si="177"/>
        <v/>
      </c>
      <c r="CG353" t="str">
        <f t="shared" si="178"/>
        <v/>
      </c>
    </row>
    <row r="354" spans="1:85">
      <c r="A354" t="s">
        <v>51</v>
      </c>
      <c r="B354">
        <v>1029326</v>
      </c>
      <c r="C354" t="s">
        <v>2540</v>
      </c>
      <c r="D354" t="s">
        <v>2448</v>
      </c>
      <c r="E354" t="s">
        <v>54</v>
      </c>
      <c r="F354" t="s">
        <v>2060</v>
      </c>
      <c r="G354" t="s">
        <v>2449</v>
      </c>
      <c r="H354" t="s">
        <v>2449</v>
      </c>
      <c r="I354" t="s">
        <v>55</v>
      </c>
      <c r="J354" t="s">
        <v>2062</v>
      </c>
      <c r="K354" t="s">
        <v>2451</v>
      </c>
      <c r="L354" t="s">
        <v>2451</v>
      </c>
      <c r="M354" s="217">
        <v>506155</v>
      </c>
      <c r="N354" t="s">
        <v>273</v>
      </c>
      <c r="O354" t="s">
        <v>274</v>
      </c>
      <c r="P354" t="str">
        <f t="shared" si="152"/>
        <v>4</v>
      </c>
      <c r="Q354">
        <v>20410</v>
      </c>
      <c r="R354" t="s">
        <v>542</v>
      </c>
      <c r="S354" t="s">
        <v>543</v>
      </c>
      <c r="T354" t="s">
        <v>368</v>
      </c>
      <c r="U354" t="s">
        <v>61</v>
      </c>
      <c r="V354">
        <v>1831</v>
      </c>
      <c r="W354" t="s">
        <v>2447</v>
      </c>
      <c r="X354" t="s">
        <v>2541</v>
      </c>
      <c r="Y354" s="95">
        <v>43221</v>
      </c>
      <c r="Z354" t="s">
        <v>63</v>
      </c>
      <c r="AA354" t="s">
        <v>118</v>
      </c>
      <c r="AB354" t="s">
        <v>162</v>
      </c>
      <c r="AC354" t="s">
        <v>4485</v>
      </c>
      <c r="AD354" t="s">
        <v>2543</v>
      </c>
      <c r="AF354" t="s">
        <v>2544</v>
      </c>
      <c r="AG354" t="s">
        <v>2458</v>
      </c>
      <c r="AI354" s="146" t="e">
        <v>#N/A</v>
      </c>
      <c r="AJ354" t="str">
        <f t="shared" si="153"/>
        <v>Active</v>
      </c>
      <c r="AK354">
        <f t="shared" si="154"/>
        <v>1029326</v>
      </c>
      <c r="AL354" t="str">
        <f t="shared" si="155"/>
        <v>山村 久美子</v>
      </c>
      <c r="AM354" s="155" t="e">
        <f>+VLOOKUP($AK354,#REF!,3,0)</f>
        <v>#REF!</v>
      </c>
      <c r="AN354" t="e">
        <f t="shared" si="156"/>
        <v>#REF!</v>
      </c>
      <c r="AO354" s="154" t="s">
        <v>54</v>
      </c>
      <c r="AP354" t="e">
        <f>VLOOKUP(AM354,#REF!,2,0)</f>
        <v>#REF!</v>
      </c>
      <c r="AQ354" t="e">
        <f>VLOOKUP(AM354,#REF!,3,0)</f>
        <v>#REF!</v>
      </c>
      <c r="AR354" t="e">
        <f>VLOOKUP(AM354,#REF!,4,0)</f>
        <v>#REF!</v>
      </c>
      <c r="AS354" t="str">
        <f t="shared" si="150"/>
        <v>Oracle Consulting Services</v>
      </c>
      <c r="AT354" t="e">
        <f>VLOOKUP(AM354,#REF!,6,0)</f>
        <v>#REF!</v>
      </c>
      <c r="AU354" t="e">
        <f>VLOOKUP(AM354,#REF!,7,0)</f>
        <v>#REF!</v>
      </c>
      <c r="AV354" t="e">
        <f>VLOOKUP(AM354,#REF!,8,0)</f>
        <v>#REF!</v>
      </c>
      <c r="AW354" s="155">
        <v>506205</v>
      </c>
      <c r="AX354" t="str">
        <f>VLOOKUP($BA354,Jobcodemaster!$A:$J,4,0)</f>
        <v>IC2</v>
      </c>
      <c r="AY354" t="str">
        <f>VLOOKUP($BA354,Jobcodemaster!$A:$J,5,0)</f>
        <v>L4</v>
      </c>
      <c r="AZ354" t="str">
        <f t="shared" si="157"/>
        <v>4</v>
      </c>
      <c r="BA354" s="155">
        <f t="shared" si="158"/>
        <v>20410</v>
      </c>
      <c r="BB354" t="str">
        <f>VLOOKUP($BA354,Jobcodemaster!$A:$J,7,0)</f>
        <v>20410.Senior Consultant - IC2</v>
      </c>
      <c r="BC354" t="str">
        <f>VLOOKUP($BA354,Jobcodemaster!$A:$J,9,0)</f>
        <v>Senior Consultant</v>
      </c>
      <c r="BD354" t="str">
        <f>VLOOKUP($BA354,Jobcodemaster!$A:$J,2,0)</f>
        <v>Delivery</v>
      </c>
      <c r="BE354" t="str">
        <f>VLOOKUP($BA354,Jobcodemaster!$A:$J,3,0)</f>
        <v>B</v>
      </c>
      <c r="BF354" t="e">
        <f>VLOOKUP(AM354,#REF!,14,0)</f>
        <v>#REF!</v>
      </c>
      <c r="BG354" t="e">
        <f>VLOOKUP(AM354,#REF!,15,0)</f>
        <v>#REF!</v>
      </c>
      <c r="BH354" t="str">
        <f t="shared" si="159"/>
        <v>kumiko.yamamura@oracle.com</v>
      </c>
      <c r="BI354" s="95">
        <f t="shared" si="160"/>
        <v>43221</v>
      </c>
      <c r="BJ354" t="str">
        <f t="shared" si="161"/>
        <v>C</v>
      </c>
      <c r="BK354" t="str">
        <f t="shared" si="162"/>
        <v>JP-Tokyo-Akasaka Office</v>
      </c>
      <c r="BL354" t="str">
        <f t="shared" si="163"/>
        <v>ACB</v>
      </c>
      <c r="BM354" t="str">
        <f t="shared" si="164"/>
        <v>ﾔﾏﾑﾗ ｸﾐｺ</v>
      </c>
      <c r="BN354" t="str">
        <f t="shared" si="165"/>
        <v>Kumiko Yamamura</v>
      </c>
      <c r="BO354" s="164">
        <f t="shared" si="166"/>
        <v>0</v>
      </c>
      <c r="BP354" t="str">
        <f t="shared" si="167"/>
        <v>やまむら くみこ</v>
      </c>
      <c r="BQ354" t="e">
        <f>VLOOKUP(AM354,#REF!,12,0)</f>
        <v>#REF!</v>
      </c>
      <c r="BS354" s="173" t="str">
        <f t="shared" si="168"/>
        <v>Y</v>
      </c>
      <c r="BT354" s="173" t="str">
        <f t="shared" si="168"/>
        <v/>
      </c>
      <c r="BU354" s="173" t="str">
        <f t="shared" si="168"/>
        <v/>
      </c>
      <c r="BV354" s="173" t="str">
        <f t="shared" si="168"/>
        <v/>
      </c>
      <c r="BW354" s="173" t="e">
        <f t="shared" si="169"/>
        <v>#REF!</v>
      </c>
      <c r="BX354" s="173" t="str">
        <f t="shared" si="170"/>
        <v>Y</v>
      </c>
      <c r="BY354" s="174">
        <f t="shared" si="171"/>
        <v>1029326</v>
      </c>
      <c r="BZ354" t="str">
        <f t="shared" si="172"/>
        <v>kumiko.yamamura@oracle.com</v>
      </c>
      <c r="CA354" s="214">
        <f t="shared" si="173"/>
        <v>43574</v>
      </c>
      <c r="CB354">
        <f t="shared" si="174"/>
        <v>506205</v>
      </c>
      <c r="CC354" t="e">
        <f t="shared" si="175"/>
        <v>#REF!</v>
      </c>
      <c r="CD354" t="e">
        <f t="shared" si="151"/>
        <v>#REF!</v>
      </c>
      <c r="CE354" t="str">
        <f t="shared" si="176"/>
        <v>JPBG  - Oracle Corporation Japan</v>
      </c>
      <c r="CF354" t="str">
        <f t="shared" si="177"/>
        <v/>
      </c>
      <c r="CG354" t="str">
        <f t="shared" si="178"/>
        <v/>
      </c>
    </row>
    <row r="355" spans="1:85">
      <c r="A355" t="s">
        <v>51</v>
      </c>
      <c r="B355">
        <v>1091567</v>
      </c>
      <c r="C355" t="s">
        <v>2546</v>
      </c>
      <c r="D355" t="s">
        <v>2448</v>
      </c>
      <c r="E355" t="s">
        <v>54</v>
      </c>
      <c r="F355" t="s">
        <v>2060</v>
      </c>
      <c r="G355" t="s">
        <v>2449</v>
      </c>
      <c r="H355" t="s">
        <v>2449</v>
      </c>
      <c r="I355" t="s">
        <v>55</v>
      </c>
      <c r="J355" t="s">
        <v>2062</v>
      </c>
      <c r="K355" t="s">
        <v>2451</v>
      </c>
      <c r="L355" t="s">
        <v>2451</v>
      </c>
      <c r="M355" s="217">
        <v>506155</v>
      </c>
      <c r="N355" t="s">
        <v>273</v>
      </c>
      <c r="O355" t="s">
        <v>274</v>
      </c>
      <c r="P355" t="str">
        <f t="shared" si="152"/>
        <v>4</v>
      </c>
      <c r="Q355">
        <v>20410</v>
      </c>
      <c r="R355" t="s">
        <v>542</v>
      </c>
      <c r="S355" t="s">
        <v>543</v>
      </c>
      <c r="T355" t="s">
        <v>368</v>
      </c>
      <c r="U355" t="s">
        <v>61</v>
      </c>
      <c r="V355">
        <v>1831</v>
      </c>
      <c r="W355" t="s">
        <v>2447</v>
      </c>
      <c r="X355" t="s">
        <v>2547</v>
      </c>
      <c r="Y355" s="95">
        <v>43525</v>
      </c>
      <c r="Z355" t="s">
        <v>63</v>
      </c>
      <c r="AA355" t="s">
        <v>118</v>
      </c>
      <c r="AB355" t="s">
        <v>162</v>
      </c>
      <c r="AC355" t="s">
        <v>4486</v>
      </c>
      <c r="AD355" t="s">
        <v>2549</v>
      </c>
      <c r="AF355" t="s">
        <v>4487</v>
      </c>
      <c r="AG355" t="s">
        <v>2458</v>
      </c>
      <c r="AI355" s="146" t="e">
        <v>#N/A</v>
      </c>
      <c r="AJ355" t="str">
        <f t="shared" si="153"/>
        <v>Active</v>
      </c>
      <c r="AK355">
        <f t="shared" si="154"/>
        <v>1091567</v>
      </c>
      <c r="AL355" t="str">
        <f t="shared" si="155"/>
        <v>岩城 真由美</v>
      </c>
      <c r="AM355" s="155" t="e">
        <f>+VLOOKUP($AK355,#REF!,3,0)</f>
        <v>#REF!</v>
      </c>
      <c r="AN355" t="e">
        <f t="shared" si="156"/>
        <v>#REF!</v>
      </c>
      <c r="AO355" s="154" t="s">
        <v>54</v>
      </c>
      <c r="AP355" t="e">
        <f>VLOOKUP(AM355,#REF!,2,0)</f>
        <v>#REF!</v>
      </c>
      <c r="AQ355" t="e">
        <f>VLOOKUP(AM355,#REF!,3,0)</f>
        <v>#REF!</v>
      </c>
      <c r="AR355" t="e">
        <f>VLOOKUP(AM355,#REF!,4,0)</f>
        <v>#REF!</v>
      </c>
      <c r="AS355" t="str">
        <f t="shared" si="150"/>
        <v>Oracle Consulting Services</v>
      </c>
      <c r="AT355" t="e">
        <f>VLOOKUP(AM355,#REF!,6,0)</f>
        <v>#REF!</v>
      </c>
      <c r="AU355" t="e">
        <f>VLOOKUP(AM355,#REF!,7,0)</f>
        <v>#REF!</v>
      </c>
      <c r="AV355" t="e">
        <f>VLOOKUP(AM355,#REF!,8,0)</f>
        <v>#REF!</v>
      </c>
      <c r="AW355" s="155">
        <v>506205</v>
      </c>
      <c r="AX355" t="str">
        <f>VLOOKUP($BA355,Jobcodemaster!$A:$J,4,0)</f>
        <v>IC2</v>
      </c>
      <c r="AY355" t="str">
        <f>VLOOKUP($BA355,Jobcodemaster!$A:$J,5,0)</f>
        <v>L4</v>
      </c>
      <c r="AZ355" t="str">
        <f t="shared" si="157"/>
        <v>4</v>
      </c>
      <c r="BA355" s="155">
        <f t="shared" si="158"/>
        <v>20410</v>
      </c>
      <c r="BB355" t="str">
        <f>VLOOKUP($BA355,Jobcodemaster!$A:$J,7,0)</f>
        <v>20410.Senior Consultant - IC2</v>
      </c>
      <c r="BC355" t="str">
        <f>VLOOKUP($BA355,Jobcodemaster!$A:$J,9,0)</f>
        <v>Senior Consultant</v>
      </c>
      <c r="BD355" t="str">
        <f>VLOOKUP($BA355,Jobcodemaster!$A:$J,2,0)</f>
        <v>Delivery</v>
      </c>
      <c r="BE355" t="str">
        <f>VLOOKUP($BA355,Jobcodemaster!$A:$J,3,0)</f>
        <v>B</v>
      </c>
      <c r="BF355" t="e">
        <f>VLOOKUP(AM355,#REF!,14,0)</f>
        <v>#REF!</v>
      </c>
      <c r="BG355" t="e">
        <f>VLOOKUP(AM355,#REF!,15,0)</f>
        <v>#REF!</v>
      </c>
      <c r="BH355" t="str">
        <f t="shared" si="159"/>
        <v>mayumi.iwaki@oracle.com</v>
      </c>
      <c r="BI355" s="95">
        <f t="shared" si="160"/>
        <v>43525</v>
      </c>
      <c r="BJ355" t="str">
        <f t="shared" si="161"/>
        <v>C</v>
      </c>
      <c r="BK355" t="str">
        <f t="shared" si="162"/>
        <v>JP-Tokyo-Akasaka Office</v>
      </c>
      <c r="BL355" t="str">
        <f t="shared" si="163"/>
        <v>ACB</v>
      </c>
      <c r="BM355" t="str">
        <f t="shared" si="164"/>
        <v>ｲﾜｷ ﾏﾕﾐ</v>
      </c>
      <c r="BN355" t="str">
        <f t="shared" si="165"/>
        <v>Mayumi Iwaki</v>
      </c>
      <c r="BO355" s="164">
        <f t="shared" si="166"/>
        <v>0</v>
      </c>
      <c r="BP355" t="str">
        <f t="shared" si="167"/>
        <v>いわき まゆみ</v>
      </c>
      <c r="BQ355" t="e">
        <f>VLOOKUP(AM355,#REF!,12,0)</f>
        <v>#REF!</v>
      </c>
      <c r="BS355" s="173" t="str">
        <f t="shared" si="168"/>
        <v>Y</v>
      </c>
      <c r="BT355" s="173" t="str">
        <f t="shared" si="168"/>
        <v/>
      </c>
      <c r="BU355" s="173" t="str">
        <f t="shared" si="168"/>
        <v/>
      </c>
      <c r="BV355" s="173" t="str">
        <f t="shared" si="168"/>
        <v/>
      </c>
      <c r="BW355" s="173" t="e">
        <f t="shared" si="169"/>
        <v>#REF!</v>
      </c>
      <c r="BX355" s="173" t="str">
        <f t="shared" si="170"/>
        <v>Y</v>
      </c>
      <c r="BY355" s="174">
        <f t="shared" si="171"/>
        <v>1091567</v>
      </c>
      <c r="BZ355" t="str">
        <f t="shared" si="172"/>
        <v>mayumi.iwaki@oracle.com</v>
      </c>
      <c r="CA355" s="214">
        <f t="shared" si="173"/>
        <v>43574</v>
      </c>
      <c r="CB355">
        <f t="shared" si="174"/>
        <v>506205</v>
      </c>
      <c r="CC355" t="e">
        <f t="shared" si="175"/>
        <v>#REF!</v>
      </c>
      <c r="CD355" t="e">
        <f t="shared" si="151"/>
        <v>#REF!</v>
      </c>
      <c r="CE355" t="str">
        <f t="shared" si="176"/>
        <v>JPBG  - Oracle Corporation Japan</v>
      </c>
      <c r="CF355" t="str">
        <f t="shared" si="177"/>
        <v/>
      </c>
      <c r="CG355" t="str">
        <f t="shared" si="178"/>
        <v/>
      </c>
    </row>
    <row r="356" spans="1:85">
      <c r="A356" t="s">
        <v>51</v>
      </c>
      <c r="B356">
        <v>952617</v>
      </c>
      <c r="C356" t="s">
        <v>2552</v>
      </c>
      <c r="D356" t="s">
        <v>2448</v>
      </c>
      <c r="E356" t="s">
        <v>54</v>
      </c>
      <c r="F356" t="s">
        <v>2060</v>
      </c>
      <c r="G356" t="s">
        <v>2449</v>
      </c>
      <c r="H356" t="s">
        <v>2449</v>
      </c>
      <c r="I356" t="s">
        <v>55</v>
      </c>
      <c r="J356" t="s">
        <v>2062</v>
      </c>
      <c r="K356" t="s">
        <v>2451</v>
      </c>
      <c r="L356" t="s">
        <v>2451</v>
      </c>
      <c r="M356" s="217">
        <v>506155</v>
      </c>
      <c r="N356" t="s">
        <v>219</v>
      </c>
      <c r="O356" t="s">
        <v>355</v>
      </c>
      <c r="P356" t="str">
        <f t="shared" si="152"/>
        <v>2</v>
      </c>
      <c r="Q356">
        <v>20110</v>
      </c>
      <c r="R356" t="s">
        <v>568</v>
      </c>
      <c r="S356" t="s">
        <v>569</v>
      </c>
      <c r="T356" t="s">
        <v>368</v>
      </c>
      <c r="U356" t="s">
        <v>61</v>
      </c>
      <c r="V356">
        <v>1831</v>
      </c>
      <c r="W356" t="s">
        <v>2447</v>
      </c>
      <c r="X356" t="s">
        <v>2553</v>
      </c>
      <c r="Y356" s="95">
        <v>42826</v>
      </c>
      <c r="Z356" t="s">
        <v>201</v>
      </c>
      <c r="AA356" t="s">
        <v>64</v>
      </c>
      <c r="AB356" t="s">
        <v>162</v>
      </c>
      <c r="AC356" t="s">
        <v>4488</v>
      </c>
      <c r="AD356" t="s">
        <v>2555</v>
      </c>
      <c r="AF356" t="s">
        <v>2556</v>
      </c>
      <c r="AG356" t="s">
        <v>2458</v>
      </c>
      <c r="AI356" s="146" t="e">
        <v>#N/A</v>
      </c>
      <c r="AJ356" t="str">
        <f t="shared" si="153"/>
        <v>Active</v>
      </c>
      <c r="AK356">
        <f t="shared" si="154"/>
        <v>952617</v>
      </c>
      <c r="AL356" t="str">
        <f t="shared" si="155"/>
        <v>信清 翔太</v>
      </c>
      <c r="AM356" s="155" t="e">
        <f>+VLOOKUP($AK356,#REF!,3,0)</f>
        <v>#REF!</v>
      </c>
      <c r="AN356" t="e">
        <f t="shared" si="156"/>
        <v>#REF!</v>
      </c>
      <c r="AO356" s="154" t="s">
        <v>54</v>
      </c>
      <c r="AP356" t="e">
        <f>VLOOKUP(AM356,#REF!,2,0)</f>
        <v>#REF!</v>
      </c>
      <c r="AQ356" t="e">
        <f>VLOOKUP(AM356,#REF!,3,0)</f>
        <v>#REF!</v>
      </c>
      <c r="AR356" t="e">
        <f>VLOOKUP(AM356,#REF!,4,0)</f>
        <v>#REF!</v>
      </c>
      <c r="AS356" t="str">
        <f t="shared" si="150"/>
        <v>Oracle Consulting Services</v>
      </c>
      <c r="AT356" t="e">
        <f>VLOOKUP(AM356,#REF!,6,0)</f>
        <v>#REF!</v>
      </c>
      <c r="AU356" t="e">
        <f>VLOOKUP(AM356,#REF!,7,0)</f>
        <v>#REF!</v>
      </c>
      <c r="AV356" t="e">
        <f>VLOOKUP(AM356,#REF!,8,0)</f>
        <v>#REF!</v>
      </c>
      <c r="AW356" s="155">
        <v>506205</v>
      </c>
      <c r="AX356" t="str">
        <f>VLOOKUP($BA356,Jobcodemaster!$A:$J,4,0)</f>
        <v>IC1</v>
      </c>
      <c r="AY356" t="str">
        <f>VLOOKUP($BA356,Jobcodemaster!$A:$J,5,0)</f>
        <v>L2</v>
      </c>
      <c r="AZ356" t="str">
        <f t="shared" si="157"/>
        <v>2</v>
      </c>
      <c r="BA356" s="155">
        <f t="shared" si="158"/>
        <v>20110</v>
      </c>
      <c r="BB356" t="str">
        <f>VLOOKUP($BA356,Jobcodemaster!$A:$J,7,0)</f>
        <v>20110.Associate Consultant - IC1</v>
      </c>
      <c r="BC356" t="str">
        <f>VLOOKUP($BA356,Jobcodemaster!$A:$J,9,0)</f>
        <v>Associate Consultant</v>
      </c>
      <c r="BD356" t="str">
        <f>VLOOKUP($BA356,Jobcodemaster!$A:$J,2,0)</f>
        <v>Delivery</v>
      </c>
      <c r="BE356" t="str">
        <f>VLOOKUP($BA356,Jobcodemaster!$A:$J,3,0)</f>
        <v>B</v>
      </c>
      <c r="BF356" t="e">
        <f>VLOOKUP(AM356,#REF!,14,0)</f>
        <v>#REF!</v>
      </c>
      <c r="BG356" t="e">
        <f>VLOOKUP(AM356,#REF!,15,0)</f>
        <v>#REF!</v>
      </c>
      <c r="BH356" t="str">
        <f t="shared" si="159"/>
        <v>shota.nobukiyo@oracle.com</v>
      </c>
      <c r="BI356" s="95">
        <f t="shared" si="160"/>
        <v>42826</v>
      </c>
      <c r="BJ356" t="str">
        <f t="shared" si="161"/>
        <v>NG</v>
      </c>
      <c r="BK356" t="str">
        <f t="shared" si="162"/>
        <v>JP-Tokyo-OAC</v>
      </c>
      <c r="BL356" t="str">
        <f t="shared" si="163"/>
        <v>ACB</v>
      </c>
      <c r="BM356" t="str">
        <f t="shared" si="164"/>
        <v>ﾉﾌﾞｷﾖ ｼｮｳﾀ</v>
      </c>
      <c r="BN356" t="str">
        <f t="shared" si="165"/>
        <v>Shota Nobukiyo</v>
      </c>
      <c r="BO356" s="164">
        <f t="shared" si="166"/>
        <v>0</v>
      </c>
      <c r="BP356" t="str">
        <f t="shared" si="167"/>
        <v>のぶきよ しょうた</v>
      </c>
      <c r="BQ356" t="e">
        <f>VLOOKUP(AM356,#REF!,12,0)</f>
        <v>#REF!</v>
      </c>
      <c r="BS356" s="173" t="str">
        <f t="shared" si="168"/>
        <v>Y</v>
      </c>
      <c r="BT356" s="173" t="str">
        <f t="shared" si="168"/>
        <v/>
      </c>
      <c r="BU356" s="173" t="str">
        <f t="shared" si="168"/>
        <v/>
      </c>
      <c r="BV356" s="173" t="str">
        <f t="shared" si="168"/>
        <v/>
      </c>
      <c r="BW356" s="173" t="e">
        <f t="shared" si="169"/>
        <v>#REF!</v>
      </c>
      <c r="BX356" s="173" t="str">
        <f t="shared" si="170"/>
        <v>Y</v>
      </c>
      <c r="BY356" s="174">
        <f t="shared" si="171"/>
        <v>952617</v>
      </c>
      <c r="BZ356" t="str">
        <f t="shared" si="172"/>
        <v>shota.nobukiyo@oracle.com</v>
      </c>
      <c r="CA356" s="214">
        <f t="shared" si="173"/>
        <v>43574</v>
      </c>
      <c r="CB356">
        <f t="shared" si="174"/>
        <v>506205</v>
      </c>
      <c r="CC356" t="e">
        <f t="shared" si="175"/>
        <v>#REF!</v>
      </c>
      <c r="CD356" t="e">
        <f t="shared" si="151"/>
        <v>#REF!</v>
      </c>
      <c r="CE356" t="str">
        <f t="shared" si="176"/>
        <v>JPBG  - Oracle Corporation Japan</v>
      </c>
      <c r="CF356" t="str">
        <f t="shared" si="177"/>
        <v/>
      </c>
      <c r="CG356" t="str">
        <f t="shared" si="178"/>
        <v/>
      </c>
    </row>
    <row r="357" spans="1:85">
      <c r="A357" t="s">
        <v>51</v>
      </c>
      <c r="B357">
        <v>1465</v>
      </c>
      <c r="C357" t="s">
        <v>2558</v>
      </c>
      <c r="D357" t="s">
        <v>2559</v>
      </c>
      <c r="E357" t="s">
        <v>54</v>
      </c>
      <c r="F357" t="s">
        <v>2060</v>
      </c>
      <c r="G357" t="s">
        <v>2560</v>
      </c>
      <c r="H357" t="s">
        <v>2560</v>
      </c>
      <c r="I357" t="s">
        <v>55</v>
      </c>
      <c r="J357" t="s">
        <v>2062</v>
      </c>
      <c r="K357" t="s">
        <v>2562</v>
      </c>
      <c r="L357" t="s">
        <v>2562</v>
      </c>
      <c r="M357" s="217">
        <v>506215</v>
      </c>
      <c r="N357" t="s">
        <v>197</v>
      </c>
      <c r="O357" t="s">
        <v>170</v>
      </c>
      <c r="P357" t="str">
        <f t="shared" si="152"/>
        <v>7</v>
      </c>
      <c r="Q357">
        <v>21110</v>
      </c>
      <c r="R357" t="s">
        <v>496</v>
      </c>
      <c r="S357" t="s">
        <v>497</v>
      </c>
      <c r="T357" t="s">
        <v>60</v>
      </c>
      <c r="U357" t="s">
        <v>61</v>
      </c>
      <c r="V357">
        <v>1082126</v>
      </c>
      <c r="W357" t="s">
        <v>2058</v>
      </c>
      <c r="X357" t="s">
        <v>2565</v>
      </c>
      <c r="Y357" s="95">
        <v>35886</v>
      </c>
      <c r="Z357" t="s">
        <v>201</v>
      </c>
      <c r="AA357" t="s">
        <v>118</v>
      </c>
      <c r="AB357" t="s">
        <v>119</v>
      </c>
      <c r="AC357" t="s">
        <v>4489</v>
      </c>
      <c r="AD357" t="s">
        <v>2567</v>
      </c>
      <c r="AE357" t="s">
        <v>67</v>
      </c>
      <c r="AF357" t="s">
        <v>2568</v>
      </c>
      <c r="AG357" t="s">
        <v>2569</v>
      </c>
      <c r="AI357" s="146" t="e">
        <v>#N/A</v>
      </c>
      <c r="AJ357" t="str">
        <f t="shared" si="153"/>
        <v>Active</v>
      </c>
      <c r="AK357">
        <f t="shared" si="154"/>
        <v>1465</v>
      </c>
      <c r="AL357" t="str">
        <f t="shared" si="155"/>
        <v>広沢 倫大</v>
      </c>
      <c r="AM357" s="155" t="e">
        <f>+VLOOKUP($AK357,#REF!,3,0)</f>
        <v>#REF!</v>
      </c>
      <c r="AN357" t="e">
        <f t="shared" si="156"/>
        <v>#REF!</v>
      </c>
      <c r="AO357" s="154" t="s">
        <v>54</v>
      </c>
      <c r="AP357" t="e">
        <f>VLOOKUP(AM357,#REF!,2,0)</f>
        <v>#REF!</v>
      </c>
      <c r="AQ357" t="e">
        <f>VLOOKUP(AM357,#REF!,3,0)</f>
        <v>#REF!</v>
      </c>
      <c r="AR357" t="e">
        <f>VLOOKUP(AM357,#REF!,4,0)</f>
        <v>#REF!</v>
      </c>
      <c r="AS357" t="str">
        <f t="shared" si="150"/>
        <v>Oracle Consulting Services</v>
      </c>
      <c r="AT357" t="e">
        <f>VLOOKUP(AM357,#REF!,6,0)</f>
        <v>#REF!</v>
      </c>
      <c r="AU357" t="e">
        <f>VLOOKUP(AM357,#REF!,7,0)</f>
        <v>#REF!</v>
      </c>
      <c r="AV357" t="e">
        <f>VLOOKUP(AM357,#REF!,8,0)</f>
        <v>#REF!</v>
      </c>
      <c r="AW357" s="155">
        <v>506205</v>
      </c>
      <c r="AX357" t="str">
        <f>VLOOKUP($BA357,Jobcodemaster!$A:$J,4,0)</f>
        <v>M3</v>
      </c>
      <c r="AY357" t="str">
        <f>VLOOKUP($BA357,Jobcodemaster!$A:$J,5,0)</f>
        <v>L7</v>
      </c>
      <c r="AZ357" t="str">
        <f t="shared" si="157"/>
        <v>7</v>
      </c>
      <c r="BA357" s="155">
        <f t="shared" si="158"/>
        <v>21110</v>
      </c>
      <c r="BB357" t="str">
        <f>VLOOKUP($BA357,Jobcodemaster!$A:$J,7,0)</f>
        <v>21110.Consulting Practice Manager - M3</v>
      </c>
      <c r="BC357" t="str">
        <f>VLOOKUP($BA357,Jobcodemaster!$A:$J,9,0)</f>
        <v>Consulting Practice Manager</v>
      </c>
      <c r="BD357" t="str">
        <f>VLOOKUP($BA357,Jobcodemaster!$A:$J,2,0)</f>
        <v>Practice</v>
      </c>
      <c r="BE357" t="str">
        <f>VLOOKUP($BA357,Jobcodemaster!$A:$J,3,0)</f>
        <v>B</v>
      </c>
      <c r="BF357" t="e">
        <f>VLOOKUP(AM357,#REF!,14,0)</f>
        <v>#REF!</v>
      </c>
      <c r="BG357" t="e">
        <f>VLOOKUP(AM357,#REF!,15,0)</f>
        <v>#REF!</v>
      </c>
      <c r="BH357" t="str">
        <f t="shared" si="159"/>
        <v>michihiro.hirosawa@oracle.com</v>
      </c>
      <c r="BI357" s="95">
        <f t="shared" si="160"/>
        <v>35886</v>
      </c>
      <c r="BJ357" t="str">
        <f t="shared" si="161"/>
        <v>NG</v>
      </c>
      <c r="BK357" t="str">
        <f t="shared" si="162"/>
        <v>JP-Tokyo-Akasaka Office</v>
      </c>
      <c r="BL357" t="str">
        <f t="shared" si="163"/>
        <v>OAC</v>
      </c>
      <c r="BM357" t="str">
        <f t="shared" si="164"/>
        <v>ﾋﾛｻﾜ ﾐﾁﾋﾛ</v>
      </c>
      <c r="BN357" t="str">
        <f t="shared" si="165"/>
        <v>Michihiro Hirosawa</v>
      </c>
      <c r="BO357" s="164" t="str">
        <f t="shared" si="166"/>
        <v>Y</v>
      </c>
      <c r="BP357" t="str">
        <f t="shared" si="167"/>
        <v>ひろさわ みちひろ</v>
      </c>
      <c r="BQ357" t="e">
        <f>VLOOKUP(AM357,#REF!,12,0)</f>
        <v>#REF!</v>
      </c>
      <c r="BS357" s="173" t="str">
        <f t="shared" si="168"/>
        <v>Y</v>
      </c>
      <c r="BT357" s="173" t="str">
        <f t="shared" si="168"/>
        <v/>
      </c>
      <c r="BU357" s="173" t="str">
        <f t="shared" si="168"/>
        <v/>
      </c>
      <c r="BV357" s="173" t="str">
        <f t="shared" si="168"/>
        <v/>
      </c>
      <c r="BW357" s="173" t="e">
        <f t="shared" si="169"/>
        <v>#REF!</v>
      </c>
      <c r="BX357" s="173" t="str">
        <f t="shared" si="170"/>
        <v>Y</v>
      </c>
      <c r="BY357" s="174">
        <f t="shared" si="171"/>
        <v>1465</v>
      </c>
      <c r="BZ357" t="str">
        <f t="shared" si="172"/>
        <v>michihiro.hirosawa@oracle.com</v>
      </c>
      <c r="CA357" s="214">
        <f t="shared" si="173"/>
        <v>43574</v>
      </c>
      <c r="CB357">
        <f t="shared" si="174"/>
        <v>506205</v>
      </c>
      <c r="CC357" t="e">
        <f t="shared" si="175"/>
        <v>#REF!</v>
      </c>
      <c r="CD357" t="e">
        <f t="shared" si="151"/>
        <v>#REF!</v>
      </c>
      <c r="CE357" t="str">
        <f t="shared" si="176"/>
        <v>JPBG  - Oracle Corporation Japan</v>
      </c>
      <c r="CF357" t="str">
        <f t="shared" si="177"/>
        <v/>
      </c>
      <c r="CG357" t="str">
        <f t="shared" si="178"/>
        <v/>
      </c>
    </row>
    <row r="358" spans="1:85">
      <c r="A358" t="s">
        <v>51</v>
      </c>
      <c r="B358">
        <v>1034197</v>
      </c>
      <c r="C358" t="s">
        <v>2571</v>
      </c>
      <c r="D358" t="s">
        <v>2559</v>
      </c>
      <c r="E358" t="s">
        <v>54</v>
      </c>
      <c r="F358" t="s">
        <v>2060</v>
      </c>
      <c r="G358" t="s">
        <v>2560</v>
      </c>
      <c r="H358" t="s">
        <v>2560</v>
      </c>
      <c r="I358" t="s">
        <v>55</v>
      </c>
      <c r="J358" t="s">
        <v>2062</v>
      </c>
      <c r="K358" t="s">
        <v>2562</v>
      </c>
      <c r="L358" t="s">
        <v>2562</v>
      </c>
      <c r="M358" s="217">
        <v>506215</v>
      </c>
      <c r="N358" t="s">
        <v>243</v>
      </c>
      <c r="O358" t="s">
        <v>143</v>
      </c>
      <c r="P358" t="str">
        <f t="shared" si="152"/>
        <v>9</v>
      </c>
      <c r="Q358">
        <v>12613</v>
      </c>
      <c r="R358" t="s">
        <v>2572</v>
      </c>
      <c r="S358" t="s">
        <v>2573</v>
      </c>
      <c r="T358" t="s">
        <v>619</v>
      </c>
      <c r="U358" t="s">
        <v>61</v>
      </c>
      <c r="V358">
        <v>1465</v>
      </c>
      <c r="W358" t="s">
        <v>2558</v>
      </c>
      <c r="X358" t="s">
        <v>2574</v>
      </c>
      <c r="Y358" s="95">
        <v>43252</v>
      </c>
      <c r="Z358" t="s">
        <v>63</v>
      </c>
      <c r="AA358" t="s">
        <v>64</v>
      </c>
      <c r="AB358" t="s">
        <v>162</v>
      </c>
      <c r="AC358" t="s">
        <v>4490</v>
      </c>
      <c r="AD358" t="s">
        <v>2576</v>
      </c>
      <c r="AF358" t="s">
        <v>2577</v>
      </c>
      <c r="AG358" t="s">
        <v>2569</v>
      </c>
      <c r="AI358" s="146" t="e">
        <v>#N/A</v>
      </c>
      <c r="AJ358" t="str">
        <f t="shared" si="153"/>
        <v>Active</v>
      </c>
      <c r="AK358">
        <f t="shared" si="154"/>
        <v>1034197</v>
      </c>
      <c r="AL358" t="str">
        <f t="shared" si="155"/>
        <v>田澤 慎洋</v>
      </c>
      <c r="AM358" s="155" t="e">
        <f>+VLOOKUP($AK358,#REF!,3,0)</f>
        <v>#REF!</v>
      </c>
      <c r="AN358" t="e">
        <f t="shared" si="156"/>
        <v>#REF!</v>
      </c>
      <c r="AO358" s="154" t="s">
        <v>54</v>
      </c>
      <c r="AP358" t="e">
        <f>VLOOKUP(AM358,#REF!,2,0)</f>
        <v>#REF!</v>
      </c>
      <c r="AQ358" t="e">
        <f>VLOOKUP(AM358,#REF!,3,0)</f>
        <v>#REF!</v>
      </c>
      <c r="AR358" t="e">
        <f>VLOOKUP(AM358,#REF!,4,0)</f>
        <v>#REF!</v>
      </c>
      <c r="AS358" t="str">
        <f t="shared" si="150"/>
        <v>Oracle Consulting Services</v>
      </c>
      <c r="AT358" t="e">
        <f>VLOOKUP(AM358,#REF!,6,0)</f>
        <v>#REF!</v>
      </c>
      <c r="AU358" t="e">
        <f>VLOOKUP(AM358,#REF!,7,0)</f>
        <v>#REF!</v>
      </c>
      <c r="AV358" t="e">
        <f>VLOOKUP(AM358,#REF!,8,0)</f>
        <v>#REF!</v>
      </c>
      <c r="AW358" s="155">
        <v>506205</v>
      </c>
      <c r="AX358" t="str">
        <f>VLOOKUP($BA358,Jobcodemaster!$A:$J,4,0)</f>
        <v>IC5</v>
      </c>
      <c r="AY358" t="str">
        <f>VLOOKUP($BA358,Jobcodemaster!$A:$J,5,0)</f>
        <v>L9</v>
      </c>
      <c r="AZ358" t="str">
        <f t="shared" si="157"/>
        <v>9</v>
      </c>
      <c r="BA358" s="155">
        <f t="shared" si="158"/>
        <v>12613</v>
      </c>
      <c r="BB358" t="str">
        <f>VLOOKUP($BA358,Jobcodemaster!$A:$J,7,0)</f>
        <v>12613.Consulting Project Technical Senior Director - IC5</v>
      </c>
      <c r="BC358" t="str">
        <f>VLOOKUP($BA358,Jobcodemaster!$A:$J,9,0)</f>
        <v>Consulting Project Technical Senior Director</v>
      </c>
      <c r="BD358" t="str">
        <f>VLOOKUP($BA358,Jobcodemaster!$A:$J,2,0)</f>
        <v>Project</v>
      </c>
      <c r="BE358" t="str">
        <f>VLOOKUP($BA358,Jobcodemaster!$A:$J,3,0)</f>
        <v>B</v>
      </c>
      <c r="BF358" t="e">
        <f>VLOOKUP(AM358,#REF!,14,0)</f>
        <v>#REF!</v>
      </c>
      <c r="BG358" t="e">
        <f>VLOOKUP(AM358,#REF!,15,0)</f>
        <v>#REF!</v>
      </c>
      <c r="BH358" t="str">
        <f t="shared" si="159"/>
        <v>mitsuhiro.tazawa@oracle.com</v>
      </c>
      <c r="BI358" s="95">
        <f t="shared" si="160"/>
        <v>43252</v>
      </c>
      <c r="BJ358" t="str">
        <f t="shared" si="161"/>
        <v>C</v>
      </c>
      <c r="BK358" t="str">
        <f t="shared" si="162"/>
        <v>JP-Tokyo-OAC</v>
      </c>
      <c r="BL358" t="str">
        <f t="shared" si="163"/>
        <v>ACB</v>
      </c>
      <c r="BM358" t="str">
        <f t="shared" si="164"/>
        <v>ﾀｻﾞﾜ ﾐﾂﾋﾛ</v>
      </c>
      <c r="BN358" t="str">
        <f t="shared" si="165"/>
        <v>Mitsuhiro Tazawa</v>
      </c>
      <c r="BO358" s="164">
        <f t="shared" si="166"/>
        <v>0</v>
      </c>
      <c r="BP358" t="str">
        <f t="shared" si="167"/>
        <v>たざわ みつひろ</v>
      </c>
      <c r="BQ358" t="e">
        <f>VLOOKUP(AM358,#REF!,12,0)</f>
        <v>#REF!</v>
      </c>
      <c r="BS358" s="173" t="str">
        <f t="shared" si="168"/>
        <v>Y</v>
      </c>
      <c r="BT358" s="173" t="str">
        <f t="shared" si="168"/>
        <v/>
      </c>
      <c r="BU358" s="173" t="str">
        <f t="shared" si="168"/>
        <v/>
      </c>
      <c r="BV358" s="173" t="str">
        <f t="shared" si="168"/>
        <v/>
      </c>
      <c r="BW358" s="173" t="e">
        <f t="shared" si="169"/>
        <v>#REF!</v>
      </c>
      <c r="BX358" s="173" t="str">
        <f t="shared" si="170"/>
        <v>Y</v>
      </c>
      <c r="BY358" s="174">
        <f t="shared" si="171"/>
        <v>1034197</v>
      </c>
      <c r="BZ358" t="str">
        <f t="shared" si="172"/>
        <v>mitsuhiro.tazawa@oracle.com</v>
      </c>
      <c r="CA358" s="214">
        <f t="shared" si="173"/>
        <v>43574</v>
      </c>
      <c r="CB358">
        <f t="shared" si="174"/>
        <v>506205</v>
      </c>
      <c r="CC358" t="e">
        <f t="shared" si="175"/>
        <v>#REF!</v>
      </c>
      <c r="CD358" t="e">
        <f t="shared" si="151"/>
        <v>#REF!</v>
      </c>
      <c r="CE358" t="str">
        <f t="shared" si="176"/>
        <v>JPBG  - Oracle Corporation Japan</v>
      </c>
      <c r="CF358" t="str">
        <f t="shared" si="177"/>
        <v/>
      </c>
      <c r="CG358" t="str">
        <f t="shared" si="178"/>
        <v/>
      </c>
    </row>
    <row r="359" spans="1:85">
      <c r="A359" t="s">
        <v>51</v>
      </c>
      <c r="B359">
        <v>1444</v>
      </c>
      <c r="C359" t="s">
        <v>2579</v>
      </c>
      <c r="D359" t="s">
        <v>2559</v>
      </c>
      <c r="E359" t="s">
        <v>54</v>
      </c>
      <c r="F359" t="s">
        <v>2060</v>
      </c>
      <c r="G359" t="s">
        <v>2560</v>
      </c>
      <c r="H359" t="s">
        <v>2560</v>
      </c>
      <c r="I359" t="s">
        <v>55</v>
      </c>
      <c r="J359" t="s">
        <v>2062</v>
      </c>
      <c r="K359" t="s">
        <v>2562</v>
      </c>
      <c r="L359" t="s">
        <v>2562</v>
      </c>
      <c r="M359" s="217">
        <v>506215</v>
      </c>
      <c r="N359" t="s">
        <v>123</v>
      </c>
      <c r="O359" t="s">
        <v>158</v>
      </c>
      <c r="P359" t="str">
        <f t="shared" si="152"/>
        <v>6</v>
      </c>
      <c r="Q359">
        <v>12609</v>
      </c>
      <c r="R359" t="s">
        <v>632</v>
      </c>
      <c r="S359" t="s">
        <v>633</v>
      </c>
      <c r="T359" t="s">
        <v>619</v>
      </c>
      <c r="U359" t="s">
        <v>61</v>
      </c>
      <c r="V359">
        <v>1465</v>
      </c>
      <c r="W359" t="s">
        <v>2558</v>
      </c>
      <c r="X359" t="s">
        <v>2580</v>
      </c>
      <c r="Y359" s="95">
        <v>35886</v>
      </c>
      <c r="Z359" t="s">
        <v>201</v>
      </c>
      <c r="AA359" t="s">
        <v>118</v>
      </c>
      <c r="AB359" t="s">
        <v>162</v>
      </c>
      <c r="AC359" t="s">
        <v>4491</v>
      </c>
      <c r="AD359" t="s">
        <v>2582</v>
      </c>
      <c r="AF359" t="s">
        <v>2583</v>
      </c>
      <c r="AG359" t="s">
        <v>2569</v>
      </c>
      <c r="AI359" s="146" t="e">
        <v>#N/A</v>
      </c>
      <c r="AJ359" t="str">
        <f t="shared" si="153"/>
        <v>Active</v>
      </c>
      <c r="AK359">
        <f t="shared" si="154"/>
        <v>1444</v>
      </c>
      <c r="AL359" t="str">
        <f t="shared" si="155"/>
        <v>寺坂 公作</v>
      </c>
      <c r="AM359" s="155" t="e">
        <f>+VLOOKUP($AK359,#REF!,3,0)</f>
        <v>#REF!</v>
      </c>
      <c r="AN359" t="e">
        <f t="shared" si="156"/>
        <v>#REF!</v>
      </c>
      <c r="AO359" s="154" t="s">
        <v>54</v>
      </c>
      <c r="AP359" t="e">
        <f>VLOOKUP(AM359,#REF!,2,0)</f>
        <v>#REF!</v>
      </c>
      <c r="AQ359" t="e">
        <f>VLOOKUP(AM359,#REF!,3,0)</f>
        <v>#REF!</v>
      </c>
      <c r="AR359" t="e">
        <f>VLOOKUP(AM359,#REF!,4,0)</f>
        <v>#REF!</v>
      </c>
      <c r="AS359" t="str">
        <f t="shared" si="150"/>
        <v>Oracle Consulting Services</v>
      </c>
      <c r="AT359" t="e">
        <f>VLOOKUP(AM359,#REF!,6,0)</f>
        <v>#REF!</v>
      </c>
      <c r="AU359" t="e">
        <f>VLOOKUP(AM359,#REF!,7,0)</f>
        <v>#REF!</v>
      </c>
      <c r="AV359" t="e">
        <f>VLOOKUP(AM359,#REF!,8,0)</f>
        <v>#REF!</v>
      </c>
      <c r="AW359" s="155">
        <v>506205</v>
      </c>
      <c r="AX359" t="str">
        <f>VLOOKUP($BA359,Jobcodemaster!$A:$J,4,0)</f>
        <v>IC3</v>
      </c>
      <c r="AY359" t="str">
        <f>VLOOKUP($BA359,Jobcodemaster!$A:$J,5,0)</f>
        <v>L6</v>
      </c>
      <c r="AZ359" t="str">
        <f t="shared" si="157"/>
        <v>6</v>
      </c>
      <c r="BA359" s="155">
        <f t="shared" si="158"/>
        <v>12609</v>
      </c>
      <c r="BB359" t="str">
        <f>VLOOKUP($BA359,Jobcodemaster!$A:$J,7,0)</f>
        <v>12609.Consulting Project Senior Principal - IC3</v>
      </c>
      <c r="BC359" t="str">
        <f>VLOOKUP($BA359,Jobcodemaster!$A:$J,9,0)</f>
        <v>Consulting Project Senior Principal Consultant</v>
      </c>
      <c r="BD359" t="str">
        <f>VLOOKUP($BA359,Jobcodemaster!$A:$J,2,0)</f>
        <v>Project</v>
      </c>
      <c r="BE359" t="str">
        <f>VLOOKUP($BA359,Jobcodemaster!$A:$J,3,0)</f>
        <v>B</v>
      </c>
      <c r="BF359" t="e">
        <f>VLOOKUP(AM359,#REF!,14,0)</f>
        <v>#REF!</v>
      </c>
      <c r="BG359" t="e">
        <f>VLOOKUP(AM359,#REF!,15,0)</f>
        <v>#REF!</v>
      </c>
      <c r="BH359" t="str">
        <f t="shared" si="159"/>
        <v>kosaku.terasaka@oracle.com</v>
      </c>
      <c r="BI359" s="95">
        <f t="shared" si="160"/>
        <v>35886</v>
      </c>
      <c r="BJ359" t="str">
        <f t="shared" si="161"/>
        <v>NG</v>
      </c>
      <c r="BK359" t="str">
        <f t="shared" si="162"/>
        <v>JP-Tokyo-Akasaka Office</v>
      </c>
      <c r="BL359" t="str">
        <f t="shared" si="163"/>
        <v>ACB</v>
      </c>
      <c r="BM359" t="str">
        <f t="shared" si="164"/>
        <v>ﾃﾗｻｶ ｺｳｻｸ</v>
      </c>
      <c r="BN359" t="str">
        <f t="shared" si="165"/>
        <v>Kosaku Terasaka</v>
      </c>
      <c r="BO359" s="164">
        <f t="shared" si="166"/>
        <v>0</v>
      </c>
      <c r="BP359" t="str">
        <f t="shared" si="167"/>
        <v>てらさか こうさく</v>
      </c>
      <c r="BQ359" t="e">
        <f>VLOOKUP(AM359,#REF!,12,0)</f>
        <v>#REF!</v>
      </c>
      <c r="BS359" s="173" t="str">
        <f t="shared" si="168"/>
        <v>Y</v>
      </c>
      <c r="BT359" s="173" t="str">
        <f t="shared" si="168"/>
        <v/>
      </c>
      <c r="BU359" s="173" t="str">
        <f t="shared" si="168"/>
        <v/>
      </c>
      <c r="BV359" s="173" t="str">
        <f t="shared" si="168"/>
        <v/>
      </c>
      <c r="BW359" s="173" t="e">
        <f t="shared" si="169"/>
        <v>#REF!</v>
      </c>
      <c r="BX359" s="173" t="str">
        <f t="shared" si="170"/>
        <v>Y</v>
      </c>
      <c r="BY359" s="174">
        <f t="shared" si="171"/>
        <v>1444</v>
      </c>
      <c r="BZ359" t="str">
        <f t="shared" si="172"/>
        <v>kosaku.terasaka@oracle.com</v>
      </c>
      <c r="CA359" s="214">
        <f t="shared" si="173"/>
        <v>43574</v>
      </c>
      <c r="CB359">
        <f t="shared" si="174"/>
        <v>506205</v>
      </c>
      <c r="CC359" t="e">
        <f t="shared" si="175"/>
        <v>#REF!</v>
      </c>
      <c r="CD359" t="e">
        <f t="shared" si="151"/>
        <v>#REF!</v>
      </c>
      <c r="CE359" t="str">
        <f t="shared" si="176"/>
        <v>JPBG  - Oracle Corporation Japan</v>
      </c>
      <c r="CF359" t="str">
        <f t="shared" si="177"/>
        <v/>
      </c>
      <c r="CG359" t="str">
        <f t="shared" si="178"/>
        <v/>
      </c>
    </row>
    <row r="360" spans="1:85">
      <c r="A360" t="s">
        <v>51</v>
      </c>
      <c r="B360">
        <v>3763</v>
      </c>
      <c r="C360" t="s">
        <v>2585</v>
      </c>
      <c r="D360" t="s">
        <v>2559</v>
      </c>
      <c r="E360" t="s">
        <v>54</v>
      </c>
      <c r="F360" t="s">
        <v>2060</v>
      </c>
      <c r="G360" t="s">
        <v>2560</v>
      </c>
      <c r="H360" t="s">
        <v>2560</v>
      </c>
      <c r="I360" t="s">
        <v>55</v>
      </c>
      <c r="J360" t="s">
        <v>2062</v>
      </c>
      <c r="K360" t="s">
        <v>2562</v>
      </c>
      <c r="L360" t="s">
        <v>2562</v>
      </c>
      <c r="M360" s="217">
        <v>506205</v>
      </c>
      <c r="N360" t="s">
        <v>123</v>
      </c>
      <c r="O360" t="s">
        <v>158</v>
      </c>
      <c r="P360" t="str">
        <f t="shared" si="152"/>
        <v>6</v>
      </c>
      <c r="Q360">
        <v>12609</v>
      </c>
      <c r="R360" t="s">
        <v>632</v>
      </c>
      <c r="S360" t="s">
        <v>633</v>
      </c>
      <c r="T360" t="s">
        <v>619</v>
      </c>
      <c r="U360" t="s">
        <v>61</v>
      </c>
      <c r="V360">
        <v>1465</v>
      </c>
      <c r="W360" t="s">
        <v>2558</v>
      </c>
      <c r="X360" t="s">
        <v>2587</v>
      </c>
      <c r="Y360" s="95">
        <v>39569</v>
      </c>
      <c r="Z360" t="s">
        <v>63</v>
      </c>
      <c r="AA360" t="s">
        <v>118</v>
      </c>
      <c r="AB360" t="s">
        <v>162</v>
      </c>
      <c r="AC360" t="s">
        <v>4492</v>
      </c>
      <c r="AD360" t="s">
        <v>2589</v>
      </c>
      <c r="AF360" t="s">
        <v>2590</v>
      </c>
      <c r="AG360" t="s">
        <v>2569</v>
      </c>
      <c r="AI360" s="146" t="e">
        <v>#N/A</v>
      </c>
      <c r="AJ360" t="str">
        <f t="shared" si="153"/>
        <v>Active</v>
      </c>
      <c r="AK360">
        <f t="shared" si="154"/>
        <v>3763</v>
      </c>
      <c r="AL360" t="str">
        <f t="shared" si="155"/>
        <v>山角 光弘</v>
      </c>
      <c r="AM360" s="155" t="e">
        <f>+VLOOKUP($AK360,#REF!,3,0)</f>
        <v>#REF!</v>
      </c>
      <c r="AN360" t="e">
        <f t="shared" si="156"/>
        <v>#REF!</v>
      </c>
      <c r="AO360" s="154" t="s">
        <v>54</v>
      </c>
      <c r="AP360" t="e">
        <f>VLOOKUP(AM360,#REF!,2,0)</f>
        <v>#REF!</v>
      </c>
      <c r="AQ360" t="e">
        <f>VLOOKUP(AM360,#REF!,3,0)</f>
        <v>#REF!</v>
      </c>
      <c r="AR360" t="e">
        <f>VLOOKUP(AM360,#REF!,4,0)</f>
        <v>#REF!</v>
      </c>
      <c r="AS360" t="str">
        <f t="shared" si="150"/>
        <v>Oracle Consulting Services</v>
      </c>
      <c r="AT360" t="e">
        <f>VLOOKUP(AM360,#REF!,6,0)</f>
        <v>#REF!</v>
      </c>
      <c r="AU360" t="e">
        <f>VLOOKUP(AM360,#REF!,7,0)</f>
        <v>#REF!</v>
      </c>
      <c r="AV360" t="e">
        <f>VLOOKUP(AM360,#REF!,8,0)</f>
        <v>#REF!</v>
      </c>
      <c r="AW360" s="155">
        <v>506215</v>
      </c>
      <c r="AX360" t="str">
        <f>VLOOKUP($BA360,Jobcodemaster!$A:$J,4,0)</f>
        <v>IC3</v>
      </c>
      <c r="AY360" t="str">
        <f>VLOOKUP($BA360,Jobcodemaster!$A:$J,5,0)</f>
        <v>L6</v>
      </c>
      <c r="AZ360" t="str">
        <f t="shared" si="157"/>
        <v>6</v>
      </c>
      <c r="BA360" s="155">
        <f t="shared" si="158"/>
        <v>12609</v>
      </c>
      <c r="BB360" t="str">
        <f>VLOOKUP($BA360,Jobcodemaster!$A:$J,7,0)</f>
        <v>12609.Consulting Project Senior Principal - IC3</v>
      </c>
      <c r="BC360" t="str">
        <f>VLOOKUP($BA360,Jobcodemaster!$A:$J,9,0)</f>
        <v>Consulting Project Senior Principal Consultant</v>
      </c>
      <c r="BD360" t="str">
        <f>VLOOKUP($BA360,Jobcodemaster!$A:$J,2,0)</f>
        <v>Project</v>
      </c>
      <c r="BE360" t="str">
        <f>VLOOKUP($BA360,Jobcodemaster!$A:$J,3,0)</f>
        <v>B</v>
      </c>
      <c r="BF360" t="e">
        <f>VLOOKUP(AM360,#REF!,14,0)</f>
        <v>#REF!</v>
      </c>
      <c r="BG360" t="e">
        <f>VLOOKUP(AM360,#REF!,15,0)</f>
        <v>#REF!</v>
      </c>
      <c r="BH360" t="str">
        <f t="shared" si="159"/>
        <v>mitsuhiro.yamakado@oracle.com</v>
      </c>
      <c r="BI360" s="95">
        <f t="shared" si="160"/>
        <v>39569</v>
      </c>
      <c r="BJ360" t="str">
        <f t="shared" si="161"/>
        <v>C</v>
      </c>
      <c r="BK360" t="str">
        <f t="shared" si="162"/>
        <v>JP-Tokyo-Akasaka Office</v>
      </c>
      <c r="BL360" t="str">
        <f t="shared" si="163"/>
        <v>ACB</v>
      </c>
      <c r="BM360" t="str">
        <f t="shared" si="164"/>
        <v>ﾔﾏｶﾄﾞ ﾐﾂﾋﾛ</v>
      </c>
      <c r="BN360" t="str">
        <f t="shared" si="165"/>
        <v>Mitsuhiro Yamakado</v>
      </c>
      <c r="BO360" s="164">
        <f t="shared" si="166"/>
        <v>0</v>
      </c>
      <c r="BP360" t="str">
        <f t="shared" si="167"/>
        <v>やまかど みつひろ</v>
      </c>
      <c r="BQ360" t="e">
        <f>VLOOKUP(AM360,#REF!,12,0)</f>
        <v>#REF!</v>
      </c>
      <c r="BS360" s="173" t="str">
        <f t="shared" si="168"/>
        <v>Y</v>
      </c>
      <c r="BT360" s="173" t="str">
        <f t="shared" si="168"/>
        <v/>
      </c>
      <c r="BU360" s="173" t="str">
        <f t="shared" si="168"/>
        <v/>
      </c>
      <c r="BV360" s="173" t="str">
        <f t="shared" si="168"/>
        <v/>
      </c>
      <c r="BW360" s="173" t="e">
        <f t="shared" si="169"/>
        <v>#REF!</v>
      </c>
      <c r="BX360" s="173" t="str">
        <f t="shared" si="170"/>
        <v>Y</v>
      </c>
      <c r="BY360" s="174">
        <f t="shared" si="171"/>
        <v>3763</v>
      </c>
      <c r="BZ360" t="str">
        <f t="shared" si="172"/>
        <v>mitsuhiro.yamakado@oracle.com</v>
      </c>
      <c r="CA360" s="214">
        <f t="shared" si="173"/>
        <v>43574</v>
      </c>
      <c r="CB360">
        <f t="shared" si="174"/>
        <v>506215</v>
      </c>
      <c r="CC360" t="e">
        <f t="shared" si="175"/>
        <v>#REF!</v>
      </c>
      <c r="CD360" t="e">
        <f t="shared" si="151"/>
        <v>#REF!</v>
      </c>
      <c r="CE360" t="str">
        <f t="shared" si="176"/>
        <v>JPBG  - Oracle Corporation Japan</v>
      </c>
      <c r="CF360" t="str">
        <f t="shared" si="177"/>
        <v/>
      </c>
      <c r="CG360" t="str">
        <f t="shared" si="178"/>
        <v/>
      </c>
    </row>
    <row r="361" spans="1:85">
      <c r="A361" t="s">
        <v>51</v>
      </c>
      <c r="B361">
        <v>5021</v>
      </c>
      <c r="C361" t="s">
        <v>2592</v>
      </c>
      <c r="D361" t="s">
        <v>2559</v>
      </c>
      <c r="E361" t="s">
        <v>54</v>
      </c>
      <c r="F361" t="s">
        <v>2060</v>
      </c>
      <c r="G361" t="s">
        <v>2560</v>
      </c>
      <c r="H361" t="s">
        <v>2560</v>
      </c>
      <c r="I361" t="s">
        <v>55</v>
      </c>
      <c r="J361" t="s">
        <v>2062</v>
      </c>
      <c r="K361" t="s">
        <v>2562</v>
      </c>
      <c r="L361" t="s">
        <v>2562</v>
      </c>
      <c r="M361" s="217">
        <v>506205</v>
      </c>
      <c r="N361" t="s">
        <v>123</v>
      </c>
      <c r="O361" t="s">
        <v>158</v>
      </c>
      <c r="P361" t="str">
        <f t="shared" si="152"/>
        <v>6</v>
      </c>
      <c r="Q361">
        <v>20610</v>
      </c>
      <c r="R361" t="s">
        <v>590</v>
      </c>
      <c r="S361" t="s">
        <v>591</v>
      </c>
      <c r="T361" t="s">
        <v>368</v>
      </c>
      <c r="U361" t="s">
        <v>61</v>
      </c>
      <c r="V361">
        <v>1465</v>
      </c>
      <c r="W361" t="s">
        <v>2558</v>
      </c>
      <c r="X361" t="s">
        <v>2593</v>
      </c>
      <c r="Y361" s="95">
        <v>38718</v>
      </c>
      <c r="Z361" t="s">
        <v>63</v>
      </c>
      <c r="AA361" t="s">
        <v>118</v>
      </c>
      <c r="AB361" t="s">
        <v>162</v>
      </c>
      <c r="AC361" t="s">
        <v>4493</v>
      </c>
      <c r="AD361" t="s">
        <v>2595</v>
      </c>
      <c r="AF361" t="s">
        <v>2596</v>
      </c>
      <c r="AG361" t="s">
        <v>2569</v>
      </c>
      <c r="AI361" s="146" t="e">
        <v>#N/A</v>
      </c>
      <c r="AJ361" t="str">
        <f t="shared" si="153"/>
        <v>Active</v>
      </c>
      <c r="AK361">
        <f t="shared" si="154"/>
        <v>5021</v>
      </c>
      <c r="AL361" t="str">
        <f t="shared" si="155"/>
        <v>高坂 秀樹</v>
      </c>
      <c r="AM361" s="155" t="e">
        <f>+VLOOKUP($AK361,#REF!,3,0)</f>
        <v>#REF!</v>
      </c>
      <c r="AN361" t="e">
        <f t="shared" si="156"/>
        <v>#REF!</v>
      </c>
      <c r="AO361" s="154" t="s">
        <v>54</v>
      </c>
      <c r="AP361" t="e">
        <f>VLOOKUP(AM361,#REF!,2,0)</f>
        <v>#REF!</v>
      </c>
      <c r="AQ361" t="e">
        <f>VLOOKUP(AM361,#REF!,3,0)</f>
        <v>#REF!</v>
      </c>
      <c r="AR361" t="e">
        <f>VLOOKUP(AM361,#REF!,4,0)</f>
        <v>#REF!</v>
      </c>
      <c r="AS361" t="str">
        <f t="shared" si="150"/>
        <v>Oracle Consulting Services</v>
      </c>
      <c r="AT361" t="e">
        <f>VLOOKUP(AM361,#REF!,6,0)</f>
        <v>#REF!</v>
      </c>
      <c r="AU361" t="e">
        <f>VLOOKUP(AM361,#REF!,7,0)</f>
        <v>#REF!</v>
      </c>
      <c r="AV361" t="e">
        <f>VLOOKUP(AM361,#REF!,8,0)</f>
        <v>#REF!</v>
      </c>
      <c r="AW361" s="155">
        <v>506215</v>
      </c>
      <c r="AX361" t="str">
        <f>VLOOKUP($BA361,Jobcodemaster!$A:$J,4,0)</f>
        <v>IC3</v>
      </c>
      <c r="AY361" t="str">
        <f>VLOOKUP($BA361,Jobcodemaster!$A:$J,5,0)</f>
        <v>L6</v>
      </c>
      <c r="AZ361" t="str">
        <f t="shared" si="157"/>
        <v>6</v>
      </c>
      <c r="BA361" s="155">
        <f t="shared" si="158"/>
        <v>20610</v>
      </c>
      <c r="BB361" t="str">
        <f>VLOOKUP($BA361,Jobcodemaster!$A:$J,7,0)</f>
        <v>20610.Senior Principal Consultant - IC3</v>
      </c>
      <c r="BC361" t="str">
        <f>VLOOKUP($BA361,Jobcodemaster!$A:$J,9,0)</f>
        <v>Senior Principal Consultant</v>
      </c>
      <c r="BD361" t="str">
        <f>VLOOKUP($BA361,Jobcodemaster!$A:$J,2,0)</f>
        <v>Delivery</v>
      </c>
      <c r="BE361" t="str">
        <f>VLOOKUP($BA361,Jobcodemaster!$A:$J,3,0)</f>
        <v>B</v>
      </c>
      <c r="BF361" t="e">
        <f>VLOOKUP(AM361,#REF!,14,0)</f>
        <v>#REF!</v>
      </c>
      <c r="BG361" t="e">
        <f>VLOOKUP(AM361,#REF!,15,0)</f>
        <v>#REF!</v>
      </c>
      <c r="BH361" t="str">
        <f t="shared" si="159"/>
        <v>hideki.kosaka@oracle.com</v>
      </c>
      <c r="BI361" s="95">
        <f t="shared" si="160"/>
        <v>38718</v>
      </c>
      <c r="BJ361" t="str">
        <f t="shared" si="161"/>
        <v>C</v>
      </c>
      <c r="BK361" t="str">
        <f t="shared" si="162"/>
        <v>JP-Tokyo-Akasaka Office</v>
      </c>
      <c r="BL361" t="str">
        <f t="shared" si="163"/>
        <v>ACB</v>
      </c>
      <c r="BM361" t="str">
        <f t="shared" si="164"/>
        <v>ｺｳｻｶ ﾋﾃﾞｷ</v>
      </c>
      <c r="BN361" t="str">
        <f t="shared" si="165"/>
        <v>Hideki Kosaka</v>
      </c>
      <c r="BO361" s="164">
        <f t="shared" si="166"/>
        <v>0</v>
      </c>
      <c r="BP361" t="str">
        <f t="shared" si="167"/>
        <v>こうさか ひでき</v>
      </c>
      <c r="BQ361" t="e">
        <f>VLOOKUP(AM361,#REF!,12,0)</f>
        <v>#REF!</v>
      </c>
      <c r="BS361" s="173" t="str">
        <f t="shared" si="168"/>
        <v>Y</v>
      </c>
      <c r="BT361" s="173" t="str">
        <f t="shared" si="168"/>
        <v/>
      </c>
      <c r="BU361" s="173" t="str">
        <f t="shared" si="168"/>
        <v/>
      </c>
      <c r="BV361" s="173" t="str">
        <f t="shared" si="168"/>
        <v/>
      </c>
      <c r="BW361" s="173" t="e">
        <f t="shared" si="169"/>
        <v>#REF!</v>
      </c>
      <c r="BX361" s="173" t="str">
        <f t="shared" si="170"/>
        <v>Y</v>
      </c>
      <c r="BY361" s="174">
        <f t="shared" si="171"/>
        <v>5021</v>
      </c>
      <c r="BZ361" t="str">
        <f t="shared" si="172"/>
        <v>hideki.kosaka@oracle.com</v>
      </c>
      <c r="CA361" s="214">
        <f t="shared" si="173"/>
        <v>43574</v>
      </c>
      <c r="CB361">
        <f t="shared" si="174"/>
        <v>506215</v>
      </c>
      <c r="CC361" t="e">
        <f t="shared" si="175"/>
        <v>#REF!</v>
      </c>
      <c r="CD361" t="e">
        <f t="shared" si="151"/>
        <v>#REF!</v>
      </c>
      <c r="CE361" t="str">
        <f t="shared" si="176"/>
        <v>JPBG  - Oracle Corporation Japan</v>
      </c>
      <c r="CF361" t="str">
        <f t="shared" si="177"/>
        <v/>
      </c>
      <c r="CG361" t="str">
        <f t="shared" si="178"/>
        <v/>
      </c>
    </row>
    <row r="362" spans="1:85">
      <c r="A362" t="s">
        <v>51</v>
      </c>
      <c r="B362">
        <v>702426</v>
      </c>
      <c r="C362" t="s">
        <v>2598</v>
      </c>
      <c r="D362" t="s">
        <v>2559</v>
      </c>
      <c r="E362" t="s">
        <v>54</v>
      </c>
      <c r="F362" t="s">
        <v>2060</v>
      </c>
      <c r="G362" t="s">
        <v>2560</v>
      </c>
      <c r="H362" t="s">
        <v>2560</v>
      </c>
      <c r="I362" t="s">
        <v>55</v>
      </c>
      <c r="J362" t="s">
        <v>2062</v>
      </c>
      <c r="K362" t="s">
        <v>2562</v>
      </c>
      <c r="L362" t="s">
        <v>2562</v>
      </c>
      <c r="M362" s="217">
        <v>506215</v>
      </c>
      <c r="N362" t="s">
        <v>123</v>
      </c>
      <c r="O362" t="s">
        <v>158</v>
      </c>
      <c r="P362" t="str">
        <f t="shared" si="152"/>
        <v>6</v>
      </c>
      <c r="Q362">
        <v>12609</v>
      </c>
      <c r="R362" t="s">
        <v>632</v>
      </c>
      <c r="S362" t="s">
        <v>633</v>
      </c>
      <c r="T362" t="s">
        <v>619</v>
      </c>
      <c r="U362" t="s">
        <v>61</v>
      </c>
      <c r="V362">
        <v>1465</v>
      </c>
      <c r="W362" t="s">
        <v>2558</v>
      </c>
      <c r="X362" t="s">
        <v>2599</v>
      </c>
      <c r="Y362" s="95">
        <v>43497</v>
      </c>
      <c r="Z362" t="s">
        <v>63</v>
      </c>
      <c r="AA362" t="s">
        <v>118</v>
      </c>
      <c r="AB362" t="s">
        <v>162</v>
      </c>
      <c r="AC362" t="s">
        <v>4494</v>
      </c>
      <c r="AD362" t="s">
        <v>2601</v>
      </c>
      <c r="AF362" t="s">
        <v>4495</v>
      </c>
      <c r="AG362" t="s">
        <v>2569</v>
      </c>
      <c r="AI362" s="146" t="e">
        <v>#N/A</v>
      </c>
      <c r="AJ362" t="str">
        <f t="shared" si="153"/>
        <v>Active</v>
      </c>
      <c r="AK362">
        <f t="shared" si="154"/>
        <v>702426</v>
      </c>
      <c r="AL362" t="str">
        <f t="shared" si="155"/>
        <v>瀧口 直</v>
      </c>
      <c r="AM362" s="155" t="e">
        <f>+VLOOKUP($AK362,#REF!,3,0)</f>
        <v>#REF!</v>
      </c>
      <c r="AN362" t="e">
        <f t="shared" si="156"/>
        <v>#REF!</v>
      </c>
      <c r="AO362" s="154" t="s">
        <v>54</v>
      </c>
      <c r="AP362" t="e">
        <f>VLOOKUP(AM362,#REF!,2,0)</f>
        <v>#REF!</v>
      </c>
      <c r="AQ362" t="e">
        <f>VLOOKUP(AM362,#REF!,3,0)</f>
        <v>#REF!</v>
      </c>
      <c r="AR362" t="e">
        <f>VLOOKUP(AM362,#REF!,4,0)</f>
        <v>#REF!</v>
      </c>
      <c r="AS362" t="str">
        <f t="shared" si="150"/>
        <v>Oracle Consulting Services</v>
      </c>
      <c r="AT362" t="e">
        <f>VLOOKUP(AM362,#REF!,6,0)</f>
        <v>#REF!</v>
      </c>
      <c r="AU362" t="e">
        <f>VLOOKUP(AM362,#REF!,7,0)</f>
        <v>#REF!</v>
      </c>
      <c r="AV362" t="e">
        <f>VLOOKUP(AM362,#REF!,8,0)</f>
        <v>#REF!</v>
      </c>
      <c r="AW362" s="155">
        <v>506205</v>
      </c>
      <c r="AX362" t="str">
        <f>VLOOKUP($BA362,Jobcodemaster!$A:$J,4,0)</f>
        <v>IC3</v>
      </c>
      <c r="AY362" t="str">
        <f>VLOOKUP($BA362,Jobcodemaster!$A:$J,5,0)</f>
        <v>L6</v>
      </c>
      <c r="AZ362" t="str">
        <f t="shared" si="157"/>
        <v>6</v>
      </c>
      <c r="BA362" s="155">
        <f t="shared" si="158"/>
        <v>12609</v>
      </c>
      <c r="BB362" t="str">
        <f>VLOOKUP($BA362,Jobcodemaster!$A:$J,7,0)</f>
        <v>12609.Consulting Project Senior Principal - IC3</v>
      </c>
      <c r="BC362" t="str">
        <f>VLOOKUP($BA362,Jobcodemaster!$A:$J,9,0)</f>
        <v>Consulting Project Senior Principal Consultant</v>
      </c>
      <c r="BD362" t="str">
        <f>VLOOKUP($BA362,Jobcodemaster!$A:$J,2,0)</f>
        <v>Project</v>
      </c>
      <c r="BE362" t="str">
        <f>VLOOKUP($BA362,Jobcodemaster!$A:$J,3,0)</f>
        <v>B</v>
      </c>
      <c r="BF362" t="e">
        <f>VLOOKUP(AM362,#REF!,14,0)</f>
        <v>#REF!</v>
      </c>
      <c r="BG362" t="e">
        <f>VLOOKUP(AM362,#REF!,15,0)</f>
        <v>#REF!</v>
      </c>
      <c r="BH362" t="str">
        <f t="shared" si="159"/>
        <v>sunao.takiguchi@oracle.com</v>
      </c>
      <c r="BI362" s="95">
        <f t="shared" si="160"/>
        <v>43497</v>
      </c>
      <c r="BJ362" t="str">
        <f t="shared" si="161"/>
        <v>C</v>
      </c>
      <c r="BK362" t="str">
        <f t="shared" si="162"/>
        <v>JP-Tokyo-Akasaka Office</v>
      </c>
      <c r="BL362" t="str">
        <f t="shared" si="163"/>
        <v>ACB</v>
      </c>
      <c r="BM362" t="str">
        <f t="shared" si="164"/>
        <v>ﾀｷｸﾞﾁ ｽﾅｵ</v>
      </c>
      <c r="BN362" t="str">
        <f t="shared" si="165"/>
        <v>Sunao Takiguchi</v>
      </c>
      <c r="BO362" s="164">
        <f t="shared" si="166"/>
        <v>0</v>
      </c>
      <c r="BP362" t="str">
        <f t="shared" si="167"/>
        <v>たきぐち すなお</v>
      </c>
      <c r="BQ362" t="e">
        <f>VLOOKUP(AM362,#REF!,12,0)</f>
        <v>#REF!</v>
      </c>
      <c r="BS362" s="173" t="str">
        <f t="shared" si="168"/>
        <v>Y</v>
      </c>
      <c r="BT362" s="173" t="str">
        <f t="shared" si="168"/>
        <v/>
      </c>
      <c r="BU362" s="173" t="str">
        <f t="shared" si="168"/>
        <v/>
      </c>
      <c r="BV362" s="173" t="str">
        <f t="shared" si="168"/>
        <v/>
      </c>
      <c r="BW362" s="173" t="e">
        <f t="shared" si="169"/>
        <v>#REF!</v>
      </c>
      <c r="BX362" s="173" t="str">
        <f t="shared" si="170"/>
        <v>Y</v>
      </c>
      <c r="BY362" s="174">
        <f t="shared" si="171"/>
        <v>702426</v>
      </c>
      <c r="BZ362" t="str">
        <f t="shared" si="172"/>
        <v>sunao.takiguchi@oracle.com</v>
      </c>
      <c r="CA362" s="214">
        <f t="shared" si="173"/>
        <v>43574</v>
      </c>
      <c r="CB362">
        <f t="shared" si="174"/>
        <v>506205</v>
      </c>
      <c r="CC362" t="e">
        <f t="shared" si="175"/>
        <v>#REF!</v>
      </c>
      <c r="CD362" t="e">
        <f t="shared" si="151"/>
        <v>#REF!</v>
      </c>
      <c r="CE362" t="str">
        <f t="shared" si="176"/>
        <v>JPBG  - Oracle Corporation Japan</v>
      </c>
      <c r="CF362" t="str">
        <f t="shared" si="177"/>
        <v/>
      </c>
      <c r="CG362" t="str">
        <f t="shared" si="178"/>
        <v/>
      </c>
    </row>
    <row r="363" spans="1:85">
      <c r="A363" t="s">
        <v>51</v>
      </c>
      <c r="B363">
        <v>704750</v>
      </c>
      <c r="C363" t="s">
        <v>2604</v>
      </c>
      <c r="D363" t="s">
        <v>2559</v>
      </c>
      <c r="E363" t="s">
        <v>54</v>
      </c>
      <c r="F363" t="s">
        <v>2060</v>
      </c>
      <c r="G363" t="s">
        <v>2560</v>
      </c>
      <c r="H363" t="s">
        <v>2560</v>
      </c>
      <c r="I363" t="s">
        <v>55</v>
      </c>
      <c r="J363" t="s">
        <v>2062</v>
      </c>
      <c r="K363" t="s">
        <v>2562</v>
      </c>
      <c r="L363" t="s">
        <v>2562</v>
      </c>
      <c r="M363" s="217">
        <v>506215</v>
      </c>
      <c r="N363" t="s">
        <v>123</v>
      </c>
      <c r="O363" t="s">
        <v>158</v>
      </c>
      <c r="P363" t="str">
        <f t="shared" si="152"/>
        <v>6</v>
      </c>
      <c r="Q363">
        <v>21630</v>
      </c>
      <c r="R363" t="s">
        <v>527</v>
      </c>
      <c r="S363" t="s">
        <v>528</v>
      </c>
      <c r="T363" t="s">
        <v>529</v>
      </c>
      <c r="U363" t="s">
        <v>61</v>
      </c>
      <c r="V363">
        <v>1465</v>
      </c>
      <c r="W363" t="s">
        <v>2558</v>
      </c>
      <c r="X363" t="s">
        <v>2605</v>
      </c>
      <c r="Y363" s="95">
        <v>43525</v>
      </c>
      <c r="Z363" t="s">
        <v>63</v>
      </c>
      <c r="AA363" t="s">
        <v>118</v>
      </c>
      <c r="AB363" t="s">
        <v>162</v>
      </c>
      <c r="AC363" t="s">
        <v>4496</v>
      </c>
      <c r="AD363" t="s">
        <v>2607</v>
      </c>
      <c r="AF363" t="s">
        <v>4497</v>
      </c>
      <c r="AG363" t="s">
        <v>2569</v>
      </c>
      <c r="AI363" s="146" t="e">
        <v>#N/A</v>
      </c>
      <c r="AJ363" t="str">
        <f t="shared" si="153"/>
        <v>Active</v>
      </c>
      <c r="AK363">
        <f t="shared" si="154"/>
        <v>704750</v>
      </c>
      <c r="AL363" t="str">
        <f t="shared" si="155"/>
        <v>松尾 彰人</v>
      </c>
      <c r="AM363" s="155" t="e">
        <f>+VLOOKUP($AK363,#REF!,3,0)</f>
        <v>#REF!</v>
      </c>
      <c r="AN363" t="e">
        <f t="shared" si="156"/>
        <v>#REF!</v>
      </c>
      <c r="AO363" s="154" t="s">
        <v>54</v>
      </c>
      <c r="AP363" t="e">
        <f>VLOOKUP(AM363,#REF!,2,0)</f>
        <v>#REF!</v>
      </c>
      <c r="AQ363" t="e">
        <f>VLOOKUP(AM363,#REF!,3,0)</f>
        <v>#REF!</v>
      </c>
      <c r="AR363" t="e">
        <f>VLOOKUP(AM363,#REF!,4,0)</f>
        <v>#REF!</v>
      </c>
      <c r="AS363" t="str">
        <f t="shared" si="150"/>
        <v>Oracle Consulting Services</v>
      </c>
      <c r="AT363" t="e">
        <f>VLOOKUP(AM363,#REF!,6,0)</f>
        <v>#REF!</v>
      </c>
      <c r="AU363" t="e">
        <f>VLOOKUP(AM363,#REF!,7,0)</f>
        <v>#REF!</v>
      </c>
      <c r="AV363" t="e">
        <f>VLOOKUP(AM363,#REF!,8,0)</f>
        <v>#REF!</v>
      </c>
      <c r="AW363" s="155">
        <v>506205</v>
      </c>
      <c r="AX363" t="str">
        <f>VLOOKUP($BA363,Jobcodemaster!$A:$J,4,0)</f>
        <v>IC3</v>
      </c>
      <c r="AY363" t="str">
        <f>VLOOKUP($BA363,Jobcodemaster!$A:$J,5,0)</f>
        <v>L6</v>
      </c>
      <c r="AZ363" t="str">
        <f t="shared" si="157"/>
        <v>6</v>
      </c>
      <c r="BA363" s="155">
        <f t="shared" si="158"/>
        <v>21630</v>
      </c>
      <c r="BB363" t="str">
        <f>VLOOKUP($BA363,Jobcodemaster!$A:$J,7,0)</f>
        <v>21630.Consulting Solution Lead - IC3</v>
      </c>
      <c r="BC363" t="str">
        <f>VLOOKUP($BA363,Jobcodemaster!$A:$J,9,0)</f>
        <v>Consulting Solution Lead</v>
      </c>
      <c r="BD363" t="str">
        <f>VLOOKUP($BA363,Jobcodemaster!$A:$J,2,0)</f>
        <v>Solution</v>
      </c>
      <c r="BE363" t="str">
        <f>VLOOKUP($BA363,Jobcodemaster!$A:$J,3,0)</f>
        <v>B</v>
      </c>
      <c r="BF363" t="e">
        <f>VLOOKUP(AM363,#REF!,14,0)</f>
        <v>#REF!</v>
      </c>
      <c r="BG363" t="e">
        <f>VLOOKUP(AM363,#REF!,15,0)</f>
        <v>#REF!</v>
      </c>
      <c r="BH363" t="str">
        <f t="shared" si="159"/>
        <v>akihito.matsuo@oracle.com</v>
      </c>
      <c r="BI363" s="95">
        <f t="shared" si="160"/>
        <v>43525</v>
      </c>
      <c r="BJ363" t="str">
        <f t="shared" si="161"/>
        <v>C</v>
      </c>
      <c r="BK363" t="str">
        <f t="shared" si="162"/>
        <v>JP-Tokyo-Akasaka Office</v>
      </c>
      <c r="BL363" t="str">
        <f t="shared" si="163"/>
        <v>ACB</v>
      </c>
      <c r="BM363" t="str">
        <f t="shared" si="164"/>
        <v>ﾏﾂｵ ｱｷﾋﾄ</v>
      </c>
      <c r="BN363" t="str">
        <f t="shared" si="165"/>
        <v>Akihito Matsuo</v>
      </c>
      <c r="BO363" s="164">
        <f t="shared" si="166"/>
        <v>0</v>
      </c>
      <c r="BP363" t="str">
        <f t="shared" si="167"/>
        <v>まつお あきひと</v>
      </c>
      <c r="BQ363" t="e">
        <f>VLOOKUP(AM363,#REF!,12,0)</f>
        <v>#REF!</v>
      </c>
      <c r="BS363" s="173" t="str">
        <f t="shared" si="168"/>
        <v>Y</v>
      </c>
      <c r="BT363" s="173" t="str">
        <f t="shared" si="168"/>
        <v/>
      </c>
      <c r="BU363" s="173" t="str">
        <f t="shared" si="168"/>
        <v/>
      </c>
      <c r="BV363" s="173" t="str">
        <f t="shared" si="168"/>
        <v/>
      </c>
      <c r="BW363" s="173" t="e">
        <f t="shared" si="169"/>
        <v>#REF!</v>
      </c>
      <c r="BX363" s="173" t="str">
        <f t="shared" si="170"/>
        <v>Y</v>
      </c>
      <c r="BY363" s="174">
        <f t="shared" si="171"/>
        <v>704750</v>
      </c>
      <c r="BZ363" t="str">
        <f t="shared" si="172"/>
        <v>akihito.matsuo@oracle.com</v>
      </c>
      <c r="CA363" s="214">
        <f t="shared" si="173"/>
        <v>43574</v>
      </c>
      <c r="CB363">
        <f t="shared" si="174"/>
        <v>506205</v>
      </c>
      <c r="CC363" t="e">
        <f t="shared" si="175"/>
        <v>#REF!</v>
      </c>
      <c r="CD363" t="e">
        <f t="shared" si="151"/>
        <v>#REF!</v>
      </c>
      <c r="CE363" t="str">
        <f t="shared" si="176"/>
        <v>JPBG  - Oracle Corporation Japan</v>
      </c>
      <c r="CF363" t="str">
        <f t="shared" si="177"/>
        <v/>
      </c>
      <c r="CG363" t="str">
        <f t="shared" si="178"/>
        <v/>
      </c>
    </row>
    <row r="364" spans="1:85">
      <c r="A364" t="s">
        <v>51</v>
      </c>
      <c r="B364">
        <v>1021097</v>
      </c>
      <c r="C364" t="s">
        <v>2610</v>
      </c>
      <c r="D364" t="s">
        <v>2559</v>
      </c>
      <c r="E364" t="s">
        <v>54</v>
      </c>
      <c r="F364" t="s">
        <v>2060</v>
      </c>
      <c r="G364" t="s">
        <v>2560</v>
      </c>
      <c r="H364" t="s">
        <v>2560</v>
      </c>
      <c r="I364" t="s">
        <v>55</v>
      </c>
      <c r="J364" t="s">
        <v>2062</v>
      </c>
      <c r="K364" t="s">
        <v>2562</v>
      </c>
      <c r="L364" t="s">
        <v>2562</v>
      </c>
      <c r="M364" s="217">
        <v>506215</v>
      </c>
      <c r="N364" t="s">
        <v>123</v>
      </c>
      <c r="O364" t="s">
        <v>158</v>
      </c>
      <c r="P364" t="str">
        <f t="shared" si="152"/>
        <v>6</v>
      </c>
      <c r="Q364">
        <v>21630</v>
      </c>
      <c r="R364" t="s">
        <v>527</v>
      </c>
      <c r="S364" t="s">
        <v>528</v>
      </c>
      <c r="T364" t="s">
        <v>529</v>
      </c>
      <c r="U364" t="s">
        <v>61</v>
      </c>
      <c r="V364">
        <v>1465</v>
      </c>
      <c r="W364" t="s">
        <v>2558</v>
      </c>
      <c r="X364" t="s">
        <v>2612</v>
      </c>
      <c r="Y364" s="95">
        <v>43191</v>
      </c>
      <c r="Z364" t="s">
        <v>63</v>
      </c>
      <c r="AA364" t="s">
        <v>118</v>
      </c>
      <c r="AB364" t="s">
        <v>162</v>
      </c>
      <c r="AC364" t="s">
        <v>4498</v>
      </c>
      <c r="AD364" t="s">
        <v>2614</v>
      </c>
      <c r="AF364" t="s">
        <v>2615</v>
      </c>
      <c r="AG364" t="s">
        <v>2569</v>
      </c>
      <c r="AI364" s="146" t="e">
        <v>#N/A</v>
      </c>
      <c r="AJ364" t="str">
        <f t="shared" si="153"/>
        <v>Active</v>
      </c>
      <c r="AK364">
        <f t="shared" si="154"/>
        <v>1021097</v>
      </c>
      <c r="AL364" t="str">
        <f t="shared" si="155"/>
        <v>池内 良太</v>
      </c>
      <c r="AM364" s="155" t="e">
        <f>+VLOOKUP($AK364,#REF!,3,0)</f>
        <v>#REF!</v>
      </c>
      <c r="AN364" t="e">
        <f t="shared" si="156"/>
        <v>#REF!</v>
      </c>
      <c r="AO364" s="154" t="s">
        <v>54</v>
      </c>
      <c r="AP364" t="e">
        <f>VLOOKUP(AM364,#REF!,2,0)</f>
        <v>#REF!</v>
      </c>
      <c r="AQ364" t="e">
        <f>VLOOKUP(AM364,#REF!,3,0)</f>
        <v>#REF!</v>
      </c>
      <c r="AR364" t="e">
        <f>VLOOKUP(AM364,#REF!,4,0)</f>
        <v>#REF!</v>
      </c>
      <c r="AS364" t="str">
        <f t="shared" si="150"/>
        <v>Oracle Consulting Services</v>
      </c>
      <c r="AT364" t="e">
        <f>VLOOKUP(AM364,#REF!,6,0)</f>
        <v>#REF!</v>
      </c>
      <c r="AU364" t="e">
        <f>VLOOKUP(AM364,#REF!,7,0)</f>
        <v>#REF!</v>
      </c>
      <c r="AV364" t="e">
        <f>VLOOKUP(AM364,#REF!,8,0)</f>
        <v>#REF!</v>
      </c>
      <c r="AW364" s="155">
        <v>506205</v>
      </c>
      <c r="AX364" t="str">
        <f>VLOOKUP($BA364,Jobcodemaster!$A:$J,4,0)</f>
        <v>IC3</v>
      </c>
      <c r="AY364" t="str">
        <f>VLOOKUP($BA364,Jobcodemaster!$A:$J,5,0)</f>
        <v>L6</v>
      </c>
      <c r="AZ364" t="str">
        <f t="shared" si="157"/>
        <v>6</v>
      </c>
      <c r="BA364" s="155">
        <f t="shared" si="158"/>
        <v>21630</v>
      </c>
      <c r="BB364" t="str">
        <f>VLOOKUP($BA364,Jobcodemaster!$A:$J,7,0)</f>
        <v>21630.Consulting Solution Lead - IC3</v>
      </c>
      <c r="BC364" t="str">
        <f>VLOOKUP($BA364,Jobcodemaster!$A:$J,9,0)</f>
        <v>Consulting Solution Lead</v>
      </c>
      <c r="BD364" t="str">
        <f>VLOOKUP($BA364,Jobcodemaster!$A:$J,2,0)</f>
        <v>Solution</v>
      </c>
      <c r="BE364" t="str">
        <f>VLOOKUP($BA364,Jobcodemaster!$A:$J,3,0)</f>
        <v>B</v>
      </c>
      <c r="BF364" t="e">
        <f>VLOOKUP(AM364,#REF!,14,0)</f>
        <v>#REF!</v>
      </c>
      <c r="BG364" t="e">
        <f>VLOOKUP(AM364,#REF!,15,0)</f>
        <v>#REF!</v>
      </c>
      <c r="BH364" t="str">
        <f t="shared" si="159"/>
        <v>ryota.ikeuchi@oracle.com</v>
      </c>
      <c r="BI364" s="95">
        <f t="shared" si="160"/>
        <v>43191</v>
      </c>
      <c r="BJ364" t="str">
        <f t="shared" si="161"/>
        <v>C</v>
      </c>
      <c r="BK364" t="str">
        <f t="shared" si="162"/>
        <v>JP-Tokyo-Akasaka Office</v>
      </c>
      <c r="BL364" t="str">
        <f t="shared" si="163"/>
        <v>ACB</v>
      </c>
      <c r="BM364" t="str">
        <f t="shared" si="164"/>
        <v>ｲｹｳﾁ ﾘｮｳﾀ</v>
      </c>
      <c r="BN364" t="str">
        <f t="shared" si="165"/>
        <v>Ryota Ikeuchi</v>
      </c>
      <c r="BO364" s="164">
        <f t="shared" si="166"/>
        <v>0</v>
      </c>
      <c r="BP364" t="str">
        <f t="shared" si="167"/>
        <v>いけうち りょうた</v>
      </c>
      <c r="BQ364" t="e">
        <f>VLOOKUP(AM364,#REF!,12,0)</f>
        <v>#REF!</v>
      </c>
      <c r="BS364" s="173" t="str">
        <f t="shared" si="168"/>
        <v>Y</v>
      </c>
      <c r="BT364" s="173" t="str">
        <f t="shared" si="168"/>
        <v/>
      </c>
      <c r="BU364" s="173" t="str">
        <f t="shared" si="168"/>
        <v/>
      </c>
      <c r="BV364" s="173" t="str">
        <f t="shared" si="168"/>
        <v/>
      </c>
      <c r="BW364" s="173" t="e">
        <f t="shared" si="169"/>
        <v>#REF!</v>
      </c>
      <c r="BX364" s="173" t="str">
        <f t="shared" si="170"/>
        <v>Y</v>
      </c>
      <c r="BY364" s="174">
        <f t="shared" si="171"/>
        <v>1021097</v>
      </c>
      <c r="BZ364" t="str">
        <f t="shared" si="172"/>
        <v>ryota.ikeuchi@oracle.com</v>
      </c>
      <c r="CA364" s="214">
        <f t="shared" si="173"/>
        <v>43574</v>
      </c>
      <c r="CB364">
        <f t="shared" si="174"/>
        <v>506205</v>
      </c>
      <c r="CC364" t="e">
        <f t="shared" si="175"/>
        <v>#REF!</v>
      </c>
      <c r="CD364" t="e">
        <f t="shared" si="151"/>
        <v>#REF!</v>
      </c>
      <c r="CE364" t="str">
        <f t="shared" si="176"/>
        <v>JPBG  - Oracle Corporation Japan</v>
      </c>
      <c r="CF364" t="str">
        <f t="shared" si="177"/>
        <v/>
      </c>
      <c r="CG364" t="str">
        <f t="shared" si="178"/>
        <v/>
      </c>
    </row>
    <row r="365" spans="1:85">
      <c r="A365" t="s">
        <v>51</v>
      </c>
      <c r="B365">
        <v>1023810</v>
      </c>
      <c r="C365" t="s">
        <v>2617</v>
      </c>
      <c r="D365" t="s">
        <v>2559</v>
      </c>
      <c r="E365" t="s">
        <v>54</v>
      </c>
      <c r="F365" t="s">
        <v>2060</v>
      </c>
      <c r="G365" t="s">
        <v>2560</v>
      </c>
      <c r="H365" t="s">
        <v>2560</v>
      </c>
      <c r="I365" t="s">
        <v>55</v>
      </c>
      <c r="J365" t="s">
        <v>2062</v>
      </c>
      <c r="K365" t="s">
        <v>2562</v>
      </c>
      <c r="L365" t="s">
        <v>2562</v>
      </c>
      <c r="M365" s="217">
        <v>506215</v>
      </c>
      <c r="N365" t="s">
        <v>123</v>
      </c>
      <c r="O365" t="s">
        <v>158</v>
      </c>
      <c r="P365" t="str">
        <f t="shared" si="152"/>
        <v>6</v>
      </c>
      <c r="Q365">
        <v>21630</v>
      </c>
      <c r="R365" t="s">
        <v>527</v>
      </c>
      <c r="S365" t="s">
        <v>528</v>
      </c>
      <c r="T365" t="s">
        <v>529</v>
      </c>
      <c r="U365" t="s">
        <v>61</v>
      </c>
      <c r="V365">
        <v>1465</v>
      </c>
      <c r="W365" t="s">
        <v>2558</v>
      </c>
      <c r="X365" t="s">
        <v>2619</v>
      </c>
      <c r="Y365" s="95">
        <v>43191</v>
      </c>
      <c r="Z365" t="s">
        <v>63</v>
      </c>
      <c r="AA365" t="s">
        <v>118</v>
      </c>
      <c r="AB365" t="s">
        <v>162</v>
      </c>
      <c r="AC365" t="s">
        <v>4499</v>
      </c>
      <c r="AD365" t="s">
        <v>2621</v>
      </c>
      <c r="AF365" t="s">
        <v>2622</v>
      </c>
      <c r="AG365" t="s">
        <v>2569</v>
      </c>
      <c r="AI365" s="146" t="e">
        <v>#N/A</v>
      </c>
      <c r="AJ365" t="str">
        <f t="shared" si="153"/>
        <v>Active</v>
      </c>
      <c r="AK365">
        <f t="shared" si="154"/>
        <v>1023810</v>
      </c>
      <c r="AL365" t="str">
        <f t="shared" si="155"/>
        <v>野上 隆信</v>
      </c>
      <c r="AM365" s="155" t="e">
        <f>+VLOOKUP($AK365,#REF!,3,0)</f>
        <v>#REF!</v>
      </c>
      <c r="AN365" t="e">
        <f t="shared" si="156"/>
        <v>#REF!</v>
      </c>
      <c r="AO365" s="154" t="s">
        <v>54</v>
      </c>
      <c r="AP365" t="e">
        <f>VLOOKUP(AM365,#REF!,2,0)</f>
        <v>#REF!</v>
      </c>
      <c r="AQ365" t="e">
        <f>VLOOKUP(AM365,#REF!,3,0)</f>
        <v>#REF!</v>
      </c>
      <c r="AR365" t="e">
        <f>VLOOKUP(AM365,#REF!,4,0)</f>
        <v>#REF!</v>
      </c>
      <c r="AS365" t="str">
        <f t="shared" si="150"/>
        <v>Oracle Consulting Services</v>
      </c>
      <c r="AT365" t="e">
        <f>VLOOKUP(AM365,#REF!,6,0)</f>
        <v>#REF!</v>
      </c>
      <c r="AU365" t="e">
        <f>VLOOKUP(AM365,#REF!,7,0)</f>
        <v>#REF!</v>
      </c>
      <c r="AV365" t="e">
        <f>VLOOKUP(AM365,#REF!,8,0)</f>
        <v>#REF!</v>
      </c>
      <c r="AW365" s="155">
        <v>506205</v>
      </c>
      <c r="AX365" t="str">
        <f>VLOOKUP($BA365,Jobcodemaster!$A:$J,4,0)</f>
        <v>IC3</v>
      </c>
      <c r="AY365" t="str">
        <f>VLOOKUP($BA365,Jobcodemaster!$A:$J,5,0)</f>
        <v>L6</v>
      </c>
      <c r="AZ365" t="str">
        <f t="shared" si="157"/>
        <v>6</v>
      </c>
      <c r="BA365" s="155">
        <f t="shared" si="158"/>
        <v>21630</v>
      </c>
      <c r="BB365" t="str">
        <f>VLOOKUP($BA365,Jobcodemaster!$A:$J,7,0)</f>
        <v>21630.Consulting Solution Lead - IC3</v>
      </c>
      <c r="BC365" t="str">
        <f>VLOOKUP($BA365,Jobcodemaster!$A:$J,9,0)</f>
        <v>Consulting Solution Lead</v>
      </c>
      <c r="BD365" t="str">
        <f>VLOOKUP($BA365,Jobcodemaster!$A:$J,2,0)</f>
        <v>Solution</v>
      </c>
      <c r="BE365" t="str">
        <f>VLOOKUP($BA365,Jobcodemaster!$A:$J,3,0)</f>
        <v>B</v>
      </c>
      <c r="BF365" t="e">
        <f>VLOOKUP(AM365,#REF!,14,0)</f>
        <v>#REF!</v>
      </c>
      <c r="BG365" t="e">
        <f>VLOOKUP(AM365,#REF!,15,0)</f>
        <v>#REF!</v>
      </c>
      <c r="BH365" t="str">
        <f t="shared" si="159"/>
        <v>takanobu.nogami@oracle.com</v>
      </c>
      <c r="BI365" s="95">
        <f t="shared" si="160"/>
        <v>43191</v>
      </c>
      <c r="BJ365" t="str">
        <f t="shared" si="161"/>
        <v>C</v>
      </c>
      <c r="BK365" t="str">
        <f t="shared" si="162"/>
        <v>JP-Tokyo-Akasaka Office</v>
      </c>
      <c r="BL365" t="str">
        <f t="shared" si="163"/>
        <v>ACB</v>
      </c>
      <c r="BM365" t="str">
        <f t="shared" si="164"/>
        <v>ﾉｶﾞﾐ ﾀｶﾉﾌﾞ</v>
      </c>
      <c r="BN365" t="str">
        <f t="shared" si="165"/>
        <v>Takanobu Nogami</v>
      </c>
      <c r="BO365" s="164">
        <f t="shared" si="166"/>
        <v>0</v>
      </c>
      <c r="BP365" t="str">
        <f t="shared" si="167"/>
        <v>のがみ たかのぶ</v>
      </c>
      <c r="BQ365" t="e">
        <f>VLOOKUP(AM365,#REF!,12,0)</f>
        <v>#REF!</v>
      </c>
      <c r="BS365" s="173" t="str">
        <f t="shared" si="168"/>
        <v>Y</v>
      </c>
      <c r="BT365" s="173" t="str">
        <f t="shared" si="168"/>
        <v/>
      </c>
      <c r="BU365" s="173" t="str">
        <f t="shared" si="168"/>
        <v/>
      </c>
      <c r="BV365" s="173" t="str">
        <f t="shared" si="168"/>
        <v/>
      </c>
      <c r="BW365" s="173" t="e">
        <f t="shared" si="169"/>
        <v>#REF!</v>
      </c>
      <c r="BX365" s="173" t="str">
        <f t="shared" si="170"/>
        <v>Y</v>
      </c>
      <c r="BY365" s="174">
        <f t="shared" si="171"/>
        <v>1023810</v>
      </c>
      <c r="BZ365" t="str">
        <f t="shared" si="172"/>
        <v>takanobu.nogami@oracle.com</v>
      </c>
      <c r="CA365" s="214">
        <f t="shared" si="173"/>
        <v>43574</v>
      </c>
      <c r="CB365">
        <f t="shared" si="174"/>
        <v>506205</v>
      </c>
      <c r="CC365" t="e">
        <f t="shared" si="175"/>
        <v>#REF!</v>
      </c>
      <c r="CD365" t="e">
        <f t="shared" si="151"/>
        <v>#REF!</v>
      </c>
      <c r="CE365" t="str">
        <f t="shared" si="176"/>
        <v>JPBG  - Oracle Corporation Japan</v>
      </c>
      <c r="CF365" t="str">
        <f t="shared" si="177"/>
        <v/>
      </c>
      <c r="CG365" t="str">
        <f t="shared" si="178"/>
        <v/>
      </c>
    </row>
    <row r="366" spans="1:85">
      <c r="A366" t="s">
        <v>51</v>
      </c>
      <c r="B366">
        <v>1032613</v>
      </c>
      <c r="C366" t="s">
        <v>2624</v>
      </c>
      <c r="D366" t="s">
        <v>2559</v>
      </c>
      <c r="E366" t="s">
        <v>54</v>
      </c>
      <c r="F366" t="s">
        <v>2060</v>
      </c>
      <c r="G366" t="s">
        <v>2560</v>
      </c>
      <c r="H366" t="s">
        <v>2560</v>
      </c>
      <c r="I366" t="s">
        <v>55</v>
      </c>
      <c r="J366" t="s">
        <v>2062</v>
      </c>
      <c r="K366" t="s">
        <v>2562</v>
      </c>
      <c r="L366" t="s">
        <v>2562</v>
      </c>
      <c r="M366" s="217">
        <v>506215</v>
      </c>
      <c r="N366" t="s">
        <v>123</v>
      </c>
      <c r="O366" t="s">
        <v>158</v>
      </c>
      <c r="P366" t="str">
        <f t="shared" si="152"/>
        <v>6</v>
      </c>
      <c r="Q366">
        <v>12609</v>
      </c>
      <c r="R366" t="s">
        <v>632</v>
      </c>
      <c r="S366" t="s">
        <v>633</v>
      </c>
      <c r="T366" t="s">
        <v>619</v>
      </c>
      <c r="U366" t="s">
        <v>61</v>
      </c>
      <c r="V366">
        <v>1465</v>
      </c>
      <c r="W366" t="s">
        <v>2558</v>
      </c>
      <c r="X366" t="s">
        <v>2625</v>
      </c>
      <c r="Y366" s="95">
        <v>43243</v>
      </c>
      <c r="Z366" t="s">
        <v>63</v>
      </c>
      <c r="AA366" t="s">
        <v>118</v>
      </c>
      <c r="AB366" t="s">
        <v>162</v>
      </c>
      <c r="AC366" t="s">
        <v>4500</v>
      </c>
      <c r="AD366" t="s">
        <v>2627</v>
      </c>
      <c r="AF366" t="s">
        <v>2628</v>
      </c>
      <c r="AG366" t="s">
        <v>2569</v>
      </c>
      <c r="AI366" s="146" t="e">
        <v>#N/A</v>
      </c>
      <c r="AJ366" t="str">
        <f t="shared" si="153"/>
        <v>Active</v>
      </c>
      <c r="AK366">
        <f t="shared" si="154"/>
        <v>1032613</v>
      </c>
      <c r="AL366" t="str">
        <f t="shared" si="155"/>
        <v>大久保 知洋</v>
      </c>
      <c r="AM366" s="155" t="e">
        <f>+VLOOKUP($AK366,#REF!,3,0)</f>
        <v>#REF!</v>
      </c>
      <c r="AN366" t="e">
        <f t="shared" si="156"/>
        <v>#REF!</v>
      </c>
      <c r="AO366" s="154" t="s">
        <v>54</v>
      </c>
      <c r="AP366" t="e">
        <f>VLOOKUP(AM366,#REF!,2,0)</f>
        <v>#REF!</v>
      </c>
      <c r="AQ366" t="e">
        <f>VLOOKUP(AM366,#REF!,3,0)</f>
        <v>#REF!</v>
      </c>
      <c r="AR366" t="e">
        <f>VLOOKUP(AM366,#REF!,4,0)</f>
        <v>#REF!</v>
      </c>
      <c r="AS366" t="str">
        <f t="shared" si="150"/>
        <v>Oracle Consulting Services</v>
      </c>
      <c r="AT366" t="e">
        <f>VLOOKUP(AM366,#REF!,6,0)</f>
        <v>#REF!</v>
      </c>
      <c r="AU366" t="e">
        <f>VLOOKUP(AM366,#REF!,7,0)</f>
        <v>#REF!</v>
      </c>
      <c r="AV366" t="e">
        <f>VLOOKUP(AM366,#REF!,8,0)</f>
        <v>#REF!</v>
      </c>
      <c r="AW366" s="155">
        <v>506205</v>
      </c>
      <c r="AX366" t="str">
        <f>VLOOKUP($BA366,Jobcodemaster!$A:$J,4,0)</f>
        <v>IC3</v>
      </c>
      <c r="AY366" t="str">
        <f>VLOOKUP($BA366,Jobcodemaster!$A:$J,5,0)</f>
        <v>L6</v>
      </c>
      <c r="AZ366" t="str">
        <f t="shared" si="157"/>
        <v>6</v>
      </c>
      <c r="BA366" s="155">
        <f t="shared" si="158"/>
        <v>12609</v>
      </c>
      <c r="BB366" t="str">
        <f>VLOOKUP($BA366,Jobcodemaster!$A:$J,7,0)</f>
        <v>12609.Consulting Project Senior Principal - IC3</v>
      </c>
      <c r="BC366" t="str">
        <f>VLOOKUP($BA366,Jobcodemaster!$A:$J,9,0)</f>
        <v>Consulting Project Senior Principal Consultant</v>
      </c>
      <c r="BD366" t="str">
        <f>VLOOKUP($BA366,Jobcodemaster!$A:$J,2,0)</f>
        <v>Project</v>
      </c>
      <c r="BE366" t="str">
        <f>VLOOKUP($BA366,Jobcodemaster!$A:$J,3,0)</f>
        <v>B</v>
      </c>
      <c r="BF366" t="e">
        <f>VLOOKUP(AM366,#REF!,14,0)</f>
        <v>#REF!</v>
      </c>
      <c r="BG366" t="e">
        <f>VLOOKUP(AM366,#REF!,15,0)</f>
        <v>#REF!</v>
      </c>
      <c r="BH366" t="str">
        <f t="shared" si="159"/>
        <v>tomohiro.okubo@oracle.com</v>
      </c>
      <c r="BI366" s="95">
        <f t="shared" si="160"/>
        <v>43243</v>
      </c>
      <c r="BJ366" t="str">
        <f t="shared" si="161"/>
        <v>C</v>
      </c>
      <c r="BK366" t="str">
        <f t="shared" si="162"/>
        <v>JP-Tokyo-Akasaka Office</v>
      </c>
      <c r="BL366" t="str">
        <f t="shared" si="163"/>
        <v>ACB</v>
      </c>
      <c r="BM366" t="str">
        <f t="shared" si="164"/>
        <v>ｵｵｸﾎﾞ ﾄﾓﾋﾛ</v>
      </c>
      <c r="BN366" t="str">
        <f t="shared" si="165"/>
        <v>Tomohiro Okubo</v>
      </c>
      <c r="BO366" s="164">
        <f t="shared" si="166"/>
        <v>0</v>
      </c>
      <c r="BP366" t="str">
        <f t="shared" si="167"/>
        <v>おおくぼ ともひろ</v>
      </c>
      <c r="BQ366" t="e">
        <f>VLOOKUP(AM366,#REF!,12,0)</f>
        <v>#REF!</v>
      </c>
      <c r="BS366" s="173" t="str">
        <f t="shared" si="168"/>
        <v>Y</v>
      </c>
      <c r="BT366" s="173" t="str">
        <f t="shared" si="168"/>
        <v/>
      </c>
      <c r="BU366" s="173" t="str">
        <f t="shared" si="168"/>
        <v/>
      </c>
      <c r="BV366" s="173" t="str">
        <f t="shared" si="168"/>
        <v/>
      </c>
      <c r="BW366" s="173" t="e">
        <f t="shared" si="169"/>
        <v>#REF!</v>
      </c>
      <c r="BX366" s="173" t="str">
        <f t="shared" si="170"/>
        <v>Y</v>
      </c>
      <c r="BY366" s="174">
        <f t="shared" si="171"/>
        <v>1032613</v>
      </c>
      <c r="BZ366" t="str">
        <f t="shared" si="172"/>
        <v>tomohiro.okubo@oracle.com</v>
      </c>
      <c r="CA366" s="214">
        <f t="shared" si="173"/>
        <v>43574</v>
      </c>
      <c r="CB366">
        <f t="shared" si="174"/>
        <v>506205</v>
      </c>
      <c r="CC366" t="e">
        <f t="shared" si="175"/>
        <v>#REF!</v>
      </c>
      <c r="CD366" t="e">
        <f t="shared" si="151"/>
        <v>#REF!</v>
      </c>
      <c r="CE366" t="str">
        <f t="shared" si="176"/>
        <v>JPBG  - Oracle Corporation Japan</v>
      </c>
      <c r="CF366" t="str">
        <f t="shared" si="177"/>
        <v/>
      </c>
      <c r="CG366" t="str">
        <f t="shared" si="178"/>
        <v/>
      </c>
    </row>
    <row r="367" spans="1:85">
      <c r="A367" t="s">
        <v>51</v>
      </c>
      <c r="B367">
        <v>2701</v>
      </c>
      <c r="C367" t="s">
        <v>2630</v>
      </c>
      <c r="D367" t="s">
        <v>2559</v>
      </c>
      <c r="E367" t="s">
        <v>54</v>
      </c>
      <c r="F367" t="s">
        <v>2060</v>
      </c>
      <c r="G367" t="s">
        <v>2560</v>
      </c>
      <c r="H367" t="s">
        <v>2560</v>
      </c>
      <c r="I367" t="s">
        <v>55</v>
      </c>
      <c r="J367" t="s">
        <v>2062</v>
      </c>
      <c r="K367" t="s">
        <v>2562</v>
      </c>
      <c r="L367" t="s">
        <v>2562</v>
      </c>
      <c r="M367" s="217">
        <v>506215</v>
      </c>
      <c r="N367" t="s">
        <v>123</v>
      </c>
      <c r="O367" t="s">
        <v>124</v>
      </c>
      <c r="P367" t="str">
        <f t="shared" si="152"/>
        <v>5</v>
      </c>
      <c r="Q367">
        <v>20515</v>
      </c>
      <c r="R367" t="s">
        <v>432</v>
      </c>
      <c r="S367" t="s">
        <v>433</v>
      </c>
      <c r="T367" t="s">
        <v>368</v>
      </c>
      <c r="U367" t="s">
        <v>61</v>
      </c>
      <c r="V367">
        <v>1465</v>
      </c>
      <c r="W367" t="s">
        <v>2558</v>
      </c>
      <c r="X367" t="s">
        <v>2631</v>
      </c>
      <c r="Y367" s="95">
        <v>38033</v>
      </c>
      <c r="Z367" t="s">
        <v>63</v>
      </c>
      <c r="AA367" t="s">
        <v>118</v>
      </c>
      <c r="AB367" t="s">
        <v>162</v>
      </c>
      <c r="AC367" t="s">
        <v>4501</v>
      </c>
      <c r="AD367" t="s">
        <v>2633</v>
      </c>
      <c r="AF367" t="s">
        <v>2634</v>
      </c>
      <c r="AG367" t="s">
        <v>2569</v>
      </c>
      <c r="AI367" s="146" t="e">
        <v>#N/A</v>
      </c>
      <c r="AJ367" t="str">
        <f t="shared" si="153"/>
        <v>Active</v>
      </c>
      <c r="AK367">
        <f t="shared" si="154"/>
        <v>2701</v>
      </c>
      <c r="AL367" t="str">
        <f t="shared" si="155"/>
        <v>栗山 圭太</v>
      </c>
      <c r="AM367" s="155" t="e">
        <f>+VLOOKUP($AK367,#REF!,3,0)</f>
        <v>#REF!</v>
      </c>
      <c r="AN367" t="e">
        <f t="shared" si="156"/>
        <v>#REF!</v>
      </c>
      <c r="AO367" s="154" t="s">
        <v>54</v>
      </c>
      <c r="AP367" t="e">
        <f>VLOOKUP(AM367,#REF!,2,0)</f>
        <v>#REF!</v>
      </c>
      <c r="AQ367" t="e">
        <f>VLOOKUP(AM367,#REF!,3,0)</f>
        <v>#REF!</v>
      </c>
      <c r="AR367" t="e">
        <f>VLOOKUP(AM367,#REF!,4,0)</f>
        <v>#REF!</v>
      </c>
      <c r="AS367" t="str">
        <f t="shared" si="150"/>
        <v>Oracle Consulting Services</v>
      </c>
      <c r="AT367" t="e">
        <f>VLOOKUP(AM367,#REF!,6,0)</f>
        <v>#REF!</v>
      </c>
      <c r="AU367" t="e">
        <f>VLOOKUP(AM367,#REF!,7,0)</f>
        <v>#REF!</v>
      </c>
      <c r="AV367" t="e">
        <f>VLOOKUP(AM367,#REF!,8,0)</f>
        <v>#REF!</v>
      </c>
      <c r="AW367" s="155">
        <v>506205</v>
      </c>
      <c r="AX367" t="str">
        <f>VLOOKUP($BA367,Jobcodemaster!$A:$J,4,0)</f>
        <v>IC3</v>
      </c>
      <c r="AY367" t="str">
        <f>VLOOKUP($BA367,Jobcodemaster!$A:$J,5,0)</f>
        <v>L5</v>
      </c>
      <c r="AZ367" t="str">
        <f t="shared" si="157"/>
        <v>5</v>
      </c>
      <c r="BA367" s="155">
        <f t="shared" si="158"/>
        <v>20515</v>
      </c>
      <c r="BB367" t="str">
        <f>VLOOKUP($BA367,Jobcodemaster!$A:$J,7,0)</f>
        <v>20515.Principal Consultant - IC3</v>
      </c>
      <c r="BC367" t="str">
        <f>VLOOKUP($BA367,Jobcodemaster!$A:$J,9,0)</f>
        <v>Principal Consultant</v>
      </c>
      <c r="BD367" t="str">
        <f>VLOOKUP($BA367,Jobcodemaster!$A:$J,2,0)</f>
        <v>Delivery</v>
      </c>
      <c r="BE367" t="str">
        <f>VLOOKUP($BA367,Jobcodemaster!$A:$J,3,0)</f>
        <v>B</v>
      </c>
      <c r="BF367" t="e">
        <f>VLOOKUP(AM367,#REF!,14,0)</f>
        <v>#REF!</v>
      </c>
      <c r="BG367" t="e">
        <f>VLOOKUP(AM367,#REF!,15,0)</f>
        <v>#REF!</v>
      </c>
      <c r="BH367" t="str">
        <f t="shared" si="159"/>
        <v>keita.kuriyama@oracle.com</v>
      </c>
      <c r="BI367" s="95">
        <f t="shared" si="160"/>
        <v>38033</v>
      </c>
      <c r="BJ367" t="str">
        <f t="shared" si="161"/>
        <v>C</v>
      </c>
      <c r="BK367" t="str">
        <f t="shared" si="162"/>
        <v>JP-Tokyo-Akasaka Office</v>
      </c>
      <c r="BL367" t="str">
        <f t="shared" si="163"/>
        <v>ACB</v>
      </c>
      <c r="BM367" t="str">
        <f t="shared" si="164"/>
        <v>ｸﾘﾔﾏ ｹｲﾀ</v>
      </c>
      <c r="BN367" t="str">
        <f t="shared" si="165"/>
        <v>Keita Kuriyama</v>
      </c>
      <c r="BO367" s="164">
        <f t="shared" si="166"/>
        <v>0</v>
      </c>
      <c r="BP367" t="str">
        <f t="shared" si="167"/>
        <v>くりやま けいた</v>
      </c>
      <c r="BQ367" t="e">
        <f>VLOOKUP(AM367,#REF!,12,0)</f>
        <v>#REF!</v>
      </c>
      <c r="BS367" s="173" t="str">
        <f t="shared" si="168"/>
        <v>Y</v>
      </c>
      <c r="BT367" s="173" t="str">
        <f t="shared" si="168"/>
        <v/>
      </c>
      <c r="BU367" s="173" t="str">
        <f t="shared" si="168"/>
        <v/>
      </c>
      <c r="BV367" s="173" t="str">
        <f t="shared" si="168"/>
        <v/>
      </c>
      <c r="BW367" s="173" t="e">
        <f t="shared" si="169"/>
        <v>#REF!</v>
      </c>
      <c r="BX367" s="173" t="str">
        <f t="shared" si="170"/>
        <v>Y</v>
      </c>
      <c r="BY367" s="174">
        <f t="shared" si="171"/>
        <v>2701</v>
      </c>
      <c r="BZ367" t="str">
        <f t="shared" si="172"/>
        <v>keita.kuriyama@oracle.com</v>
      </c>
      <c r="CA367" s="214">
        <f t="shared" si="173"/>
        <v>43574</v>
      </c>
      <c r="CB367">
        <f t="shared" si="174"/>
        <v>506205</v>
      </c>
      <c r="CC367" t="e">
        <f t="shared" si="175"/>
        <v>#REF!</v>
      </c>
      <c r="CD367" t="e">
        <f t="shared" si="151"/>
        <v>#REF!</v>
      </c>
      <c r="CE367" t="str">
        <f t="shared" si="176"/>
        <v>JPBG  - Oracle Corporation Japan</v>
      </c>
      <c r="CF367" t="str">
        <f t="shared" si="177"/>
        <v/>
      </c>
      <c r="CG367" t="str">
        <f t="shared" si="178"/>
        <v/>
      </c>
    </row>
    <row r="368" spans="1:85">
      <c r="A368" t="s">
        <v>51</v>
      </c>
      <c r="B368">
        <v>3640</v>
      </c>
      <c r="C368" t="s">
        <v>2636</v>
      </c>
      <c r="D368" t="s">
        <v>2559</v>
      </c>
      <c r="E368" t="s">
        <v>54</v>
      </c>
      <c r="F368" t="s">
        <v>2060</v>
      </c>
      <c r="G368" t="s">
        <v>2560</v>
      </c>
      <c r="H368" t="s">
        <v>2560</v>
      </c>
      <c r="I368" t="s">
        <v>55</v>
      </c>
      <c r="J368" t="s">
        <v>2062</v>
      </c>
      <c r="K368" t="s">
        <v>2562</v>
      </c>
      <c r="L368" t="s">
        <v>2562</v>
      </c>
      <c r="M368" s="217">
        <v>506215</v>
      </c>
      <c r="N368" t="s">
        <v>123</v>
      </c>
      <c r="O368" t="s">
        <v>124</v>
      </c>
      <c r="P368" t="str">
        <f t="shared" si="152"/>
        <v>5</v>
      </c>
      <c r="Q368">
        <v>20515</v>
      </c>
      <c r="R368" t="s">
        <v>432</v>
      </c>
      <c r="S368" t="s">
        <v>433</v>
      </c>
      <c r="T368" t="s">
        <v>368</v>
      </c>
      <c r="U368" t="s">
        <v>61</v>
      </c>
      <c r="V368">
        <v>1465</v>
      </c>
      <c r="W368" t="s">
        <v>2558</v>
      </c>
      <c r="X368" t="s">
        <v>2637</v>
      </c>
      <c r="Y368" s="95">
        <v>39494</v>
      </c>
      <c r="Z368" t="s">
        <v>63</v>
      </c>
      <c r="AA368" t="s">
        <v>118</v>
      </c>
      <c r="AB368" t="s">
        <v>162</v>
      </c>
      <c r="AC368" t="s">
        <v>4502</v>
      </c>
      <c r="AD368" t="s">
        <v>2639</v>
      </c>
      <c r="AF368" t="s">
        <v>2640</v>
      </c>
      <c r="AG368" t="s">
        <v>2569</v>
      </c>
      <c r="AI368" s="146" t="e">
        <v>#N/A</v>
      </c>
      <c r="AJ368" t="str">
        <f t="shared" si="153"/>
        <v>Active</v>
      </c>
      <c r="AK368">
        <f t="shared" si="154"/>
        <v>3640</v>
      </c>
      <c r="AL368" t="str">
        <f t="shared" si="155"/>
        <v>橋本 匠平</v>
      </c>
      <c r="AM368" s="155" t="e">
        <f>+VLOOKUP($AK368,#REF!,3,0)</f>
        <v>#REF!</v>
      </c>
      <c r="AN368" t="e">
        <f t="shared" si="156"/>
        <v>#REF!</v>
      </c>
      <c r="AO368" s="154" t="s">
        <v>54</v>
      </c>
      <c r="AP368" t="e">
        <f>VLOOKUP(AM368,#REF!,2,0)</f>
        <v>#REF!</v>
      </c>
      <c r="AQ368" t="e">
        <f>VLOOKUP(AM368,#REF!,3,0)</f>
        <v>#REF!</v>
      </c>
      <c r="AR368" t="e">
        <f>VLOOKUP(AM368,#REF!,4,0)</f>
        <v>#REF!</v>
      </c>
      <c r="AS368" t="str">
        <f t="shared" si="150"/>
        <v>Oracle Consulting Services</v>
      </c>
      <c r="AT368" t="e">
        <f>VLOOKUP(AM368,#REF!,6,0)</f>
        <v>#REF!</v>
      </c>
      <c r="AU368" t="e">
        <f>VLOOKUP(AM368,#REF!,7,0)</f>
        <v>#REF!</v>
      </c>
      <c r="AV368" t="e">
        <f>VLOOKUP(AM368,#REF!,8,0)</f>
        <v>#REF!</v>
      </c>
      <c r="AW368" s="155">
        <v>506205</v>
      </c>
      <c r="AX368" t="str">
        <f>VLOOKUP($BA368,Jobcodemaster!$A:$J,4,0)</f>
        <v>IC3</v>
      </c>
      <c r="AY368" t="str">
        <f>VLOOKUP($BA368,Jobcodemaster!$A:$J,5,0)</f>
        <v>L5</v>
      </c>
      <c r="AZ368" t="str">
        <f t="shared" si="157"/>
        <v>5</v>
      </c>
      <c r="BA368" s="155">
        <f t="shared" si="158"/>
        <v>20515</v>
      </c>
      <c r="BB368" t="str">
        <f>VLOOKUP($BA368,Jobcodemaster!$A:$J,7,0)</f>
        <v>20515.Principal Consultant - IC3</v>
      </c>
      <c r="BC368" t="str">
        <f>VLOOKUP($BA368,Jobcodemaster!$A:$J,9,0)</f>
        <v>Principal Consultant</v>
      </c>
      <c r="BD368" t="str">
        <f>VLOOKUP($BA368,Jobcodemaster!$A:$J,2,0)</f>
        <v>Delivery</v>
      </c>
      <c r="BE368" t="str">
        <f>VLOOKUP($BA368,Jobcodemaster!$A:$J,3,0)</f>
        <v>B</v>
      </c>
      <c r="BF368" t="e">
        <f>VLOOKUP(AM368,#REF!,14,0)</f>
        <v>#REF!</v>
      </c>
      <c r="BG368" t="e">
        <f>VLOOKUP(AM368,#REF!,15,0)</f>
        <v>#REF!</v>
      </c>
      <c r="BH368" t="str">
        <f t="shared" si="159"/>
        <v>shohei.hashimoto@oracle.com</v>
      </c>
      <c r="BI368" s="95">
        <f t="shared" si="160"/>
        <v>39494</v>
      </c>
      <c r="BJ368" t="str">
        <f t="shared" si="161"/>
        <v>C</v>
      </c>
      <c r="BK368" t="str">
        <f t="shared" si="162"/>
        <v>JP-Tokyo-Akasaka Office</v>
      </c>
      <c r="BL368" t="str">
        <f t="shared" si="163"/>
        <v>ACB</v>
      </c>
      <c r="BM368" t="str">
        <f t="shared" si="164"/>
        <v>ﾊｼﾓﾄ ｼｮｳﾍｲ</v>
      </c>
      <c r="BN368" t="str">
        <f t="shared" si="165"/>
        <v>Shohei Hashimoto</v>
      </c>
      <c r="BO368" s="164">
        <f t="shared" si="166"/>
        <v>0</v>
      </c>
      <c r="BP368" t="str">
        <f t="shared" si="167"/>
        <v>はしもと しょうへい</v>
      </c>
      <c r="BQ368" t="e">
        <f>VLOOKUP(AM368,#REF!,12,0)</f>
        <v>#REF!</v>
      </c>
      <c r="BS368" s="173" t="str">
        <f t="shared" si="168"/>
        <v>Y</v>
      </c>
      <c r="BT368" s="173" t="str">
        <f t="shared" si="168"/>
        <v/>
      </c>
      <c r="BU368" s="173" t="str">
        <f t="shared" si="168"/>
        <v/>
      </c>
      <c r="BV368" s="173" t="str">
        <f t="shared" si="168"/>
        <v/>
      </c>
      <c r="BW368" s="173" t="e">
        <f t="shared" si="169"/>
        <v>#REF!</v>
      </c>
      <c r="BX368" s="173" t="str">
        <f t="shared" si="170"/>
        <v>Y</v>
      </c>
      <c r="BY368" s="174">
        <f t="shared" si="171"/>
        <v>3640</v>
      </c>
      <c r="BZ368" t="str">
        <f t="shared" si="172"/>
        <v>shohei.hashimoto@oracle.com</v>
      </c>
      <c r="CA368" s="214">
        <f t="shared" si="173"/>
        <v>43574</v>
      </c>
      <c r="CB368">
        <f t="shared" si="174"/>
        <v>506205</v>
      </c>
      <c r="CC368" t="e">
        <f t="shared" si="175"/>
        <v>#REF!</v>
      </c>
      <c r="CD368" t="e">
        <f t="shared" si="151"/>
        <v>#REF!</v>
      </c>
      <c r="CE368" t="str">
        <f t="shared" si="176"/>
        <v>JPBG  - Oracle Corporation Japan</v>
      </c>
      <c r="CF368" t="str">
        <f t="shared" si="177"/>
        <v/>
      </c>
      <c r="CG368" t="str">
        <f t="shared" si="178"/>
        <v/>
      </c>
    </row>
    <row r="369" spans="1:85">
      <c r="A369" t="s">
        <v>51</v>
      </c>
      <c r="B369">
        <v>980147</v>
      </c>
      <c r="C369" t="s">
        <v>2642</v>
      </c>
      <c r="D369" t="s">
        <v>2559</v>
      </c>
      <c r="E369" t="s">
        <v>54</v>
      </c>
      <c r="F369" t="s">
        <v>2060</v>
      </c>
      <c r="G369" t="s">
        <v>2560</v>
      </c>
      <c r="H369" t="s">
        <v>2560</v>
      </c>
      <c r="I369" t="s">
        <v>55</v>
      </c>
      <c r="J369" t="s">
        <v>2062</v>
      </c>
      <c r="K369" t="s">
        <v>2562</v>
      </c>
      <c r="L369" t="s">
        <v>2562</v>
      </c>
      <c r="M369" s="217">
        <v>506205</v>
      </c>
      <c r="N369" t="s">
        <v>123</v>
      </c>
      <c r="O369" t="s">
        <v>124</v>
      </c>
      <c r="P369" t="str">
        <f t="shared" si="152"/>
        <v>5</v>
      </c>
      <c r="Q369">
        <v>20515</v>
      </c>
      <c r="R369" t="s">
        <v>432</v>
      </c>
      <c r="S369" t="s">
        <v>433</v>
      </c>
      <c r="T369" t="s">
        <v>368</v>
      </c>
      <c r="U369" t="s">
        <v>61</v>
      </c>
      <c r="V369">
        <v>1465</v>
      </c>
      <c r="W369" t="s">
        <v>2558</v>
      </c>
      <c r="X369" t="s">
        <v>2643</v>
      </c>
      <c r="Y369" s="95">
        <v>42962</v>
      </c>
      <c r="Z369" t="s">
        <v>63</v>
      </c>
      <c r="AA369" t="s">
        <v>118</v>
      </c>
      <c r="AB369" t="s">
        <v>162</v>
      </c>
      <c r="AC369" t="s">
        <v>4503</v>
      </c>
      <c r="AD369" t="s">
        <v>2645</v>
      </c>
      <c r="AF369" t="s">
        <v>2646</v>
      </c>
      <c r="AG369" t="s">
        <v>2569</v>
      </c>
      <c r="AI369" s="146" t="e">
        <v>#N/A</v>
      </c>
      <c r="AJ369" t="str">
        <f t="shared" si="153"/>
        <v>Active</v>
      </c>
      <c r="AK369">
        <f t="shared" si="154"/>
        <v>980147</v>
      </c>
      <c r="AL369" t="str">
        <f t="shared" si="155"/>
        <v>万代 英生</v>
      </c>
      <c r="AM369" s="155" t="e">
        <f>+VLOOKUP($AK369,#REF!,3,0)</f>
        <v>#REF!</v>
      </c>
      <c r="AN369" t="e">
        <f t="shared" si="156"/>
        <v>#REF!</v>
      </c>
      <c r="AO369" s="154" t="s">
        <v>54</v>
      </c>
      <c r="AP369" t="e">
        <f>VLOOKUP(AM369,#REF!,2,0)</f>
        <v>#REF!</v>
      </c>
      <c r="AQ369" t="e">
        <f>VLOOKUP(AM369,#REF!,3,0)</f>
        <v>#REF!</v>
      </c>
      <c r="AR369" t="e">
        <f>VLOOKUP(AM369,#REF!,4,0)</f>
        <v>#REF!</v>
      </c>
      <c r="AS369" t="str">
        <f t="shared" si="150"/>
        <v>Oracle Consulting Services</v>
      </c>
      <c r="AT369" t="e">
        <f>VLOOKUP(AM369,#REF!,6,0)</f>
        <v>#REF!</v>
      </c>
      <c r="AU369" t="e">
        <f>VLOOKUP(AM369,#REF!,7,0)</f>
        <v>#REF!</v>
      </c>
      <c r="AV369" t="e">
        <f>VLOOKUP(AM369,#REF!,8,0)</f>
        <v>#REF!</v>
      </c>
      <c r="AW369" s="155">
        <v>506215</v>
      </c>
      <c r="AX369" t="str">
        <f>VLOOKUP($BA369,Jobcodemaster!$A:$J,4,0)</f>
        <v>IC3</v>
      </c>
      <c r="AY369" t="str">
        <f>VLOOKUP($BA369,Jobcodemaster!$A:$J,5,0)</f>
        <v>L5</v>
      </c>
      <c r="AZ369" t="str">
        <f t="shared" si="157"/>
        <v>5</v>
      </c>
      <c r="BA369" s="155">
        <f t="shared" si="158"/>
        <v>20515</v>
      </c>
      <c r="BB369" t="str">
        <f>VLOOKUP($BA369,Jobcodemaster!$A:$J,7,0)</f>
        <v>20515.Principal Consultant - IC3</v>
      </c>
      <c r="BC369" t="str">
        <f>VLOOKUP($BA369,Jobcodemaster!$A:$J,9,0)</f>
        <v>Principal Consultant</v>
      </c>
      <c r="BD369" t="str">
        <f>VLOOKUP($BA369,Jobcodemaster!$A:$J,2,0)</f>
        <v>Delivery</v>
      </c>
      <c r="BE369" t="str">
        <f>VLOOKUP($BA369,Jobcodemaster!$A:$J,3,0)</f>
        <v>B</v>
      </c>
      <c r="BF369" t="e">
        <f>VLOOKUP(AM369,#REF!,14,0)</f>
        <v>#REF!</v>
      </c>
      <c r="BG369" t="e">
        <f>VLOOKUP(AM369,#REF!,15,0)</f>
        <v>#REF!</v>
      </c>
      <c r="BH369" t="str">
        <f t="shared" si="159"/>
        <v>hideo.mandai@oracle.com</v>
      </c>
      <c r="BI369" s="95">
        <f t="shared" si="160"/>
        <v>42962</v>
      </c>
      <c r="BJ369" t="str">
        <f t="shared" si="161"/>
        <v>C</v>
      </c>
      <c r="BK369" t="str">
        <f t="shared" si="162"/>
        <v>JP-Tokyo-Akasaka Office</v>
      </c>
      <c r="BL369" t="str">
        <f t="shared" si="163"/>
        <v>ACB</v>
      </c>
      <c r="BM369" t="str">
        <f t="shared" si="164"/>
        <v>ﾏﾝﾀﾞｲ ﾋﾃﾞｵ</v>
      </c>
      <c r="BN369" t="str">
        <f t="shared" si="165"/>
        <v>Hideo Mandai</v>
      </c>
      <c r="BO369" s="164">
        <f t="shared" si="166"/>
        <v>0</v>
      </c>
      <c r="BP369" t="str">
        <f t="shared" si="167"/>
        <v>まんだい ひでお</v>
      </c>
      <c r="BQ369" t="e">
        <f>VLOOKUP(AM369,#REF!,12,0)</f>
        <v>#REF!</v>
      </c>
      <c r="BS369" s="173" t="str">
        <f t="shared" si="168"/>
        <v>Y</v>
      </c>
      <c r="BT369" s="173" t="str">
        <f t="shared" si="168"/>
        <v/>
      </c>
      <c r="BU369" s="173" t="str">
        <f t="shared" si="168"/>
        <v/>
      </c>
      <c r="BV369" s="173" t="str">
        <f t="shared" si="168"/>
        <v/>
      </c>
      <c r="BW369" s="173" t="e">
        <f t="shared" si="169"/>
        <v>#REF!</v>
      </c>
      <c r="BX369" s="173" t="str">
        <f t="shared" si="170"/>
        <v>Y</v>
      </c>
      <c r="BY369" s="174">
        <f t="shared" si="171"/>
        <v>980147</v>
      </c>
      <c r="BZ369" t="str">
        <f t="shared" si="172"/>
        <v>hideo.mandai@oracle.com</v>
      </c>
      <c r="CA369" s="214">
        <f t="shared" si="173"/>
        <v>43574</v>
      </c>
      <c r="CB369">
        <f t="shared" si="174"/>
        <v>506215</v>
      </c>
      <c r="CC369" t="e">
        <f t="shared" si="175"/>
        <v>#REF!</v>
      </c>
      <c r="CD369" t="e">
        <f t="shared" si="151"/>
        <v>#REF!</v>
      </c>
      <c r="CE369" t="str">
        <f t="shared" si="176"/>
        <v>JPBG  - Oracle Corporation Japan</v>
      </c>
      <c r="CF369" t="str">
        <f t="shared" si="177"/>
        <v/>
      </c>
      <c r="CG369" t="str">
        <f t="shared" si="178"/>
        <v/>
      </c>
    </row>
    <row r="370" spans="1:85">
      <c r="A370" t="s">
        <v>51</v>
      </c>
      <c r="B370">
        <v>1013640</v>
      </c>
      <c r="C370" t="s">
        <v>2648</v>
      </c>
      <c r="D370" t="s">
        <v>2559</v>
      </c>
      <c r="E370" t="s">
        <v>54</v>
      </c>
      <c r="F370" t="s">
        <v>2060</v>
      </c>
      <c r="G370" t="s">
        <v>2560</v>
      </c>
      <c r="H370" t="s">
        <v>2560</v>
      </c>
      <c r="I370" t="s">
        <v>55</v>
      </c>
      <c r="J370" t="s">
        <v>2062</v>
      </c>
      <c r="K370" t="s">
        <v>2562</v>
      </c>
      <c r="L370" t="s">
        <v>2562</v>
      </c>
      <c r="M370" s="217">
        <v>506205</v>
      </c>
      <c r="N370" t="s">
        <v>123</v>
      </c>
      <c r="O370" t="s">
        <v>124</v>
      </c>
      <c r="P370" t="str">
        <f t="shared" si="152"/>
        <v>5</v>
      </c>
      <c r="Q370">
        <v>12608</v>
      </c>
      <c r="R370" t="s">
        <v>2649</v>
      </c>
      <c r="S370" t="s">
        <v>2650</v>
      </c>
      <c r="T370" t="s">
        <v>619</v>
      </c>
      <c r="U370" t="s">
        <v>61</v>
      </c>
      <c r="V370">
        <v>1465</v>
      </c>
      <c r="W370" t="s">
        <v>2558</v>
      </c>
      <c r="X370" t="s">
        <v>2651</v>
      </c>
      <c r="Y370" s="95">
        <v>43132</v>
      </c>
      <c r="Z370" t="s">
        <v>63</v>
      </c>
      <c r="AA370" t="s">
        <v>118</v>
      </c>
      <c r="AB370" t="s">
        <v>162</v>
      </c>
      <c r="AC370" t="s">
        <v>4504</v>
      </c>
      <c r="AD370" t="s">
        <v>2653</v>
      </c>
      <c r="AF370" t="s">
        <v>2654</v>
      </c>
      <c r="AG370" t="s">
        <v>2569</v>
      </c>
      <c r="AI370" s="146" t="e">
        <v>#N/A</v>
      </c>
      <c r="AJ370" t="str">
        <f t="shared" si="153"/>
        <v>Active</v>
      </c>
      <c r="AK370">
        <f t="shared" si="154"/>
        <v>1013640</v>
      </c>
      <c r="AL370" t="str">
        <f t="shared" si="155"/>
        <v>岩本 兼児</v>
      </c>
      <c r="AM370" s="155" t="e">
        <f>+VLOOKUP($AK370,#REF!,3,0)</f>
        <v>#REF!</v>
      </c>
      <c r="AN370" t="e">
        <f t="shared" si="156"/>
        <v>#REF!</v>
      </c>
      <c r="AO370" s="154" t="s">
        <v>54</v>
      </c>
      <c r="AP370" t="e">
        <f>VLOOKUP(AM370,#REF!,2,0)</f>
        <v>#REF!</v>
      </c>
      <c r="AQ370" t="e">
        <f>VLOOKUP(AM370,#REF!,3,0)</f>
        <v>#REF!</v>
      </c>
      <c r="AR370" t="e">
        <f>VLOOKUP(AM370,#REF!,4,0)</f>
        <v>#REF!</v>
      </c>
      <c r="AS370" t="str">
        <f t="shared" si="150"/>
        <v>Oracle Consulting Services</v>
      </c>
      <c r="AT370" t="e">
        <f>VLOOKUP(AM370,#REF!,6,0)</f>
        <v>#REF!</v>
      </c>
      <c r="AU370" t="e">
        <f>VLOOKUP(AM370,#REF!,7,0)</f>
        <v>#REF!</v>
      </c>
      <c r="AV370" t="e">
        <f>VLOOKUP(AM370,#REF!,8,0)</f>
        <v>#REF!</v>
      </c>
      <c r="AW370" s="155">
        <v>506215</v>
      </c>
      <c r="AX370" t="str">
        <f>VLOOKUP($BA370,Jobcodemaster!$A:$J,4,0)</f>
        <v>IC3</v>
      </c>
      <c r="AY370" t="str">
        <f>VLOOKUP($BA370,Jobcodemaster!$A:$J,5,0)</f>
        <v>L5</v>
      </c>
      <c r="AZ370" t="str">
        <f t="shared" si="157"/>
        <v>5</v>
      </c>
      <c r="BA370" s="155">
        <f t="shared" si="158"/>
        <v>12608</v>
      </c>
      <c r="BB370" t="str">
        <f>VLOOKUP($BA370,Jobcodemaster!$A:$J,7,0)</f>
        <v>12608.Consulting Project Principal Consultant - IC3</v>
      </c>
      <c r="BC370" t="str">
        <f>VLOOKUP($BA370,Jobcodemaster!$A:$J,9,0)</f>
        <v>Consulting Project Principal Consultant</v>
      </c>
      <c r="BD370" t="str">
        <f>VLOOKUP($BA370,Jobcodemaster!$A:$J,2,0)</f>
        <v>Project</v>
      </c>
      <c r="BE370" t="str">
        <f>VLOOKUP($BA370,Jobcodemaster!$A:$J,3,0)</f>
        <v>B</v>
      </c>
      <c r="BF370" t="e">
        <f>VLOOKUP(AM370,#REF!,14,0)</f>
        <v>#REF!</v>
      </c>
      <c r="BG370" t="e">
        <f>VLOOKUP(AM370,#REF!,15,0)</f>
        <v>#REF!</v>
      </c>
      <c r="BH370" t="str">
        <f t="shared" si="159"/>
        <v>kenji.iwamoto@oracle.com</v>
      </c>
      <c r="BI370" s="95">
        <f t="shared" si="160"/>
        <v>43132</v>
      </c>
      <c r="BJ370" t="str">
        <f t="shared" si="161"/>
        <v>C</v>
      </c>
      <c r="BK370" t="str">
        <f t="shared" si="162"/>
        <v>JP-Tokyo-Akasaka Office</v>
      </c>
      <c r="BL370" t="str">
        <f t="shared" si="163"/>
        <v>ACB</v>
      </c>
      <c r="BM370" t="str">
        <f t="shared" si="164"/>
        <v>ｲﾜﾓﾄ ｹﾝｼﾞ</v>
      </c>
      <c r="BN370" t="str">
        <f t="shared" si="165"/>
        <v>Kenji Iwamoto</v>
      </c>
      <c r="BO370" s="164">
        <f t="shared" si="166"/>
        <v>0</v>
      </c>
      <c r="BP370" t="str">
        <f t="shared" si="167"/>
        <v>いわもと けんじ</v>
      </c>
      <c r="BQ370" t="e">
        <f>VLOOKUP(AM370,#REF!,12,0)</f>
        <v>#REF!</v>
      </c>
      <c r="BS370" s="173" t="str">
        <f t="shared" si="168"/>
        <v>Y</v>
      </c>
      <c r="BT370" s="173" t="str">
        <f t="shared" si="168"/>
        <v/>
      </c>
      <c r="BU370" s="173" t="str">
        <f t="shared" si="168"/>
        <v/>
      </c>
      <c r="BV370" s="173" t="str">
        <f t="shared" si="168"/>
        <v/>
      </c>
      <c r="BW370" s="173" t="e">
        <f t="shared" si="169"/>
        <v>#REF!</v>
      </c>
      <c r="BX370" s="173" t="str">
        <f t="shared" si="170"/>
        <v>Y</v>
      </c>
      <c r="BY370" s="174">
        <f t="shared" si="171"/>
        <v>1013640</v>
      </c>
      <c r="BZ370" t="str">
        <f t="shared" si="172"/>
        <v>kenji.iwamoto@oracle.com</v>
      </c>
      <c r="CA370" s="214">
        <f t="shared" si="173"/>
        <v>43574</v>
      </c>
      <c r="CB370">
        <f t="shared" si="174"/>
        <v>506215</v>
      </c>
      <c r="CC370" t="e">
        <f t="shared" si="175"/>
        <v>#REF!</v>
      </c>
      <c r="CD370" t="e">
        <f t="shared" si="151"/>
        <v>#REF!</v>
      </c>
      <c r="CE370" t="str">
        <f t="shared" si="176"/>
        <v>JPBG  - Oracle Corporation Japan</v>
      </c>
      <c r="CF370" t="str">
        <f t="shared" si="177"/>
        <v/>
      </c>
      <c r="CG370" t="str">
        <f t="shared" si="178"/>
        <v/>
      </c>
    </row>
    <row r="371" spans="1:85">
      <c r="A371" t="s">
        <v>51</v>
      </c>
      <c r="B371">
        <v>1021318</v>
      </c>
      <c r="C371" t="s">
        <v>2656</v>
      </c>
      <c r="D371" t="s">
        <v>2559</v>
      </c>
      <c r="E371" t="s">
        <v>54</v>
      </c>
      <c r="F371" t="s">
        <v>2060</v>
      </c>
      <c r="G371" t="s">
        <v>2560</v>
      </c>
      <c r="H371" t="s">
        <v>2560</v>
      </c>
      <c r="I371" t="s">
        <v>55</v>
      </c>
      <c r="J371" t="s">
        <v>2062</v>
      </c>
      <c r="K371" t="s">
        <v>2562</v>
      </c>
      <c r="L371" t="s">
        <v>2562</v>
      </c>
      <c r="M371" s="217">
        <v>506205</v>
      </c>
      <c r="N371" t="s">
        <v>123</v>
      </c>
      <c r="O371" t="s">
        <v>124</v>
      </c>
      <c r="P371" t="str">
        <f t="shared" si="152"/>
        <v>5</v>
      </c>
      <c r="Q371">
        <v>20515</v>
      </c>
      <c r="R371" t="s">
        <v>432</v>
      </c>
      <c r="S371" t="s">
        <v>433</v>
      </c>
      <c r="T371" t="s">
        <v>368</v>
      </c>
      <c r="U371" t="s">
        <v>61</v>
      </c>
      <c r="V371">
        <v>1465</v>
      </c>
      <c r="W371" t="s">
        <v>2558</v>
      </c>
      <c r="X371" t="s">
        <v>2657</v>
      </c>
      <c r="Y371" s="95">
        <v>43191</v>
      </c>
      <c r="Z371" t="s">
        <v>63</v>
      </c>
      <c r="AA371" t="s">
        <v>118</v>
      </c>
      <c r="AB371" t="s">
        <v>162</v>
      </c>
      <c r="AC371" t="s">
        <v>4505</v>
      </c>
      <c r="AD371" t="s">
        <v>2659</v>
      </c>
      <c r="AF371" t="s">
        <v>2660</v>
      </c>
      <c r="AG371" t="s">
        <v>2569</v>
      </c>
      <c r="AI371" s="146" t="e">
        <v>#N/A</v>
      </c>
      <c r="AJ371" t="str">
        <f t="shared" si="153"/>
        <v>Active</v>
      </c>
      <c r="AK371">
        <f t="shared" si="154"/>
        <v>1021318</v>
      </c>
      <c r="AL371" t="str">
        <f t="shared" si="155"/>
        <v>高橋 和紀</v>
      </c>
      <c r="AM371" s="155" t="e">
        <f>+VLOOKUP($AK371,#REF!,3,0)</f>
        <v>#REF!</v>
      </c>
      <c r="AN371" t="e">
        <f t="shared" si="156"/>
        <v>#REF!</v>
      </c>
      <c r="AO371" s="154" t="s">
        <v>54</v>
      </c>
      <c r="AP371" t="e">
        <f>VLOOKUP(AM371,#REF!,2,0)</f>
        <v>#REF!</v>
      </c>
      <c r="AQ371" t="e">
        <f>VLOOKUP(AM371,#REF!,3,0)</f>
        <v>#REF!</v>
      </c>
      <c r="AR371" t="e">
        <f>VLOOKUP(AM371,#REF!,4,0)</f>
        <v>#REF!</v>
      </c>
      <c r="AS371" t="str">
        <f t="shared" si="150"/>
        <v>Oracle Consulting Services</v>
      </c>
      <c r="AT371" t="e">
        <f>VLOOKUP(AM371,#REF!,6,0)</f>
        <v>#REF!</v>
      </c>
      <c r="AU371" t="e">
        <f>VLOOKUP(AM371,#REF!,7,0)</f>
        <v>#REF!</v>
      </c>
      <c r="AV371" t="e">
        <f>VLOOKUP(AM371,#REF!,8,0)</f>
        <v>#REF!</v>
      </c>
      <c r="AW371" s="155">
        <v>506215</v>
      </c>
      <c r="AX371" t="str">
        <f>VLOOKUP($BA371,Jobcodemaster!$A:$J,4,0)</f>
        <v>IC3</v>
      </c>
      <c r="AY371" t="str">
        <f>VLOOKUP($BA371,Jobcodemaster!$A:$J,5,0)</f>
        <v>L5</v>
      </c>
      <c r="AZ371" t="str">
        <f t="shared" si="157"/>
        <v>5</v>
      </c>
      <c r="BA371" s="155">
        <f t="shared" si="158"/>
        <v>20515</v>
      </c>
      <c r="BB371" t="str">
        <f>VLOOKUP($BA371,Jobcodemaster!$A:$J,7,0)</f>
        <v>20515.Principal Consultant - IC3</v>
      </c>
      <c r="BC371" t="str">
        <f>VLOOKUP($BA371,Jobcodemaster!$A:$J,9,0)</f>
        <v>Principal Consultant</v>
      </c>
      <c r="BD371" t="str">
        <f>VLOOKUP($BA371,Jobcodemaster!$A:$J,2,0)</f>
        <v>Delivery</v>
      </c>
      <c r="BE371" t="str">
        <f>VLOOKUP($BA371,Jobcodemaster!$A:$J,3,0)</f>
        <v>B</v>
      </c>
      <c r="BF371" t="e">
        <f>VLOOKUP(AM371,#REF!,14,0)</f>
        <v>#REF!</v>
      </c>
      <c r="BG371" t="e">
        <f>VLOOKUP(AM371,#REF!,15,0)</f>
        <v>#REF!</v>
      </c>
      <c r="BH371" t="str">
        <f t="shared" si="159"/>
        <v>kazunori.takahashi@oracle.com</v>
      </c>
      <c r="BI371" s="95">
        <f t="shared" si="160"/>
        <v>43191</v>
      </c>
      <c r="BJ371" t="str">
        <f t="shared" si="161"/>
        <v>C</v>
      </c>
      <c r="BK371" t="str">
        <f t="shared" si="162"/>
        <v>JP-Tokyo-Akasaka Office</v>
      </c>
      <c r="BL371" t="str">
        <f t="shared" si="163"/>
        <v>ACB</v>
      </c>
      <c r="BM371" t="str">
        <f t="shared" si="164"/>
        <v>ﾀｶﾊｼ ｶｽﾞﾉﾘ</v>
      </c>
      <c r="BN371" t="str">
        <f t="shared" si="165"/>
        <v>Kazunori Takahashi</v>
      </c>
      <c r="BO371" s="164">
        <f t="shared" si="166"/>
        <v>0</v>
      </c>
      <c r="BP371" t="str">
        <f t="shared" si="167"/>
        <v>たかはし かずのり</v>
      </c>
      <c r="BQ371" t="e">
        <f>VLOOKUP(AM371,#REF!,12,0)</f>
        <v>#REF!</v>
      </c>
      <c r="BS371" s="173" t="str">
        <f t="shared" si="168"/>
        <v>Y</v>
      </c>
      <c r="BT371" s="173" t="str">
        <f t="shared" si="168"/>
        <v/>
      </c>
      <c r="BU371" s="173" t="str">
        <f t="shared" si="168"/>
        <v/>
      </c>
      <c r="BV371" s="173" t="str">
        <f t="shared" si="168"/>
        <v/>
      </c>
      <c r="BW371" s="173" t="e">
        <f t="shared" si="169"/>
        <v>#REF!</v>
      </c>
      <c r="BX371" s="173" t="str">
        <f t="shared" si="170"/>
        <v>Y</v>
      </c>
      <c r="BY371" s="174">
        <f t="shared" si="171"/>
        <v>1021318</v>
      </c>
      <c r="BZ371" t="str">
        <f t="shared" si="172"/>
        <v>kazunori.takahashi@oracle.com</v>
      </c>
      <c r="CA371" s="214">
        <f t="shared" si="173"/>
        <v>43574</v>
      </c>
      <c r="CB371">
        <f t="shared" si="174"/>
        <v>506215</v>
      </c>
      <c r="CC371" t="e">
        <f t="shared" si="175"/>
        <v>#REF!</v>
      </c>
      <c r="CD371" t="e">
        <f t="shared" si="151"/>
        <v>#REF!</v>
      </c>
      <c r="CE371" t="str">
        <f t="shared" si="176"/>
        <v>JPBG  - Oracle Corporation Japan</v>
      </c>
      <c r="CF371" t="str">
        <f t="shared" si="177"/>
        <v/>
      </c>
      <c r="CG371" t="str">
        <f t="shared" si="178"/>
        <v/>
      </c>
    </row>
    <row r="372" spans="1:85">
      <c r="A372" t="s">
        <v>51</v>
      </c>
      <c r="B372">
        <v>1022504</v>
      </c>
      <c r="C372" t="s">
        <v>2662</v>
      </c>
      <c r="D372" t="s">
        <v>2559</v>
      </c>
      <c r="E372" t="s">
        <v>54</v>
      </c>
      <c r="F372" t="s">
        <v>2060</v>
      </c>
      <c r="G372" t="s">
        <v>2560</v>
      </c>
      <c r="H372" t="s">
        <v>2560</v>
      </c>
      <c r="I372" t="s">
        <v>55</v>
      </c>
      <c r="J372" t="s">
        <v>2062</v>
      </c>
      <c r="K372" t="s">
        <v>2562</v>
      </c>
      <c r="L372" t="s">
        <v>2562</v>
      </c>
      <c r="M372" s="217">
        <v>506215</v>
      </c>
      <c r="N372" t="s">
        <v>123</v>
      </c>
      <c r="O372" t="s">
        <v>124</v>
      </c>
      <c r="P372" t="str">
        <f t="shared" si="152"/>
        <v>5</v>
      </c>
      <c r="Q372">
        <v>20515</v>
      </c>
      <c r="R372" t="s">
        <v>432</v>
      </c>
      <c r="S372" t="s">
        <v>433</v>
      </c>
      <c r="T372" t="s">
        <v>368</v>
      </c>
      <c r="U372" t="s">
        <v>61</v>
      </c>
      <c r="V372">
        <v>1465</v>
      </c>
      <c r="W372" t="s">
        <v>2558</v>
      </c>
      <c r="X372" t="s">
        <v>2663</v>
      </c>
      <c r="Y372" s="95">
        <v>43221</v>
      </c>
      <c r="Z372" t="s">
        <v>63</v>
      </c>
      <c r="AA372" t="s">
        <v>118</v>
      </c>
      <c r="AB372" t="s">
        <v>162</v>
      </c>
      <c r="AC372" t="s">
        <v>4506</v>
      </c>
      <c r="AD372" t="s">
        <v>2665</v>
      </c>
      <c r="AF372" t="s">
        <v>2666</v>
      </c>
      <c r="AG372" t="s">
        <v>2569</v>
      </c>
      <c r="AI372" s="146" t="e">
        <v>#N/A</v>
      </c>
      <c r="AJ372" t="str">
        <f t="shared" si="153"/>
        <v>Active</v>
      </c>
      <c r="AK372">
        <f t="shared" si="154"/>
        <v>1022504</v>
      </c>
      <c r="AL372" t="str">
        <f t="shared" si="155"/>
        <v>岡部 陽助</v>
      </c>
      <c r="AM372" s="155" t="e">
        <f>+VLOOKUP($AK372,#REF!,3,0)</f>
        <v>#REF!</v>
      </c>
      <c r="AN372" t="e">
        <f t="shared" si="156"/>
        <v>#REF!</v>
      </c>
      <c r="AO372" s="154" t="s">
        <v>54</v>
      </c>
      <c r="AP372" t="e">
        <f>VLOOKUP(AM372,#REF!,2,0)</f>
        <v>#REF!</v>
      </c>
      <c r="AQ372" t="e">
        <f>VLOOKUP(AM372,#REF!,3,0)</f>
        <v>#REF!</v>
      </c>
      <c r="AR372" t="e">
        <f>VLOOKUP(AM372,#REF!,4,0)</f>
        <v>#REF!</v>
      </c>
      <c r="AS372" t="str">
        <f t="shared" si="150"/>
        <v>Oracle Consulting Services</v>
      </c>
      <c r="AT372" t="e">
        <f>VLOOKUP(AM372,#REF!,6,0)</f>
        <v>#REF!</v>
      </c>
      <c r="AU372" t="e">
        <f>VLOOKUP(AM372,#REF!,7,0)</f>
        <v>#REF!</v>
      </c>
      <c r="AV372" t="e">
        <f>VLOOKUP(AM372,#REF!,8,0)</f>
        <v>#REF!</v>
      </c>
      <c r="AW372" s="155">
        <v>506205</v>
      </c>
      <c r="AX372" t="str">
        <f>VLOOKUP($BA372,Jobcodemaster!$A:$J,4,0)</f>
        <v>IC3</v>
      </c>
      <c r="AY372" t="str">
        <f>VLOOKUP($BA372,Jobcodemaster!$A:$J,5,0)</f>
        <v>L5</v>
      </c>
      <c r="AZ372" t="str">
        <f t="shared" si="157"/>
        <v>5</v>
      </c>
      <c r="BA372" s="155">
        <f t="shared" si="158"/>
        <v>20515</v>
      </c>
      <c r="BB372" t="str">
        <f>VLOOKUP($BA372,Jobcodemaster!$A:$J,7,0)</f>
        <v>20515.Principal Consultant - IC3</v>
      </c>
      <c r="BC372" t="str">
        <f>VLOOKUP($BA372,Jobcodemaster!$A:$J,9,0)</f>
        <v>Principal Consultant</v>
      </c>
      <c r="BD372" t="str">
        <f>VLOOKUP($BA372,Jobcodemaster!$A:$J,2,0)</f>
        <v>Delivery</v>
      </c>
      <c r="BE372" t="str">
        <f>VLOOKUP($BA372,Jobcodemaster!$A:$J,3,0)</f>
        <v>B</v>
      </c>
      <c r="BF372" t="e">
        <f>VLOOKUP(AM372,#REF!,14,0)</f>
        <v>#REF!</v>
      </c>
      <c r="BG372" t="e">
        <f>VLOOKUP(AM372,#REF!,15,0)</f>
        <v>#REF!</v>
      </c>
      <c r="BH372" t="str">
        <f t="shared" si="159"/>
        <v>yohsuke.okabe@oracle.com</v>
      </c>
      <c r="BI372" s="95">
        <f t="shared" si="160"/>
        <v>43221</v>
      </c>
      <c r="BJ372" t="str">
        <f t="shared" si="161"/>
        <v>C</v>
      </c>
      <c r="BK372" t="str">
        <f t="shared" si="162"/>
        <v>JP-Tokyo-Akasaka Office</v>
      </c>
      <c r="BL372" t="str">
        <f t="shared" si="163"/>
        <v>ACB</v>
      </c>
      <c r="BM372" t="str">
        <f t="shared" si="164"/>
        <v>ｵｶﾍﾞ ﾖｳｽｹ</v>
      </c>
      <c r="BN372" t="str">
        <f t="shared" si="165"/>
        <v>Yohsuke Okabe</v>
      </c>
      <c r="BO372" s="164">
        <f t="shared" si="166"/>
        <v>0</v>
      </c>
      <c r="BP372" t="str">
        <f t="shared" si="167"/>
        <v>おかべ ようすけ</v>
      </c>
      <c r="BQ372" t="e">
        <f>VLOOKUP(AM372,#REF!,12,0)</f>
        <v>#REF!</v>
      </c>
      <c r="BS372" s="173" t="str">
        <f t="shared" si="168"/>
        <v>Y</v>
      </c>
      <c r="BT372" s="173" t="str">
        <f t="shared" si="168"/>
        <v/>
      </c>
      <c r="BU372" s="173" t="str">
        <f t="shared" si="168"/>
        <v/>
      </c>
      <c r="BV372" s="173" t="str">
        <f t="shared" si="168"/>
        <v/>
      </c>
      <c r="BW372" s="173" t="e">
        <f t="shared" si="169"/>
        <v>#REF!</v>
      </c>
      <c r="BX372" s="173" t="str">
        <f t="shared" si="170"/>
        <v>Y</v>
      </c>
      <c r="BY372" s="174">
        <f t="shared" si="171"/>
        <v>1022504</v>
      </c>
      <c r="BZ372" t="str">
        <f t="shared" si="172"/>
        <v>yohsuke.okabe@oracle.com</v>
      </c>
      <c r="CA372" s="214">
        <f t="shared" si="173"/>
        <v>43574</v>
      </c>
      <c r="CB372">
        <f t="shared" si="174"/>
        <v>506205</v>
      </c>
      <c r="CC372" t="e">
        <f t="shared" si="175"/>
        <v>#REF!</v>
      </c>
      <c r="CD372" t="e">
        <f t="shared" si="151"/>
        <v>#REF!</v>
      </c>
      <c r="CE372" t="str">
        <f t="shared" si="176"/>
        <v>JPBG  - Oracle Corporation Japan</v>
      </c>
      <c r="CF372" t="str">
        <f t="shared" si="177"/>
        <v/>
      </c>
      <c r="CG372" t="str">
        <f t="shared" si="178"/>
        <v/>
      </c>
    </row>
    <row r="373" spans="1:85">
      <c r="A373" t="s">
        <v>51</v>
      </c>
      <c r="B373">
        <v>1080926</v>
      </c>
      <c r="C373" t="s">
        <v>2672</v>
      </c>
      <c r="D373" t="s">
        <v>2559</v>
      </c>
      <c r="E373" t="s">
        <v>54</v>
      </c>
      <c r="F373" t="s">
        <v>2060</v>
      </c>
      <c r="G373" t="s">
        <v>2560</v>
      </c>
      <c r="H373" t="s">
        <v>2560</v>
      </c>
      <c r="I373" t="s">
        <v>55</v>
      </c>
      <c r="J373" t="s">
        <v>2062</v>
      </c>
      <c r="K373" t="s">
        <v>2562</v>
      </c>
      <c r="L373" t="s">
        <v>2562</v>
      </c>
      <c r="M373" s="217">
        <v>506215</v>
      </c>
      <c r="N373" t="s">
        <v>123</v>
      </c>
      <c r="O373" t="s">
        <v>124</v>
      </c>
      <c r="P373" t="str">
        <f t="shared" si="152"/>
        <v>5</v>
      </c>
      <c r="Q373">
        <v>20515</v>
      </c>
      <c r="R373" t="s">
        <v>432</v>
      </c>
      <c r="S373" t="s">
        <v>433</v>
      </c>
      <c r="T373" t="s">
        <v>368</v>
      </c>
      <c r="U373" t="s">
        <v>61</v>
      </c>
      <c r="V373">
        <v>1465</v>
      </c>
      <c r="W373" t="s">
        <v>2558</v>
      </c>
      <c r="X373" t="s">
        <v>2669</v>
      </c>
      <c r="Y373" s="95">
        <v>43497</v>
      </c>
      <c r="Z373" t="s">
        <v>63</v>
      </c>
      <c r="AA373" t="s">
        <v>118</v>
      </c>
      <c r="AB373" t="s">
        <v>162</v>
      </c>
      <c r="AC373" t="s">
        <v>4507</v>
      </c>
      <c r="AD373" t="s">
        <v>2672</v>
      </c>
      <c r="AF373" t="s">
        <v>4508</v>
      </c>
      <c r="AG373" t="s">
        <v>2569</v>
      </c>
      <c r="AI373" s="146" t="e">
        <v>#N/A</v>
      </c>
      <c r="AJ373" t="str">
        <f t="shared" si="153"/>
        <v>Active</v>
      </c>
      <c r="AK373">
        <f t="shared" si="154"/>
        <v>1080926</v>
      </c>
      <c r="AL373" t="str">
        <f t="shared" si="155"/>
        <v>Stella Chen</v>
      </c>
      <c r="AM373" s="155" t="e">
        <f>+VLOOKUP($AK373,#REF!,3,0)</f>
        <v>#REF!</v>
      </c>
      <c r="AN373" t="e">
        <f t="shared" si="156"/>
        <v>#REF!</v>
      </c>
      <c r="AO373" s="154" t="s">
        <v>54</v>
      </c>
      <c r="AP373" t="e">
        <f>VLOOKUP(AM373,#REF!,2,0)</f>
        <v>#REF!</v>
      </c>
      <c r="AQ373" t="e">
        <f>VLOOKUP(AM373,#REF!,3,0)</f>
        <v>#REF!</v>
      </c>
      <c r="AR373" t="e">
        <f>VLOOKUP(AM373,#REF!,4,0)</f>
        <v>#REF!</v>
      </c>
      <c r="AS373" t="str">
        <f t="shared" si="150"/>
        <v>Oracle Consulting Services</v>
      </c>
      <c r="AT373" t="e">
        <f>VLOOKUP(AM373,#REF!,6,0)</f>
        <v>#REF!</v>
      </c>
      <c r="AU373" t="e">
        <f>VLOOKUP(AM373,#REF!,7,0)</f>
        <v>#REF!</v>
      </c>
      <c r="AV373" t="e">
        <f>VLOOKUP(AM373,#REF!,8,0)</f>
        <v>#REF!</v>
      </c>
      <c r="AW373" s="155">
        <v>506205</v>
      </c>
      <c r="AX373" t="str">
        <f>VLOOKUP($BA373,Jobcodemaster!$A:$J,4,0)</f>
        <v>IC3</v>
      </c>
      <c r="AY373" t="str">
        <f>VLOOKUP($BA373,Jobcodemaster!$A:$J,5,0)</f>
        <v>L5</v>
      </c>
      <c r="AZ373" t="str">
        <f t="shared" si="157"/>
        <v>5</v>
      </c>
      <c r="BA373" s="155">
        <f t="shared" si="158"/>
        <v>20515</v>
      </c>
      <c r="BB373" t="str">
        <f>VLOOKUP($BA373,Jobcodemaster!$A:$J,7,0)</f>
        <v>20515.Principal Consultant - IC3</v>
      </c>
      <c r="BC373" t="str">
        <f>VLOOKUP($BA373,Jobcodemaster!$A:$J,9,0)</f>
        <v>Principal Consultant</v>
      </c>
      <c r="BD373" t="str">
        <f>VLOOKUP($BA373,Jobcodemaster!$A:$J,2,0)</f>
        <v>Delivery</v>
      </c>
      <c r="BE373" t="str">
        <f>VLOOKUP($BA373,Jobcodemaster!$A:$J,3,0)</f>
        <v>B</v>
      </c>
      <c r="BF373" t="e">
        <f>VLOOKUP(AM373,#REF!,14,0)</f>
        <v>#REF!</v>
      </c>
      <c r="BG373" t="e">
        <f>VLOOKUP(AM373,#REF!,15,0)</f>
        <v>#REF!</v>
      </c>
      <c r="BH373" t="str">
        <f t="shared" si="159"/>
        <v>shinchen.chen@oracle.com</v>
      </c>
      <c r="BI373" s="95">
        <f t="shared" si="160"/>
        <v>43497</v>
      </c>
      <c r="BJ373" t="str">
        <f t="shared" si="161"/>
        <v>C</v>
      </c>
      <c r="BK373" t="str">
        <f t="shared" si="162"/>
        <v>JP-Tokyo-Akasaka Office</v>
      </c>
      <c r="BL373" t="str">
        <f t="shared" si="163"/>
        <v>ACB</v>
      </c>
      <c r="BM373" t="str">
        <f t="shared" si="164"/>
        <v>ﾁｪﾝ ｽﾃﾗ</v>
      </c>
      <c r="BN373" t="str">
        <f t="shared" si="165"/>
        <v>Stella Chen</v>
      </c>
      <c r="BO373" s="164">
        <f t="shared" si="166"/>
        <v>0</v>
      </c>
      <c r="BP373" t="str">
        <f t="shared" si="167"/>
        <v>ちぇん すてら</v>
      </c>
      <c r="BQ373" t="e">
        <f>VLOOKUP(AM373,#REF!,12,0)</f>
        <v>#REF!</v>
      </c>
      <c r="BS373" s="173" t="str">
        <f t="shared" si="168"/>
        <v>Y</v>
      </c>
      <c r="BT373" s="173" t="str">
        <f t="shared" si="168"/>
        <v/>
      </c>
      <c r="BU373" s="173" t="str">
        <f t="shared" si="168"/>
        <v/>
      </c>
      <c r="BV373" s="173" t="str">
        <f t="shared" si="168"/>
        <v/>
      </c>
      <c r="BW373" s="173" t="e">
        <f t="shared" si="169"/>
        <v>#REF!</v>
      </c>
      <c r="BX373" s="173" t="str">
        <f t="shared" si="170"/>
        <v>Y</v>
      </c>
      <c r="BY373" s="174">
        <f t="shared" si="171"/>
        <v>1080926</v>
      </c>
      <c r="BZ373" t="str">
        <f t="shared" si="172"/>
        <v>shinchen.chen@oracle.com</v>
      </c>
      <c r="CA373" s="214">
        <f t="shared" si="173"/>
        <v>43574</v>
      </c>
      <c r="CB373">
        <f t="shared" si="174"/>
        <v>506205</v>
      </c>
      <c r="CC373" t="e">
        <f t="shared" si="175"/>
        <v>#REF!</v>
      </c>
      <c r="CD373" t="e">
        <f t="shared" si="151"/>
        <v>#REF!</v>
      </c>
      <c r="CE373" t="str">
        <f t="shared" si="176"/>
        <v>JPBG  - Oracle Corporation Japan</v>
      </c>
      <c r="CF373" t="str">
        <f t="shared" si="177"/>
        <v/>
      </c>
      <c r="CG373" t="str">
        <f t="shared" si="178"/>
        <v/>
      </c>
    </row>
    <row r="374" spans="1:85">
      <c r="A374" t="s">
        <v>51</v>
      </c>
      <c r="B374">
        <v>4476</v>
      </c>
      <c r="C374" t="s">
        <v>2675</v>
      </c>
      <c r="D374" t="s">
        <v>2559</v>
      </c>
      <c r="E374" t="s">
        <v>54</v>
      </c>
      <c r="F374" t="s">
        <v>2060</v>
      </c>
      <c r="G374" t="s">
        <v>2560</v>
      </c>
      <c r="H374" t="s">
        <v>2560</v>
      </c>
      <c r="I374" t="s">
        <v>55</v>
      </c>
      <c r="J374" t="s">
        <v>2062</v>
      </c>
      <c r="K374" t="s">
        <v>2562</v>
      </c>
      <c r="L374" t="s">
        <v>2562</v>
      </c>
      <c r="M374" s="217">
        <v>506215</v>
      </c>
      <c r="N374" t="s">
        <v>273</v>
      </c>
      <c r="O374" t="s">
        <v>274</v>
      </c>
      <c r="P374" t="str">
        <f t="shared" si="152"/>
        <v>4</v>
      </c>
      <c r="Q374">
        <v>20410</v>
      </c>
      <c r="R374" t="s">
        <v>542</v>
      </c>
      <c r="S374" t="s">
        <v>543</v>
      </c>
      <c r="T374" t="s">
        <v>368</v>
      </c>
      <c r="U374" t="s">
        <v>61</v>
      </c>
      <c r="V374">
        <v>1465</v>
      </c>
      <c r="W374" t="s">
        <v>2558</v>
      </c>
      <c r="X374" t="s">
        <v>2676</v>
      </c>
      <c r="Y374" s="95">
        <v>40954</v>
      </c>
      <c r="Z374" t="s">
        <v>63</v>
      </c>
      <c r="AA374" t="s">
        <v>118</v>
      </c>
      <c r="AB374" t="s">
        <v>162</v>
      </c>
      <c r="AC374" t="s">
        <v>4509</v>
      </c>
      <c r="AD374" t="s">
        <v>2678</v>
      </c>
      <c r="AF374" t="s">
        <v>2679</v>
      </c>
      <c r="AG374" t="s">
        <v>2569</v>
      </c>
      <c r="AI374" s="146" t="e">
        <v>#N/A</v>
      </c>
      <c r="AJ374" t="str">
        <f t="shared" si="153"/>
        <v>Active</v>
      </c>
      <c r="AK374">
        <f t="shared" si="154"/>
        <v>4476</v>
      </c>
      <c r="AL374" t="str">
        <f t="shared" si="155"/>
        <v>寺島 武夫</v>
      </c>
      <c r="AM374" s="155" t="e">
        <f>+VLOOKUP($AK374,#REF!,3,0)</f>
        <v>#REF!</v>
      </c>
      <c r="AN374" t="e">
        <f t="shared" si="156"/>
        <v>#REF!</v>
      </c>
      <c r="AO374" s="154" t="s">
        <v>54</v>
      </c>
      <c r="AP374" t="e">
        <f>VLOOKUP(AM374,#REF!,2,0)</f>
        <v>#REF!</v>
      </c>
      <c r="AQ374" t="e">
        <f>VLOOKUP(AM374,#REF!,3,0)</f>
        <v>#REF!</v>
      </c>
      <c r="AR374" t="e">
        <f>VLOOKUP(AM374,#REF!,4,0)</f>
        <v>#REF!</v>
      </c>
      <c r="AS374" t="str">
        <f t="shared" si="150"/>
        <v>Oracle Consulting Services</v>
      </c>
      <c r="AT374" t="e">
        <f>VLOOKUP(AM374,#REF!,6,0)</f>
        <v>#REF!</v>
      </c>
      <c r="AU374" t="e">
        <f>VLOOKUP(AM374,#REF!,7,0)</f>
        <v>#REF!</v>
      </c>
      <c r="AV374" t="e">
        <f>VLOOKUP(AM374,#REF!,8,0)</f>
        <v>#REF!</v>
      </c>
      <c r="AW374" s="155">
        <v>506205</v>
      </c>
      <c r="AX374" t="str">
        <f>VLOOKUP($BA374,Jobcodemaster!$A:$J,4,0)</f>
        <v>IC2</v>
      </c>
      <c r="AY374" t="str">
        <f>VLOOKUP($BA374,Jobcodemaster!$A:$J,5,0)</f>
        <v>L4</v>
      </c>
      <c r="AZ374" t="str">
        <f t="shared" si="157"/>
        <v>4</v>
      </c>
      <c r="BA374" s="155">
        <f t="shared" si="158"/>
        <v>20410</v>
      </c>
      <c r="BB374" t="str">
        <f>VLOOKUP($BA374,Jobcodemaster!$A:$J,7,0)</f>
        <v>20410.Senior Consultant - IC2</v>
      </c>
      <c r="BC374" t="str">
        <f>VLOOKUP($BA374,Jobcodemaster!$A:$J,9,0)</f>
        <v>Senior Consultant</v>
      </c>
      <c r="BD374" t="str">
        <f>VLOOKUP($BA374,Jobcodemaster!$A:$J,2,0)</f>
        <v>Delivery</v>
      </c>
      <c r="BE374" t="str">
        <f>VLOOKUP($BA374,Jobcodemaster!$A:$J,3,0)</f>
        <v>B</v>
      </c>
      <c r="BF374" t="e">
        <f>VLOOKUP(AM374,#REF!,14,0)</f>
        <v>#REF!</v>
      </c>
      <c r="BG374" t="e">
        <f>VLOOKUP(AM374,#REF!,15,0)</f>
        <v>#REF!</v>
      </c>
      <c r="BH374" t="str">
        <f t="shared" si="159"/>
        <v>takeo.terashima@oracle.com</v>
      </c>
      <c r="BI374" s="95">
        <f t="shared" si="160"/>
        <v>40954</v>
      </c>
      <c r="BJ374" t="str">
        <f t="shared" si="161"/>
        <v>C</v>
      </c>
      <c r="BK374" t="str">
        <f t="shared" si="162"/>
        <v>JP-Tokyo-Akasaka Office</v>
      </c>
      <c r="BL374" t="str">
        <f t="shared" si="163"/>
        <v>ACB</v>
      </c>
      <c r="BM374" t="str">
        <f t="shared" si="164"/>
        <v>ﾃﾗｼﾏ ﾀｹｵ</v>
      </c>
      <c r="BN374" t="str">
        <f t="shared" si="165"/>
        <v>Takeo Terashima</v>
      </c>
      <c r="BO374" s="164">
        <f t="shared" si="166"/>
        <v>0</v>
      </c>
      <c r="BP374" t="str">
        <f t="shared" si="167"/>
        <v>てらしま たけお</v>
      </c>
      <c r="BQ374" t="e">
        <f>VLOOKUP(AM374,#REF!,12,0)</f>
        <v>#REF!</v>
      </c>
      <c r="BS374" s="173" t="str">
        <f t="shared" si="168"/>
        <v>Y</v>
      </c>
      <c r="BT374" s="173" t="str">
        <f t="shared" si="168"/>
        <v/>
      </c>
      <c r="BU374" s="173" t="str">
        <f t="shared" si="168"/>
        <v/>
      </c>
      <c r="BV374" s="173" t="str">
        <f t="shared" si="168"/>
        <v/>
      </c>
      <c r="BW374" s="173" t="e">
        <f t="shared" si="169"/>
        <v>#REF!</v>
      </c>
      <c r="BX374" s="173" t="str">
        <f t="shared" si="170"/>
        <v>Y</v>
      </c>
      <c r="BY374" s="174">
        <f t="shared" si="171"/>
        <v>4476</v>
      </c>
      <c r="BZ374" t="str">
        <f t="shared" si="172"/>
        <v>takeo.terashima@oracle.com</v>
      </c>
      <c r="CA374" s="214">
        <f t="shared" si="173"/>
        <v>43574</v>
      </c>
      <c r="CB374">
        <f t="shared" si="174"/>
        <v>506205</v>
      </c>
      <c r="CC374" t="e">
        <f t="shared" si="175"/>
        <v>#REF!</v>
      </c>
      <c r="CD374" t="e">
        <f t="shared" si="151"/>
        <v>#REF!</v>
      </c>
      <c r="CE374" t="str">
        <f t="shared" si="176"/>
        <v>JPBG  - Oracle Corporation Japan</v>
      </c>
      <c r="CF374" t="str">
        <f t="shared" si="177"/>
        <v/>
      </c>
      <c r="CG374" t="str">
        <f t="shared" si="178"/>
        <v/>
      </c>
    </row>
    <row r="375" spans="1:85">
      <c r="A375" t="s">
        <v>51</v>
      </c>
      <c r="B375">
        <v>4524</v>
      </c>
      <c r="C375" t="s">
        <v>2681</v>
      </c>
      <c r="D375" t="s">
        <v>2559</v>
      </c>
      <c r="E375" t="s">
        <v>54</v>
      </c>
      <c r="F375" t="s">
        <v>2060</v>
      </c>
      <c r="G375" t="s">
        <v>2560</v>
      </c>
      <c r="H375" t="s">
        <v>2560</v>
      </c>
      <c r="I375" t="s">
        <v>55</v>
      </c>
      <c r="J375" t="s">
        <v>2062</v>
      </c>
      <c r="K375" t="s">
        <v>2562</v>
      </c>
      <c r="L375" t="s">
        <v>2562</v>
      </c>
      <c r="M375" s="217">
        <v>506215</v>
      </c>
      <c r="N375" t="s">
        <v>273</v>
      </c>
      <c r="O375" t="s">
        <v>274</v>
      </c>
      <c r="P375" t="str">
        <f t="shared" si="152"/>
        <v>4</v>
      </c>
      <c r="Q375">
        <v>20410</v>
      </c>
      <c r="R375" t="s">
        <v>542</v>
      </c>
      <c r="S375" t="s">
        <v>543</v>
      </c>
      <c r="T375" t="s">
        <v>368</v>
      </c>
      <c r="U375" t="s">
        <v>61</v>
      </c>
      <c r="V375">
        <v>1465</v>
      </c>
      <c r="W375" t="s">
        <v>2558</v>
      </c>
      <c r="X375" t="s">
        <v>2682</v>
      </c>
      <c r="Y375" s="95">
        <v>41000</v>
      </c>
      <c r="Z375" t="s">
        <v>201</v>
      </c>
      <c r="AA375" t="s">
        <v>118</v>
      </c>
      <c r="AB375" t="s">
        <v>162</v>
      </c>
      <c r="AC375" t="s">
        <v>4510</v>
      </c>
      <c r="AD375" t="s">
        <v>2684</v>
      </c>
      <c r="AF375" t="s">
        <v>2685</v>
      </c>
      <c r="AG375" t="s">
        <v>2569</v>
      </c>
      <c r="AI375" s="146" t="e">
        <v>#N/A</v>
      </c>
      <c r="AJ375" t="str">
        <f t="shared" si="153"/>
        <v>Active</v>
      </c>
      <c r="AK375">
        <f t="shared" si="154"/>
        <v>4524</v>
      </c>
      <c r="AL375" t="str">
        <f t="shared" si="155"/>
        <v>今川 庸佑</v>
      </c>
      <c r="AM375" s="155" t="e">
        <f>+VLOOKUP($AK375,#REF!,3,0)</f>
        <v>#REF!</v>
      </c>
      <c r="AN375" t="e">
        <f t="shared" si="156"/>
        <v>#REF!</v>
      </c>
      <c r="AO375" s="154" t="s">
        <v>54</v>
      </c>
      <c r="AP375" t="e">
        <f>VLOOKUP(AM375,#REF!,2,0)</f>
        <v>#REF!</v>
      </c>
      <c r="AQ375" t="e">
        <f>VLOOKUP(AM375,#REF!,3,0)</f>
        <v>#REF!</v>
      </c>
      <c r="AR375" t="e">
        <f>VLOOKUP(AM375,#REF!,4,0)</f>
        <v>#REF!</v>
      </c>
      <c r="AS375" t="str">
        <f t="shared" si="150"/>
        <v>Oracle Consulting Services</v>
      </c>
      <c r="AT375" t="e">
        <f>VLOOKUP(AM375,#REF!,6,0)</f>
        <v>#REF!</v>
      </c>
      <c r="AU375" t="e">
        <f>VLOOKUP(AM375,#REF!,7,0)</f>
        <v>#REF!</v>
      </c>
      <c r="AV375" t="e">
        <f>VLOOKUP(AM375,#REF!,8,0)</f>
        <v>#REF!</v>
      </c>
      <c r="AW375" s="155">
        <v>506205</v>
      </c>
      <c r="AX375" t="str">
        <f>VLOOKUP($BA375,Jobcodemaster!$A:$J,4,0)</f>
        <v>IC2</v>
      </c>
      <c r="AY375" t="str">
        <f>VLOOKUP($BA375,Jobcodemaster!$A:$J,5,0)</f>
        <v>L4</v>
      </c>
      <c r="AZ375" t="str">
        <f t="shared" si="157"/>
        <v>4</v>
      </c>
      <c r="BA375" s="155">
        <f t="shared" si="158"/>
        <v>20410</v>
      </c>
      <c r="BB375" t="str">
        <f>VLOOKUP($BA375,Jobcodemaster!$A:$J,7,0)</f>
        <v>20410.Senior Consultant - IC2</v>
      </c>
      <c r="BC375" t="str">
        <f>VLOOKUP($BA375,Jobcodemaster!$A:$J,9,0)</f>
        <v>Senior Consultant</v>
      </c>
      <c r="BD375" t="str">
        <f>VLOOKUP($BA375,Jobcodemaster!$A:$J,2,0)</f>
        <v>Delivery</v>
      </c>
      <c r="BE375" t="str">
        <f>VLOOKUP($BA375,Jobcodemaster!$A:$J,3,0)</f>
        <v>B</v>
      </c>
      <c r="BF375" t="e">
        <f>VLOOKUP(AM375,#REF!,14,0)</f>
        <v>#REF!</v>
      </c>
      <c r="BG375" t="e">
        <f>VLOOKUP(AM375,#REF!,15,0)</f>
        <v>#REF!</v>
      </c>
      <c r="BH375" t="str">
        <f t="shared" si="159"/>
        <v>yosuke.imagawa@oracle.com</v>
      </c>
      <c r="BI375" s="95">
        <f t="shared" si="160"/>
        <v>41000</v>
      </c>
      <c r="BJ375" t="str">
        <f t="shared" si="161"/>
        <v>NG</v>
      </c>
      <c r="BK375" t="str">
        <f t="shared" si="162"/>
        <v>JP-Tokyo-Akasaka Office</v>
      </c>
      <c r="BL375" t="str">
        <f t="shared" si="163"/>
        <v>ACB</v>
      </c>
      <c r="BM375" t="str">
        <f t="shared" si="164"/>
        <v>ｲﾏｶﾞﾜ ﾖｳｽｹ</v>
      </c>
      <c r="BN375" t="str">
        <f t="shared" si="165"/>
        <v>Yosuke Imagawa</v>
      </c>
      <c r="BO375" s="164">
        <f t="shared" si="166"/>
        <v>0</v>
      </c>
      <c r="BP375" t="str">
        <f t="shared" si="167"/>
        <v>いまがわ ようすけ</v>
      </c>
      <c r="BQ375" t="e">
        <f>VLOOKUP(AM375,#REF!,12,0)</f>
        <v>#REF!</v>
      </c>
      <c r="BS375" s="173" t="str">
        <f t="shared" si="168"/>
        <v>Y</v>
      </c>
      <c r="BT375" s="173" t="str">
        <f t="shared" si="168"/>
        <v/>
      </c>
      <c r="BU375" s="173" t="str">
        <f t="shared" si="168"/>
        <v/>
      </c>
      <c r="BV375" s="173" t="str">
        <f t="shared" si="168"/>
        <v/>
      </c>
      <c r="BW375" s="173" t="e">
        <f t="shared" si="169"/>
        <v>#REF!</v>
      </c>
      <c r="BX375" s="173" t="str">
        <f t="shared" si="170"/>
        <v>Y</v>
      </c>
      <c r="BY375" s="174">
        <f t="shared" si="171"/>
        <v>4524</v>
      </c>
      <c r="BZ375" t="str">
        <f t="shared" si="172"/>
        <v>yosuke.imagawa@oracle.com</v>
      </c>
      <c r="CA375" s="214">
        <f t="shared" si="173"/>
        <v>43574</v>
      </c>
      <c r="CB375">
        <f t="shared" si="174"/>
        <v>506205</v>
      </c>
      <c r="CC375" t="e">
        <f t="shared" si="175"/>
        <v>#REF!</v>
      </c>
      <c r="CD375" t="e">
        <f t="shared" si="151"/>
        <v>#REF!</v>
      </c>
      <c r="CE375" t="str">
        <f t="shared" si="176"/>
        <v>JPBG  - Oracle Corporation Japan</v>
      </c>
      <c r="CF375" t="str">
        <f t="shared" si="177"/>
        <v/>
      </c>
      <c r="CG375" t="str">
        <f t="shared" si="178"/>
        <v/>
      </c>
    </row>
    <row r="376" spans="1:85">
      <c r="A376" t="s">
        <v>51</v>
      </c>
      <c r="B376">
        <v>1007727</v>
      </c>
      <c r="C376" t="s">
        <v>2687</v>
      </c>
      <c r="D376" t="s">
        <v>2559</v>
      </c>
      <c r="E376" t="s">
        <v>54</v>
      </c>
      <c r="F376" t="s">
        <v>2060</v>
      </c>
      <c r="G376" t="s">
        <v>2560</v>
      </c>
      <c r="H376" t="s">
        <v>2560</v>
      </c>
      <c r="I376" t="s">
        <v>55</v>
      </c>
      <c r="J376" t="s">
        <v>2062</v>
      </c>
      <c r="K376" t="s">
        <v>2562</v>
      </c>
      <c r="L376" t="s">
        <v>2562</v>
      </c>
      <c r="M376" s="217">
        <v>506215</v>
      </c>
      <c r="N376" t="s">
        <v>273</v>
      </c>
      <c r="O376" t="s">
        <v>274</v>
      </c>
      <c r="P376" t="str">
        <f t="shared" si="152"/>
        <v>4</v>
      </c>
      <c r="Q376">
        <v>20410</v>
      </c>
      <c r="R376" t="s">
        <v>542</v>
      </c>
      <c r="S376" t="s">
        <v>543</v>
      </c>
      <c r="T376" t="s">
        <v>368</v>
      </c>
      <c r="U376" t="s">
        <v>61</v>
      </c>
      <c r="V376">
        <v>1465</v>
      </c>
      <c r="W376" t="s">
        <v>2558</v>
      </c>
      <c r="X376" t="s">
        <v>2688</v>
      </c>
      <c r="Y376" s="95">
        <v>43101</v>
      </c>
      <c r="Z376" t="s">
        <v>63</v>
      </c>
      <c r="AA376" t="s">
        <v>118</v>
      </c>
      <c r="AB376" t="s">
        <v>162</v>
      </c>
      <c r="AC376" t="s">
        <v>4511</v>
      </c>
      <c r="AD376" t="s">
        <v>2690</v>
      </c>
      <c r="AF376" t="s">
        <v>2691</v>
      </c>
      <c r="AG376" t="s">
        <v>2569</v>
      </c>
      <c r="AI376" s="146" t="e">
        <v>#N/A</v>
      </c>
      <c r="AJ376" t="str">
        <f t="shared" si="153"/>
        <v>Active</v>
      </c>
      <c r="AK376">
        <f t="shared" si="154"/>
        <v>1007727</v>
      </c>
      <c r="AL376" t="str">
        <f t="shared" si="155"/>
        <v>大村 誉子</v>
      </c>
      <c r="AM376" s="155" t="e">
        <f>+VLOOKUP($AK376,#REF!,3,0)</f>
        <v>#REF!</v>
      </c>
      <c r="AN376" t="e">
        <f t="shared" si="156"/>
        <v>#REF!</v>
      </c>
      <c r="AO376" s="154" t="s">
        <v>54</v>
      </c>
      <c r="AP376" t="e">
        <f>VLOOKUP(AM376,#REF!,2,0)</f>
        <v>#REF!</v>
      </c>
      <c r="AQ376" t="e">
        <f>VLOOKUP(AM376,#REF!,3,0)</f>
        <v>#REF!</v>
      </c>
      <c r="AR376" t="e">
        <f>VLOOKUP(AM376,#REF!,4,0)</f>
        <v>#REF!</v>
      </c>
      <c r="AS376" t="str">
        <f t="shared" si="150"/>
        <v>Oracle Consulting Services</v>
      </c>
      <c r="AT376" t="e">
        <f>VLOOKUP(AM376,#REF!,6,0)</f>
        <v>#REF!</v>
      </c>
      <c r="AU376" t="e">
        <f>VLOOKUP(AM376,#REF!,7,0)</f>
        <v>#REF!</v>
      </c>
      <c r="AV376" t="e">
        <f>VLOOKUP(AM376,#REF!,8,0)</f>
        <v>#REF!</v>
      </c>
      <c r="AW376" s="155">
        <v>506205</v>
      </c>
      <c r="AX376" t="str">
        <f>VLOOKUP($BA376,Jobcodemaster!$A:$J,4,0)</f>
        <v>IC2</v>
      </c>
      <c r="AY376" t="str">
        <f>VLOOKUP($BA376,Jobcodemaster!$A:$J,5,0)</f>
        <v>L4</v>
      </c>
      <c r="AZ376" t="str">
        <f t="shared" si="157"/>
        <v>4</v>
      </c>
      <c r="BA376" s="155">
        <f t="shared" si="158"/>
        <v>20410</v>
      </c>
      <c r="BB376" t="str">
        <f>VLOOKUP($BA376,Jobcodemaster!$A:$J,7,0)</f>
        <v>20410.Senior Consultant - IC2</v>
      </c>
      <c r="BC376" t="str">
        <f>VLOOKUP($BA376,Jobcodemaster!$A:$J,9,0)</f>
        <v>Senior Consultant</v>
      </c>
      <c r="BD376" t="str">
        <f>VLOOKUP($BA376,Jobcodemaster!$A:$J,2,0)</f>
        <v>Delivery</v>
      </c>
      <c r="BE376" t="str">
        <f>VLOOKUP($BA376,Jobcodemaster!$A:$J,3,0)</f>
        <v>B</v>
      </c>
      <c r="BF376" t="e">
        <f>VLOOKUP(AM376,#REF!,14,0)</f>
        <v>#REF!</v>
      </c>
      <c r="BG376" t="e">
        <f>VLOOKUP(AM376,#REF!,15,0)</f>
        <v>#REF!</v>
      </c>
      <c r="BH376" t="str">
        <f t="shared" si="159"/>
        <v>takako.omura@oracle.com</v>
      </c>
      <c r="BI376" s="95">
        <f t="shared" si="160"/>
        <v>43101</v>
      </c>
      <c r="BJ376" t="str">
        <f t="shared" si="161"/>
        <v>C</v>
      </c>
      <c r="BK376" t="str">
        <f t="shared" si="162"/>
        <v>JP-Tokyo-Akasaka Office</v>
      </c>
      <c r="BL376" t="str">
        <f t="shared" si="163"/>
        <v>ACB</v>
      </c>
      <c r="BM376" t="str">
        <f t="shared" si="164"/>
        <v>ｵｵﾑﾗ ﾀｶｺ</v>
      </c>
      <c r="BN376" t="str">
        <f t="shared" si="165"/>
        <v>Takako Omura</v>
      </c>
      <c r="BO376" s="164">
        <f t="shared" si="166"/>
        <v>0</v>
      </c>
      <c r="BP376" t="str">
        <f t="shared" si="167"/>
        <v>おおむら たかこ</v>
      </c>
      <c r="BQ376" t="e">
        <f>VLOOKUP(AM376,#REF!,12,0)</f>
        <v>#REF!</v>
      </c>
      <c r="BS376" s="173" t="str">
        <f t="shared" si="168"/>
        <v>Y</v>
      </c>
      <c r="BT376" s="173" t="str">
        <f t="shared" si="168"/>
        <v/>
      </c>
      <c r="BU376" s="173" t="str">
        <f t="shared" si="168"/>
        <v/>
      </c>
      <c r="BV376" s="173" t="str">
        <f t="shared" si="168"/>
        <v/>
      </c>
      <c r="BW376" s="173" t="e">
        <f t="shared" si="169"/>
        <v>#REF!</v>
      </c>
      <c r="BX376" s="173" t="str">
        <f t="shared" si="170"/>
        <v>Y</v>
      </c>
      <c r="BY376" s="174">
        <f t="shared" si="171"/>
        <v>1007727</v>
      </c>
      <c r="BZ376" t="str">
        <f t="shared" si="172"/>
        <v>takako.omura@oracle.com</v>
      </c>
      <c r="CA376" s="214">
        <f t="shared" si="173"/>
        <v>43574</v>
      </c>
      <c r="CB376">
        <f t="shared" si="174"/>
        <v>506205</v>
      </c>
      <c r="CC376" t="e">
        <f t="shared" si="175"/>
        <v>#REF!</v>
      </c>
      <c r="CD376" t="e">
        <f t="shared" si="151"/>
        <v>#REF!</v>
      </c>
      <c r="CE376" t="str">
        <f t="shared" si="176"/>
        <v>JPBG  - Oracle Corporation Japan</v>
      </c>
      <c r="CF376" t="str">
        <f t="shared" si="177"/>
        <v/>
      </c>
      <c r="CG376" t="str">
        <f t="shared" si="178"/>
        <v/>
      </c>
    </row>
    <row r="377" spans="1:85">
      <c r="A377" t="s">
        <v>51</v>
      </c>
      <c r="B377">
        <v>1021483</v>
      </c>
      <c r="C377" t="s">
        <v>2693</v>
      </c>
      <c r="D377" t="s">
        <v>2559</v>
      </c>
      <c r="E377" t="s">
        <v>54</v>
      </c>
      <c r="F377" t="s">
        <v>2060</v>
      </c>
      <c r="G377" t="s">
        <v>2560</v>
      </c>
      <c r="H377" t="s">
        <v>2560</v>
      </c>
      <c r="I377" t="s">
        <v>55</v>
      </c>
      <c r="J377" t="s">
        <v>2062</v>
      </c>
      <c r="K377" t="s">
        <v>2562</v>
      </c>
      <c r="L377" t="s">
        <v>2562</v>
      </c>
      <c r="M377" s="217">
        <v>506215</v>
      </c>
      <c r="N377" t="s">
        <v>273</v>
      </c>
      <c r="O377" t="s">
        <v>274</v>
      </c>
      <c r="P377" t="str">
        <f t="shared" si="152"/>
        <v>4</v>
      </c>
      <c r="Q377">
        <v>20410</v>
      </c>
      <c r="R377" t="s">
        <v>542</v>
      </c>
      <c r="S377" t="s">
        <v>543</v>
      </c>
      <c r="T377" t="s">
        <v>368</v>
      </c>
      <c r="U377" t="s">
        <v>61</v>
      </c>
      <c r="V377">
        <v>1465</v>
      </c>
      <c r="W377" t="s">
        <v>2558</v>
      </c>
      <c r="X377" t="s">
        <v>2694</v>
      </c>
      <c r="Y377" s="95">
        <v>43221</v>
      </c>
      <c r="Z377" t="s">
        <v>63</v>
      </c>
      <c r="AA377" t="s">
        <v>118</v>
      </c>
      <c r="AB377" t="s">
        <v>162</v>
      </c>
      <c r="AC377" t="s">
        <v>4512</v>
      </c>
      <c r="AD377" t="s">
        <v>2696</v>
      </c>
      <c r="AF377" t="s">
        <v>2697</v>
      </c>
      <c r="AG377" t="s">
        <v>2569</v>
      </c>
      <c r="AI377" s="146" t="e">
        <v>#N/A</v>
      </c>
      <c r="AJ377" t="str">
        <f t="shared" si="153"/>
        <v>Active</v>
      </c>
      <c r="AK377">
        <f t="shared" si="154"/>
        <v>1021483</v>
      </c>
      <c r="AL377" t="str">
        <f t="shared" si="155"/>
        <v>西田 やよい</v>
      </c>
      <c r="AM377" s="155" t="e">
        <f>+VLOOKUP($AK377,#REF!,3,0)</f>
        <v>#REF!</v>
      </c>
      <c r="AN377" t="e">
        <f t="shared" si="156"/>
        <v>#REF!</v>
      </c>
      <c r="AO377" s="154" t="s">
        <v>54</v>
      </c>
      <c r="AP377" t="e">
        <f>VLOOKUP(AM377,#REF!,2,0)</f>
        <v>#REF!</v>
      </c>
      <c r="AQ377" t="e">
        <f>VLOOKUP(AM377,#REF!,3,0)</f>
        <v>#REF!</v>
      </c>
      <c r="AR377" t="e">
        <f>VLOOKUP(AM377,#REF!,4,0)</f>
        <v>#REF!</v>
      </c>
      <c r="AS377" t="str">
        <f t="shared" si="150"/>
        <v>Oracle Consulting Services</v>
      </c>
      <c r="AT377" t="e">
        <f>VLOOKUP(AM377,#REF!,6,0)</f>
        <v>#REF!</v>
      </c>
      <c r="AU377" t="e">
        <f>VLOOKUP(AM377,#REF!,7,0)</f>
        <v>#REF!</v>
      </c>
      <c r="AV377" t="e">
        <f>VLOOKUP(AM377,#REF!,8,0)</f>
        <v>#REF!</v>
      </c>
      <c r="AW377" s="155">
        <v>506205</v>
      </c>
      <c r="AX377" t="str">
        <f>VLOOKUP($BA377,Jobcodemaster!$A:$J,4,0)</f>
        <v>IC2</v>
      </c>
      <c r="AY377" t="str">
        <f>VLOOKUP($BA377,Jobcodemaster!$A:$J,5,0)</f>
        <v>L4</v>
      </c>
      <c r="AZ377" t="str">
        <f t="shared" si="157"/>
        <v>4</v>
      </c>
      <c r="BA377" s="155">
        <f t="shared" si="158"/>
        <v>20410</v>
      </c>
      <c r="BB377" t="str">
        <f>VLOOKUP($BA377,Jobcodemaster!$A:$J,7,0)</f>
        <v>20410.Senior Consultant - IC2</v>
      </c>
      <c r="BC377" t="str">
        <f>VLOOKUP($BA377,Jobcodemaster!$A:$J,9,0)</f>
        <v>Senior Consultant</v>
      </c>
      <c r="BD377" t="str">
        <f>VLOOKUP($BA377,Jobcodemaster!$A:$J,2,0)</f>
        <v>Delivery</v>
      </c>
      <c r="BE377" t="str">
        <f>VLOOKUP($BA377,Jobcodemaster!$A:$J,3,0)</f>
        <v>B</v>
      </c>
      <c r="BF377" t="e">
        <f>VLOOKUP(AM377,#REF!,14,0)</f>
        <v>#REF!</v>
      </c>
      <c r="BG377" t="e">
        <f>VLOOKUP(AM377,#REF!,15,0)</f>
        <v>#REF!</v>
      </c>
      <c r="BH377" t="str">
        <f t="shared" si="159"/>
        <v>yayoi.nishida@oracle.com</v>
      </c>
      <c r="BI377" s="95">
        <f t="shared" si="160"/>
        <v>43221</v>
      </c>
      <c r="BJ377" t="str">
        <f t="shared" si="161"/>
        <v>C</v>
      </c>
      <c r="BK377" t="str">
        <f t="shared" si="162"/>
        <v>JP-Tokyo-Akasaka Office</v>
      </c>
      <c r="BL377" t="str">
        <f t="shared" si="163"/>
        <v>ACB</v>
      </c>
      <c r="BM377" t="str">
        <f t="shared" si="164"/>
        <v>ﾆｼﾀﾞ ﾔﾖｲ</v>
      </c>
      <c r="BN377" t="str">
        <f t="shared" si="165"/>
        <v>Yayoi Nishida</v>
      </c>
      <c r="BO377" s="164">
        <f t="shared" si="166"/>
        <v>0</v>
      </c>
      <c r="BP377" t="str">
        <f t="shared" si="167"/>
        <v>にしだ やよい</v>
      </c>
      <c r="BQ377" t="e">
        <f>VLOOKUP(AM377,#REF!,12,0)</f>
        <v>#REF!</v>
      </c>
      <c r="BS377" s="173" t="str">
        <f t="shared" si="168"/>
        <v>Y</v>
      </c>
      <c r="BT377" s="173" t="str">
        <f t="shared" si="168"/>
        <v/>
      </c>
      <c r="BU377" s="173" t="str">
        <f t="shared" si="168"/>
        <v/>
      </c>
      <c r="BV377" s="173" t="str">
        <f t="shared" si="168"/>
        <v/>
      </c>
      <c r="BW377" s="173" t="e">
        <f t="shared" si="169"/>
        <v>#REF!</v>
      </c>
      <c r="BX377" s="173" t="str">
        <f t="shared" si="170"/>
        <v>Y</v>
      </c>
      <c r="BY377" s="174">
        <f t="shared" si="171"/>
        <v>1021483</v>
      </c>
      <c r="BZ377" t="str">
        <f t="shared" si="172"/>
        <v>yayoi.nishida@oracle.com</v>
      </c>
      <c r="CA377" s="214">
        <f t="shared" si="173"/>
        <v>43574</v>
      </c>
      <c r="CB377">
        <f t="shared" si="174"/>
        <v>506205</v>
      </c>
      <c r="CC377" t="e">
        <f t="shared" si="175"/>
        <v>#REF!</v>
      </c>
      <c r="CD377" t="e">
        <f t="shared" si="151"/>
        <v>#REF!</v>
      </c>
      <c r="CE377" t="str">
        <f t="shared" si="176"/>
        <v>JPBG  - Oracle Corporation Japan</v>
      </c>
      <c r="CF377" t="str">
        <f t="shared" si="177"/>
        <v/>
      </c>
      <c r="CG377" t="str">
        <f t="shared" si="178"/>
        <v/>
      </c>
    </row>
    <row r="378" spans="1:85">
      <c r="A378" t="s">
        <v>51</v>
      </c>
      <c r="B378">
        <v>1083092</v>
      </c>
      <c r="C378" t="s">
        <v>2699</v>
      </c>
      <c r="D378" t="s">
        <v>2559</v>
      </c>
      <c r="E378" t="s">
        <v>54</v>
      </c>
      <c r="F378" t="s">
        <v>2060</v>
      </c>
      <c r="G378" t="s">
        <v>2560</v>
      </c>
      <c r="H378" t="s">
        <v>2560</v>
      </c>
      <c r="I378" t="s">
        <v>55</v>
      </c>
      <c r="J378" t="s">
        <v>2062</v>
      </c>
      <c r="K378" t="s">
        <v>2562</v>
      </c>
      <c r="L378" t="s">
        <v>2562</v>
      </c>
      <c r="M378" s="217">
        <v>506215</v>
      </c>
      <c r="N378" t="s">
        <v>273</v>
      </c>
      <c r="O378" t="s">
        <v>274</v>
      </c>
      <c r="P378" t="str">
        <f t="shared" si="152"/>
        <v>4</v>
      </c>
      <c r="Q378">
        <v>20410</v>
      </c>
      <c r="R378" t="s">
        <v>542</v>
      </c>
      <c r="S378" t="s">
        <v>543</v>
      </c>
      <c r="T378" t="s">
        <v>368</v>
      </c>
      <c r="U378" t="s">
        <v>61</v>
      </c>
      <c r="V378">
        <v>1465</v>
      </c>
      <c r="W378" t="s">
        <v>2558</v>
      </c>
      <c r="X378" t="s">
        <v>2700</v>
      </c>
      <c r="Y378" s="95">
        <v>43497</v>
      </c>
      <c r="Z378" t="s">
        <v>63</v>
      </c>
      <c r="AA378" t="s">
        <v>118</v>
      </c>
      <c r="AB378" t="s">
        <v>162</v>
      </c>
      <c r="AC378" t="s">
        <v>4513</v>
      </c>
      <c r="AD378" t="s">
        <v>2702</v>
      </c>
      <c r="AF378" t="s">
        <v>4514</v>
      </c>
      <c r="AG378" t="s">
        <v>2569</v>
      </c>
      <c r="AI378" s="146" t="e">
        <v>#N/A</v>
      </c>
      <c r="AJ378" t="str">
        <f t="shared" si="153"/>
        <v>Active</v>
      </c>
      <c r="AK378">
        <f t="shared" si="154"/>
        <v>1083092</v>
      </c>
      <c r="AL378" t="str">
        <f t="shared" si="155"/>
        <v>島田 翼</v>
      </c>
      <c r="AM378" s="155" t="e">
        <f>+VLOOKUP($AK378,#REF!,3,0)</f>
        <v>#REF!</v>
      </c>
      <c r="AN378" t="e">
        <f t="shared" si="156"/>
        <v>#REF!</v>
      </c>
      <c r="AO378" s="154" t="s">
        <v>54</v>
      </c>
      <c r="AP378" t="e">
        <f>VLOOKUP(AM378,#REF!,2,0)</f>
        <v>#REF!</v>
      </c>
      <c r="AQ378" t="e">
        <f>VLOOKUP(AM378,#REF!,3,0)</f>
        <v>#REF!</v>
      </c>
      <c r="AR378" t="e">
        <f>VLOOKUP(AM378,#REF!,4,0)</f>
        <v>#REF!</v>
      </c>
      <c r="AS378" t="str">
        <f t="shared" si="150"/>
        <v>Oracle Consulting Services</v>
      </c>
      <c r="AT378" t="e">
        <f>VLOOKUP(AM378,#REF!,6,0)</f>
        <v>#REF!</v>
      </c>
      <c r="AU378" t="e">
        <f>VLOOKUP(AM378,#REF!,7,0)</f>
        <v>#REF!</v>
      </c>
      <c r="AV378" t="e">
        <f>VLOOKUP(AM378,#REF!,8,0)</f>
        <v>#REF!</v>
      </c>
      <c r="AW378" s="155">
        <v>506205</v>
      </c>
      <c r="AX378" t="str">
        <f>VLOOKUP($BA378,Jobcodemaster!$A:$J,4,0)</f>
        <v>IC2</v>
      </c>
      <c r="AY378" t="str">
        <f>VLOOKUP($BA378,Jobcodemaster!$A:$J,5,0)</f>
        <v>L4</v>
      </c>
      <c r="AZ378" t="str">
        <f t="shared" si="157"/>
        <v>4</v>
      </c>
      <c r="BA378" s="155">
        <f t="shared" si="158"/>
        <v>20410</v>
      </c>
      <c r="BB378" t="str">
        <f>VLOOKUP($BA378,Jobcodemaster!$A:$J,7,0)</f>
        <v>20410.Senior Consultant - IC2</v>
      </c>
      <c r="BC378" t="str">
        <f>VLOOKUP($BA378,Jobcodemaster!$A:$J,9,0)</f>
        <v>Senior Consultant</v>
      </c>
      <c r="BD378" t="str">
        <f>VLOOKUP($BA378,Jobcodemaster!$A:$J,2,0)</f>
        <v>Delivery</v>
      </c>
      <c r="BE378" t="str">
        <f>VLOOKUP($BA378,Jobcodemaster!$A:$J,3,0)</f>
        <v>B</v>
      </c>
      <c r="BF378" t="e">
        <f>VLOOKUP(AM378,#REF!,14,0)</f>
        <v>#REF!</v>
      </c>
      <c r="BG378" t="e">
        <f>VLOOKUP(AM378,#REF!,15,0)</f>
        <v>#REF!</v>
      </c>
      <c r="BH378" t="str">
        <f t="shared" si="159"/>
        <v>tsubasa.shimada@oracle.com</v>
      </c>
      <c r="BI378" s="95">
        <f t="shared" si="160"/>
        <v>43497</v>
      </c>
      <c r="BJ378" t="str">
        <f t="shared" si="161"/>
        <v>C</v>
      </c>
      <c r="BK378" t="str">
        <f t="shared" si="162"/>
        <v>JP-Tokyo-Akasaka Office</v>
      </c>
      <c r="BL378" t="str">
        <f t="shared" si="163"/>
        <v>ACB</v>
      </c>
      <c r="BM378" t="str">
        <f t="shared" si="164"/>
        <v>ｼﾏﾀﾞ ﾂﾊﾞｻ</v>
      </c>
      <c r="BN378" t="str">
        <f t="shared" si="165"/>
        <v>Tsubasa Shimada</v>
      </c>
      <c r="BO378" s="164">
        <f t="shared" si="166"/>
        <v>0</v>
      </c>
      <c r="BP378" t="str">
        <f t="shared" si="167"/>
        <v>しまだ つばさ</v>
      </c>
      <c r="BQ378" t="e">
        <f>VLOOKUP(AM378,#REF!,12,0)</f>
        <v>#REF!</v>
      </c>
      <c r="BS378" s="173" t="str">
        <f t="shared" si="168"/>
        <v>Y</v>
      </c>
      <c r="BT378" s="173" t="str">
        <f t="shared" si="168"/>
        <v/>
      </c>
      <c r="BU378" s="173" t="str">
        <f t="shared" si="168"/>
        <v/>
      </c>
      <c r="BV378" s="173" t="str">
        <f t="shared" si="168"/>
        <v/>
      </c>
      <c r="BW378" s="173" t="e">
        <f t="shared" si="169"/>
        <v>#REF!</v>
      </c>
      <c r="BX378" s="173" t="str">
        <f t="shared" si="170"/>
        <v>Y</v>
      </c>
      <c r="BY378" s="174">
        <f t="shared" si="171"/>
        <v>1083092</v>
      </c>
      <c r="BZ378" t="str">
        <f t="shared" si="172"/>
        <v>tsubasa.shimada@oracle.com</v>
      </c>
      <c r="CA378" s="214">
        <f t="shared" si="173"/>
        <v>43574</v>
      </c>
      <c r="CB378">
        <f t="shared" si="174"/>
        <v>506205</v>
      </c>
      <c r="CC378" t="e">
        <f t="shared" si="175"/>
        <v>#REF!</v>
      </c>
      <c r="CD378" t="e">
        <f t="shared" si="151"/>
        <v>#REF!</v>
      </c>
      <c r="CE378" t="str">
        <f t="shared" si="176"/>
        <v>JPBG  - Oracle Corporation Japan</v>
      </c>
      <c r="CF378" t="str">
        <f t="shared" si="177"/>
        <v/>
      </c>
      <c r="CG378" t="str">
        <f t="shared" si="178"/>
        <v/>
      </c>
    </row>
    <row r="379" spans="1:85">
      <c r="A379" t="s">
        <v>51</v>
      </c>
      <c r="B379">
        <v>8476</v>
      </c>
      <c r="C379" t="s">
        <v>2705</v>
      </c>
      <c r="D379" t="s">
        <v>2559</v>
      </c>
      <c r="E379" t="s">
        <v>54</v>
      </c>
      <c r="F379" t="s">
        <v>2060</v>
      </c>
      <c r="G379" t="s">
        <v>2560</v>
      </c>
      <c r="H379" t="s">
        <v>2560</v>
      </c>
      <c r="I379" t="s">
        <v>55</v>
      </c>
      <c r="J379" t="s">
        <v>2062</v>
      </c>
      <c r="K379" t="s">
        <v>2562</v>
      </c>
      <c r="L379" t="s">
        <v>2562</v>
      </c>
      <c r="M379" s="217">
        <v>506215</v>
      </c>
      <c r="N379" t="s">
        <v>219</v>
      </c>
      <c r="O379" t="s">
        <v>355</v>
      </c>
      <c r="P379" t="str">
        <f t="shared" si="152"/>
        <v>2</v>
      </c>
      <c r="Q379">
        <v>20110</v>
      </c>
      <c r="R379" t="s">
        <v>568</v>
      </c>
      <c r="S379" t="s">
        <v>569</v>
      </c>
      <c r="T379" t="s">
        <v>368</v>
      </c>
      <c r="U379" t="s">
        <v>61</v>
      </c>
      <c r="V379">
        <v>1465</v>
      </c>
      <c r="W379" t="s">
        <v>2558</v>
      </c>
      <c r="X379" t="s">
        <v>2706</v>
      </c>
      <c r="Y379" s="95">
        <v>42461</v>
      </c>
      <c r="Z379" t="s">
        <v>201</v>
      </c>
      <c r="AA379" t="s">
        <v>118</v>
      </c>
      <c r="AB379" t="s">
        <v>162</v>
      </c>
      <c r="AC379" t="s">
        <v>4515</v>
      </c>
      <c r="AD379" t="s">
        <v>2708</v>
      </c>
      <c r="AF379" t="s">
        <v>2709</v>
      </c>
      <c r="AG379" t="s">
        <v>2569</v>
      </c>
      <c r="AI379" s="146" t="e">
        <v>#N/A</v>
      </c>
      <c r="AJ379" t="str">
        <f t="shared" si="153"/>
        <v>Active</v>
      </c>
      <c r="AK379">
        <f t="shared" si="154"/>
        <v>8476</v>
      </c>
      <c r="AL379" t="str">
        <f t="shared" si="155"/>
        <v>片原 裕太</v>
      </c>
      <c r="AM379" s="155" t="e">
        <f>+VLOOKUP($AK379,#REF!,3,0)</f>
        <v>#REF!</v>
      </c>
      <c r="AN379" t="e">
        <f t="shared" si="156"/>
        <v>#REF!</v>
      </c>
      <c r="AO379" s="154" t="s">
        <v>54</v>
      </c>
      <c r="AP379" t="e">
        <f>VLOOKUP(AM379,#REF!,2,0)</f>
        <v>#REF!</v>
      </c>
      <c r="AQ379" t="e">
        <f>VLOOKUP(AM379,#REF!,3,0)</f>
        <v>#REF!</v>
      </c>
      <c r="AR379" t="e">
        <f>VLOOKUP(AM379,#REF!,4,0)</f>
        <v>#REF!</v>
      </c>
      <c r="AS379" t="str">
        <f t="shared" si="150"/>
        <v>Oracle Consulting Services</v>
      </c>
      <c r="AT379" t="e">
        <f>VLOOKUP(AM379,#REF!,6,0)</f>
        <v>#REF!</v>
      </c>
      <c r="AU379" t="e">
        <f>VLOOKUP(AM379,#REF!,7,0)</f>
        <v>#REF!</v>
      </c>
      <c r="AV379" t="e">
        <f>VLOOKUP(AM379,#REF!,8,0)</f>
        <v>#REF!</v>
      </c>
      <c r="AW379" s="155">
        <v>506205</v>
      </c>
      <c r="AX379" t="str">
        <f>VLOOKUP($BA379,Jobcodemaster!$A:$J,4,0)</f>
        <v>IC1</v>
      </c>
      <c r="AY379" t="str">
        <f>VLOOKUP($BA379,Jobcodemaster!$A:$J,5,0)</f>
        <v>L2</v>
      </c>
      <c r="AZ379" t="str">
        <f t="shared" si="157"/>
        <v>2</v>
      </c>
      <c r="BA379" s="155">
        <f t="shared" si="158"/>
        <v>20110</v>
      </c>
      <c r="BB379" t="str">
        <f>VLOOKUP($BA379,Jobcodemaster!$A:$J,7,0)</f>
        <v>20110.Associate Consultant - IC1</v>
      </c>
      <c r="BC379" t="str">
        <f>VLOOKUP($BA379,Jobcodemaster!$A:$J,9,0)</f>
        <v>Associate Consultant</v>
      </c>
      <c r="BD379" t="str">
        <f>VLOOKUP($BA379,Jobcodemaster!$A:$J,2,0)</f>
        <v>Delivery</v>
      </c>
      <c r="BE379" t="str">
        <f>VLOOKUP($BA379,Jobcodemaster!$A:$J,3,0)</f>
        <v>B</v>
      </c>
      <c r="BF379" t="e">
        <f>VLOOKUP(AM379,#REF!,14,0)</f>
        <v>#REF!</v>
      </c>
      <c r="BG379" t="e">
        <f>VLOOKUP(AM379,#REF!,15,0)</f>
        <v>#REF!</v>
      </c>
      <c r="BH379" t="str">
        <f t="shared" si="159"/>
        <v>yuta.katahara@oracle.com</v>
      </c>
      <c r="BI379" s="95">
        <f t="shared" si="160"/>
        <v>42461</v>
      </c>
      <c r="BJ379" t="str">
        <f t="shared" si="161"/>
        <v>NG</v>
      </c>
      <c r="BK379" t="str">
        <f t="shared" si="162"/>
        <v>JP-Tokyo-Akasaka Office</v>
      </c>
      <c r="BL379" t="str">
        <f t="shared" si="163"/>
        <v>ACB</v>
      </c>
      <c r="BM379" t="str">
        <f t="shared" si="164"/>
        <v>ｶﾀﾊﾗ ﾕｳﾀ</v>
      </c>
      <c r="BN379" t="str">
        <f t="shared" si="165"/>
        <v>Yuta Katahara</v>
      </c>
      <c r="BO379" s="164">
        <f t="shared" si="166"/>
        <v>0</v>
      </c>
      <c r="BP379" t="str">
        <f t="shared" si="167"/>
        <v>かたはら ゆうた</v>
      </c>
      <c r="BQ379" t="e">
        <f>VLOOKUP(AM379,#REF!,12,0)</f>
        <v>#REF!</v>
      </c>
      <c r="BS379" s="173" t="str">
        <f t="shared" si="168"/>
        <v>Y</v>
      </c>
      <c r="BT379" s="173" t="str">
        <f t="shared" si="168"/>
        <v/>
      </c>
      <c r="BU379" s="173" t="str">
        <f t="shared" si="168"/>
        <v/>
      </c>
      <c r="BV379" s="173" t="str">
        <f t="shared" si="168"/>
        <v/>
      </c>
      <c r="BW379" s="173" t="e">
        <f t="shared" si="169"/>
        <v>#REF!</v>
      </c>
      <c r="BX379" s="173" t="str">
        <f t="shared" si="170"/>
        <v>Y</v>
      </c>
      <c r="BY379" s="174">
        <f t="shared" si="171"/>
        <v>8476</v>
      </c>
      <c r="BZ379" t="str">
        <f t="shared" si="172"/>
        <v>yuta.katahara@oracle.com</v>
      </c>
      <c r="CA379" s="214">
        <f t="shared" si="173"/>
        <v>43574</v>
      </c>
      <c r="CB379">
        <f t="shared" si="174"/>
        <v>506205</v>
      </c>
      <c r="CC379" t="e">
        <f t="shared" si="175"/>
        <v>#REF!</v>
      </c>
      <c r="CD379" t="e">
        <f t="shared" si="151"/>
        <v>#REF!</v>
      </c>
      <c r="CE379" t="str">
        <f t="shared" si="176"/>
        <v>JPBG  - Oracle Corporation Japan</v>
      </c>
      <c r="CF379" t="str">
        <f t="shared" si="177"/>
        <v/>
      </c>
      <c r="CG379" t="str">
        <f t="shared" si="178"/>
        <v/>
      </c>
    </row>
    <row r="380" spans="1:85">
      <c r="A380" t="s">
        <v>51</v>
      </c>
      <c r="B380">
        <v>952818</v>
      </c>
      <c r="C380" t="s">
        <v>2711</v>
      </c>
      <c r="D380" t="s">
        <v>2559</v>
      </c>
      <c r="E380" t="s">
        <v>54</v>
      </c>
      <c r="F380" t="s">
        <v>2060</v>
      </c>
      <c r="G380" t="s">
        <v>2560</v>
      </c>
      <c r="H380" t="s">
        <v>2560</v>
      </c>
      <c r="I380" t="s">
        <v>55</v>
      </c>
      <c r="J380" t="s">
        <v>2062</v>
      </c>
      <c r="K380" t="s">
        <v>2562</v>
      </c>
      <c r="L380" t="s">
        <v>2562</v>
      </c>
      <c r="M380" s="217">
        <v>506215</v>
      </c>
      <c r="N380" t="s">
        <v>219</v>
      </c>
      <c r="O380" t="s">
        <v>355</v>
      </c>
      <c r="P380" t="str">
        <f t="shared" si="152"/>
        <v>2</v>
      </c>
      <c r="Q380">
        <v>20110</v>
      </c>
      <c r="R380" t="s">
        <v>568</v>
      </c>
      <c r="S380" t="s">
        <v>569</v>
      </c>
      <c r="T380" t="s">
        <v>368</v>
      </c>
      <c r="U380" t="s">
        <v>61</v>
      </c>
      <c r="V380">
        <v>1465</v>
      </c>
      <c r="W380" t="s">
        <v>2558</v>
      </c>
      <c r="X380" t="s">
        <v>2712</v>
      </c>
      <c r="Y380" s="95">
        <v>42826</v>
      </c>
      <c r="Z380" t="s">
        <v>201</v>
      </c>
      <c r="AA380" t="s">
        <v>64</v>
      </c>
      <c r="AB380" t="s">
        <v>162</v>
      </c>
      <c r="AC380" t="s">
        <v>4516</v>
      </c>
      <c r="AD380" t="s">
        <v>2714</v>
      </c>
      <c r="AF380" t="s">
        <v>2715</v>
      </c>
      <c r="AG380" t="s">
        <v>2569</v>
      </c>
      <c r="AI380" s="146" t="e">
        <v>#N/A</v>
      </c>
      <c r="AJ380" t="str">
        <f t="shared" si="153"/>
        <v>Active</v>
      </c>
      <c r="AK380">
        <f t="shared" si="154"/>
        <v>952818</v>
      </c>
      <c r="AL380" t="str">
        <f t="shared" si="155"/>
        <v>武田 美柚</v>
      </c>
      <c r="AM380" s="155" t="e">
        <f>+VLOOKUP($AK380,#REF!,3,0)</f>
        <v>#REF!</v>
      </c>
      <c r="AN380" t="e">
        <f t="shared" si="156"/>
        <v>#REF!</v>
      </c>
      <c r="AO380" s="154" t="s">
        <v>54</v>
      </c>
      <c r="AP380" t="e">
        <f>VLOOKUP(AM380,#REF!,2,0)</f>
        <v>#REF!</v>
      </c>
      <c r="AQ380" t="e">
        <f>VLOOKUP(AM380,#REF!,3,0)</f>
        <v>#REF!</v>
      </c>
      <c r="AR380" t="e">
        <f>VLOOKUP(AM380,#REF!,4,0)</f>
        <v>#REF!</v>
      </c>
      <c r="AS380" t="str">
        <f t="shared" si="150"/>
        <v>Oracle Consulting Services</v>
      </c>
      <c r="AT380" t="e">
        <f>VLOOKUP(AM380,#REF!,6,0)</f>
        <v>#REF!</v>
      </c>
      <c r="AU380" t="e">
        <f>VLOOKUP(AM380,#REF!,7,0)</f>
        <v>#REF!</v>
      </c>
      <c r="AV380" t="e">
        <f>VLOOKUP(AM380,#REF!,8,0)</f>
        <v>#REF!</v>
      </c>
      <c r="AW380" s="155">
        <v>506205</v>
      </c>
      <c r="AX380" t="str">
        <f>VLOOKUP($BA380,Jobcodemaster!$A:$J,4,0)</f>
        <v>IC1</v>
      </c>
      <c r="AY380" t="str">
        <f>VLOOKUP($BA380,Jobcodemaster!$A:$J,5,0)</f>
        <v>L2</v>
      </c>
      <c r="AZ380" t="str">
        <f t="shared" si="157"/>
        <v>2</v>
      </c>
      <c r="BA380" s="155">
        <f t="shared" si="158"/>
        <v>20110</v>
      </c>
      <c r="BB380" t="str">
        <f>VLOOKUP($BA380,Jobcodemaster!$A:$J,7,0)</f>
        <v>20110.Associate Consultant - IC1</v>
      </c>
      <c r="BC380" t="str">
        <f>VLOOKUP($BA380,Jobcodemaster!$A:$J,9,0)</f>
        <v>Associate Consultant</v>
      </c>
      <c r="BD380" t="str">
        <f>VLOOKUP($BA380,Jobcodemaster!$A:$J,2,0)</f>
        <v>Delivery</v>
      </c>
      <c r="BE380" t="str">
        <f>VLOOKUP($BA380,Jobcodemaster!$A:$J,3,0)</f>
        <v>B</v>
      </c>
      <c r="BF380" t="e">
        <f>VLOOKUP(AM380,#REF!,14,0)</f>
        <v>#REF!</v>
      </c>
      <c r="BG380" t="e">
        <f>VLOOKUP(AM380,#REF!,15,0)</f>
        <v>#REF!</v>
      </c>
      <c r="BH380" t="str">
        <f t="shared" si="159"/>
        <v>miyu.takeda@oracle.com</v>
      </c>
      <c r="BI380" s="95">
        <f t="shared" si="160"/>
        <v>42826</v>
      </c>
      <c r="BJ380" t="str">
        <f t="shared" si="161"/>
        <v>NG</v>
      </c>
      <c r="BK380" t="str">
        <f t="shared" si="162"/>
        <v>JP-Tokyo-OAC</v>
      </c>
      <c r="BL380" t="str">
        <f t="shared" si="163"/>
        <v>ACB</v>
      </c>
      <c r="BM380" t="str">
        <f t="shared" si="164"/>
        <v>ﾀｹﾀﾞ ﾐﾕ</v>
      </c>
      <c r="BN380" t="str">
        <f t="shared" si="165"/>
        <v>Miyu Takeda</v>
      </c>
      <c r="BO380" s="164">
        <f t="shared" si="166"/>
        <v>0</v>
      </c>
      <c r="BP380" t="str">
        <f t="shared" si="167"/>
        <v>たけだ みゆ</v>
      </c>
      <c r="BQ380" t="e">
        <f>VLOOKUP(AM380,#REF!,12,0)</f>
        <v>#REF!</v>
      </c>
      <c r="BS380" s="173" t="str">
        <f t="shared" si="168"/>
        <v>Y</v>
      </c>
      <c r="BT380" s="173" t="str">
        <f t="shared" si="168"/>
        <v/>
      </c>
      <c r="BU380" s="173" t="str">
        <f t="shared" si="168"/>
        <v/>
      </c>
      <c r="BV380" s="173" t="str">
        <f t="shared" si="168"/>
        <v/>
      </c>
      <c r="BW380" s="173" t="e">
        <f t="shared" si="169"/>
        <v>#REF!</v>
      </c>
      <c r="BX380" s="173" t="str">
        <f t="shared" si="170"/>
        <v>Y</v>
      </c>
      <c r="BY380" s="174">
        <f t="shared" si="171"/>
        <v>952818</v>
      </c>
      <c r="BZ380" t="str">
        <f t="shared" si="172"/>
        <v>miyu.takeda@oracle.com</v>
      </c>
      <c r="CA380" s="214">
        <f t="shared" si="173"/>
        <v>43574</v>
      </c>
      <c r="CB380">
        <f t="shared" si="174"/>
        <v>506205</v>
      </c>
      <c r="CC380" t="e">
        <f t="shared" si="175"/>
        <v>#REF!</v>
      </c>
      <c r="CD380" t="e">
        <f t="shared" si="151"/>
        <v>#REF!</v>
      </c>
      <c r="CE380" t="str">
        <f t="shared" si="176"/>
        <v>JPBG  - Oracle Corporation Japan</v>
      </c>
      <c r="CF380" t="str">
        <f t="shared" si="177"/>
        <v/>
      </c>
      <c r="CG380" t="str">
        <f t="shared" si="178"/>
        <v/>
      </c>
    </row>
    <row r="381" spans="1:85">
      <c r="A381" t="s">
        <v>51</v>
      </c>
      <c r="B381">
        <v>1010228</v>
      </c>
      <c r="C381" t="s">
        <v>2717</v>
      </c>
      <c r="D381" t="s">
        <v>2559</v>
      </c>
      <c r="E381" t="s">
        <v>54</v>
      </c>
      <c r="F381" t="s">
        <v>2060</v>
      </c>
      <c r="G381" t="s">
        <v>2560</v>
      </c>
      <c r="H381" t="s">
        <v>2560</v>
      </c>
      <c r="I381" t="s">
        <v>55</v>
      </c>
      <c r="J381" t="s">
        <v>2062</v>
      </c>
      <c r="K381" t="s">
        <v>2562</v>
      </c>
      <c r="L381" t="s">
        <v>2562</v>
      </c>
      <c r="M381" s="217">
        <v>506205</v>
      </c>
      <c r="N381" t="s">
        <v>219</v>
      </c>
      <c r="O381" t="s">
        <v>355</v>
      </c>
      <c r="P381" t="str">
        <f t="shared" si="152"/>
        <v>2</v>
      </c>
      <c r="Q381">
        <v>20110</v>
      </c>
      <c r="R381" t="s">
        <v>568</v>
      </c>
      <c r="S381" t="s">
        <v>569</v>
      </c>
      <c r="T381" t="s">
        <v>368</v>
      </c>
      <c r="U381" t="s">
        <v>61</v>
      </c>
      <c r="V381">
        <v>1465</v>
      </c>
      <c r="W381" t="s">
        <v>2558</v>
      </c>
      <c r="X381" t="s">
        <v>2718</v>
      </c>
      <c r="Y381" s="95">
        <v>43101</v>
      </c>
      <c r="Z381" t="s">
        <v>63</v>
      </c>
      <c r="AA381" t="s">
        <v>118</v>
      </c>
      <c r="AB381" t="s">
        <v>162</v>
      </c>
      <c r="AC381" t="s">
        <v>4517</v>
      </c>
      <c r="AD381" t="s">
        <v>2720</v>
      </c>
      <c r="AF381" t="s">
        <v>2721</v>
      </c>
      <c r="AG381" t="s">
        <v>2569</v>
      </c>
      <c r="AI381" s="146" t="e">
        <v>#N/A</v>
      </c>
      <c r="AJ381" t="str">
        <f t="shared" si="153"/>
        <v>Active</v>
      </c>
      <c r="AK381">
        <f t="shared" si="154"/>
        <v>1010228</v>
      </c>
      <c r="AL381" t="str">
        <f t="shared" si="155"/>
        <v>森 昌平</v>
      </c>
      <c r="AM381" s="155" t="e">
        <f>+VLOOKUP($AK381,#REF!,3,0)</f>
        <v>#REF!</v>
      </c>
      <c r="AN381" t="e">
        <f t="shared" si="156"/>
        <v>#REF!</v>
      </c>
      <c r="AO381" s="154" t="s">
        <v>54</v>
      </c>
      <c r="AP381" t="e">
        <f>VLOOKUP(AM381,#REF!,2,0)</f>
        <v>#REF!</v>
      </c>
      <c r="AQ381" t="e">
        <f>VLOOKUP(AM381,#REF!,3,0)</f>
        <v>#REF!</v>
      </c>
      <c r="AR381" t="e">
        <f>VLOOKUP(AM381,#REF!,4,0)</f>
        <v>#REF!</v>
      </c>
      <c r="AS381" t="str">
        <f t="shared" si="150"/>
        <v>Oracle Consulting Services</v>
      </c>
      <c r="AT381" t="e">
        <f>VLOOKUP(AM381,#REF!,6,0)</f>
        <v>#REF!</v>
      </c>
      <c r="AU381" t="e">
        <f>VLOOKUP(AM381,#REF!,7,0)</f>
        <v>#REF!</v>
      </c>
      <c r="AV381" t="e">
        <f>VLOOKUP(AM381,#REF!,8,0)</f>
        <v>#REF!</v>
      </c>
      <c r="AW381" s="155">
        <v>506215</v>
      </c>
      <c r="AX381" t="str">
        <f>VLOOKUP($BA381,Jobcodemaster!$A:$J,4,0)</f>
        <v>IC1</v>
      </c>
      <c r="AY381" t="str">
        <f>VLOOKUP($BA381,Jobcodemaster!$A:$J,5,0)</f>
        <v>L2</v>
      </c>
      <c r="AZ381" t="str">
        <f t="shared" si="157"/>
        <v>2</v>
      </c>
      <c r="BA381" s="155">
        <f t="shared" si="158"/>
        <v>20110</v>
      </c>
      <c r="BB381" t="str">
        <f>VLOOKUP($BA381,Jobcodemaster!$A:$J,7,0)</f>
        <v>20110.Associate Consultant - IC1</v>
      </c>
      <c r="BC381" t="str">
        <f>VLOOKUP($BA381,Jobcodemaster!$A:$J,9,0)</f>
        <v>Associate Consultant</v>
      </c>
      <c r="BD381" t="str">
        <f>VLOOKUP($BA381,Jobcodemaster!$A:$J,2,0)</f>
        <v>Delivery</v>
      </c>
      <c r="BE381" t="str">
        <f>VLOOKUP($BA381,Jobcodemaster!$A:$J,3,0)</f>
        <v>B</v>
      </c>
      <c r="BF381" t="e">
        <f>VLOOKUP(AM381,#REF!,14,0)</f>
        <v>#REF!</v>
      </c>
      <c r="BG381" t="e">
        <f>VLOOKUP(AM381,#REF!,15,0)</f>
        <v>#REF!</v>
      </c>
      <c r="BH381" t="str">
        <f t="shared" si="159"/>
        <v>mori.shohei@oracle.com</v>
      </c>
      <c r="BI381" s="95">
        <f t="shared" si="160"/>
        <v>43101</v>
      </c>
      <c r="BJ381" t="str">
        <f t="shared" si="161"/>
        <v>C</v>
      </c>
      <c r="BK381" t="str">
        <f t="shared" si="162"/>
        <v>JP-Tokyo-Akasaka Office</v>
      </c>
      <c r="BL381" t="str">
        <f t="shared" si="163"/>
        <v>ACB</v>
      </c>
      <c r="BM381" t="str">
        <f t="shared" si="164"/>
        <v>ﾓﾘ ｼｮｳﾍｲ</v>
      </c>
      <c r="BN381" t="str">
        <f t="shared" si="165"/>
        <v>Shohei Mori</v>
      </c>
      <c r="BO381" s="164">
        <f t="shared" si="166"/>
        <v>0</v>
      </c>
      <c r="BP381" t="str">
        <f t="shared" si="167"/>
        <v>もり しょうへい</v>
      </c>
      <c r="BQ381" t="e">
        <f>VLOOKUP(AM381,#REF!,12,0)</f>
        <v>#REF!</v>
      </c>
      <c r="BS381" s="173" t="str">
        <f t="shared" si="168"/>
        <v>Y</v>
      </c>
      <c r="BT381" s="173" t="str">
        <f t="shared" si="168"/>
        <v/>
      </c>
      <c r="BU381" s="173" t="str">
        <f t="shared" si="168"/>
        <v/>
      </c>
      <c r="BV381" s="173" t="str">
        <f t="shared" si="168"/>
        <v/>
      </c>
      <c r="BW381" s="173" t="e">
        <f t="shared" si="169"/>
        <v>#REF!</v>
      </c>
      <c r="BX381" s="173" t="str">
        <f t="shared" si="170"/>
        <v>Y</v>
      </c>
      <c r="BY381" s="174">
        <f t="shared" si="171"/>
        <v>1010228</v>
      </c>
      <c r="BZ381" t="str">
        <f t="shared" si="172"/>
        <v>mori.shohei@oracle.com</v>
      </c>
      <c r="CA381" s="214">
        <f t="shared" si="173"/>
        <v>43574</v>
      </c>
      <c r="CB381">
        <f t="shared" si="174"/>
        <v>506215</v>
      </c>
      <c r="CC381" t="e">
        <f t="shared" si="175"/>
        <v>#REF!</v>
      </c>
      <c r="CD381" t="e">
        <f t="shared" si="151"/>
        <v>#REF!</v>
      </c>
      <c r="CE381" t="str">
        <f t="shared" si="176"/>
        <v>JPBG  - Oracle Corporation Japan</v>
      </c>
      <c r="CF381" t="str">
        <f t="shared" si="177"/>
        <v/>
      </c>
      <c r="CG381" t="str">
        <f t="shared" si="178"/>
        <v/>
      </c>
    </row>
    <row r="382" spans="1:85">
      <c r="A382" t="s">
        <v>51</v>
      </c>
      <c r="B382">
        <v>1022255</v>
      </c>
      <c r="C382" t="s">
        <v>2723</v>
      </c>
      <c r="D382" t="s">
        <v>2559</v>
      </c>
      <c r="E382" t="s">
        <v>54</v>
      </c>
      <c r="F382" t="s">
        <v>2060</v>
      </c>
      <c r="G382" t="s">
        <v>2560</v>
      </c>
      <c r="H382" t="s">
        <v>2560</v>
      </c>
      <c r="I382" t="s">
        <v>55</v>
      </c>
      <c r="J382" t="s">
        <v>2062</v>
      </c>
      <c r="K382" t="s">
        <v>2562</v>
      </c>
      <c r="L382" t="s">
        <v>2562</v>
      </c>
      <c r="M382" s="217">
        <v>506215</v>
      </c>
      <c r="N382" t="s">
        <v>219</v>
      </c>
      <c r="O382" t="s">
        <v>355</v>
      </c>
      <c r="P382" t="str">
        <f t="shared" si="152"/>
        <v>2</v>
      </c>
      <c r="Q382" s="150">
        <v>20110</v>
      </c>
      <c r="R382" s="144" t="s">
        <v>568</v>
      </c>
      <c r="S382" t="s">
        <v>357</v>
      </c>
      <c r="T382" t="s">
        <v>127</v>
      </c>
      <c r="U382" t="s">
        <v>128</v>
      </c>
      <c r="V382">
        <v>1465</v>
      </c>
      <c r="W382" t="s">
        <v>2558</v>
      </c>
      <c r="X382" t="s">
        <v>2724</v>
      </c>
      <c r="Y382" s="95">
        <v>43191</v>
      </c>
      <c r="Z382" t="s">
        <v>201</v>
      </c>
      <c r="AA382" t="s">
        <v>118</v>
      </c>
      <c r="AB382" t="s">
        <v>162</v>
      </c>
      <c r="AC382" t="s">
        <v>4518</v>
      </c>
      <c r="AD382" t="s">
        <v>2726</v>
      </c>
      <c r="AF382" t="s">
        <v>2727</v>
      </c>
      <c r="AG382" t="s">
        <v>2569</v>
      </c>
      <c r="AI382" s="146" t="s">
        <v>5024</v>
      </c>
      <c r="AJ382" t="str">
        <f t="shared" si="153"/>
        <v>Active</v>
      </c>
      <c r="AK382">
        <f t="shared" si="154"/>
        <v>1022255</v>
      </c>
      <c r="AL382" t="str">
        <f t="shared" si="155"/>
        <v>藤田 信悟</v>
      </c>
      <c r="AM382" s="155" t="e">
        <f>+VLOOKUP($AK382,#REF!,3,0)</f>
        <v>#REF!</v>
      </c>
      <c r="AN382" t="e">
        <f t="shared" si="156"/>
        <v>#REF!</v>
      </c>
      <c r="AO382" s="154" t="s">
        <v>54</v>
      </c>
      <c r="AP382" t="e">
        <f>VLOOKUP(AM382,#REF!,2,0)</f>
        <v>#REF!</v>
      </c>
      <c r="AQ382" t="e">
        <f>VLOOKUP(AM382,#REF!,3,0)</f>
        <v>#REF!</v>
      </c>
      <c r="AR382" t="e">
        <f>VLOOKUP(AM382,#REF!,4,0)</f>
        <v>#REF!</v>
      </c>
      <c r="AS382" t="str">
        <f t="shared" si="150"/>
        <v>Oracle Consulting Services</v>
      </c>
      <c r="AT382" t="e">
        <f>VLOOKUP(AM382,#REF!,6,0)</f>
        <v>#REF!</v>
      </c>
      <c r="AU382" t="e">
        <f>VLOOKUP(AM382,#REF!,7,0)</f>
        <v>#REF!</v>
      </c>
      <c r="AV382" t="e">
        <f>VLOOKUP(AM382,#REF!,8,0)</f>
        <v>#REF!</v>
      </c>
      <c r="AW382" s="155">
        <v>506205</v>
      </c>
      <c r="AX382" t="str">
        <f>VLOOKUP($BA382,Jobcodemaster!$A:$J,4,0)</f>
        <v>IC1</v>
      </c>
      <c r="AY382" t="str">
        <f>VLOOKUP($BA382,Jobcodemaster!$A:$J,5,0)</f>
        <v>L2</v>
      </c>
      <c r="AZ382" t="str">
        <f t="shared" si="157"/>
        <v>2</v>
      </c>
      <c r="BA382" s="155">
        <f t="shared" si="158"/>
        <v>20110</v>
      </c>
      <c r="BB382" t="str">
        <f>VLOOKUP($BA382,Jobcodemaster!$A:$J,7,0)</f>
        <v>20110.Associate Consultant - IC1</v>
      </c>
      <c r="BC382" t="str">
        <f>VLOOKUP($BA382,Jobcodemaster!$A:$J,9,0)</f>
        <v>Associate Consultant</v>
      </c>
      <c r="BD382" t="str">
        <f>VLOOKUP($BA382,Jobcodemaster!$A:$J,2,0)</f>
        <v>Delivery</v>
      </c>
      <c r="BE382" t="str">
        <f>VLOOKUP($BA382,Jobcodemaster!$A:$J,3,0)</f>
        <v>B</v>
      </c>
      <c r="BF382" t="e">
        <f>VLOOKUP(AM382,#REF!,14,0)</f>
        <v>#REF!</v>
      </c>
      <c r="BG382" t="e">
        <f>VLOOKUP(AM382,#REF!,15,0)</f>
        <v>#REF!</v>
      </c>
      <c r="BH382" t="str">
        <f t="shared" si="159"/>
        <v>shingo.fujita@oracle.com</v>
      </c>
      <c r="BI382" s="95">
        <f t="shared" si="160"/>
        <v>43191</v>
      </c>
      <c r="BJ382" t="str">
        <f t="shared" si="161"/>
        <v>NG</v>
      </c>
      <c r="BK382" t="str">
        <f t="shared" si="162"/>
        <v>JP-Tokyo-Akasaka Office</v>
      </c>
      <c r="BL382" t="str">
        <f t="shared" si="163"/>
        <v>ACB</v>
      </c>
      <c r="BM382" t="str">
        <f t="shared" si="164"/>
        <v>ﾌｼﾞﾀ ｼﾝｺﾞ</v>
      </c>
      <c r="BN382" t="str">
        <f t="shared" si="165"/>
        <v>Shingo Fujita</v>
      </c>
      <c r="BO382" s="164">
        <f t="shared" si="166"/>
        <v>0</v>
      </c>
      <c r="BP382" t="str">
        <f t="shared" si="167"/>
        <v>ふじた しんご</v>
      </c>
      <c r="BQ382" t="e">
        <f>VLOOKUP(AM382,#REF!,12,0)</f>
        <v>#REF!</v>
      </c>
      <c r="BS382" s="173" t="str">
        <f t="shared" si="168"/>
        <v>Y</v>
      </c>
      <c r="BT382" s="173" t="str">
        <f t="shared" si="168"/>
        <v/>
      </c>
      <c r="BU382" s="173" t="str">
        <f t="shared" si="168"/>
        <v/>
      </c>
      <c r="BV382" s="173" t="str">
        <f t="shared" si="168"/>
        <v/>
      </c>
      <c r="BW382" s="173" t="e">
        <f t="shared" si="169"/>
        <v>#REF!</v>
      </c>
      <c r="BX382" s="173" t="str">
        <f t="shared" si="170"/>
        <v>Y</v>
      </c>
      <c r="BY382" s="174">
        <f t="shared" si="171"/>
        <v>1022255</v>
      </c>
      <c r="BZ382" t="str">
        <f t="shared" si="172"/>
        <v>shingo.fujita@oracle.com</v>
      </c>
      <c r="CA382" s="214">
        <f t="shared" si="173"/>
        <v>43574</v>
      </c>
      <c r="CB382">
        <f t="shared" si="174"/>
        <v>506205</v>
      </c>
      <c r="CC382" t="e">
        <f t="shared" si="175"/>
        <v>#REF!</v>
      </c>
      <c r="CD382" t="e">
        <f t="shared" si="151"/>
        <v>#REF!</v>
      </c>
      <c r="CE382" t="str">
        <f t="shared" si="176"/>
        <v>JPBG  - Oracle Corporation Japan</v>
      </c>
      <c r="CF382" t="str">
        <f t="shared" si="177"/>
        <v/>
      </c>
      <c r="CG382" t="str">
        <f t="shared" si="178"/>
        <v/>
      </c>
    </row>
    <row r="383" spans="1:85">
      <c r="A383" t="s">
        <v>51</v>
      </c>
      <c r="B383">
        <v>1062140</v>
      </c>
      <c r="C383" t="s">
        <v>2729</v>
      </c>
      <c r="D383" t="s">
        <v>2559</v>
      </c>
      <c r="E383" t="s">
        <v>54</v>
      </c>
      <c r="F383" t="s">
        <v>2060</v>
      </c>
      <c r="G383" t="s">
        <v>2560</v>
      </c>
      <c r="H383" t="s">
        <v>2560</v>
      </c>
      <c r="I383" t="s">
        <v>55</v>
      </c>
      <c r="J383" t="s">
        <v>2062</v>
      </c>
      <c r="K383" t="s">
        <v>2562</v>
      </c>
      <c r="L383" t="s">
        <v>2562</v>
      </c>
      <c r="M383" s="217">
        <v>506215</v>
      </c>
      <c r="N383" t="s">
        <v>219</v>
      </c>
      <c r="O383" t="s">
        <v>355</v>
      </c>
      <c r="P383" t="str">
        <f t="shared" si="152"/>
        <v>2</v>
      </c>
      <c r="Q383">
        <v>20110</v>
      </c>
      <c r="R383" t="s">
        <v>568</v>
      </c>
      <c r="S383" t="s">
        <v>569</v>
      </c>
      <c r="T383" t="s">
        <v>368</v>
      </c>
      <c r="U383" t="s">
        <v>61</v>
      </c>
      <c r="V383">
        <v>1465</v>
      </c>
      <c r="W383" t="s">
        <v>2558</v>
      </c>
      <c r="X383" t="s">
        <v>2730</v>
      </c>
      <c r="Y383" s="95">
        <v>43374</v>
      </c>
      <c r="Z383" t="s">
        <v>63</v>
      </c>
      <c r="AA383" t="s">
        <v>118</v>
      </c>
      <c r="AB383" t="s">
        <v>162</v>
      </c>
      <c r="AC383" t="s">
        <v>4519</v>
      </c>
      <c r="AD383" t="s">
        <v>2732</v>
      </c>
      <c r="AF383" t="s">
        <v>4520</v>
      </c>
      <c r="AG383" t="s">
        <v>2569</v>
      </c>
      <c r="AI383" s="146" t="e">
        <v>#N/A</v>
      </c>
      <c r="AJ383" t="str">
        <f t="shared" si="153"/>
        <v>Active</v>
      </c>
      <c r="AK383">
        <f t="shared" si="154"/>
        <v>1062140</v>
      </c>
      <c r="AL383" t="str">
        <f t="shared" si="155"/>
        <v>山本 彩香</v>
      </c>
      <c r="AM383" s="155" t="e">
        <f>+VLOOKUP($AK383,#REF!,3,0)</f>
        <v>#REF!</v>
      </c>
      <c r="AN383" t="e">
        <f t="shared" si="156"/>
        <v>#REF!</v>
      </c>
      <c r="AO383" s="154" t="s">
        <v>54</v>
      </c>
      <c r="AP383" t="e">
        <f>VLOOKUP(AM383,#REF!,2,0)</f>
        <v>#REF!</v>
      </c>
      <c r="AQ383" t="e">
        <f>VLOOKUP(AM383,#REF!,3,0)</f>
        <v>#REF!</v>
      </c>
      <c r="AR383" t="e">
        <f>VLOOKUP(AM383,#REF!,4,0)</f>
        <v>#REF!</v>
      </c>
      <c r="AS383" t="str">
        <f t="shared" si="150"/>
        <v>Oracle Consulting Services</v>
      </c>
      <c r="AT383" t="e">
        <f>VLOOKUP(AM383,#REF!,6,0)</f>
        <v>#REF!</v>
      </c>
      <c r="AU383" t="e">
        <f>VLOOKUP(AM383,#REF!,7,0)</f>
        <v>#REF!</v>
      </c>
      <c r="AV383" t="e">
        <f>VLOOKUP(AM383,#REF!,8,0)</f>
        <v>#REF!</v>
      </c>
      <c r="AW383" s="155">
        <v>506205</v>
      </c>
      <c r="AX383" t="str">
        <f>VLOOKUP($BA383,Jobcodemaster!$A:$J,4,0)</f>
        <v>IC1</v>
      </c>
      <c r="AY383" t="str">
        <f>VLOOKUP($BA383,Jobcodemaster!$A:$J,5,0)</f>
        <v>L2</v>
      </c>
      <c r="AZ383" t="str">
        <f t="shared" si="157"/>
        <v>2</v>
      </c>
      <c r="BA383" s="155">
        <f t="shared" si="158"/>
        <v>20110</v>
      </c>
      <c r="BB383" t="str">
        <f>VLOOKUP($BA383,Jobcodemaster!$A:$J,7,0)</f>
        <v>20110.Associate Consultant - IC1</v>
      </c>
      <c r="BC383" t="str">
        <f>VLOOKUP($BA383,Jobcodemaster!$A:$J,9,0)</f>
        <v>Associate Consultant</v>
      </c>
      <c r="BD383" t="str">
        <f>VLOOKUP($BA383,Jobcodemaster!$A:$J,2,0)</f>
        <v>Delivery</v>
      </c>
      <c r="BE383" t="str">
        <f>VLOOKUP($BA383,Jobcodemaster!$A:$J,3,0)</f>
        <v>B</v>
      </c>
      <c r="BF383" t="e">
        <f>VLOOKUP(AM383,#REF!,14,0)</f>
        <v>#REF!</v>
      </c>
      <c r="BG383" t="e">
        <f>VLOOKUP(AM383,#REF!,15,0)</f>
        <v>#REF!</v>
      </c>
      <c r="BH383" t="str">
        <f t="shared" si="159"/>
        <v>sayaka.yamamoto@oracle.com</v>
      </c>
      <c r="BI383" s="95">
        <f t="shared" si="160"/>
        <v>43374</v>
      </c>
      <c r="BJ383" t="str">
        <f t="shared" si="161"/>
        <v>C</v>
      </c>
      <c r="BK383" t="str">
        <f t="shared" si="162"/>
        <v>JP-Tokyo-Akasaka Office</v>
      </c>
      <c r="BL383" t="str">
        <f t="shared" si="163"/>
        <v>ACB</v>
      </c>
      <c r="BM383" t="str">
        <f t="shared" si="164"/>
        <v>ﾔﾏﾓﾄ ｻﾔｶ</v>
      </c>
      <c r="BN383" t="str">
        <f t="shared" si="165"/>
        <v>Sayaka Yamamoto</v>
      </c>
      <c r="BO383" s="164">
        <f t="shared" si="166"/>
        <v>0</v>
      </c>
      <c r="BP383" t="str">
        <f t="shared" si="167"/>
        <v>やまもと さやか</v>
      </c>
      <c r="BQ383" t="e">
        <f>VLOOKUP(AM383,#REF!,12,0)</f>
        <v>#REF!</v>
      </c>
      <c r="BS383" s="173" t="str">
        <f t="shared" si="168"/>
        <v>Y</v>
      </c>
      <c r="BT383" s="173" t="str">
        <f t="shared" si="168"/>
        <v/>
      </c>
      <c r="BU383" s="173" t="str">
        <f t="shared" si="168"/>
        <v/>
      </c>
      <c r="BV383" s="173" t="str">
        <f t="shared" si="168"/>
        <v/>
      </c>
      <c r="BW383" s="173" t="e">
        <f t="shared" si="169"/>
        <v>#REF!</v>
      </c>
      <c r="BX383" s="173" t="str">
        <f t="shared" si="170"/>
        <v>Y</v>
      </c>
      <c r="BY383" s="174">
        <f t="shared" si="171"/>
        <v>1062140</v>
      </c>
      <c r="BZ383" t="str">
        <f t="shared" si="172"/>
        <v>sayaka.yamamoto@oracle.com</v>
      </c>
      <c r="CA383" s="214">
        <f t="shared" si="173"/>
        <v>43574</v>
      </c>
      <c r="CB383">
        <f t="shared" si="174"/>
        <v>506205</v>
      </c>
      <c r="CC383" t="e">
        <f t="shared" si="175"/>
        <v>#REF!</v>
      </c>
      <c r="CD383" t="e">
        <f t="shared" si="151"/>
        <v>#REF!</v>
      </c>
      <c r="CE383" t="str">
        <f t="shared" si="176"/>
        <v>JPBG  - Oracle Corporation Japan</v>
      </c>
      <c r="CF383" t="str">
        <f t="shared" si="177"/>
        <v/>
      </c>
      <c r="CG383" t="str">
        <f t="shared" si="178"/>
        <v/>
      </c>
    </row>
    <row r="384" spans="1:85">
      <c r="A384" t="s">
        <v>51</v>
      </c>
      <c r="B384">
        <v>1069725</v>
      </c>
      <c r="C384" t="s">
        <v>2735</v>
      </c>
      <c r="D384" t="s">
        <v>2559</v>
      </c>
      <c r="E384" t="s">
        <v>54</v>
      </c>
      <c r="F384" t="s">
        <v>2060</v>
      </c>
      <c r="G384" t="s">
        <v>2560</v>
      </c>
      <c r="H384" t="s">
        <v>2560</v>
      </c>
      <c r="I384" t="s">
        <v>55</v>
      </c>
      <c r="J384" t="s">
        <v>2062</v>
      </c>
      <c r="K384" t="s">
        <v>2562</v>
      </c>
      <c r="L384" t="s">
        <v>2562</v>
      </c>
      <c r="M384" s="217">
        <v>506215</v>
      </c>
      <c r="N384" t="s">
        <v>219</v>
      </c>
      <c r="O384" t="s">
        <v>355</v>
      </c>
      <c r="P384" t="str">
        <f t="shared" si="152"/>
        <v>2</v>
      </c>
      <c r="Q384">
        <v>20110</v>
      </c>
      <c r="R384" t="s">
        <v>568</v>
      </c>
      <c r="S384" t="s">
        <v>569</v>
      </c>
      <c r="T384" t="s">
        <v>368</v>
      </c>
      <c r="U384" t="s">
        <v>61</v>
      </c>
      <c r="V384">
        <v>1465</v>
      </c>
      <c r="W384" t="s">
        <v>2558</v>
      </c>
      <c r="X384" t="s">
        <v>2736</v>
      </c>
      <c r="Y384" s="95">
        <v>43405</v>
      </c>
      <c r="Z384" t="s">
        <v>63</v>
      </c>
      <c r="AA384" t="s">
        <v>118</v>
      </c>
      <c r="AB384" t="s">
        <v>162</v>
      </c>
      <c r="AC384" t="s">
        <v>4521</v>
      </c>
      <c r="AD384" t="s">
        <v>2738</v>
      </c>
      <c r="AF384" t="s">
        <v>4522</v>
      </c>
      <c r="AG384" t="s">
        <v>2569</v>
      </c>
      <c r="AI384" s="146" t="e">
        <v>#N/A</v>
      </c>
      <c r="AJ384" t="str">
        <f t="shared" si="153"/>
        <v>Active</v>
      </c>
      <c r="AK384">
        <f t="shared" si="154"/>
        <v>1069725</v>
      </c>
      <c r="AL384" t="str">
        <f t="shared" si="155"/>
        <v>大美賀 亮太</v>
      </c>
      <c r="AM384" s="155" t="e">
        <f>+VLOOKUP($AK384,#REF!,3,0)</f>
        <v>#REF!</v>
      </c>
      <c r="AN384" t="e">
        <f t="shared" si="156"/>
        <v>#REF!</v>
      </c>
      <c r="AO384" s="154" t="s">
        <v>54</v>
      </c>
      <c r="AP384" t="e">
        <f>VLOOKUP(AM384,#REF!,2,0)</f>
        <v>#REF!</v>
      </c>
      <c r="AQ384" t="e">
        <f>VLOOKUP(AM384,#REF!,3,0)</f>
        <v>#REF!</v>
      </c>
      <c r="AR384" t="e">
        <f>VLOOKUP(AM384,#REF!,4,0)</f>
        <v>#REF!</v>
      </c>
      <c r="AS384" t="str">
        <f t="shared" si="150"/>
        <v>Oracle Consulting Services</v>
      </c>
      <c r="AT384" t="e">
        <f>VLOOKUP(AM384,#REF!,6,0)</f>
        <v>#REF!</v>
      </c>
      <c r="AU384" t="e">
        <f>VLOOKUP(AM384,#REF!,7,0)</f>
        <v>#REF!</v>
      </c>
      <c r="AV384" t="e">
        <f>VLOOKUP(AM384,#REF!,8,0)</f>
        <v>#REF!</v>
      </c>
      <c r="AW384" s="155">
        <v>506205</v>
      </c>
      <c r="AX384" t="str">
        <f>VLOOKUP($BA384,Jobcodemaster!$A:$J,4,0)</f>
        <v>IC1</v>
      </c>
      <c r="AY384" t="str">
        <f>VLOOKUP($BA384,Jobcodemaster!$A:$J,5,0)</f>
        <v>L2</v>
      </c>
      <c r="AZ384" t="str">
        <f t="shared" si="157"/>
        <v>2</v>
      </c>
      <c r="BA384" s="155">
        <f t="shared" si="158"/>
        <v>20110</v>
      </c>
      <c r="BB384" t="str">
        <f>VLOOKUP($BA384,Jobcodemaster!$A:$J,7,0)</f>
        <v>20110.Associate Consultant - IC1</v>
      </c>
      <c r="BC384" t="str">
        <f>VLOOKUP($BA384,Jobcodemaster!$A:$J,9,0)</f>
        <v>Associate Consultant</v>
      </c>
      <c r="BD384" t="str">
        <f>VLOOKUP($BA384,Jobcodemaster!$A:$J,2,0)</f>
        <v>Delivery</v>
      </c>
      <c r="BE384" t="str">
        <f>VLOOKUP($BA384,Jobcodemaster!$A:$J,3,0)</f>
        <v>B</v>
      </c>
      <c r="BF384" t="e">
        <f>VLOOKUP(AM384,#REF!,14,0)</f>
        <v>#REF!</v>
      </c>
      <c r="BG384" t="e">
        <f>VLOOKUP(AM384,#REF!,15,0)</f>
        <v>#REF!</v>
      </c>
      <c r="BH384" t="str">
        <f t="shared" si="159"/>
        <v>ryota.omika@oracle.com</v>
      </c>
      <c r="BI384" s="95">
        <f t="shared" si="160"/>
        <v>43405</v>
      </c>
      <c r="BJ384" t="str">
        <f t="shared" si="161"/>
        <v>C</v>
      </c>
      <c r="BK384" t="str">
        <f t="shared" si="162"/>
        <v>JP-Tokyo-Akasaka Office</v>
      </c>
      <c r="BL384" t="str">
        <f t="shared" si="163"/>
        <v>ACB</v>
      </c>
      <c r="BM384" t="str">
        <f t="shared" si="164"/>
        <v>ｵｵﾐｶ ﾘｮｳﾀ</v>
      </c>
      <c r="BN384" t="str">
        <f t="shared" si="165"/>
        <v>Ryota Omika</v>
      </c>
      <c r="BO384" s="164">
        <f t="shared" si="166"/>
        <v>0</v>
      </c>
      <c r="BP384" t="str">
        <f t="shared" si="167"/>
        <v>おおみか りょうた</v>
      </c>
      <c r="BQ384" t="e">
        <f>VLOOKUP(AM384,#REF!,12,0)</f>
        <v>#REF!</v>
      </c>
      <c r="BS384" s="173" t="str">
        <f t="shared" si="168"/>
        <v>Y</v>
      </c>
      <c r="BT384" s="173" t="str">
        <f t="shared" si="168"/>
        <v/>
      </c>
      <c r="BU384" s="173" t="str">
        <f t="shared" si="168"/>
        <v/>
      </c>
      <c r="BV384" s="173" t="str">
        <f t="shared" si="168"/>
        <v/>
      </c>
      <c r="BW384" s="173" t="e">
        <f t="shared" si="169"/>
        <v>#REF!</v>
      </c>
      <c r="BX384" s="173" t="str">
        <f t="shared" si="170"/>
        <v>Y</v>
      </c>
      <c r="BY384" s="174">
        <f t="shared" si="171"/>
        <v>1069725</v>
      </c>
      <c r="BZ384" t="str">
        <f t="shared" si="172"/>
        <v>ryota.omika@oracle.com</v>
      </c>
      <c r="CA384" s="214">
        <f t="shared" si="173"/>
        <v>43574</v>
      </c>
      <c r="CB384">
        <f t="shared" si="174"/>
        <v>506205</v>
      </c>
      <c r="CC384" t="e">
        <f t="shared" si="175"/>
        <v>#REF!</v>
      </c>
      <c r="CD384" t="e">
        <f t="shared" si="151"/>
        <v>#REF!</v>
      </c>
      <c r="CE384" t="str">
        <f t="shared" si="176"/>
        <v>JPBG  - Oracle Corporation Japan</v>
      </c>
      <c r="CF384" t="str">
        <f t="shared" si="177"/>
        <v/>
      </c>
      <c r="CG384" t="str">
        <f t="shared" si="178"/>
        <v/>
      </c>
    </row>
    <row r="385" spans="1:85">
      <c r="A385" t="s">
        <v>51</v>
      </c>
      <c r="B385">
        <v>1094216</v>
      </c>
      <c r="C385" t="s">
        <v>2762</v>
      </c>
      <c r="D385" t="s">
        <v>2742</v>
      </c>
      <c r="E385" t="s">
        <v>54</v>
      </c>
      <c r="F385" t="s">
        <v>2060</v>
      </c>
      <c r="G385" t="s">
        <v>2743</v>
      </c>
      <c r="H385" t="s">
        <v>2743</v>
      </c>
      <c r="I385" t="s">
        <v>55</v>
      </c>
      <c r="J385" t="s">
        <v>2062</v>
      </c>
      <c r="K385" t="s">
        <v>2744</v>
      </c>
      <c r="L385" t="s">
        <v>2744</v>
      </c>
      <c r="M385" s="217">
        <v>506355</v>
      </c>
      <c r="N385" t="s">
        <v>197</v>
      </c>
      <c r="O385" t="s">
        <v>170</v>
      </c>
      <c r="P385" t="str">
        <f t="shared" si="152"/>
        <v>7</v>
      </c>
      <c r="Q385">
        <v>21110</v>
      </c>
      <c r="R385" t="s">
        <v>496</v>
      </c>
      <c r="S385" t="s">
        <v>497</v>
      </c>
      <c r="T385" t="s">
        <v>60</v>
      </c>
      <c r="U385" t="s">
        <v>61</v>
      </c>
      <c r="V385">
        <v>1082126</v>
      </c>
      <c r="W385" t="s">
        <v>2058</v>
      </c>
      <c r="X385" t="s">
        <v>2746</v>
      </c>
      <c r="Y385" s="95">
        <v>43525</v>
      </c>
      <c r="Z385" t="s">
        <v>63</v>
      </c>
      <c r="AA385" t="s">
        <v>64</v>
      </c>
      <c r="AB385" t="s">
        <v>119</v>
      </c>
      <c r="AC385" t="s">
        <v>4523</v>
      </c>
      <c r="AD385" t="s">
        <v>2748</v>
      </c>
      <c r="AE385" t="s">
        <v>67</v>
      </c>
      <c r="AF385" t="s">
        <v>4524</v>
      </c>
      <c r="AG385" t="s">
        <v>2751</v>
      </c>
      <c r="AI385" s="146" t="e">
        <v>#N/A</v>
      </c>
      <c r="AJ385" t="str">
        <f t="shared" si="153"/>
        <v>Active</v>
      </c>
      <c r="AK385">
        <f t="shared" si="154"/>
        <v>1094216</v>
      </c>
      <c r="AL385" t="str">
        <f t="shared" si="155"/>
        <v>鳥居 幹太</v>
      </c>
      <c r="AM385" s="155" t="e">
        <f>+VLOOKUP($AK385,#REF!,3,0)</f>
        <v>#REF!</v>
      </c>
      <c r="AN385" t="e">
        <f t="shared" si="156"/>
        <v>#REF!</v>
      </c>
      <c r="AO385" s="154" t="s">
        <v>54</v>
      </c>
      <c r="AP385" t="e">
        <f>VLOOKUP(AM385,#REF!,2,0)</f>
        <v>#REF!</v>
      </c>
      <c r="AQ385" t="e">
        <f>VLOOKUP(AM385,#REF!,3,0)</f>
        <v>#REF!</v>
      </c>
      <c r="AR385" t="e">
        <f>VLOOKUP(AM385,#REF!,4,0)</f>
        <v>#REF!</v>
      </c>
      <c r="AS385" t="str">
        <f t="shared" si="150"/>
        <v>Oracle Consulting Services</v>
      </c>
      <c r="AT385" t="e">
        <f>VLOOKUP(AM385,#REF!,6,0)</f>
        <v>#REF!</v>
      </c>
      <c r="AU385" t="e">
        <f>VLOOKUP(AM385,#REF!,7,0)</f>
        <v>#REF!</v>
      </c>
      <c r="AV385" t="e">
        <f>VLOOKUP(AM385,#REF!,8,0)</f>
        <v>#REF!</v>
      </c>
      <c r="AW385" s="155">
        <v>506205</v>
      </c>
      <c r="AX385" t="str">
        <f>VLOOKUP($BA385,Jobcodemaster!$A:$J,4,0)</f>
        <v>M3</v>
      </c>
      <c r="AY385" t="str">
        <f>VLOOKUP($BA385,Jobcodemaster!$A:$J,5,0)</f>
        <v>L7</v>
      </c>
      <c r="AZ385" t="str">
        <f t="shared" si="157"/>
        <v>7</v>
      </c>
      <c r="BA385" s="155">
        <f t="shared" si="158"/>
        <v>21110</v>
      </c>
      <c r="BB385" t="str">
        <f>VLOOKUP($BA385,Jobcodemaster!$A:$J,7,0)</f>
        <v>21110.Consulting Practice Manager - M3</v>
      </c>
      <c r="BC385" t="str">
        <f>VLOOKUP($BA385,Jobcodemaster!$A:$J,9,0)</f>
        <v>Consulting Practice Manager</v>
      </c>
      <c r="BD385" t="str">
        <f>VLOOKUP($BA385,Jobcodemaster!$A:$J,2,0)</f>
        <v>Practice</v>
      </c>
      <c r="BE385" t="str">
        <f>VLOOKUP($BA385,Jobcodemaster!$A:$J,3,0)</f>
        <v>B</v>
      </c>
      <c r="BF385" t="e">
        <f>VLOOKUP(AM385,#REF!,14,0)</f>
        <v>#REF!</v>
      </c>
      <c r="BG385" t="e">
        <f>VLOOKUP(AM385,#REF!,15,0)</f>
        <v>#REF!</v>
      </c>
      <c r="BH385" t="str">
        <f t="shared" si="159"/>
        <v>kanta.torii@oracle.com</v>
      </c>
      <c r="BI385" s="95">
        <f t="shared" si="160"/>
        <v>43525</v>
      </c>
      <c r="BJ385" t="str">
        <f t="shared" si="161"/>
        <v>C</v>
      </c>
      <c r="BK385" t="str">
        <f t="shared" si="162"/>
        <v>JP-Tokyo-OAC</v>
      </c>
      <c r="BL385" t="str">
        <f t="shared" si="163"/>
        <v>OAC</v>
      </c>
      <c r="BM385" t="str">
        <f t="shared" si="164"/>
        <v>ﾄﾘｲ ｶﾝﾀ</v>
      </c>
      <c r="BN385" t="str">
        <f t="shared" si="165"/>
        <v>Kanta Torii</v>
      </c>
      <c r="BO385" s="164" t="str">
        <f t="shared" si="166"/>
        <v>Y</v>
      </c>
      <c r="BP385" t="str">
        <f t="shared" si="167"/>
        <v>とりい かんた</v>
      </c>
      <c r="BQ385" t="e">
        <f>VLOOKUP(AM385,#REF!,12,0)</f>
        <v>#REF!</v>
      </c>
      <c r="BS385" s="173" t="str">
        <f t="shared" si="168"/>
        <v>Y</v>
      </c>
      <c r="BT385" s="173" t="str">
        <f t="shared" si="168"/>
        <v/>
      </c>
      <c r="BU385" s="173" t="str">
        <f t="shared" si="168"/>
        <v/>
      </c>
      <c r="BV385" s="173" t="str">
        <f t="shared" si="168"/>
        <v/>
      </c>
      <c r="BW385" s="173" t="e">
        <f t="shared" si="169"/>
        <v>#REF!</v>
      </c>
      <c r="BX385" s="173" t="str">
        <f t="shared" si="170"/>
        <v>Y</v>
      </c>
      <c r="BY385" s="174">
        <f t="shared" si="171"/>
        <v>1094216</v>
      </c>
      <c r="BZ385" t="str">
        <f t="shared" si="172"/>
        <v>kanta.torii@oracle.com</v>
      </c>
      <c r="CA385" s="214">
        <f t="shared" si="173"/>
        <v>43574</v>
      </c>
      <c r="CB385">
        <f t="shared" si="174"/>
        <v>506205</v>
      </c>
      <c r="CC385" t="e">
        <f t="shared" si="175"/>
        <v>#REF!</v>
      </c>
      <c r="CD385" t="e">
        <f t="shared" si="151"/>
        <v>#REF!</v>
      </c>
      <c r="CE385" t="str">
        <f t="shared" si="176"/>
        <v>JPBG  - Oracle Corporation Japan</v>
      </c>
      <c r="CF385" t="str">
        <f t="shared" si="177"/>
        <v/>
      </c>
      <c r="CG385" t="str">
        <f t="shared" si="178"/>
        <v/>
      </c>
    </row>
    <row r="386" spans="1:85">
      <c r="A386" t="s">
        <v>51</v>
      </c>
      <c r="B386">
        <v>1948</v>
      </c>
      <c r="C386" t="s">
        <v>2753</v>
      </c>
      <c r="D386" t="s">
        <v>2742</v>
      </c>
      <c r="E386" t="s">
        <v>54</v>
      </c>
      <c r="F386" t="s">
        <v>2060</v>
      </c>
      <c r="G386" t="s">
        <v>2743</v>
      </c>
      <c r="H386" t="s">
        <v>2743</v>
      </c>
      <c r="I386" t="s">
        <v>55</v>
      </c>
      <c r="J386" t="s">
        <v>2062</v>
      </c>
      <c r="K386" t="s">
        <v>2744</v>
      </c>
      <c r="L386" t="s">
        <v>2744</v>
      </c>
      <c r="M386" s="217">
        <v>506355</v>
      </c>
      <c r="N386" t="s">
        <v>197</v>
      </c>
      <c r="O386" t="s">
        <v>170</v>
      </c>
      <c r="P386" t="str">
        <f t="shared" si="152"/>
        <v>7</v>
      </c>
      <c r="Q386">
        <v>21110</v>
      </c>
      <c r="R386" t="s">
        <v>496</v>
      </c>
      <c r="S386" t="s">
        <v>497</v>
      </c>
      <c r="T386" t="s">
        <v>60</v>
      </c>
      <c r="U386" t="s">
        <v>61</v>
      </c>
      <c r="V386">
        <v>1082126</v>
      </c>
      <c r="W386" t="s">
        <v>2058</v>
      </c>
      <c r="X386" t="s">
        <v>2756</v>
      </c>
      <c r="Y386" s="95">
        <v>36617</v>
      </c>
      <c r="Z386" t="s">
        <v>201</v>
      </c>
      <c r="AA386" t="s">
        <v>118</v>
      </c>
      <c r="AB386" t="s">
        <v>119</v>
      </c>
      <c r="AC386" t="s">
        <v>4525</v>
      </c>
      <c r="AD386" t="s">
        <v>2758</v>
      </c>
      <c r="AF386" t="s">
        <v>2759</v>
      </c>
      <c r="AG386" t="s">
        <v>2751</v>
      </c>
      <c r="AI386" s="146" t="e">
        <v>#N/A</v>
      </c>
      <c r="AJ386" t="str">
        <f t="shared" si="153"/>
        <v>Active</v>
      </c>
      <c r="AK386">
        <f t="shared" si="154"/>
        <v>1948</v>
      </c>
      <c r="AL386" t="str">
        <f t="shared" si="155"/>
        <v>多賀 直太</v>
      </c>
      <c r="AM386" s="155" t="e">
        <f>+VLOOKUP($AK386,#REF!,3,0)</f>
        <v>#REF!</v>
      </c>
      <c r="AN386" t="e">
        <f t="shared" si="156"/>
        <v>#REF!</v>
      </c>
      <c r="AO386" s="154" t="s">
        <v>54</v>
      </c>
      <c r="AP386" t="e">
        <f>VLOOKUP(AM386,#REF!,2,0)</f>
        <v>#REF!</v>
      </c>
      <c r="AQ386" t="e">
        <f>VLOOKUP(AM386,#REF!,3,0)</f>
        <v>#REF!</v>
      </c>
      <c r="AR386" t="e">
        <f>VLOOKUP(AM386,#REF!,4,0)</f>
        <v>#REF!</v>
      </c>
      <c r="AS386" t="str">
        <f t="shared" si="150"/>
        <v>Oracle Consulting Services</v>
      </c>
      <c r="AT386" t="e">
        <f>VLOOKUP(AM386,#REF!,6,0)</f>
        <v>#REF!</v>
      </c>
      <c r="AU386" t="e">
        <f>VLOOKUP(AM386,#REF!,7,0)</f>
        <v>#REF!</v>
      </c>
      <c r="AV386" t="e">
        <f>VLOOKUP(AM386,#REF!,8,0)</f>
        <v>#REF!</v>
      </c>
      <c r="AW386" s="155">
        <v>506205</v>
      </c>
      <c r="AX386" t="str">
        <f>VLOOKUP($BA386,Jobcodemaster!$A:$J,4,0)</f>
        <v>M3</v>
      </c>
      <c r="AY386" t="str">
        <f>VLOOKUP($BA386,Jobcodemaster!$A:$J,5,0)</f>
        <v>L7</v>
      </c>
      <c r="AZ386" t="str">
        <f t="shared" si="157"/>
        <v>7</v>
      </c>
      <c r="BA386" s="155">
        <f t="shared" si="158"/>
        <v>21110</v>
      </c>
      <c r="BB386" t="str">
        <f>VLOOKUP($BA386,Jobcodemaster!$A:$J,7,0)</f>
        <v>21110.Consulting Practice Manager - M3</v>
      </c>
      <c r="BC386" t="str">
        <f>VLOOKUP($BA386,Jobcodemaster!$A:$J,9,0)</f>
        <v>Consulting Practice Manager</v>
      </c>
      <c r="BD386" t="str">
        <f>VLOOKUP($BA386,Jobcodemaster!$A:$J,2,0)</f>
        <v>Practice</v>
      </c>
      <c r="BE386" t="str">
        <f>VLOOKUP($BA386,Jobcodemaster!$A:$J,3,0)</f>
        <v>B</v>
      </c>
      <c r="BF386" t="e">
        <f>VLOOKUP(AM386,#REF!,14,0)</f>
        <v>#REF!</v>
      </c>
      <c r="BG386" t="e">
        <f>VLOOKUP(AM386,#REF!,15,0)</f>
        <v>#REF!</v>
      </c>
      <c r="BH386" t="str">
        <f t="shared" si="159"/>
        <v>naota.taga@oracle.com</v>
      </c>
      <c r="BI386" s="95">
        <f t="shared" si="160"/>
        <v>36617</v>
      </c>
      <c r="BJ386" t="str">
        <f t="shared" si="161"/>
        <v>NG</v>
      </c>
      <c r="BK386" t="str">
        <f t="shared" si="162"/>
        <v>JP-Tokyo-Akasaka Office</v>
      </c>
      <c r="BL386" t="str">
        <f t="shared" si="163"/>
        <v>OAC</v>
      </c>
      <c r="BM386" t="str">
        <f t="shared" si="164"/>
        <v>ﾀｶﾞ ﾅｵﾀ</v>
      </c>
      <c r="BN386" t="str">
        <f t="shared" si="165"/>
        <v>Naota Taga</v>
      </c>
      <c r="BO386" s="164">
        <f t="shared" si="166"/>
        <v>0</v>
      </c>
      <c r="BP386" t="str">
        <f t="shared" si="167"/>
        <v>たが なおた</v>
      </c>
      <c r="BQ386" t="e">
        <f>VLOOKUP(AM386,#REF!,12,0)</f>
        <v>#REF!</v>
      </c>
      <c r="BS386" s="173" t="str">
        <f t="shared" si="168"/>
        <v>Y</v>
      </c>
      <c r="BT386" s="173" t="str">
        <f t="shared" si="168"/>
        <v/>
      </c>
      <c r="BU386" s="173" t="str">
        <f t="shared" si="168"/>
        <v/>
      </c>
      <c r="BV386" s="173" t="str">
        <f t="shared" si="168"/>
        <v/>
      </c>
      <c r="BW386" s="173" t="e">
        <f t="shared" si="169"/>
        <v>#REF!</v>
      </c>
      <c r="BX386" s="173" t="str">
        <f t="shared" si="170"/>
        <v>Y</v>
      </c>
      <c r="BY386" s="174">
        <f t="shared" si="171"/>
        <v>1948</v>
      </c>
      <c r="BZ386" t="str">
        <f t="shared" si="172"/>
        <v>naota.taga@oracle.com</v>
      </c>
      <c r="CA386" s="214">
        <f t="shared" si="173"/>
        <v>43574</v>
      </c>
      <c r="CB386">
        <f t="shared" si="174"/>
        <v>506205</v>
      </c>
      <c r="CC386" t="e">
        <f t="shared" si="175"/>
        <v>#REF!</v>
      </c>
      <c r="CD386" t="e">
        <f t="shared" si="151"/>
        <v>#REF!</v>
      </c>
      <c r="CE386" t="str">
        <f t="shared" si="176"/>
        <v>JPBG  - Oracle Corporation Japan</v>
      </c>
      <c r="CF386" t="str">
        <f t="shared" si="177"/>
        <v/>
      </c>
      <c r="CG386" t="str">
        <f t="shared" si="178"/>
        <v/>
      </c>
    </row>
    <row r="387" spans="1:85">
      <c r="A387" t="s">
        <v>51</v>
      </c>
      <c r="B387">
        <v>4827</v>
      </c>
      <c r="C387" t="s">
        <v>2761</v>
      </c>
      <c r="D387" t="s">
        <v>2742</v>
      </c>
      <c r="E387" t="s">
        <v>54</v>
      </c>
      <c r="F387" t="s">
        <v>2060</v>
      </c>
      <c r="G387" t="s">
        <v>2743</v>
      </c>
      <c r="H387" t="s">
        <v>2743</v>
      </c>
      <c r="I387" t="s">
        <v>55</v>
      </c>
      <c r="J387" t="s">
        <v>2062</v>
      </c>
      <c r="K387" t="s">
        <v>2744</v>
      </c>
      <c r="L387" t="s">
        <v>2744</v>
      </c>
      <c r="M387" s="217">
        <v>506355</v>
      </c>
      <c r="N387" t="s">
        <v>169</v>
      </c>
      <c r="O387" t="s">
        <v>170</v>
      </c>
      <c r="P387" t="str">
        <f t="shared" si="152"/>
        <v>7</v>
      </c>
      <c r="Q387" s="149">
        <v>21640</v>
      </c>
      <c r="R387" t="s">
        <v>1172</v>
      </c>
      <c r="S387" t="s">
        <v>1173</v>
      </c>
      <c r="T387" t="s">
        <v>529</v>
      </c>
      <c r="U387" t="s">
        <v>61</v>
      </c>
      <c r="V387">
        <v>1094216</v>
      </c>
      <c r="W387" t="s">
        <v>2762</v>
      </c>
      <c r="X387" t="s">
        <v>2763</v>
      </c>
      <c r="Y387" s="95">
        <v>41533</v>
      </c>
      <c r="Z387" t="s">
        <v>63</v>
      </c>
      <c r="AA387" t="s">
        <v>64</v>
      </c>
      <c r="AB387" t="s">
        <v>119</v>
      </c>
      <c r="AC387" t="s">
        <v>4526</v>
      </c>
      <c r="AD387" t="s">
        <v>2765</v>
      </c>
      <c r="AF387" t="s">
        <v>2766</v>
      </c>
      <c r="AG387" t="s">
        <v>2751</v>
      </c>
      <c r="AI387" s="146" t="s">
        <v>5014</v>
      </c>
      <c r="AJ387" t="str">
        <f t="shared" si="153"/>
        <v>Active</v>
      </c>
      <c r="AK387">
        <f t="shared" si="154"/>
        <v>4827</v>
      </c>
      <c r="AL387" t="str">
        <f t="shared" si="155"/>
        <v>鈴木 一義</v>
      </c>
      <c r="AM387" s="155" t="e">
        <f>+VLOOKUP($AK387,#REF!,3,0)</f>
        <v>#REF!</v>
      </c>
      <c r="AN387" t="e">
        <f t="shared" si="156"/>
        <v>#REF!</v>
      </c>
      <c r="AO387" s="154" t="s">
        <v>54</v>
      </c>
      <c r="AP387" t="e">
        <f>VLOOKUP(AM387,#REF!,2,0)</f>
        <v>#REF!</v>
      </c>
      <c r="AQ387" t="e">
        <f>VLOOKUP(AM387,#REF!,3,0)</f>
        <v>#REF!</v>
      </c>
      <c r="AR387" t="e">
        <f>VLOOKUP(AM387,#REF!,4,0)</f>
        <v>#REF!</v>
      </c>
      <c r="AS387" t="str">
        <f t="shared" ref="AS387:AS450" si="179">I387</f>
        <v>Oracle Consulting Services</v>
      </c>
      <c r="AT387" t="e">
        <f>VLOOKUP(AM387,#REF!,6,0)</f>
        <v>#REF!</v>
      </c>
      <c r="AU387" t="e">
        <f>VLOOKUP(AM387,#REF!,7,0)</f>
        <v>#REF!</v>
      </c>
      <c r="AV387" t="e">
        <f>VLOOKUP(AM387,#REF!,8,0)</f>
        <v>#REF!</v>
      </c>
      <c r="AW387" s="155">
        <v>506205</v>
      </c>
      <c r="AX387" t="str">
        <f>VLOOKUP($BA387,Jobcodemaster!$A:$J,4,0)</f>
        <v>IC4</v>
      </c>
      <c r="AY387" t="str">
        <f>VLOOKUP($BA387,Jobcodemaster!$A:$J,5,0)</f>
        <v>L7</v>
      </c>
      <c r="AZ387" t="str">
        <f t="shared" si="157"/>
        <v>7</v>
      </c>
      <c r="BA387" s="155">
        <f t="shared" si="158"/>
        <v>21640</v>
      </c>
      <c r="BB387" t="str">
        <f>VLOOKUP($BA387,Jobcodemaster!$A:$J,7,0)</f>
        <v>21640.Consulting Solution Manager - IC4</v>
      </c>
      <c r="BC387" t="str">
        <f>VLOOKUP($BA387,Jobcodemaster!$A:$J,9,0)</f>
        <v>Consulting Solution Manager</v>
      </c>
      <c r="BD387" t="str">
        <f>VLOOKUP($BA387,Jobcodemaster!$A:$J,2,0)</f>
        <v>Solution</v>
      </c>
      <c r="BE387" t="str">
        <f>VLOOKUP($BA387,Jobcodemaster!$A:$J,3,0)</f>
        <v>B</v>
      </c>
      <c r="BF387" t="e">
        <f>VLOOKUP(AM387,#REF!,14,0)</f>
        <v>#REF!</v>
      </c>
      <c r="BG387" t="e">
        <f>VLOOKUP(AM387,#REF!,15,0)</f>
        <v>#REF!</v>
      </c>
      <c r="BH387" t="str">
        <f t="shared" si="159"/>
        <v>kazuyoshi.suzuki@oracle.com</v>
      </c>
      <c r="BI387" s="95">
        <f t="shared" si="160"/>
        <v>41533</v>
      </c>
      <c r="BJ387" t="str">
        <f t="shared" si="161"/>
        <v>C</v>
      </c>
      <c r="BK387" t="str">
        <f t="shared" si="162"/>
        <v>JP-Tokyo-OAC</v>
      </c>
      <c r="BL387" t="str">
        <f t="shared" si="163"/>
        <v>OAC</v>
      </c>
      <c r="BM387" t="str">
        <f t="shared" si="164"/>
        <v>ｽｽﾞｷ ｶｽﾞﾖｼ</v>
      </c>
      <c r="BN387" t="str">
        <f t="shared" si="165"/>
        <v>Kazuyoshi Suzuki</v>
      </c>
      <c r="BO387" s="164">
        <f t="shared" si="166"/>
        <v>0</v>
      </c>
      <c r="BP387" t="str">
        <f t="shared" si="167"/>
        <v>すずき かずよし</v>
      </c>
      <c r="BQ387" t="e">
        <f>VLOOKUP(AM387,#REF!,12,0)</f>
        <v>#REF!</v>
      </c>
      <c r="BS387" s="173" t="str">
        <f t="shared" si="168"/>
        <v>Y</v>
      </c>
      <c r="BT387" s="173" t="str">
        <f t="shared" si="168"/>
        <v/>
      </c>
      <c r="BU387" s="173" t="str">
        <f t="shared" si="168"/>
        <v/>
      </c>
      <c r="BV387" s="173" t="str">
        <f t="shared" ref="BV387:BV450" si="180">IF(P387&lt;&gt;AZ387,"Y","")</f>
        <v/>
      </c>
      <c r="BW387" s="173" t="e">
        <f t="shared" si="169"/>
        <v>#REF!</v>
      </c>
      <c r="BX387" s="173" t="str">
        <f t="shared" si="170"/>
        <v>Y</v>
      </c>
      <c r="BY387" s="174">
        <f t="shared" si="171"/>
        <v>4827</v>
      </c>
      <c r="BZ387" t="str">
        <f t="shared" si="172"/>
        <v>kazuyoshi.suzuki@oracle.com</v>
      </c>
      <c r="CA387" s="214">
        <f t="shared" si="173"/>
        <v>43574</v>
      </c>
      <c r="CB387">
        <f t="shared" si="174"/>
        <v>506205</v>
      </c>
      <c r="CC387" t="e">
        <f t="shared" si="175"/>
        <v>#REF!</v>
      </c>
      <c r="CD387" t="e">
        <f t="shared" ref="CD387:CD450" si="181">IF($BW387="","",VLOOKUP(CC:CC,AK:BH,24,FALSE))</f>
        <v>#REF!</v>
      </c>
      <c r="CE387" t="str">
        <f t="shared" si="176"/>
        <v>JPBG  - Oracle Corporation Japan</v>
      </c>
      <c r="CF387" t="str">
        <f t="shared" si="177"/>
        <v/>
      </c>
      <c r="CG387" t="str">
        <f t="shared" si="178"/>
        <v/>
      </c>
    </row>
    <row r="388" spans="1:85">
      <c r="A388" t="s">
        <v>51</v>
      </c>
      <c r="B388">
        <v>1027434</v>
      </c>
      <c r="C388" t="s">
        <v>2768</v>
      </c>
      <c r="D388" t="s">
        <v>2742</v>
      </c>
      <c r="E388" t="s">
        <v>54</v>
      </c>
      <c r="F388" t="s">
        <v>2060</v>
      </c>
      <c r="G388" t="s">
        <v>2743</v>
      </c>
      <c r="H388" t="s">
        <v>2743</v>
      </c>
      <c r="I388" t="s">
        <v>55</v>
      </c>
      <c r="J388" t="s">
        <v>2062</v>
      </c>
      <c r="K388" t="s">
        <v>2744</v>
      </c>
      <c r="L388" t="s">
        <v>2744</v>
      </c>
      <c r="M388" s="217">
        <v>506355</v>
      </c>
      <c r="N388" t="s">
        <v>169</v>
      </c>
      <c r="O388" t="s">
        <v>170</v>
      </c>
      <c r="P388" t="str">
        <f t="shared" ref="P388:P451" si="182">MID(O388,2,LEN(O388))</f>
        <v>7</v>
      </c>
      <c r="Q388" s="149">
        <v>21640</v>
      </c>
      <c r="R388" t="s">
        <v>1172</v>
      </c>
      <c r="S388" t="s">
        <v>1173</v>
      </c>
      <c r="T388" t="s">
        <v>529</v>
      </c>
      <c r="U388" t="s">
        <v>61</v>
      </c>
      <c r="V388">
        <v>1094216</v>
      </c>
      <c r="W388" t="s">
        <v>2762</v>
      </c>
      <c r="X388" t="s">
        <v>2771</v>
      </c>
      <c r="Y388" s="95">
        <v>43221</v>
      </c>
      <c r="Z388" t="s">
        <v>63</v>
      </c>
      <c r="AA388" t="s">
        <v>118</v>
      </c>
      <c r="AB388" t="s">
        <v>162</v>
      </c>
      <c r="AC388" t="s">
        <v>4527</v>
      </c>
      <c r="AD388" t="s">
        <v>2773</v>
      </c>
      <c r="AF388" t="s">
        <v>2774</v>
      </c>
      <c r="AG388" t="s">
        <v>2751</v>
      </c>
      <c r="AI388" s="146" t="s">
        <v>5014</v>
      </c>
      <c r="AJ388" t="str">
        <f t="shared" ref="AJ388:AJ451" si="183">A388</f>
        <v>Active</v>
      </c>
      <c r="AK388">
        <f t="shared" ref="AK388:AK451" si="184">B388</f>
        <v>1027434</v>
      </c>
      <c r="AL388" t="str">
        <f t="shared" ref="AL388:AL451" si="185">C388</f>
        <v>大瀧 法舗</v>
      </c>
      <c r="AM388" s="155" t="e">
        <f>+VLOOKUP($AK388,#REF!,3,0)</f>
        <v>#REF!</v>
      </c>
      <c r="AN388" t="e">
        <f t="shared" ref="AN388:AN451" si="186">CONCATENATE(AO388,IF(AP388="", "", " - "&amp;AP388),IF(AQ388="",""," - "&amp;AQ388),IF(AR388="",""," - "&amp;AR388))</f>
        <v>#REF!</v>
      </c>
      <c r="AO388" s="154" t="s">
        <v>54</v>
      </c>
      <c r="AP388" t="e">
        <f>VLOOKUP(AM388,#REF!,2,0)</f>
        <v>#REF!</v>
      </c>
      <c r="AQ388" t="e">
        <f>VLOOKUP(AM388,#REF!,3,0)</f>
        <v>#REF!</v>
      </c>
      <c r="AR388" t="e">
        <f>VLOOKUP(AM388,#REF!,4,0)</f>
        <v>#REF!</v>
      </c>
      <c r="AS388" t="str">
        <f t="shared" si="179"/>
        <v>Oracle Consulting Services</v>
      </c>
      <c r="AT388" t="e">
        <f>VLOOKUP(AM388,#REF!,6,0)</f>
        <v>#REF!</v>
      </c>
      <c r="AU388" t="e">
        <f>VLOOKUP(AM388,#REF!,7,0)</f>
        <v>#REF!</v>
      </c>
      <c r="AV388" t="e">
        <f>VLOOKUP(AM388,#REF!,8,0)</f>
        <v>#REF!</v>
      </c>
      <c r="AW388" s="155">
        <v>506205</v>
      </c>
      <c r="AX388" t="str">
        <f>VLOOKUP($BA388,Jobcodemaster!$A:$J,4,0)</f>
        <v>IC4</v>
      </c>
      <c r="AY388" t="str">
        <f>VLOOKUP($BA388,Jobcodemaster!$A:$J,5,0)</f>
        <v>L7</v>
      </c>
      <c r="AZ388" t="str">
        <f t="shared" ref="AZ388:AZ451" si="187">MID(AY388,2,LEN(AY388))</f>
        <v>7</v>
      </c>
      <c r="BA388" s="155">
        <f t="shared" ref="BA388:BA451" si="188">Q388</f>
        <v>21640</v>
      </c>
      <c r="BB388" t="str">
        <f>VLOOKUP($BA388,Jobcodemaster!$A:$J,7,0)</f>
        <v>21640.Consulting Solution Manager - IC4</v>
      </c>
      <c r="BC388" t="str">
        <f>VLOOKUP($BA388,Jobcodemaster!$A:$J,9,0)</f>
        <v>Consulting Solution Manager</v>
      </c>
      <c r="BD388" t="str">
        <f>VLOOKUP($BA388,Jobcodemaster!$A:$J,2,0)</f>
        <v>Solution</v>
      </c>
      <c r="BE388" t="str">
        <f>VLOOKUP($BA388,Jobcodemaster!$A:$J,3,0)</f>
        <v>B</v>
      </c>
      <c r="BF388" t="e">
        <f>VLOOKUP(AM388,#REF!,14,0)</f>
        <v>#REF!</v>
      </c>
      <c r="BG388" t="e">
        <f>VLOOKUP(AM388,#REF!,15,0)</f>
        <v>#REF!</v>
      </c>
      <c r="BH388" t="str">
        <f t="shared" ref="BH388:BH451" si="189">X388</f>
        <v>noriharu.otaki@oracle.com</v>
      </c>
      <c r="BI388" s="95">
        <f t="shared" ref="BI388:BI451" si="190">Y388</f>
        <v>43221</v>
      </c>
      <c r="BJ388" t="str">
        <f t="shared" ref="BJ388:BJ451" si="191">Z388</f>
        <v>C</v>
      </c>
      <c r="BK388" t="str">
        <f t="shared" ref="BK388:BK451" si="192">AA388</f>
        <v>JP-Tokyo-Akasaka Office</v>
      </c>
      <c r="BL388" t="str">
        <f t="shared" ref="BL388:BL451" si="193">AB388</f>
        <v>ACB</v>
      </c>
      <c r="BM388" t="str">
        <f t="shared" ref="BM388:BM451" si="194">AC388</f>
        <v>ｵｵﾀｷ ﾉﾘﾊﾙ</v>
      </c>
      <c r="BN388" t="str">
        <f t="shared" ref="BN388:BN451" si="195">AD388</f>
        <v>Noriharu Otaki</v>
      </c>
      <c r="BO388" s="164">
        <f t="shared" ref="BO388:BO451" si="196">AE388</f>
        <v>0</v>
      </c>
      <c r="BP388" t="str">
        <f t="shared" ref="BP388:BP451" si="197">AF388</f>
        <v>おおたき のりはる</v>
      </c>
      <c r="BQ388" t="e">
        <f>VLOOKUP(AM388,#REF!,12,0)</f>
        <v>#REF!</v>
      </c>
      <c r="BS388" s="173" t="str">
        <f t="shared" ref="BS388:BV451" si="198">IF(M388&lt;&gt;AW388,"Y","")</f>
        <v>Y</v>
      </c>
      <c r="BT388" s="173" t="str">
        <f t="shared" si="198"/>
        <v/>
      </c>
      <c r="BU388" s="173" t="str">
        <f t="shared" si="198"/>
        <v/>
      </c>
      <c r="BV388" s="173" t="str">
        <f t="shared" si="180"/>
        <v/>
      </c>
      <c r="BW388" s="173" t="e">
        <f t="shared" ref="BW388:BW451" si="199">IF(W388&lt;&gt;BG388,"Y","")</f>
        <v>#REF!</v>
      </c>
      <c r="BX388" s="173" t="str">
        <f t="shared" ref="BX388:BX451" si="200">IF(COUNTIF(BS388:BW388,"Y")&lt;&gt;0,"Y","")</f>
        <v>Y</v>
      </c>
      <c r="BY388" s="174">
        <f t="shared" ref="BY388:BY451" si="201">IF($BX388="","",B388)</f>
        <v>1027434</v>
      </c>
      <c r="BZ388" t="str">
        <f t="shared" ref="BZ388:BZ451" si="202">IF($BX388="","",X388)</f>
        <v>noriharu.otaki@oracle.com</v>
      </c>
      <c r="CA388" s="214">
        <f t="shared" ref="CA388:CA451" si="203">IF($BX388="","",DATE(2019,4,19))</f>
        <v>43574</v>
      </c>
      <c r="CB388">
        <f t="shared" ref="CB388:CB451" si="204">IF($BS388="","",AW388)</f>
        <v>506205</v>
      </c>
      <c r="CC388" t="e">
        <f t="shared" ref="CC388:CC451" si="205">IF($BW388="","",VALUE(BF388))</f>
        <v>#REF!</v>
      </c>
      <c r="CD388" t="e">
        <f t="shared" si="181"/>
        <v>#REF!</v>
      </c>
      <c r="CE388" t="str">
        <f t="shared" ref="CE388:CE451" si="206">IF($BX388="","","JPBG  - Oracle Corporation Japan")</f>
        <v>JPBG  - Oracle Corporation Japan</v>
      </c>
      <c r="CF388" t="str">
        <f t="shared" ref="CF388:CF451" si="207">IF($BV388="","",AW388)</f>
        <v/>
      </c>
      <c r="CG388" t="str">
        <f t="shared" ref="CG388:CG451" si="208">IF($BV388="","",BB388)</f>
        <v/>
      </c>
    </row>
    <row r="389" spans="1:85">
      <c r="A389" t="s">
        <v>51</v>
      </c>
      <c r="B389">
        <v>1072172</v>
      </c>
      <c r="C389" t="s">
        <v>2776</v>
      </c>
      <c r="D389" t="s">
        <v>2742</v>
      </c>
      <c r="E389" t="s">
        <v>54</v>
      </c>
      <c r="F389" t="s">
        <v>2060</v>
      </c>
      <c r="G389" t="s">
        <v>2743</v>
      </c>
      <c r="H389" t="s">
        <v>2743</v>
      </c>
      <c r="I389" t="s">
        <v>55</v>
      </c>
      <c r="J389" t="s">
        <v>2062</v>
      </c>
      <c r="K389" t="s">
        <v>2744</v>
      </c>
      <c r="L389" t="s">
        <v>2744</v>
      </c>
      <c r="M389" s="217">
        <v>506355</v>
      </c>
      <c r="N389" t="s">
        <v>169</v>
      </c>
      <c r="O389" t="s">
        <v>170</v>
      </c>
      <c r="P389" t="str">
        <f t="shared" si="182"/>
        <v>7</v>
      </c>
      <c r="Q389" s="149">
        <v>21640</v>
      </c>
      <c r="R389" t="s">
        <v>1172</v>
      </c>
      <c r="S389" t="s">
        <v>1173</v>
      </c>
      <c r="T389" t="s">
        <v>529</v>
      </c>
      <c r="U389" t="s">
        <v>61</v>
      </c>
      <c r="V389">
        <v>1094216</v>
      </c>
      <c r="W389" t="s">
        <v>2762</v>
      </c>
      <c r="X389" t="s">
        <v>4528</v>
      </c>
      <c r="Y389" s="95">
        <v>43435</v>
      </c>
      <c r="Z389" t="s">
        <v>63</v>
      </c>
      <c r="AA389" t="s">
        <v>118</v>
      </c>
      <c r="AB389" t="s">
        <v>162</v>
      </c>
      <c r="AC389" t="s">
        <v>4529</v>
      </c>
      <c r="AD389" t="s">
        <v>2779</v>
      </c>
      <c r="AF389" t="s">
        <v>4530</v>
      </c>
      <c r="AG389" t="s">
        <v>2751</v>
      </c>
      <c r="AI389" s="146" t="s">
        <v>5013</v>
      </c>
      <c r="AJ389" t="str">
        <f t="shared" si="183"/>
        <v>Active</v>
      </c>
      <c r="AK389">
        <f t="shared" si="184"/>
        <v>1072172</v>
      </c>
      <c r="AL389" t="str">
        <f t="shared" si="185"/>
        <v>吉田 和人</v>
      </c>
      <c r="AM389" s="155" t="e">
        <f>+VLOOKUP($AK389,#REF!,3,0)</f>
        <v>#REF!</v>
      </c>
      <c r="AN389" t="e">
        <f t="shared" si="186"/>
        <v>#REF!</v>
      </c>
      <c r="AO389" s="154" t="s">
        <v>54</v>
      </c>
      <c r="AP389" t="e">
        <f>VLOOKUP(AM389,#REF!,2,0)</f>
        <v>#REF!</v>
      </c>
      <c r="AQ389" t="e">
        <f>VLOOKUP(AM389,#REF!,3,0)</f>
        <v>#REF!</v>
      </c>
      <c r="AR389" t="e">
        <f>VLOOKUP(AM389,#REF!,4,0)</f>
        <v>#REF!</v>
      </c>
      <c r="AS389" t="str">
        <f t="shared" si="179"/>
        <v>Oracle Consulting Services</v>
      </c>
      <c r="AT389" t="e">
        <f>VLOOKUP(AM389,#REF!,6,0)</f>
        <v>#REF!</v>
      </c>
      <c r="AU389" t="e">
        <f>VLOOKUP(AM389,#REF!,7,0)</f>
        <v>#REF!</v>
      </c>
      <c r="AV389" t="e">
        <f>VLOOKUP(AM389,#REF!,8,0)</f>
        <v>#REF!</v>
      </c>
      <c r="AW389" s="155">
        <v>506205</v>
      </c>
      <c r="AX389" t="str">
        <f>VLOOKUP($BA389,Jobcodemaster!$A:$J,4,0)</f>
        <v>IC4</v>
      </c>
      <c r="AY389" t="str">
        <f>VLOOKUP($BA389,Jobcodemaster!$A:$J,5,0)</f>
        <v>L7</v>
      </c>
      <c r="AZ389" t="str">
        <f t="shared" si="187"/>
        <v>7</v>
      </c>
      <c r="BA389" s="155">
        <f t="shared" si="188"/>
        <v>21640</v>
      </c>
      <c r="BB389" t="str">
        <f>VLOOKUP($BA389,Jobcodemaster!$A:$J,7,0)</f>
        <v>21640.Consulting Solution Manager - IC4</v>
      </c>
      <c r="BC389" t="str">
        <f>VLOOKUP($BA389,Jobcodemaster!$A:$J,9,0)</f>
        <v>Consulting Solution Manager</v>
      </c>
      <c r="BD389" t="str">
        <f>VLOOKUP($BA389,Jobcodemaster!$A:$J,2,0)</f>
        <v>Solution</v>
      </c>
      <c r="BE389" t="str">
        <f>VLOOKUP($BA389,Jobcodemaster!$A:$J,3,0)</f>
        <v>B</v>
      </c>
      <c r="BF389" t="e">
        <f>VLOOKUP(AM389,#REF!,14,0)</f>
        <v>#REF!</v>
      </c>
      <c r="BG389" t="e">
        <f>VLOOKUP(AM389,#REF!,15,0)</f>
        <v>#REF!</v>
      </c>
      <c r="BH389" t="str">
        <f t="shared" si="189"/>
        <v>kazuhito.yoshida@oracle.com</v>
      </c>
      <c r="BI389" s="95">
        <f t="shared" si="190"/>
        <v>43435</v>
      </c>
      <c r="BJ389" t="str">
        <f t="shared" si="191"/>
        <v>C</v>
      </c>
      <c r="BK389" t="str">
        <f t="shared" si="192"/>
        <v>JP-Tokyo-Akasaka Office</v>
      </c>
      <c r="BL389" t="str">
        <f t="shared" si="193"/>
        <v>ACB</v>
      </c>
      <c r="BM389" t="str">
        <f t="shared" si="194"/>
        <v>ﾖｼﾀﾞ ｶｽﾞﾋﾄ</v>
      </c>
      <c r="BN389" t="str">
        <f t="shared" si="195"/>
        <v>Kazuhito Yoshida</v>
      </c>
      <c r="BO389" s="164">
        <f t="shared" si="196"/>
        <v>0</v>
      </c>
      <c r="BP389" t="str">
        <f t="shared" si="197"/>
        <v>よしだ かずひと</v>
      </c>
      <c r="BQ389" t="e">
        <f>VLOOKUP(AM389,#REF!,12,0)</f>
        <v>#REF!</v>
      </c>
      <c r="BS389" s="173" t="str">
        <f t="shared" si="198"/>
        <v>Y</v>
      </c>
      <c r="BT389" s="173" t="str">
        <f t="shared" si="198"/>
        <v/>
      </c>
      <c r="BU389" s="173" t="str">
        <f t="shared" si="198"/>
        <v/>
      </c>
      <c r="BV389" s="173" t="str">
        <f t="shared" si="180"/>
        <v/>
      </c>
      <c r="BW389" s="173" t="e">
        <f t="shared" si="199"/>
        <v>#REF!</v>
      </c>
      <c r="BX389" s="173" t="str">
        <f t="shared" si="200"/>
        <v>Y</v>
      </c>
      <c r="BY389" s="174">
        <f t="shared" si="201"/>
        <v>1072172</v>
      </c>
      <c r="BZ389" t="str">
        <f t="shared" si="202"/>
        <v>kazuhito.yoshida@oracle.com</v>
      </c>
      <c r="CA389" s="214">
        <f t="shared" si="203"/>
        <v>43574</v>
      </c>
      <c r="CB389">
        <f t="shared" si="204"/>
        <v>506205</v>
      </c>
      <c r="CC389" t="e">
        <f t="shared" si="205"/>
        <v>#REF!</v>
      </c>
      <c r="CD389" t="e">
        <f t="shared" si="181"/>
        <v>#REF!</v>
      </c>
      <c r="CE389" t="str">
        <f t="shared" si="206"/>
        <v>JPBG  - Oracle Corporation Japan</v>
      </c>
      <c r="CF389" t="str">
        <f t="shared" si="207"/>
        <v/>
      </c>
      <c r="CG389" t="str">
        <f t="shared" si="208"/>
        <v/>
      </c>
    </row>
    <row r="390" spans="1:85">
      <c r="A390" t="s">
        <v>51</v>
      </c>
      <c r="B390">
        <v>834</v>
      </c>
      <c r="C390" t="s">
        <v>2782</v>
      </c>
      <c r="D390" t="s">
        <v>2742</v>
      </c>
      <c r="E390" t="s">
        <v>54</v>
      </c>
      <c r="F390" t="s">
        <v>2060</v>
      </c>
      <c r="G390" t="s">
        <v>2743</v>
      </c>
      <c r="H390" t="s">
        <v>2743</v>
      </c>
      <c r="I390" t="s">
        <v>55</v>
      </c>
      <c r="J390" t="s">
        <v>2062</v>
      </c>
      <c r="K390" t="s">
        <v>2744</v>
      </c>
      <c r="L390" t="s">
        <v>2744</v>
      </c>
      <c r="M390" s="217">
        <v>506355</v>
      </c>
      <c r="N390" t="s">
        <v>123</v>
      </c>
      <c r="O390" t="s">
        <v>158</v>
      </c>
      <c r="P390" t="str">
        <f t="shared" si="182"/>
        <v>6</v>
      </c>
      <c r="Q390" s="149">
        <v>20610</v>
      </c>
      <c r="R390" t="s">
        <v>590</v>
      </c>
      <c r="S390" t="s">
        <v>591</v>
      </c>
      <c r="T390" t="s">
        <v>368</v>
      </c>
      <c r="U390" t="s">
        <v>61</v>
      </c>
      <c r="V390">
        <v>1094216</v>
      </c>
      <c r="W390" t="s">
        <v>2762</v>
      </c>
      <c r="X390" t="s">
        <v>2783</v>
      </c>
      <c r="Y390" s="95">
        <v>35227</v>
      </c>
      <c r="Z390" t="s">
        <v>63</v>
      </c>
      <c r="AA390" t="s">
        <v>118</v>
      </c>
      <c r="AB390" t="s">
        <v>162</v>
      </c>
      <c r="AC390" t="s">
        <v>4531</v>
      </c>
      <c r="AD390" t="s">
        <v>2785</v>
      </c>
      <c r="AF390" t="s">
        <v>2786</v>
      </c>
      <c r="AG390" t="s">
        <v>2751</v>
      </c>
      <c r="AI390" s="146" t="s">
        <v>5014</v>
      </c>
      <c r="AJ390" t="str">
        <f t="shared" si="183"/>
        <v>Active</v>
      </c>
      <c r="AK390">
        <f t="shared" si="184"/>
        <v>834</v>
      </c>
      <c r="AL390" t="str">
        <f t="shared" si="185"/>
        <v>小野沢 英</v>
      </c>
      <c r="AM390" s="155" t="e">
        <f>+VLOOKUP($AK390,#REF!,3,0)</f>
        <v>#REF!</v>
      </c>
      <c r="AN390" t="e">
        <f t="shared" si="186"/>
        <v>#REF!</v>
      </c>
      <c r="AO390" s="154" t="s">
        <v>54</v>
      </c>
      <c r="AP390" t="e">
        <f>VLOOKUP(AM390,#REF!,2,0)</f>
        <v>#REF!</v>
      </c>
      <c r="AQ390" t="e">
        <f>VLOOKUP(AM390,#REF!,3,0)</f>
        <v>#REF!</v>
      </c>
      <c r="AR390" t="e">
        <f>VLOOKUP(AM390,#REF!,4,0)</f>
        <v>#REF!</v>
      </c>
      <c r="AS390" t="str">
        <f t="shared" si="179"/>
        <v>Oracle Consulting Services</v>
      </c>
      <c r="AT390" t="e">
        <f>VLOOKUP(AM390,#REF!,6,0)</f>
        <v>#REF!</v>
      </c>
      <c r="AU390" t="e">
        <f>VLOOKUP(AM390,#REF!,7,0)</f>
        <v>#REF!</v>
      </c>
      <c r="AV390" t="e">
        <f>VLOOKUP(AM390,#REF!,8,0)</f>
        <v>#REF!</v>
      </c>
      <c r="AW390" s="155">
        <v>506205</v>
      </c>
      <c r="AX390" t="str">
        <f>VLOOKUP($BA390,Jobcodemaster!$A:$J,4,0)</f>
        <v>IC3</v>
      </c>
      <c r="AY390" t="str">
        <f>VLOOKUP($BA390,Jobcodemaster!$A:$J,5,0)</f>
        <v>L6</v>
      </c>
      <c r="AZ390" t="str">
        <f t="shared" si="187"/>
        <v>6</v>
      </c>
      <c r="BA390" s="155">
        <f t="shared" si="188"/>
        <v>20610</v>
      </c>
      <c r="BB390" t="str">
        <f>VLOOKUP($BA390,Jobcodemaster!$A:$J,7,0)</f>
        <v>20610.Senior Principal Consultant - IC3</v>
      </c>
      <c r="BC390" t="str">
        <f>VLOOKUP($BA390,Jobcodemaster!$A:$J,9,0)</f>
        <v>Senior Principal Consultant</v>
      </c>
      <c r="BD390" t="str">
        <f>VLOOKUP($BA390,Jobcodemaster!$A:$J,2,0)</f>
        <v>Delivery</v>
      </c>
      <c r="BE390" t="str">
        <f>VLOOKUP($BA390,Jobcodemaster!$A:$J,3,0)</f>
        <v>B</v>
      </c>
      <c r="BF390" t="e">
        <f>VLOOKUP(AM390,#REF!,14,0)</f>
        <v>#REF!</v>
      </c>
      <c r="BG390" t="e">
        <f>VLOOKUP(AM390,#REF!,15,0)</f>
        <v>#REF!</v>
      </c>
      <c r="BH390" t="str">
        <f t="shared" si="189"/>
        <v>ei.onozawa@oracle.com</v>
      </c>
      <c r="BI390" s="95">
        <f t="shared" si="190"/>
        <v>35227</v>
      </c>
      <c r="BJ390" t="str">
        <f t="shared" si="191"/>
        <v>C</v>
      </c>
      <c r="BK390" t="str">
        <f t="shared" si="192"/>
        <v>JP-Tokyo-Akasaka Office</v>
      </c>
      <c r="BL390" t="str">
        <f t="shared" si="193"/>
        <v>ACB</v>
      </c>
      <c r="BM390" t="str">
        <f t="shared" si="194"/>
        <v>ｵﾉｻﾞﾜ ｴｲ</v>
      </c>
      <c r="BN390" t="str">
        <f t="shared" si="195"/>
        <v>Ei Onozawa</v>
      </c>
      <c r="BO390" s="164">
        <f t="shared" si="196"/>
        <v>0</v>
      </c>
      <c r="BP390" t="str">
        <f t="shared" si="197"/>
        <v>おのざわ えい</v>
      </c>
      <c r="BQ390" t="e">
        <f>VLOOKUP(AM390,#REF!,12,0)</f>
        <v>#REF!</v>
      </c>
      <c r="BS390" s="173" t="str">
        <f t="shared" si="198"/>
        <v>Y</v>
      </c>
      <c r="BT390" s="173" t="str">
        <f t="shared" si="198"/>
        <v/>
      </c>
      <c r="BU390" s="173" t="str">
        <f t="shared" si="198"/>
        <v/>
      </c>
      <c r="BV390" s="173" t="str">
        <f t="shared" si="180"/>
        <v/>
      </c>
      <c r="BW390" s="173" t="e">
        <f t="shared" si="199"/>
        <v>#REF!</v>
      </c>
      <c r="BX390" s="173" t="str">
        <f t="shared" si="200"/>
        <v>Y</v>
      </c>
      <c r="BY390" s="174">
        <f t="shared" si="201"/>
        <v>834</v>
      </c>
      <c r="BZ390" t="str">
        <f t="shared" si="202"/>
        <v>ei.onozawa@oracle.com</v>
      </c>
      <c r="CA390" s="214">
        <f t="shared" si="203"/>
        <v>43574</v>
      </c>
      <c r="CB390">
        <f t="shared" si="204"/>
        <v>506205</v>
      </c>
      <c r="CC390" t="e">
        <f t="shared" si="205"/>
        <v>#REF!</v>
      </c>
      <c r="CD390" t="e">
        <f t="shared" si="181"/>
        <v>#REF!</v>
      </c>
      <c r="CE390" t="str">
        <f t="shared" si="206"/>
        <v>JPBG  - Oracle Corporation Japan</v>
      </c>
      <c r="CF390" t="str">
        <f t="shared" si="207"/>
        <v/>
      </c>
      <c r="CG390" t="str">
        <f t="shared" si="208"/>
        <v/>
      </c>
    </row>
    <row r="391" spans="1:85">
      <c r="A391" t="s">
        <v>51</v>
      </c>
      <c r="B391">
        <v>3183</v>
      </c>
      <c r="C391" t="s">
        <v>2788</v>
      </c>
      <c r="D391" t="s">
        <v>2742</v>
      </c>
      <c r="E391" t="s">
        <v>54</v>
      </c>
      <c r="F391" t="s">
        <v>2060</v>
      </c>
      <c r="G391" t="s">
        <v>2743</v>
      </c>
      <c r="H391" t="s">
        <v>2743</v>
      </c>
      <c r="I391" t="s">
        <v>55</v>
      </c>
      <c r="J391" t="s">
        <v>2062</v>
      </c>
      <c r="K391" t="s">
        <v>2744</v>
      </c>
      <c r="L391" t="s">
        <v>2744</v>
      </c>
      <c r="M391" s="217">
        <v>506355</v>
      </c>
      <c r="N391" t="s">
        <v>123</v>
      </c>
      <c r="O391" t="s">
        <v>158</v>
      </c>
      <c r="P391" t="str">
        <f t="shared" si="182"/>
        <v>6</v>
      </c>
      <c r="Q391" s="149">
        <v>12609</v>
      </c>
      <c r="R391" t="s">
        <v>632</v>
      </c>
      <c r="S391" t="s">
        <v>633</v>
      </c>
      <c r="T391" t="s">
        <v>619</v>
      </c>
      <c r="U391" t="s">
        <v>61</v>
      </c>
      <c r="V391">
        <v>1094216</v>
      </c>
      <c r="W391" t="s">
        <v>2762</v>
      </c>
      <c r="X391" t="s">
        <v>2789</v>
      </c>
      <c r="Y391" s="95">
        <v>38991</v>
      </c>
      <c r="Z391" t="s">
        <v>201</v>
      </c>
      <c r="AA391" t="s">
        <v>118</v>
      </c>
      <c r="AB391" t="s">
        <v>162</v>
      </c>
      <c r="AC391" t="s">
        <v>4532</v>
      </c>
      <c r="AD391" t="s">
        <v>2791</v>
      </c>
      <c r="AF391" t="s">
        <v>2792</v>
      </c>
      <c r="AG391" t="s">
        <v>2751</v>
      </c>
      <c r="AI391" s="146" t="s">
        <v>5014</v>
      </c>
      <c r="AJ391" t="str">
        <f t="shared" si="183"/>
        <v>Active</v>
      </c>
      <c r="AK391">
        <f t="shared" si="184"/>
        <v>3183</v>
      </c>
      <c r="AL391" t="str">
        <f t="shared" si="185"/>
        <v>田中 真介</v>
      </c>
      <c r="AM391" s="155" t="e">
        <f>+VLOOKUP($AK391,#REF!,3,0)</f>
        <v>#REF!</v>
      </c>
      <c r="AN391" t="e">
        <f t="shared" si="186"/>
        <v>#REF!</v>
      </c>
      <c r="AO391" s="154" t="s">
        <v>54</v>
      </c>
      <c r="AP391" t="e">
        <f>VLOOKUP(AM391,#REF!,2,0)</f>
        <v>#REF!</v>
      </c>
      <c r="AQ391" t="e">
        <f>VLOOKUP(AM391,#REF!,3,0)</f>
        <v>#REF!</v>
      </c>
      <c r="AR391" t="e">
        <f>VLOOKUP(AM391,#REF!,4,0)</f>
        <v>#REF!</v>
      </c>
      <c r="AS391" t="str">
        <f t="shared" si="179"/>
        <v>Oracle Consulting Services</v>
      </c>
      <c r="AT391" t="e">
        <f>VLOOKUP(AM391,#REF!,6,0)</f>
        <v>#REF!</v>
      </c>
      <c r="AU391" t="e">
        <f>VLOOKUP(AM391,#REF!,7,0)</f>
        <v>#REF!</v>
      </c>
      <c r="AV391" t="e">
        <f>VLOOKUP(AM391,#REF!,8,0)</f>
        <v>#REF!</v>
      </c>
      <c r="AW391" s="155">
        <v>506205</v>
      </c>
      <c r="AX391" t="str">
        <f>VLOOKUP($BA391,Jobcodemaster!$A:$J,4,0)</f>
        <v>IC3</v>
      </c>
      <c r="AY391" t="str">
        <f>VLOOKUP($BA391,Jobcodemaster!$A:$J,5,0)</f>
        <v>L6</v>
      </c>
      <c r="AZ391" t="str">
        <f t="shared" si="187"/>
        <v>6</v>
      </c>
      <c r="BA391" s="155">
        <f t="shared" si="188"/>
        <v>12609</v>
      </c>
      <c r="BB391" t="str">
        <f>VLOOKUP($BA391,Jobcodemaster!$A:$J,7,0)</f>
        <v>12609.Consulting Project Senior Principal - IC3</v>
      </c>
      <c r="BC391" t="str">
        <f>VLOOKUP($BA391,Jobcodemaster!$A:$J,9,0)</f>
        <v>Consulting Project Senior Principal Consultant</v>
      </c>
      <c r="BD391" t="str">
        <f>VLOOKUP($BA391,Jobcodemaster!$A:$J,2,0)</f>
        <v>Project</v>
      </c>
      <c r="BE391" t="str">
        <f>VLOOKUP($BA391,Jobcodemaster!$A:$J,3,0)</f>
        <v>B</v>
      </c>
      <c r="BF391" t="e">
        <f>VLOOKUP(AM391,#REF!,14,0)</f>
        <v>#REF!</v>
      </c>
      <c r="BG391" t="e">
        <f>VLOOKUP(AM391,#REF!,15,0)</f>
        <v>#REF!</v>
      </c>
      <c r="BH391" t="str">
        <f t="shared" si="189"/>
        <v>shinsuke.tanaka@oracle.com</v>
      </c>
      <c r="BI391" s="95">
        <f t="shared" si="190"/>
        <v>38991</v>
      </c>
      <c r="BJ391" t="str">
        <f t="shared" si="191"/>
        <v>NG</v>
      </c>
      <c r="BK391" t="str">
        <f t="shared" si="192"/>
        <v>JP-Tokyo-Akasaka Office</v>
      </c>
      <c r="BL391" t="str">
        <f t="shared" si="193"/>
        <v>ACB</v>
      </c>
      <c r="BM391" t="str">
        <f t="shared" si="194"/>
        <v>ﾀﾅｶ ｼﾝｽｹ</v>
      </c>
      <c r="BN391" t="str">
        <f t="shared" si="195"/>
        <v>Shinsuke Tanaka</v>
      </c>
      <c r="BO391" s="164">
        <f t="shared" si="196"/>
        <v>0</v>
      </c>
      <c r="BP391" t="str">
        <f t="shared" si="197"/>
        <v>たなか しんすけ</v>
      </c>
      <c r="BQ391" t="e">
        <f>VLOOKUP(AM391,#REF!,12,0)</f>
        <v>#REF!</v>
      </c>
      <c r="BS391" s="173" t="str">
        <f t="shared" si="198"/>
        <v>Y</v>
      </c>
      <c r="BT391" s="173" t="str">
        <f t="shared" si="198"/>
        <v/>
      </c>
      <c r="BU391" s="173" t="str">
        <f t="shared" si="198"/>
        <v/>
      </c>
      <c r="BV391" s="173" t="str">
        <f t="shared" si="180"/>
        <v/>
      </c>
      <c r="BW391" s="173" t="e">
        <f t="shared" si="199"/>
        <v>#REF!</v>
      </c>
      <c r="BX391" s="173" t="str">
        <f t="shared" si="200"/>
        <v>Y</v>
      </c>
      <c r="BY391" s="174">
        <f t="shared" si="201"/>
        <v>3183</v>
      </c>
      <c r="BZ391" t="str">
        <f t="shared" si="202"/>
        <v>shinsuke.tanaka@oracle.com</v>
      </c>
      <c r="CA391" s="214">
        <f t="shared" si="203"/>
        <v>43574</v>
      </c>
      <c r="CB391">
        <f t="shared" si="204"/>
        <v>506205</v>
      </c>
      <c r="CC391" t="e">
        <f t="shared" si="205"/>
        <v>#REF!</v>
      </c>
      <c r="CD391" t="e">
        <f t="shared" si="181"/>
        <v>#REF!</v>
      </c>
      <c r="CE391" t="str">
        <f t="shared" si="206"/>
        <v>JPBG  - Oracle Corporation Japan</v>
      </c>
      <c r="CF391" t="str">
        <f t="shared" si="207"/>
        <v/>
      </c>
      <c r="CG391" t="str">
        <f t="shared" si="208"/>
        <v/>
      </c>
    </row>
    <row r="392" spans="1:85">
      <c r="A392" t="s">
        <v>51</v>
      </c>
      <c r="B392">
        <v>3742</v>
      </c>
      <c r="C392" t="s">
        <v>2794</v>
      </c>
      <c r="D392" t="s">
        <v>2742</v>
      </c>
      <c r="E392" t="s">
        <v>54</v>
      </c>
      <c r="F392" t="s">
        <v>2060</v>
      </c>
      <c r="G392" t="s">
        <v>2743</v>
      </c>
      <c r="H392" t="s">
        <v>2743</v>
      </c>
      <c r="I392" t="s">
        <v>55</v>
      </c>
      <c r="J392" t="s">
        <v>2062</v>
      </c>
      <c r="K392" t="s">
        <v>2744</v>
      </c>
      <c r="L392" t="s">
        <v>2744</v>
      </c>
      <c r="M392" s="217">
        <v>506355</v>
      </c>
      <c r="N392" t="s">
        <v>123</v>
      </c>
      <c r="O392" t="s">
        <v>158</v>
      </c>
      <c r="P392" t="str">
        <f t="shared" si="182"/>
        <v>6</v>
      </c>
      <c r="Q392" s="149">
        <v>21630</v>
      </c>
      <c r="R392" t="s">
        <v>527</v>
      </c>
      <c r="S392" t="s">
        <v>528</v>
      </c>
      <c r="T392" t="s">
        <v>529</v>
      </c>
      <c r="U392" t="s">
        <v>61</v>
      </c>
      <c r="V392">
        <v>1094216</v>
      </c>
      <c r="W392" t="s">
        <v>2762</v>
      </c>
      <c r="X392" t="s">
        <v>2795</v>
      </c>
      <c r="Y392" s="95">
        <v>39539</v>
      </c>
      <c r="Z392" t="s">
        <v>63</v>
      </c>
      <c r="AA392" t="s">
        <v>118</v>
      </c>
      <c r="AB392" t="s">
        <v>162</v>
      </c>
      <c r="AC392" t="s">
        <v>4533</v>
      </c>
      <c r="AD392" t="s">
        <v>2797</v>
      </c>
      <c r="AF392" t="s">
        <v>2798</v>
      </c>
      <c r="AG392" t="s">
        <v>2751</v>
      </c>
      <c r="AI392" s="146" t="s">
        <v>5014</v>
      </c>
      <c r="AJ392" t="str">
        <f t="shared" si="183"/>
        <v>Active</v>
      </c>
      <c r="AK392">
        <f t="shared" si="184"/>
        <v>3742</v>
      </c>
      <c r="AL392" t="str">
        <f t="shared" si="185"/>
        <v>門田 祐典</v>
      </c>
      <c r="AM392" s="155" t="e">
        <f>+VLOOKUP($AK392,#REF!,3,0)</f>
        <v>#REF!</v>
      </c>
      <c r="AN392" t="e">
        <f t="shared" si="186"/>
        <v>#REF!</v>
      </c>
      <c r="AO392" s="154" t="s">
        <v>54</v>
      </c>
      <c r="AP392" t="e">
        <f>VLOOKUP(AM392,#REF!,2,0)</f>
        <v>#REF!</v>
      </c>
      <c r="AQ392" t="e">
        <f>VLOOKUP(AM392,#REF!,3,0)</f>
        <v>#REF!</v>
      </c>
      <c r="AR392" t="e">
        <f>VLOOKUP(AM392,#REF!,4,0)</f>
        <v>#REF!</v>
      </c>
      <c r="AS392" t="str">
        <f t="shared" si="179"/>
        <v>Oracle Consulting Services</v>
      </c>
      <c r="AT392" t="e">
        <f>VLOOKUP(AM392,#REF!,6,0)</f>
        <v>#REF!</v>
      </c>
      <c r="AU392" t="e">
        <f>VLOOKUP(AM392,#REF!,7,0)</f>
        <v>#REF!</v>
      </c>
      <c r="AV392" t="e">
        <f>VLOOKUP(AM392,#REF!,8,0)</f>
        <v>#REF!</v>
      </c>
      <c r="AW392" s="155">
        <v>506205</v>
      </c>
      <c r="AX392" t="str">
        <f>VLOOKUP($BA392,Jobcodemaster!$A:$J,4,0)</f>
        <v>IC3</v>
      </c>
      <c r="AY392" t="str">
        <f>VLOOKUP($BA392,Jobcodemaster!$A:$J,5,0)</f>
        <v>L6</v>
      </c>
      <c r="AZ392" t="str">
        <f t="shared" si="187"/>
        <v>6</v>
      </c>
      <c r="BA392" s="155">
        <f t="shared" si="188"/>
        <v>21630</v>
      </c>
      <c r="BB392" t="str">
        <f>VLOOKUP($BA392,Jobcodemaster!$A:$J,7,0)</f>
        <v>21630.Consulting Solution Lead - IC3</v>
      </c>
      <c r="BC392" t="str">
        <f>VLOOKUP($BA392,Jobcodemaster!$A:$J,9,0)</f>
        <v>Consulting Solution Lead</v>
      </c>
      <c r="BD392" t="str">
        <f>VLOOKUP($BA392,Jobcodemaster!$A:$J,2,0)</f>
        <v>Solution</v>
      </c>
      <c r="BE392" t="str">
        <f>VLOOKUP($BA392,Jobcodemaster!$A:$J,3,0)</f>
        <v>B</v>
      </c>
      <c r="BF392" t="e">
        <f>VLOOKUP(AM392,#REF!,14,0)</f>
        <v>#REF!</v>
      </c>
      <c r="BG392" t="e">
        <f>VLOOKUP(AM392,#REF!,15,0)</f>
        <v>#REF!</v>
      </c>
      <c r="BH392" t="str">
        <f t="shared" si="189"/>
        <v>yusuke.kadota@oracle.com</v>
      </c>
      <c r="BI392" s="95">
        <f t="shared" si="190"/>
        <v>39539</v>
      </c>
      <c r="BJ392" t="str">
        <f t="shared" si="191"/>
        <v>C</v>
      </c>
      <c r="BK392" t="str">
        <f t="shared" si="192"/>
        <v>JP-Tokyo-Akasaka Office</v>
      </c>
      <c r="BL392" t="str">
        <f t="shared" si="193"/>
        <v>ACB</v>
      </c>
      <c r="BM392" t="str">
        <f t="shared" si="194"/>
        <v>ｶﾄﾞﾀ ﾕｳｽｹ</v>
      </c>
      <c r="BN392" t="str">
        <f t="shared" si="195"/>
        <v>Yusuke Kadota</v>
      </c>
      <c r="BO392" s="164">
        <f t="shared" si="196"/>
        <v>0</v>
      </c>
      <c r="BP392" t="str">
        <f t="shared" si="197"/>
        <v>かどた ゆうすけ</v>
      </c>
      <c r="BQ392" t="e">
        <f>VLOOKUP(AM392,#REF!,12,0)</f>
        <v>#REF!</v>
      </c>
      <c r="BS392" s="173" t="str">
        <f t="shared" si="198"/>
        <v>Y</v>
      </c>
      <c r="BT392" s="173" t="str">
        <f t="shared" si="198"/>
        <v/>
      </c>
      <c r="BU392" s="173" t="str">
        <f t="shared" si="198"/>
        <v/>
      </c>
      <c r="BV392" s="173" t="str">
        <f t="shared" si="180"/>
        <v/>
      </c>
      <c r="BW392" s="173" t="e">
        <f t="shared" si="199"/>
        <v>#REF!</v>
      </c>
      <c r="BX392" s="173" t="str">
        <f t="shared" si="200"/>
        <v>Y</v>
      </c>
      <c r="BY392" s="174">
        <f t="shared" si="201"/>
        <v>3742</v>
      </c>
      <c r="BZ392" t="str">
        <f t="shared" si="202"/>
        <v>yusuke.kadota@oracle.com</v>
      </c>
      <c r="CA392" s="214">
        <f t="shared" si="203"/>
        <v>43574</v>
      </c>
      <c r="CB392">
        <f t="shared" si="204"/>
        <v>506205</v>
      </c>
      <c r="CC392" t="e">
        <f t="shared" si="205"/>
        <v>#REF!</v>
      </c>
      <c r="CD392" t="e">
        <f t="shared" si="181"/>
        <v>#REF!</v>
      </c>
      <c r="CE392" t="str">
        <f t="shared" si="206"/>
        <v>JPBG  - Oracle Corporation Japan</v>
      </c>
      <c r="CF392" t="str">
        <f t="shared" si="207"/>
        <v/>
      </c>
      <c r="CG392" t="str">
        <f t="shared" si="208"/>
        <v/>
      </c>
    </row>
    <row r="393" spans="1:85">
      <c r="A393" t="s">
        <v>51</v>
      </c>
      <c r="B393">
        <v>1043531</v>
      </c>
      <c r="C393" t="s">
        <v>2800</v>
      </c>
      <c r="D393" t="s">
        <v>2742</v>
      </c>
      <c r="E393" t="s">
        <v>54</v>
      </c>
      <c r="F393" t="s">
        <v>2060</v>
      </c>
      <c r="G393" t="s">
        <v>2743</v>
      </c>
      <c r="H393" t="s">
        <v>2743</v>
      </c>
      <c r="I393" t="s">
        <v>55</v>
      </c>
      <c r="J393" t="s">
        <v>2062</v>
      </c>
      <c r="K393" t="s">
        <v>2744</v>
      </c>
      <c r="L393" t="s">
        <v>2744</v>
      </c>
      <c r="M393" s="217">
        <v>506355</v>
      </c>
      <c r="N393" t="s">
        <v>123</v>
      </c>
      <c r="O393" t="s">
        <v>158</v>
      </c>
      <c r="P393" t="str">
        <f t="shared" si="182"/>
        <v>6</v>
      </c>
      <c r="Q393" s="149">
        <v>21630</v>
      </c>
      <c r="R393" t="s">
        <v>527</v>
      </c>
      <c r="S393" t="s">
        <v>528</v>
      </c>
      <c r="T393" t="s">
        <v>529</v>
      </c>
      <c r="U393" t="s">
        <v>61</v>
      </c>
      <c r="V393">
        <v>1094216</v>
      </c>
      <c r="W393" t="s">
        <v>2762</v>
      </c>
      <c r="X393" t="s">
        <v>2801</v>
      </c>
      <c r="Y393" s="95">
        <v>43282</v>
      </c>
      <c r="Z393" t="s">
        <v>63</v>
      </c>
      <c r="AA393" t="s">
        <v>118</v>
      </c>
      <c r="AB393" t="s">
        <v>162</v>
      </c>
      <c r="AC393" t="s">
        <v>4534</v>
      </c>
      <c r="AD393" t="s">
        <v>2803</v>
      </c>
      <c r="AF393" t="s">
        <v>2804</v>
      </c>
      <c r="AG393" t="s">
        <v>2751</v>
      </c>
      <c r="AI393" s="146" t="s">
        <v>5014</v>
      </c>
      <c r="AJ393" t="str">
        <f t="shared" si="183"/>
        <v>Active</v>
      </c>
      <c r="AK393">
        <f t="shared" si="184"/>
        <v>1043531</v>
      </c>
      <c r="AL393" t="str">
        <f t="shared" si="185"/>
        <v>三島 理恵</v>
      </c>
      <c r="AM393" s="155" t="e">
        <f>+VLOOKUP($AK393,#REF!,3,0)</f>
        <v>#REF!</v>
      </c>
      <c r="AN393" t="e">
        <f t="shared" si="186"/>
        <v>#REF!</v>
      </c>
      <c r="AO393" s="154" t="s">
        <v>54</v>
      </c>
      <c r="AP393" t="e">
        <f>VLOOKUP(AM393,#REF!,2,0)</f>
        <v>#REF!</v>
      </c>
      <c r="AQ393" t="e">
        <f>VLOOKUP(AM393,#REF!,3,0)</f>
        <v>#REF!</v>
      </c>
      <c r="AR393" t="e">
        <f>VLOOKUP(AM393,#REF!,4,0)</f>
        <v>#REF!</v>
      </c>
      <c r="AS393" t="str">
        <f t="shared" si="179"/>
        <v>Oracle Consulting Services</v>
      </c>
      <c r="AT393" t="e">
        <f>VLOOKUP(AM393,#REF!,6,0)</f>
        <v>#REF!</v>
      </c>
      <c r="AU393" t="e">
        <f>VLOOKUP(AM393,#REF!,7,0)</f>
        <v>#REF!</v>
      </c>
      <c r="AV393" t="e">
        <f>VLOOKUP(AM393,#REF!,8,0)</f>
        <v>#REF!</v>
      </c>
      <c r="AW393" s="155">
        <v>506205</v>
      </c>
      <c r="AX393" t="str">
        <f>VLOOKUP($BA393,Jobcodemaster!$A:$J,4,0)</f>
        <v>IC3</v>
      </c>
      <c r="AY393" t="str">
        <f>VLOOKUP($BA393,Jobcodemaster!$A:$J,5,0)</f>
        <v>L6</v>
      </c>
      <c r="AZ393" t="str">
        <f t="shared" si="187"/>
        <v>6</v>
      </c>
      <c r="BA393" s="155">
        <f t="shared" si="188"/>
        <v>21630</v>
      </c>
      <c r="BB393" t="str">
        <f>VLOOKUP($BA393,Jobcodemaster!$A:$J,7,0)</f>
        <v>21630.Consulting Solution Lead - IC3</v>
      </c>
      <c r="BC393" t="str">
        <f>VLOOKUP($BA393,Jobcodemaster!$A:$J,9,0)</f>
        <v>Consulting Solution Lead</v>
      </c>
      <c r="BD393" t="str">
        <f>VLOOKUP($BA393,Jobcodemaster!$A:$J,2,0)</f>
        <v>Solution</v>
      </c>
      <c r="BE393" t="str">
        <f>VLOOKUP($BA393,Jobcodemaster!$A:$J,3,0)</f>
        <v>B</v>
      </c>
      <c r="BF393" t="e">
        <f>VLOOKUP(AM393,#REF!,14,0)</f>
        <v>#REF!</v>
      </c>
      <c r="BG393" t="e">
        <f>VLOOKUP(AM393,#REF!,15,0)</f>
        <v>#REF!</v>
      </c>
      <c r="BH393" t="str">
        <f t="shared" si="189"/>
        <v>rie.mishima@oracle.com</v>
      </c>
      <c r="BI393" s="95">
        <f t="shared" si="190"/>
        <v>43282</v>
      </c>
      <c r="BJ393" t="str">
        <f t="shared" si="191"/>
        <v>C</v>
      </c>
      <c r="BK393" t="str">
        <f t="shared" si="192"/>
        <v>JP-Tokyo-Akasaka Office</v>
      </c>
      <c r="BL393" t="str">
        <f t="shared" si="193"/>
        <v>ACB</v>
      </c>
      <c r="BM393" t="str">
        <f t="shared" si="194"/>
        <v>ﾐｼﾏ ﾘｴ</v>
      </c>
      <c r="BN393" t="str">
        <f t="shared" si="195"/>
        <v>Rie Mishima</v>
      </c>
      <c r="BO393" s="164">
        <f t="shared" si="196"/>
        <v>0</v>
      </c>
      <c r="BP393" t="str">
        <f t="shared" si="197"/>
        <v>みしま りえ</v>
      </c>
      <c r="BQ393" t="e">
        <f>VLOOKUP(AM393,#REF!,12,0)</f>
        <v>#REF!</v>
      </c>
      <c r="BS393" s="173" t="str">
        <f t="shared" si="198"/>
        <v>Y</v>
      </c>
      <c r="BT393" s="173" t="str">
        <f t="shared" si="198"/>
        <v/>
      </c>
      <c r="BU393" s="173" t="str">
        <f t="shared" si="198"/>
        <v/>
      </c>
      <c r="BV393" s="173" t="str">
        <f t="shared" si="180"/>
        <v/>
      </c>
      <c r="BW393" s="173" t="e">
        <f t="shared" si="199"/>
        <v>#REF!</v>
      </c>
      <c r="BX393" s="173" t="str">
        <f t="shared" si="200"/>
        <v>Y</v>
      </c>
      <c r="BY393" s="174">
        <f t="shared" si="201"/>
        <v>1043531</v>
      </c>
      <c r="BZ393" t="str">
        <f t="shared" si="202"/>
        <v>rie.mishima@oracle.com</v>
      </c>
      <c r="CA393" s="214">
        <f t="shared" si="203"/>
        <v>43574</v>
      </c>
      <c r="CB393">
        <f t="shared" si="204"/>
        <v>506205</v>
      </c>
      <c r="CC393" t="e">
        <f t="shared" si="205"/>
        <v>#REF!</v>
      </c>
      <c r="CD393" t="e">
        <f t="shared" si="181"/>
        <v>#REF!</v>
      </c>
      <c r="CE393" t="str">
        <f t="shared" si="206"/>
        <v>JPBG  - Oracle Corporation Japan</v>
      </c>
      <c r="CF393" t="str">
        <f t="shared" si="207"/>
        <v/>
      </c>
      <c r="CG393" t="str">
        <f t="shared" si="208"/>
        <v/>
      </c>
    </row>
    <row r="394" spans="1:85">
      <c r="A394" t="s">
        <v>51</v>
      </c>
      <c r="B394">
        <v>1091297</v>
      </c>
      <c r="C394" t="s">
        <v>2806</v>
      </c>
      <c r="D394" t="s">
        <v>2742</v>
      </c>
      <c r="E394" t="s">
        <v>54</v>
      </c>
      <c r="F394" t="s">
        <v>2060</v>
      </c>
      <c r="G394" t="s">
        <v>2743</v>
      </c>
      <c r="H394" t="s">
        <v>2743</v>
      </c>
      <c r="I394" t="s">
        <v>55</v>
      </c>
      <c r="J394" t="s">
        <v>2062</v>
      </c>
      <c r="K394" t="s">
        <v>2744</v>
      </c>
      <c r="L394" t="s">
        <v>2744</v>
      </c>
      <c r="M394" s="217">
        <v>506355</v>
      </c>
      <c r="N394" t="s">
        <v>123</v>
      </c>
      <c r="O394" t="s">
        <v>158</v>
      </c>
      <c r="P394" t="str">
        <f t="shared" si="182"/>
        <v>6</v>
      </c>
      <c r="Q394" s="149">
        <v>21630</v>
      </c>
      <c r="R394" t="s">
        <v>527</v>
      </c>
      <c r="S394" t="s">
        <v>528</v>
      </c>
      <c r="T394" t="s">
        <v>529</v>
      </c>
      <c r="U394" t="s">
        <v>61</v>
      </c>
      <c r="V394">
        <v>1094216</v>
      </c>
      <c r="W394" t="s">
        <v>2762</v>
      </c>
      <c r="X394" t="s">
        <v>2807</v>
      </c>
      <c r="Y394" s="95">
        <v>43525</v>
      </c>
      <c r="Z394" t="s">
        <v>63</v>
      </c>
      <c r="AA394" t="s">
        <v>118</v>
      </c>
      <c r="AB394" t="s">
        <v>162</v>
      </c>
      <c r="AC394" t="s">
        <v>4535</v>
      </c>
      <c r="AD394" t="s">
        <v>2809</v>
      </c>
      <c r="AF394" t="s">
        <v>4536</v>
      </c>
      <c r="AG394" t="s">
        <v>2751</v>
      </c>
      <c r="AI394" s="146" t="s">
        <v>5014</v>
      </c>
      <c r="AJ394" t="str">
        <f t="shared" si="183"/>
        <v>Active</v>
      </c>
      <c r="AK394">
        <f t="shared" si="184"/>
        <v>1091297</v>
      </c>
      <c r="AL394" t="str">
        <f t="shared" si="185"/>
        <v>花井 美穂</v>
      </c>
      <c r="AM394" s="155" t="e">
        <f>+VLOOKUP($AK394,#REF!,3,0)</f>
        <v>#REF!</v>
      </c>
      <c r="AN394" t="e">
        <f t="shared" si="186"/>
        <v>#REF!</v>
      </c>
      <c r="AO394" s="154" t="s">
        <v>54</v>
      </c>
      <c r="AP394" t="e">
        <f>VLOOKUP(AM394,#REF!,2,0)</f>
        <v>#REF!</v>
      </c>
      <c r="AQ394" t="e">
        <f>VLOOKUP(AM394,#REF!,3,0)</f>
        <v>#REF!</v>
      </c>
      <c r="AR394" t="e">
        <f>VLOOKUP(AM394,#REF!,4,0)</f>
        <v>#REF!</v>
      </c>
      <c r="AS394" t="str">
        <f t="shared" si="179"/>
        <v>Oracle Consulting Services</v>
      </c>
      <c r="AT394" t="e">
        <f>VLOOKUP(AM394,#REF!,6,0)</f>
        <v>#REF!</v>
      </c>
      <c r="AU394" t="e">
        <f>VLOOKUP(AM394,#REF!,7,0)</f>
        <v>#REF!</v>
      </c>
      <c r="AV394" t="e">
        <f>VLOOKUP(AM394,#REF!,8,0)</f>
        <v>#REF!</v>
      </c>
      <c r="AW394" s="155">
        <v>506205</v>
      </c>
      <c r="AX394" t="str">
        <f>VLOOKUP($BA394,Jobcodemaster!$A:$J,4,0)</f>
        <v>IC3</v>
      </c>
      <c r="AY394" t="str">
        <f>VLOOKUP($BA394,Jobcodemaster!$A:$J,5,0)</f>
        <v>L6</v>
      </c>
      <c r="AZ394" t="str">
        <f t="shared" si="187"/>
        <v>6</v>
      </c>
      <c r="BA394" s="155">
        <f t="shared" si="188"/>
        <v>21630</v>
      </c>
      <c r="BB394" t="str">
        <f>VLOOKUP($BA394,Jobcodemaster!$A:$J,7,0)</f>
        <v>21630.Consulting Solution Lead - IC3</v>
      </c>
      <c r="BC394" t="str">
        <f>VLOOKUP($BA394,Jobcodemaster!$A:$J,9,0)</f>
        <v>Consulting Solution Lead</v>
      </c>
      <c r="BD394" t="str">
        <f>VLOOKUP($BA394,Jobcodemaster!$A:$J,2,0)</f>
        <v>Solution</v>
      </c>
      <c r="BE394" t="str">
        <f>VLOOKUP($BA394,Jobcodemaster!$A:$J,3,0)</f>
        <v>B</v>
      </c>
      <c r="BF394" t="e">
        <f>VLOOKUP(AM394,#REF!,14,0)</f>
        <v>#REF!</v>
      </c>
      <c r="BG394" t="e">
        <f>VLOOKUP(AM394,#REF!,15,0)</f>
        <v>#REF!</v>
      </c>
      <c r="BH394" t="str">
        <f t="shared" si="189"/>
        <v>miho.hanai@oracle.com</v>
      </c>
      <c r="BI394" s="95">
        <f t="shared" si="190"/>
        <v>43525</v>
      </c>
      <c r="BJ394" t="str">
        <f t="shared" si="191"/>
        <v>C</v>
      </c>
      <c r="BK394" t="str">
        <f t="shared" si="192"/>
        <v>JP-Tokyo-Akasaka Office</v>
      </c>
      <c r="BL394" t="str">
        <f t="shared" si="193"/>
        <v>ACB</v>
      </c>
      <c r="BM394" t="str">
        <f t="shared" si="194"/>
        <v>ﾊﾅｲ ﾐﾎ</v>
      </c>
      <c r="BN394" t="str">
        <f t="shared" si="195"/>
        <v>Miho Hanai</v>
      </c>
      <c r="BO394" s="164">
        <f t="shared" si="196"/>
        <v>0</v>
      </c>
      <c r="BP394" t="str">
        <f t="shared" si="197"/>
        <v>はない みほ</v>
      </c>
      <c r="BQ394" t="e">
        <f>VLOOKUP(AM394,#REF!,12,0)</f>
        <v>#REF!</v>
      </c>
      <c r="BS394" s="173" t="str">
        <f t="shared" si="198"/>
        <v>Y</v>
      </c>
      <c r="BT394" s="173" t="str">
        <f t="shared" si="198"/>
        <v/>
      </c>
      <c r="BU394" s="173" t="str">
        <f t="shared" si="198"/>
        <v/>
      </c>
      <c r="BV394" s="173" t="str">
        <f t="shared" si="180"/>
        <v/>
      </c>
      <c r="BW394" s="173" t="e">
        <f t="shared" si="199"/>
        <v>#REF!</v>
      </c>
      <c r="BX394" s="173" t="str">
        <f t="shared" si="200"/>
        <v>Y</v>
      </c>
      <c r="BY394" s="174">
        <f t="shared" si="201"/>
        <v>1091297</v>
      </c>
      <c r="BZ394" t="str">
        <f t="shared" si="202"/>
        <v>miho.hanai@oracle.com</v>
      </c>
      <c r="CA394" s="214">
        <f t="shared" si="203"/>
        <v>43574</v>
      </c>
      <c r="CB394">
        <f t="shared" si="204"/>
        <v>506205</v>
      </c>
      <c r="CC394" t="e">
        <f t="shared" si="205"/>
        <v>#REF!</v>
      </c>
      <c r="CD394" t="e">
        <f t="shared" si="181"/>
        <v>#REF!</v>
      </c>
      <c r="CE394" t="str">
        <f t="shared" si="206"/>
        <v>JPBG  - Oracle Corporation Japan</v>
      </c>
      <c r="CF394" t="str">
        <f t="shared" si="207"/>
        <v/>
      </c>
      <c r="CG394" t="str">
        <f t="shared" si="208"/>
        <v/>
      </c>
    </row>
    <row r="395" spans="1:85">
      <c r="A395" t="s">
        <v>51</v>
      </c>
      <c r="B395">
        <v>3629</v>
      </c>
      <c r="C395" t="s">
        <v>2812</v>
      </c>
      <c r="D395" t="s">
        <v>2742</v>
      </c>
      <c r="E395" t="s">
        <v>54</v>
      </c>
      <c r="F395" t="s">
        <v>2060</v>
      </c>
      <c r="G395" t="s">
        <v>2743</v>
      </c>
      <c r="H395" t="s">
        <v>2743</v>
      </c>
      <c r="I395" t="s">
        <v>55</v>
      </c>
      <c r="J395" t="s">
        <v>2062</v>
      </c>
      <c r="K395" t="s">
        <v>2744</v>
      </c>
      <c r="L395" t="s">
        <v>2744</v>
      </c>
      <c r="M395" s="217">
        <v>506355</v>
      </c>
      <c r="N395" t="s">
        <v>123</v>
      </c>
      <c r="O395" t="s">
        <v>124</v>
      </c>
      <c r="P395" t="str">
        <f t="shared" si="182"/>
        <v>5</v>
      </c>
      <c r="Q395" s="149">
        <v>20515</v>
      </c>
      <c r="R395" t="s">
        <v>432</v>
      </c>
      <c r="S395" t="s">
        <v>433</v>
      </c>
      <c r="T395" t="s">
        <v>368</v>
      </c>
      <c r="U395" t="s">
        <v>61</v>
      </c>
      <c r="V395">
        <v>1094216</v>
      </c>
      <c r="W395" t="s">
        <v>2762</v>
      </c>
      <c r="X395" t="s">
        <v>2813</v>
      </c>
      <c r="Y395" s="95">
        <v>39479</v>
      </c>
      <c r="Z395" t="s">
        <v>63</v>
      </c>
      <c r="AA395" t="s">
        <v>118</v>
      </c>
      <c r="AB395" t="s">
        <v>162</v>
      </c>
      <c r="AC395" t="s">
        <v>4537</v>
      </c>
      <c r="AD395" t="s">
        <v>2815</v>
      </c>
      <c r="AF395" t="s">
        <v>2816</v>
      </c>
      <c r="AG395" t="s">
        <v>2751</v>
      </c>
      <c r="AI395" s="146" t="s">
        <v>5014</v>
      </c>
      <c r="AJ395" t="str">
        <f t="shared" si="183"/>
        <v>Active</v>
      </c>
      <c r="AK395">
        <f t="shared" si="184"/>
        <v>3629</v>
      </c>
      <c r="AL395" t="str">
        <f t="shared" si="185"/>
        <v>野村 貴光</v>
      </c>
      <c r="AM395" s="155" t="e">
        <f>+VLOOKUP($AK395,#REF!,3,0)</f>
        <v>#REF!</v>
      </c>
      <c r="AN395" t="e">
        <f t="shared" si="186"/>
        <v>#REF!</v>
      </c>
      <c r="AO395" s="154" t="s">
        <v>54</v>
      </c>
      <c r="AP395" t="e">
        <f>VLOOKUP(AM395,#REF!,2,0)</f>
        <v>#REF!</v>
      </c>
      <c r="AQ395" t="e">
        <f>VLOOKUP(AM395,#REF!,3,0)</f>
        <v>#REF!</v>
      </c>
      <c r="AR395" t="e">
        <f>VLOOKUP(AM395,#REF!,4,0)</f>
        <v>#REF!</v>
      </c>
      <c r="AS395" t="str">
        <f t="shared" si="179"/>
        <v>Oracle Consulting Services</v>
      </c>
      <c r="AT395" t="e">
        <f>VLOOKUP(AM395,#REF!,6,0)</f>
        <v>#REF!</v>
      </c>
      <c r="AU395" t="e">
        <f>VLOOKUP(AM395,#REF!,7,0)</f>
        <v>#REF!</v>
      </c>
      <c r="AV395" t="e">
        <f>VLOOKUP(AM395,#REF!,8,0)</f>
        <v>#REF!</v>
      </c>
      <c r="AW395" s="155">
        <v>506205</v>
      </c>
      <c r="AX395" t="str">
        <f>VLOOKUP($BA395,Jobcodemaster!$A:$J,4,0)</f>
        <v>IC3</v>
      </c>
      <c r="AY395" t="str">
        <f>VLOOKUP($BA395,Jobcodemaster!$A:$J,5,0)</f>
        <v>L5</v>
      </c>
      <c r="AZ395" t="str">
        <f t="shared" si="187"/>
        <v>5</v>
      </c>
      <c r="BA395" s="155">
        <f t="shared" si="188"/>
        <v>20515</v>
      </c>
      <c r="BB395" t="str">
        <f>VLOOKUP($BA395,Jobcodemaster!$A:$J,7,0)</f>
        <v>20515.Principal Consultant - IC3</v>
      </c>
      <c r="BC395" t="str">
        <f>VLOOKUP($BA395,Jobcodemaster!$A:$J,9,0)</f>
        <v>Principal Consultant</v>
      </c>
      <c r="BD395" t="str">
        <f>VLOOKUP($BA395,Jobcodemaster!$A:$J,2,0)</f>
        <v>Delivery</v>
      </c>
      <c r="BE395" t="str">
        <f>VLOOKUP($BA395,Jobcodemaster!$A:$J,3,0)</f>
        <v>B</v>
      </c>
      <c r="BF395" t="e">
        <f>VLOOKUP(AM395,#REF!,14,0)</f>
        <v>#REF!</v>
      </c>
      <c r="BG395" t="e">
        <f>VLOOKUP(AM395,#REF!,15,0)</f>
        <v>#REF!</v>
      </c>
      <c r="BH395" t="str">
        <f t="shared" si="189"/>
        <v>takamitsu.nomura@oracle.com</v>
      </c>
      <c r="BI395" s="95">
        <f t="shared" si="190"/>
        <v>39479</v>
      </c>
      <c r="BJ395" t="str">
        <f t="shared" si="191"/>
        <v>C</v>
      </c>
      <c r="BK395" t="str">
        <f t="shared" si="192"/>
        <v>JP-Tokyo-Akasaka Office</v>
      </c>
      <c r="BL395" t="str">
        <f t="shared" si="193"/>
        <v>ACB</v>
      </c>
      <c r="BM395" t="str">
        <f t="shared" si="194"/>
        <v>ﾉﾑﾗ ﾀｶﾐﾂ</v>
      </c>
      <c r="BN395" t="str">
        <f t="shared" si="195"/>
        <v>Takamitsu Nomura</v>
      </c>
      <c r="BO395" s="164">
        <f t="shared" si="196"/>
        <v>0</v>
      </c>
      <c r="BP395" t="str">
        <f t="shared" si="197"/>
        <v>のむら たかみつ</v>
      </c>
      <c r="BQ395" t="e">
        <f>VLOOKUP(AM395,#REF!,12,0)</f>
        <v>#REF!</v>
      </c>
      <c r="BS395" s="173" t="str">
        <f t="shared" si="198"/>
        <v>Y</v>
      </c>
      <c r="BT395" s="173" t="str">
        <f t="shared" si="198"/>
        <v/>
      </c>
      <c r="BU395" s="173" t="str">
        <f t="shared" si="198"/>
        <v/>
      </c>
      <c r="BV395" s="173" t="str">
        <f t="shared" si="180"/>
        <v/>
      </c>
      <c r="BW395" s="173" t="e">
        <f t="shared" si="199"/>
        <v>#REF!</v>
      </c>
      <c r="BX395" s="173" t="str">
        <f t="shared" si="200"/>
        <v>Y</v>
      </c>
      <c r="BY395" s="174">
        <f t="shared" si="201"/>
        <v>3629</v>
      </c>
      <c r="BZ395" t="str">
        <f t="shared" si="202"/>
        <v>takamitsu.nomura@oracle.com</v>
      </c>
      <c r="CA395" s="214">
        <f t="shared" si="203"/>
        <v>43574</v>
      </c>
      <c r="CB395">
        <f t="shared" si="204"/>
        <v>506205</v>
      </c>
      <c r="CC395" t="e">
        <f t="shared" si="205"/>
        <v>#REF!</v>
      </c>
      <c r="CD395" t="e">
        <f t="shared" si="181"/>
        <v>#REF!</v>
      </c>
      <c r="CE395" t="str">
        <f t="shared" si="206"/>
        <v>JPBG  - Oracle Corporation Japan</v>
      </c>
      <c r="CF395" t="str">
        <f t="shared" si="207"/>
        <v/>
      </c>
      <c r="CG395" t="str">
        <f t="shared" si="208"/>
        <v/>
      </c>
    </row>
    <row r="396" spans="1:85">
      <c r="A396" t="s">
        <v>51</v>
      </c>
      <c r="B396">
        <v>1009707</v>
      </c>
      <c r="C396" t="s">
        <v>2818</v>
      </c>
      <c r="D396" t="s">
        <v>2742</v>
      </c>
      <c r="E396" t="s">
        <v>54</v>
      </c>
      <c r="F396" t="s">
        <v>2060</v>
      </c>
      <c r="G396" t="s">
        <v>2743</v>
      </c>
      <c r="H396" t="s">
        <v>2743</v>
      </c>
      <c r="I396" t="s">
        <v>55</v>
      </c>
      <c r="J396" t="s">
        <v>2062</v>
      </c>
      <c r="K396" t="s">
        <v>2744</v>
      </c>
      <c r="L396" t="s">
        <v>2744</v>
      </c>
      <c r="M396" s="217">
        <v>506355</v>
      </c>
      <c r="N396" t="s">
        <v>123</v>
      </c>
      <c r="O396" t="s">
        <v>124</v>
      </c>
      <c r="P396" t="str">
        <f t="shared" si="182"/>
        <v>5</v>
      </c>
      <c r="Q396" s="149">
        <v>20515</v>
      </c>
      <c r="R396" t="s">
        <v>432</v>
      </c>
      <c r="S396" t="s">
        <v>433</v>
      </c>
      <c r="T396" t="s">
        <v>368</v>
      </c>
      <c r="U396" t="s">
        <v>61</v>
      </c>
      <c r="V396">
        <v>1094216</v>
      </c>
      <c r="W396" t="s">
        <v>2762</v>
      </c>
      <c r="X396" t="s">
        <v>2819</v>
      </c>
      <c r="Y396" s="95">
        <v>43115</v>
      </c>
      <c r="Z396" t="s">
        <v>63</v>
      </c>
      <c r="AA396" t="s">
        <v>118</v>
      </c>
      <c r="AB396" t="s">
        <v>162</v>
      </c>
      <c r="AC396" t="s">
        <v>4538</v>
      </c>
      <c r="AD396" t="s">
        <v>2821</v>
      </c>
      <c r="AF396" t="s">
        <v>2822</v>
      </c>
      <c r="AG396" t="s">
        <v>2751</v>
      </c>
      <c r="AI396" s="146" t="s">
        <v>5014</v>
      </c>
      <c r="AJ396" t="str">
        <f t="shared" si="183"/>
        <v>Active</v>
      </c>
      <c r="AK396">
        <f t="shared" si="184"/>
        <v>1009707</v>
      </c>
      <c r="AL396" t="str">
        <f t="shared" si="185"/>
        <v>桑原 翔太郎</v>
      </c>
      <c r="AM396" s="155" t="e">
        <f>+VLOOKUP($AK396,#REF!,3,0)</f>
        <v>#REF!</v>
      </c>
      <c r="AN396" t="e">
        <f t="shared" si="186"/>
        <v>#REF!</v>
      </c>
      <c r="AO396" s="154" t="s">
        <v>54</v>
      </c>
      <c r="AP396" t="e">
        <f>VLOOKUP(AM396,#REF!,2,0)</f>
        <v>#REF!</v>
      </c>
      <c r="AQ396" t="e">
        <f>VLOOKUP(AM396,#REF!,3,0)</f>
        <v>#REF!</v>
      </c>
      <c r="AR396" t="e">
        <f>VLOOKUP(AM396,#REF!,4,0)</f>
        <v>#REF!</v>
      </c>
      <c r="AS396" t="str">
        <f t="shared" si="179"/>
        <v>Oracle Consulting Services</v>
      </c>
      <c r="AT396" t="e">
        <f>VLOOKUP(AM396,#REF!,6,0)</f>
        <v>#REF!</v>
      </c>
      <c r="AU396" t="e">
        <f>VLOOKUP(AM396,#REF!,7,0)</f>
        <v>#REF!</v>
      </c>
      <c r="AV396" t="e">
        <f>VLOOKUP(AM396,#REF!,8,0)</f>
        <v>#REF!</v>
      </c>
      <c r="AW396" s="155">
        <v>506205</v>
      </c>
      <c r="AX396" t="str">
        <f>VLOOKUP($BA396,Jobcodemaster!$A:$J,4,0)</f>
        <v>IC3</v>
      </c>
      <c r="AY396" t="str">
        <f>VLOOKUP($BA396,Jobcodemaster!$A:$J,5,0)</f>
        <v>L5</v>
      </c>
      <c r="AZ396" t="str">
        <f t="shared" si="187"/>
        <v>5</v>
      </c>
      <c r="BA396" s="155">
        <f t="shared" si="188"/>
        <v>20515</v>
      </c>
      <c r="BB396" t="str">
        <f>VLOOKUP($BA396,Jobcodemaster!$A:$J,7,0)</f>
        <v>20515.Principal Consultant - IC3</v>
      </c>
      <c r="BC396" t="str">
        <f>VLOOKUP($BA396,Jobcodemaster!$A:$J,9,0)</f>
        <v>Principal Consultant</v>
      </c>
      <c r="BD396" t="str">
        <f>VLOOKUP($BA396,Jobcodemaster!$A:$J,2,0)</f>
        <v>Delivery</v>
      </c>
      <c r="BE396" t="str">
        <f>VLOOKUP($BA396,Jobcodemaster!$A:$J,3,0)</f>
        <v>B</v>
      </c>
      <c r="BF396" t="e">
        <f>VLOOKUP(AM396,#REF!,14,0)</f>
        <v>#REF!</v>
      </c>
      <c r="BG396" t="e">
        <f>VLOOKUP(AM396,#REF!,15,0)</f>
        <v>#REF!</v>
      </c>
      <c r="BH396" t="str">
        <f t="shared" si="189"/>
        <v>shotaro.kuwabara@oracle.com</v>
      </c>
      <c r="BI396" s="95">
        <f t="shared" si="190"/>
        <v>43115</v>
      </c>
      <c r="BJ396" t="str">
        <f t="shared" si="191"/>
        <v>C</v>
      </c>
      <c r="BK396" t="str">
        <f t="shared" si="192"/>
        <v>JP-Tokyo-Akasaka Office</v>
      </c>
      <c r="BL396" t="str">
        <f t="shared" si="193"/>
        <v>ACB</v>
      </c>
      <c r="BM396" t="str">
        <f t="shared" si="194"/>
        <v>ｸﾜﾊﾞﾗ ｼｮｳﾀﾛｳ</v>
      </c>
      <c r="BN396" t="str">
        <f t="shared" si="195"/>
        <v>Shotaro Kuwabara</v>
      </c>
      <c r="BO396" s="164">
        <f t="shared" si="196"/>
        <v>0</v>
      </c>
      <c r="BP396" t="str">
        <f t="shared" si="197"/>
        <v>くわばら しょうたろう</v>
      </c>
      <c r="BQ396" t="e">
        <f>VLOOKUP(AM396,#REF!,12,0)</f>
        <v>#REF!</v>
      </c>
      <c r="BS396" s="173" t="str">
        <f t="shared" si="198"/>
        <v>Y</v>
      </c>
      <c r="BT396" s="173" t="str">
        <f t="shared" si="198"/>
        <v/>
      </c>
      <c r="BU396" s="173" t="str">
        <f t="shared" si="198"/>
        <v/>
      </c>
      <c r="BV396" s="173" t="str">
        <f t="shared" si="180"/>
        <v/>
      </c>
      <c r="BW396" s="173" t="e">
        <f t="shared" si="199"/>
        <v>#REF!</v>
      </c>
      <c r="BX396" s="173" t="str">
        <f t="shared" si="200"/>
        <v>Y</v>
      </c>
      <c r="BY396" s="174">
        <f t="shared" si="201"/>
        <v>1009707</v>
      </c>
      <c r="BZ396" t="str">
        <f t="shared" si="202"/>
        <v>shotaro.kuwabara@oracle.com</v>
      </c>
      <c r="CA396" s="214">
        <f t="shared" si="203"/>
        <v>43574</v>
      </c>
      <c r="CB396">
        <f t="shared" si="204"/>
        <v>506205</v>
      </c>
      <c r="CC396" t="e">
        <f t="shared" si="205"/>
        <v>#REF!</v>
      </c>
      <c r="CD396" t="e">
        <f t="shared" si="181"/>
        <v>#REF!</v>
      </c>
      <c r="CE396" t="str">
        <f t="shared" si="206"/>
        <v>JPBG  - Oracle Corporation Japan</v>
      </c>
      <c r="CF396" t="str">
        <f t="shared" si="207"/>
        <v/>
      </c>
      <c r="CG396" t="str">
        <f t="shared" si="208"/>
        <v/>
      </c>
    </row>
    <row r="397" spans="1:85">
      <c r="A397" t="s">
        <v>51</v>
      </c>
      <c r="B397">
        <v>1027412</v>
      </c>
      <c r="C397" t="s">
        <v>2824</v>
      </c>
      <c r="D397" t="s">
        <v>2742</v>
      </c>
      <c r="E397" t="s">
        <v>54</v>
      </c>
      <c r="F397" t="s">
        <v>2060</v>
      </c>
      <c r="G397" t="s">
        <v>2743</v>
      </c>
      <c r="H397" t="s">
        <v>2743</v>
      </c>
      <c r="I397" t="s">
        <v>55</v>
      </c>
      <c r="J397" t="s">
        <v>2062</v>
      </c>
      <c r="K397" t="s">
        <v>2744</v>
      </c>
      <c r="L397" t="s">
        <v>2744</v>
      </c>
      <c r="M397" s="217">
        <v>506355</v>
      </c>
      <c r="N397" t="s">
        <v>123</v>
      </c>
      <c r="O397" t="s">
        <v>124</v>
      </c>
      <c r="P397" t="str">
        <f t="shared" si="182"/>
        <v>5</v>
      </c>
      <c r="Q397" s="149">
        <v>20515</v>
      </c>
      <c r="R397" t="s">
        <v>432</v>
      </c>
      <c r="S397" t="s">
        <v>433</v>
      </c>
      <c r="T397" t="s">
        <v>368</v>
      </c>
      <c r="U397" t="s">
        <v>61</v>
      </c>
      <c r="V397">
        <v>1094216</v>
      </c>
      <c r="W397" t="s">
        <v>2762</v>
      </c>
      <c r="X397" t="s">
        <v>2825</v>
      </c>
      <c r="Y397" s="95">
        <v>43205</v>
      </c>
      <c r="Z397" t="s">
        <v>63</v>
      </c>
      <c r="AA397" t="s">
        <v>118</v>
      </c>
      <c r="AB397" t="s">
        <v>162</v>
      </c>
      <c r="AC397" t="s">
        <v>4539</v>
      </c>
      <c r="AD397" t="s">
        <v>2827</v>
      </c>
      <c r="AF397" t="s">
        <v>2828</v>
      </c>
      <c r="AG397" t="s">
        <v>2751</v>
      </c>
      <c r="AI397" s="146" t="s">
        <v>5014</v>
      </c>
      <c r="AJ397" t="str">
        <f t="shared" si="183"/>
        <v>Active</v>
      </c>
      <c r="AK397">
        <f t="shared" si="184"/>
        <v>1027412</v>
      </c>
      <c r="AL397" t="str">
        <f t="shared" si="185"/>
        <v>姜 鵬</v>
      </c>
      <c r="AM397" s="155" t="e">
        <f>+VLOOKUP($AK397,#REF!,3,0)</f>
        <v>#REF!</v>
      </c>
      <c r="AN397" t="e">
        <f t="shared" si="186"/>
        <v>#REF!</v>
      </c>
      <c r="AO397" s="154" t="s">
        <v>54</v>
      </c>
      <c r="AP397" t="e">
        <f>VLOOKUP(AM397,#REF!,2,0)</f>
        <v>#REF!</v>
      </c>
      <c r="AQ397" t="e">
        <f>VLOOKUP(AM397,#REF!,3,0)</f>
        <v>#REF!</v>
      </c>
      <c r="AR397" t="e">
        <f>VLOOKUP(AM397,#REF!,4,0)</f>
        <v>#REF!</v>
      </c>
      <c r="AS397" t="str">
        <f t="shared" si="179"/>
        <v>Oracle Consulting Services</v>
      </c>
      <c r="AT397" t="e">
        <f>VLOOKUP(AM397,#REF!,6,0)</f>
        <v>#REF!</v>
      </c>
      <c r="AU397" t="e">
        <f>VLOOKUP(AM397,#REF!,7,0)</f>
        <v>#REF!</v>
      </c>
      <c r="AV397" t="e">
        <f>VLOOKUP(AM397,#REF!,8,0)</f>
        <v>#REF!</v>
      </c>
      <c r="AW397" s="155">
        <v>506205</v>
      </c>
      <c r="AX397" t="str">
        <f>VLOOKUP($BA397,Jobcodemaster!$A:$J,4,0)</f>
        <v>IC3</v>
      </c>
      <c r="AY397" t="str">
        <f>VLOOKUP($BA397,Jobcodemaster!$A:$J,5,0)</f>
        <v>L5</v>
      </c>
      <c r="AZ397" t="str">
        <f t="shared" si="187"/>
        <v>5</v>
      </c>
      <c r="BA397" s="155">
        <f t="shared" si="188"/>
        <v>20515</v>
      </c>
      <c r="BB397" t="str">
        <f>VLOOKUP($BA397,Jobcodemaster!$A:$J,7,0)</f>
        <v>20515.Principal Consultant - IC3</v>
      </c>
      <c r="BC397" t="str">
        <f>VLOOKUP($BA397,Jobcodemaster!$A:$J,9,0)</f>
        <v>Principal Consultant</v>
      </c>
      <c r="BD397" t="str">
        <f>VLOOKUP($BA397,Jobcodemaster!$A:$J,2,0)</f>
        <v>Delivery</v>
      </c>
      <c r="BE397" t="str">
        <f>VLOOKUP($BA397,Jobcodemaster!$A:$J,3,0)</f>
        <v>B</v>
      </c>
      <c r="BF397" t="e">
        <f>VLOOKUP(AM397,#REF!,14,0)</f>
        <v>#REF!</v>
      </c>
      <c r="BG397" t="e">
        <f>VLOOKUP(AM397,#REF!,15,0)</f>
        <v>#REF!</v>
      </c>
      <c r="BH397" t="str">
        <f t="shared" si="189"/>
        <v>peng.j.jiang@oracle.com</v>
      </c>
      <c r="BI397" s="95">
        <f t="shared" si="190"/>
        <v>43205</v>
      </c>
      <c r="BJ397" t="str">
        <f t="shared" si="191"/>
        <v>C</v>
      </c>
      <c r="BK397" t="str">
        <f t="shared" si="192"/>
        <v>JP-Tokyo-Akasaka Office</v>
      </c>
      <c r="BL397" t="str">
        <f t="shared" si="193"/>
        <v>ACB</v>
      </c>
      <c r="BM397" t="str">
        <f t="shared" si="194"/>
        <v>ｼﾞｬﾝ ﾍﾟﾝ</v>
      </c>
      <c r="BN397" t="str">
        <f t="shared" si="195"/>
        <v>Peng Jiang</v>
      </c>
      <c r="BO397" s="164">
        <f t="shared" si="196"/>
        <v>0</v>
      </c>
      <c r="BP397" t="str">
        <f t="shared" si="197"/>
        <v>じゃん ぺん</v>
      </c>
      <c r="BQ397" t="e">
        <f>VLOOKUP(AM397,#REF!,12,0)</f>
        <v>#REF!</v>
      </c>
      <c r="BS397" s="173" t="str">
        <f t="shared" si="198"/>
        <v>Y</v>
      </c>
      <c r="BT397" s="173" t="str">
        <f t="shared" si="198"/>
        <v/>
      </c>
      <c r="BU397" s="173" t="str">
        <f t="shared" si="198"/>
        <v/>
      </c>
      <c r="BV397" s="173" t="str">
        <f t="shared" si="180"/>
        <v/>
      </c>
      <c r="BW397" s="173" t="e">
        <f t="shared" si="199"/>
        <v>#REF!</v>
      </c>
      <c r="BX397" s="173" t="str">
        <f t="shared" si="200"/>
        <v>Y</v>
      </c>
      <c r="BY397" s="174">
        <f t="shared" si="201"/>
        <v>1027412</v>
      </c>
      <c r="BZ397" t="str">
        <f t="shared" si="202"/>
        <v>peng.j.jiang@oracle.com</v>
      </c>
      <c r="CA397" s="214">
        <f t="shared" si="203"/>
        <v>43574</v>
      </c>
      <c r="CB397">
        <f t="shared" si="204"/>
        <v>506205</v>
      </c>
      <c r="CC397" t="e">
        <f t="shared" si="205"/>
        <v>#REF!</v>
      </c>
      <c r="CD397" t="e">
        <f t="shared" si="181"/>
        <v>#REF!</v>
      </c>
      <c r="CE397" t="str">
        <f t="shared" si="206"/>
        <v>JPBG  - Oracle Corporation Japan</v>
      </c>
      <c r="CF397" t="str">
        <f t="shared" si="207"/>
        <v/>
      </c>
      <c r="CG397" t="str">
        <f t="shared" si="208"/>
        <v/>
      </c>
    </row>
    <row r="398" spans="1:85">
      <c r="A398" t="s">
        <v>51</v>
      </c>
      <c r="B398">
        <v>1068187</v>
      </c>
      <c r="C398" t="s">
        <v>2830</v>
      </c>
      <c r="D398" t="s">
        <v>2742</v>
      </c>
      <c r="E398" t="s">
        <v>54</v>
      </c>
      <c r="F398" t="s">
        <v>2060</v>
      </c>
      <c r="G398" t="s">
        <v>2743</v>
      </c>
      <c r="H398" t="s">
        <v>2743</v>
      </c>
      <c r="I398" t="s">
        <v>55</v>
      </c>
      <c r="J398" t="s">
        <v>2062</v>
      </c>
      <c r="K398" t="s">
        <v>2744</v>
      </c>
      <c r="L398" t="s">
        <v>2744</v>
      </c>
      <c r="M398" s="217">
        <v>506355</v>
      </c>
      <c r="N398" t="s">
        <v>123</v>
      </c>
      <c r="O398" t="s">
        <v>124</v>
      </c>
      <c r="P398" t="str">
        <f t="shared" si="182"/>
        <v>5</v>
      </c>
      <c r="Q398" s="149">
        <v>20515</v>
      </c>
      <c r="R398" t="s">
        <v>432</v>
      </c>
      <c r="S398" t="s">
        <v>433</v>
      </c>
      <c r="T398" t="s">
        <v>368</v>
      </c>
      <c r="U398" t="s">
        <v>61</v>
      </c>
      <c r="V398">
        <v>1094216</v>
      </c>
      <c r="W398" t="s">
        <v>2762</v>
      </c>
      <c r="X398" t="s">
        <v>2831</v>
      </c>
      <c r="Y398" s="95">
        <v>43405</v>
      </c>
      <c r="Z398" t="s">
        <v>63</v>
      </c>
      <c r="AA398" t="s">
        <v>118</v>
      </c>
      <c r="AB398" t="s">
        <v>162</v>
      </c>
      <c r="AC398" t="s">
        <v>4540</v>
      </c>
      <c r="AD398" t="s">
        <v>2833</v>
      </c>
      <c r="AF398" t="s">
        <v>4541</v>
      </c>
      <c r="AG398" t="s">
        <v>2751</v>
      </c>
      <c r="AI398" s="146" t="s">
        <v>5014</v>
      </c>
      <c r="AJ398" t="str">
        <f t="shared" si="183"/>
        <v>Active</v>
      </c>
      <c r="AK398">
        <f t="shared" si="184"/>
        <v>1068187</v>
      </c>
      <c r="AL398" t="str">
        <f t="shared" si="185"/>
        <v>酒見 亮</v>
      </c>
      <c r="AM398" s="155" t="e">
        <f>+VLOOKUP($AK398,#REF!,3,0)</f>
        <v>#REF!</v>
      </c>
      <c r="AN398" t="e">
        <f t="shared" si="186"/>
        <v>#REF!</v>
      </c>
      <c r="AO398" s="154" t="s">
        <v>54</v>
      </c>
      <c r="AP398" t="e">
        <f>VLOOKUP(AM398,#REF!,2,0)</f>
        <v>#REF!</v>
      </c>
      <c r="AQ398" t="e">
        <f>VLOOKUP(AM398,#REF!,3,0)</f>
        <v>#REF!</v>
      </c>
      <c r="AR398" t="e">
        <f>VLOOKUP(AM398,#REF!,4,0)</f>
        <v>#REF!</v>
      </c>
      <c r="AS398" t="str">
        <f t="shared" si="179"/>
        <v>Oracle Consulting Services</v>
      </c>
      <c r="AT398" t="e">
        <f>VLOOKUP(AM398,#REF!,6,0)</f>
        <v>#REF!</v>
      </c>
      <c r="AU398" t="e">
        <f>VLOOKUP(AM398,#REF!,7,0)</f>
        <v>#REF!</v>
      </c>
      <c r="AV398" t="e">
        <f>VLOOKUP(AM398,#REF!,8,0)</f>
        <v>#REF!</v>
      </c>
      <c r="AW398" s="155">
        <v>506205</v>
      </c>
      <c r="AX398" t="str">
        <f>VLOOKUP($BA398,Jobcodemaster!$A:$J,4,0)</f>
        <v>IC3</v>
      </c>
      <c r="AY398" t="str">
        <f>VLOOKUP($BA398,Jobcodemaster!$A:$J,5,0)</f>
        <v>L5</v>
      </c>
      <c r="AZ398" t="str">
        <f t="shared" si="187"/>
        <v>5</v>
      </c>
      <c r="BA398" s="155">
        <f t="shared" si="188"/>
        <v>20515</v>
      </c>
      <c r="BB398" t="str">
        <f>VLOOKUP($BA398,Jobcodemaster!$A:$J,7,0)</f>
        <v>20515.Principal Consultant - IC3</v>
      </c>
      <c r="BC398" t="str">
        <f>VLOOKUP($BA398,Jobcodemaster!$A:$J,9,0)</f>
        <v>Principal Consultant</v>
      </c>
      <c r="BD398" t="str">
        <f>VLOOKUP($BA398,Jobcodemaster!$A:$J,2,0)</f>
        <v>Delivery</v>
      </c>
      <c r="BE398" t="str">
        <f>VLOOKUP($BA398,Jobcodemaster!$A:$J,3,0)</f>
        <v>B</v>
      </c>
      <c r="BF398" t="e">
        <f>VLOOKUP(AM398,#REF!,14,0)</f>
        <v>#REF!</v>
      </c>
      <c r="BG398" t="e">
        <f>VLOOKUP(AM398,#REF!,15,0)</f>
        <v>#REF!</v>
      </c>
      <c r="BH398" t="str">
        <f t="shared" si="189"/>
        <v>ryo.sakemi@oracle.com</v>
      </c>
      <c r="BI398" s="95">
        <f t="shared" si="190"/>
        <v>43405</v>
      </c>
      <c r="BJ398" t="str">
        <f t="shared" si="191"/>
        <v>C</v>
      </c>
      <c r="BK398" t="str">
        <f t="shared" si="192"/>
        <v>JP-Tokyo-Akasaka Office</v>
      </c>
      <c r="BL398" t="str">
        <f t="shared" si="193"/>
        <v>ACB</v>
      </c>
      <c r="BM398" t="str">
        <f t="shared" si="194"/>
        <v>ｻｹﾐ ﾘｮｳ</v>
      </c>
      <c r="BN398" t="str">
        <f t="shared" si="195"/>
        <v>Ryo Sakemi</v>
      </c>
      <c r="BO398" s="164">
        <f t="shared" si="196"/>
        <v>0</v>
      </c>
      <c r="BP398" t="str">
        <f t="shared" si="197"/>
        <v>さけみ りょう</v>
      </c>
      <c r="BQ398" t="e">
        <f>VLOOKUP(AM398,#REF!,12,0)</f>
        <v>#REF!</v>
      </c>
      <c r="BS398" s="173" t="str">
        <f t="shared" si="198"/>
        <v>Y</v>
      </c>
      <c r="BT398" s="173" t="str">
        <f t="shared" si="198"/>
        <v/>
      </c>
      <c r="BU398" s="173" t="str">
        <f t="shared" si="198"/>
        <v/>
      </c>
      <c r="BV398" s="173" t="str">
        <f t="shared" si="180"/>
        <v/>
      </c>
      <c r="BW398" s="173" t="e">
        <f t="shared" si="199"/>
        <v>#REF!</v>
      </c>
      <c r="BX398" s="173" t="str">
        <f t="shared" si="200"/>
        <v>Y</v>
      </c>
      <c r="BY398" s="174">
        <f t="shared" si="201"/>
        <v>1068187</v>
      </c>
      <c r="BZ398" t="str">
        <f t="shared" si="202"/>
        <v>ryo.sakemi@oracle.com</v>
      </c>
      <c r="CA398" s="214">
        <f t="shared" si="203"/>
        <v>43574</v>
      </c>
      <c r="CB398">
        <f t="shared" si="204"/>
        <v>506205</v>
      </c>
      <c r="CC398" t="e">
        <f t="shared" si="205"/>
        <v>#REF!</v>
      </c>
      <c r="CD398" t="e">
        <f t="shared" si="181"/>
        <v>#REF!</v>
      </c>
      <c r="CE398" t="str">
        <f t="shared" si="206"/>
        <v>JPBG  - Oracle Corporation Japan</v>
      </c>
      <c r="CF398" t="str">
        <f t="shared" si="207"/>
        <v/>
      </c>
      <c r="CG398" t="str">
        <f t="shared" si="208"/>
        <v/>
      </c>
    </row>
    <row r="399" spans="1:85">
      <c r="A399" t="s">
        <v>51</v>
      </c>
      <c r="B399">
        <v>1080919</v>
      </c>
      <c r="C399" t="s">
        <v>2836</v>
      </c>
      <c r="D399" t="s">
        <v>2742</v>
      </c>
      <c r="E399" t="s">
        <v>54</v>
      </c>
      <c r="F399" t="s">
        <v>2060</v>
      </c>
      <c r="G399" t="s">
        <v>2743</v>
      </c>
      <c r="H399" t="s">
        <v>2743</v>
      </c>
      <c r="I399" t="s">
        <v>55</v>
      </c>
      <c r="J399" t="s">
        <v>2062</v>
      </c>
      <c r="K399" t="s">
        <v>2744</v>
      </c>
      <c r="L399" t="s">
        <v>2744</v>
      </c>
      <c r="M399" s="217">
        <v>506355</v>
      </c>
      <c r="N399" t="s">
        <v>123</v>
      </c>
      <c r="O399" t="s">
        <v>124</v>
      </c>
      <c r="P399" t="str">
        <f t="shared" si="182"/>
        <v>5</v>
      </c>
      <c r="Q399" s="149">
        <v>20515</v>
      </c>
      <c r="R399" t="s">
        <v>432</v>
      </c>
      <c r="S399" t="s">
        <v>433</v>
      </c>
      <c r="T399" t="s">
        <v>368</v>
      </c>
      <c r="U399" t="s">
        <v>61</v>
      </c>
      <c r="V399">
        <v>1094216</v>
      </c>
      <c r="W399" t="s">
        <v>2762</v>
      </c>
      <c r="X399" t="s">
        <v>2837</v>
      </c>
      <c r="Y399" s="95">
        <v>43480</v>
      </c>
      <c r="Z399" t="s">
        <v>63</v>
      </c>
      <c r="AA399" t="s">
        <v>118</v>
      </c>
      <c r="AB399" t="s">
        <v>162</v>
      </c>
      <c r="AC399" t="s">
        <v>4542</v>
      </c>
      <c r="AD399" t="s">
        <v>2839</v>
      </c>
      <c r="AF399" t="s">
        <v>4543</v>
      </c>
      <c r="AG399" t="s">
        <v>2751</v>
      </c>
      <c r="AI399" s="146" t="s">
        <v>5013</v>
      </c>
      <c r="AJ399" t="str">
        <f t="shared" si="183"/>
        <v>Active</v>
      </c>
      <c r="AK399">
        <f t="shared" si="184"/>
        <v>1080919</v>
      </c>
      <c r="AL399" t="str">
        <f t="shared" si="185"/>
        <v>為国 潤二</v>
      </c>
      <c r="AM399" s="155" t="e">
        <f>+VLOOKUP($AK399,#REF!,3,0)</f>
        <v>#REF!</v>
      </c>
      <c r="AN399" t="e">
        <f t="shared" si="186"/>
        <v>#REF!</v>
      </c>
      <c r="AO399" s="154" t="s">
        <v>54</v>
      </c>
      <c r="AP399" t="e">
        <f>VLOOKUP(AM399,#REF!,2,0)</f>
        <v>#REF!</v>
      </c>
      <c r="AQ399" t="e">
        <f>VLOOKUP(AM399,#REF!,3,0)</f>
        <v>#REF!</v>
      </c>
      <c r="AR399" t="e">
        <f>VLOOKUP(AM399,#REF!,4,0)</f>
        <v>#REF!</v>
      </c>
      <c r="AS399" t="str">
        <f t="shared" si="179"/>
        <v>Oracle Consulting Services</v>
      </c>
      <c r="AT399" t="e">
        <f>VLOOKUP(AM399,#REF!,6,0)</f>
        <v>#REF!</v>
      </c>
      <c r="AU399" t="e">
        <f>VLOOKUP(AM399,#REF!,7,0)</f>
        <v>#REF!</v>
      </c>
      <c r="AV399" t="e">
        <f>VLOOKUP(AM399,#REF!,8,0)</f>
        <v>#REF!</v>
      </c>
      <c r="AW399" s="155">
        <v>506205</v>
      </c>
      <c r="AX399" t="str">
        <f>VLOOKUP($BA399,Jobcodemaster!$A:$J,4,0)</f>
        <v>IC3</v>
      </c>
      <c r="AY399" t="str">
        <f>VLOOKUP($BA399,Jobcodemaster!$A:$J,5,0)</f>
        <v>L5</v>
      </c>
      <c r="AZ399" t="str">
        <f t="shared" si="187"/>
        <v>5</v>
      </c>
      <c r="BA399" s="155">
        <f t="shared" si="188"/>
        <v>20515</v>
      </c>
      <c r="BB399" t="str">
        <f>VLOOKUP($BA399,Jobcodemaster!$A:$J,7,0)</f>
        <v>20515.Principal Consultant - IC3</v>
      </c>
      <c r="BC399" t="str">
        <f>VLOOKUP($BA399,Jobcodemaster!$A:$J,9,0)</f>
        <v>Principal Consultant</v>
      </c>
      <c r="BD399" t="str">
        <f>VLOOKUP($BA399,Jobcodemaster!$A:$J,2,0)</f>
        <v>Delivery</v>
      </c>
      <c r="BE399" t="str">
        <f>VLOOKUP($BA399,Jobcodemaster!$A:$J,3,0)</f>
        <v>B</v>
      </c>
      <c r="BF399" t="e">
        <f>VLOOKUP(AM399,#REF!,14,0)</f>
        <v>#REF!</v>
      </c>
      <c r="BG399" t="e">
        <f>VLOOKUP(AM399,#REF!,15,0)</f>
        <v>#REF!</v>
      </c>
      <c r="BH399" t="str">
        <f t="shared" si="189"/>
        <v>junji.tamekuni@oracle.com</v>
      </c>
      <c r="BI399" s="95">
        <f t="shared" si="190"/>
        <v>43480</v>
      </c>
      <c r="BJ399" t="str">
        <f t="shared" si="191"/>
        <v>C</v>
      </c>
      <c r="BK399" t="str">
        <f t="shared" si="192"/>
        <v>JP-Tokyo-Akasaka Office</v>
      </c>
      <c r="BL399" t="str">
        <f t="shared" si="193"/>
        <v>ACB</v>
      </c>
      <c r="BM399" t="str">
        <f t="shared" si="194"/>
        <v>ﾀﾒｸﾆ ｼﾞｭﾝｼﾞ</v>
      </c>
      <c r="BN399" t="str">
        <f t="shared" si="195"/>
        <v>Jonji Tamekuni</v>
      </c>
      <c r="BO399" s="164">
        <f t="shared" si="196"/>
        <v>0</v>
      </c>
      <c r="BP399" t="str">
        <f t="shared" si="197"/>
        <v>ためくに じゅんじ</v>
      </c>
      <c r="BQ399" t="e">
        <f>VLOOKUP(AM399,#REF!,12,0)</f>
        <v>#REF!</v>
      </c>
      <c r="BS399" s="173" t="str">
        <f t="shared" si="198"/>
        <v>Y</v>
      </c>
      <c r="BT399" s="173" t="str">
        <f t="shared" si="198"/>
        <v/>
      </c>
      <c r="BU399" s="173" t="str">
        <f t="shared" si="198"/>
        <v/>
      </c>
      <c r="BV399" s="173" t="str">
        <f t="shared" si="180"/>
        <v/>
      </c>
      <c r="BW399" s="173" t="e">
        <f t="shared" si="199"/>
        <v>#REF!</v>
      </c>
      <c r="BX399" s="173" t="str">
        <f t="shared" si="200"/>
        <v>Y</v>
      </c>
      <c r="BY399" s="174">
        <f t="shared" si="201"/>
        <v>1080919</v>
      </c>
      <c r="BZ399" t="str">
        <f t="shared" si="202"/>
        <v>junji.tamekuni@oracle.com</v>
      </c>
      <c r="CA399" s="214">
        <f t="shared" si="203"/>
        <v>43574</v>
      </c>
      <c r="CB399">
        <f t="shared" si="204"/>
        <v>506205</v>
      </c>
      <c r="CC399" t="e">
        <f t="shared" si="205"/>
        <v>#REF!</v>
      </c>
      <c r="CD399" t="e">
        <f t="shared" si="181"/>
        <v>#REF!</v>
      </c>
      <c r="CE399" t="str">
        <f t="shared" si="206"/>
        <v>JPBG  - Oracle Corporation Japan</v>
      </c>
      <c r="CF399" t="str">
        <f t="shared" si="207"/>
        <v/>
      </c>
      <c r="CG399" t="str">
        <f t="shared" si="208"/>
        <v/>
      </c>
    </row>
    <row r="400" spans="1:85">
      <c r="A400" t="s">
        <v>51</v>
      </c>
      <c r="B400">
        <v>3921</v>
      </c>
      <c r="C400" t="s">
        <v>2842</v>
      </c>
      <c r="D400" t="s">
        <v>2742</v>
      </c>
      <c r="E400" t="s">
        <v>54</v>
      </c>
      <c r="F400" t="s">
        <v>2060</v>
      </c>
      <c r="G400" t="s">
        <v>2743</v>
      </c>
      <c r="H400" t="s">
        <v>2743</v>
      </c>
      <c r="I400" t="s">
        <v>55</v>
      </c>
      <c r="J400" t="s">
        <v>2062</v>
      </c>
      <c r="K400" t="s">
        <v>2744</v>
      </c>
      <c r="L400" t="s">
        <v>2744</v>
      </c>
      <c r="M400" s="217">
        <v>506355</v>
      </c>
      <c r="N400" t="s">
        <v>273</v>
      </c>
      <c r="O400" t="s">
        <v>274</v>
      </c>
      <c r="P400" t="str">
        <f t="shared" si="182"/>
        <v>4</v>
      </c>
      <c r="Q400" s="149">
        <v>20410</v>
      </c>
      <c r="R400" t="s">
        <v>542</v>
      </c>
      <c r="S400" t="s">
        <v>543</v>
      </c>
      <c r="T400" t="s">
        <v>368</v>
      </c>
      <c r="U400" t="s">
        <v>61</v>
      </c>
      <c r="V400">
        <v>1094216</v>
      </c>
      <c r="W400" t="s">
        <v>2762</v>
      </c>
      <c r="X400" t="s">
        <v>2843</v>
      </c>
      <c r="Y400" s="95">
        <v>39904</v>
      </c>
      <c r="Z400" t="s">
        <v>201</v>
      </c>
      <c r="AA400" t="s">
        <v>118</v>
      </c>
      <c r="AB400" t="s">
        <v>162</v>
      </c>
      <c r="AC400" t="s">
        <v>4544</v>
      </c>
      <c r="AD400" t="s">
        <v>2845</v>
      </c>
      <c r="AF400" t="s">
        <v>2846</v>
      </c>
      <c r="AG400" t="s">
        <v>2751</v>
      </c>
      <c r="AI400" s="146" t="s">
        <v>5014</v>
      </c>
      <c r="AJ400" t="str">
        <f t="shared" si="183"/>
        <v>Active</v>
      </c>
      <c r="AK400">
        <f t="shared" si="184"/>
        <v>3921</v>
      </c>
      <c r="AL400" t="str">
        <f t="shared" si="185"/>
        <v>寺崎 亮実</v>
      </c>
      <c r="AM400" s="155" t="e">
        <f>+VLOOKUP($AK400,#REF!,3,0)</f>
        <v>#REF!</v>
      </c>
      <c r="AN400" t="e">
        <f t="shared" si="186"/>
        <v>#REF!</v>
      </c>
      <c r="AO400" s="154" t="s">
        <v>54</v>
      </c>
      <c r="AP400" t="e">
        <f>VLOOKUP(AM400,#REF!,2,0)</f>
        <v>#REF!</v>
      </c>
      <c r="AQ400" t="e">
        <f>VLOOKUP(AM400,#REF!,3,0)</f>
        <v>#REF!</v>
      </c>
      <c r="AR400" t="e">
        <f>VLOOKUP(AM400,#REF!,4,0)</f>
        <v>#REF!</v>
      </c>
      <c r="AS400" t="str">
        <f t="shared" si="179"/>
        <v>Oracle Consulting Services</v>
      </c>
      <c r="AT400" t="e">
        <f>VLOOKUP(AM400,#REF!,6,0)</f>
        <v>#REF!</v>
      </c>
      <c r="AU400" t="e">
        <f>VLOOKUP(AM400,#REF!,7,0)</f>
        <v>#REF!</v>
      </c>
      <c r="AV400" t="e">
        <f>VLOOKUP(AM400,#REF!,8,0)</f>
        <v>#REF!</v>
      </c>
      <c r="AW400" s="155">
        <v>506205</v>
      </c>
      <c r="AX400" t="str">
        <f>VLOOKUP($BA400,Jobcodemaster!$A:$J,4,0)</f>
        <v>IC2</v>
      </c>
      <c r="AY400" t="str">
        <f>VLOOKUP($BA400,Jobcodemaster!$A:$J,5,0)</f>
        <v>L4</v>
      </c>
      <c r="AZ400" t="str">
        <f t="shared" si="187"/>
        <v>4</v>
      </c>
      <c r="BA400" s="155">
        <f t="shared" si="188"/>
        <v>20410</v>
      </c>
      <c r="BB400" t="str">
        <f>VLOOKUP($BA400,Jobcodemaster!$A:$J,7,0)</f>
        <v>20410.Senior Consultant - IC2</v>
      </c>
      <c r="BC400" t="str">
        <f>VLOOKUP($BA400,Jobcodemaster!$A:$J,9,0)</f>
        <v>Senior Consultant</v>
      </c>
      <c r="BD400" t="str">
        <f>VLOOKUP($BA400,Jobcodemaster!$A:$J,2,0)</f>
        <v>Delivery</v>
      </c>
      <c r="BE400" t="str">
        <f>VLOOKUP($BA400,Jobcodemaster!$A:$J,3,0)</f>
        <v>B</v>
      </c>
      <c r="BF400" t="e">
        <f>VLOOKUP(AM400,#REF!,14,0)</f>
        <v>#REF!</v>
      </c>
      <c r="BG400" t="e">
        <f>VLOOKUP(AM400,#REF!,15,0)</f>
        <v>#REF!</v>
      </c>
      <c r="BH400" t="str">
        <f t="shared" si="189"/>
        <v>akimitsu.terasaki@oracle.com</v>
      </c>
      <c r="BI400" s="95">
        <f t="shared" si="190"/>
        <v>39904</v>
      </c>
      <c r="BJ400" t="str">
        <f t="shared" si="191"/>
        <v>NG</v>
      </c>
      <c r="BK400" t="str">
        <f t="shared" si="192"/>
        <v>JP-Tokyo-Akasaka Office</v>
      </c>
      <c r="BL400" t="str">
        <f t="shared" si="193"/>
        <v>ACB</v>
      </c>
      <c r="BM400" t="str">
        <f t="shared" si="194"/>
        <v>ﾃﾗｻｷ ｱｷﾐﾂ</v>
      </c>
      <c r="BN400" t="str">
        <f t="shared" si="195"/>
        <v>Akimitsu Terasaki</v>
      </c>
      <c r="BO400" s="164">
        <f t="shared" si="196"/>
        <v>0</v>
      </c>
      <c r="BP400" t="str">
        <f t="shared" si="197"/>
        <v>てらさき あきみつ</v>
      </c>
      <c r="BQ400" t="e">
        <f>VLOOKUP(AM400,#REF!,12,0)</f>
        <v>#REF!</v>
      </c>
      <c r="BS400" s="173" t="str">
        <f t="shared" si="198"/>
        <v>Y</v>
      </c>
      <c r="BT400" s="173" t="str">
        <f t="shared" si="198"/>
        <v/>
      </c>
      <c r="BU400" s="173" t="str">
        <f t="shared" si="198"/>
        <v/>
      </c>
      <c r="BV400" s="173" t="str">
        <f t="shared" si="180"/>
        <v/>
      </c>
      <c r="BW400" s="173" t="e">
        <f t="shared" si="199"/>
        <v>#REF!</v>
      </c>
      <c r="BX400" s="173" t="str">
        <f t="shared" si="200"/>
        <v>Y</v>
      </c>
      <c r="BY400" s="174">
        <f t="shared" si="201"/>
        <v>3921</v>
      </c>
      <c r="BZ400" t="str">
        <f t="shared" si="202"/>
        <v>akimitsu.terasaki@oracle.com</v>
      </c>
      <c r="CA400" s="214">
        <f t="shared" si="203"/>
        <v>43574</v>
      </c>
      <c r="CB400">
        <f t="shared" si="204"/>
        <v>506205</v>
      </c>
      <c r="CC400" t="e">
        <f t="shared" si="205"/>
        <v>#REF!</v>
      </c>
      <c r="CD400" t="e">
        <f t="shared" si="181"/>
        <v>#REF!</v>
      </c>
      <c r="CE400" t="str">
        <f t="shared" si="206"/>
        <v>JPBG  - Oracle Corporation Japan</v>
      </c>
      <c r="CF400" t="str">
        <f t="shared" si="207"/>
        <v/>
      </c>
      <c r="CG400" t="str">
        <f t="shared" si="208"/>
        <v/>
      </c>
    </row>
    <row r="401" spans="1:85">
      <c r="A401" t="s">
        <v>51</v>
      </c>
      <c r="B401">
        <v>1079141</v>
      </c>
      <c r="C401" t="s">
        <v>2848</v>
      </c>
      <c r="D401" t="s">
        <v>2742</v>
      </c>
      <c r="E401" t="s">
        <v>54</v>
      </c>
      <c r="F401" t="s">
        <v>2060</v>
      </c>
      <c r="G401" t="s">
        <v>2743</v>
      </c>
      <c r="H401" t="s">
        <v>2743</v>
      </c>
      <c r="I401" t="s">
        <v>55</v>
      </c>
      <c r="J401" t="s">
        <v>2062</v>
      </c>
      <c r="K401" t="s">
        <v>2744</v>
      </c>
      <c r="L401" t="s">
        <v>2744</v>
      </c>
      <c r="M401" s="217">
        <v>506355</v>
      </c>
      <c r="N401" t="s">
        <v>273</v>
      </c>
      <c r="O401" t="s">
        <v>274</v>
      </c>
      <c r="P401" t="str">
        <f t="shared" si="182"/>
        <v>4</v>
      </c>
      <c r="Q401" s="149">
        <v>20410</v>
      </c>
      <c r="R401" t="s">
        <v>542</v>
      </c>
      <c r="S401" t="s">
        <v>543</v>
      </c>
      <c r="T401" t="s">
        <v>368</v>
      </c>
      <c r="U401" t="s">
        <v>61</v>
      </c>
      <c r="V401">
        <v>1094216</v>
      </c>
      <c r="W401" t="s">
        <v>2762</v>
      </c>
      <c r="X401" t="s">
        <v>2849</v>
      </c>
      <c r="Y401" s="95">
        <v>43497</v>
      </c>
      <c r="Z401" t="s">
        <v>63</v>
      </c>
      <c r="AA401" t="s">
        <v>118</v>
      </c>
      <c r="AB401" t="s">
        <v>162</v>
      </c>
      <c r="AC401" t="s">
        <v>4545</v>
      </c>
      <c r="AD401" t="s">
        <v>2851</v>
      </c>
      <c r="AF401" t="s">
        <v>4546</v>
      </c>
      <c r="AG401" t="s">
        <v>2751</v>
      </c>
      <c r="AI401" s="146" t="s">
        <v>5014</v>
      </c>
      <c r="AJ401" t="str">
        <f t="shared" si="183"/>
        <v>Active</v>
      </c>
      <c r="AK401">
        <f t="shared" si="184"/>
        <v>1079141</v>
      </c>
      <c r="AL401" t="str">
        <f t="shared" si="185"/>
        <v>澁谷 裕介</v>
      </c>
      <c r="AM401" s="155" t="e">
        <f>+VLOOKUP($AK401,#REF!,3,0)</f>
        <v>#REF!</v>
      </c>
      <c r="AN401" t="e">
        <f t="shared" si="186"/>
        <v>#REF!</v>
      </c>
      <c r="AO401" s="154" t="s">
        <v>54</v>
      </c>
      <c r="AP401" t="e">
        <f>VLOOKUP(AM401,#REF!,2,0)</f>
        <v>#REF!</v>
      </c>
      <c r="AQ401" t="e">
        <f>VLOOKUP(AM401,#REF!,3,0)</f>
        <v>#REF!</v>
      </c>
      <c r="AR401" t="e">
        <f>VLOOKUP(AM401,#REF!,4,0)</f>
        <v>#REF!</v>
      </c>
      <c r="AS401" t="str">
        <f t="shared" si="179"/>
        <v>Oracle Consulting Services</v>
      </c>
      <c r="AT401" t="e">
        <f>VLOOKUP(AM401,#REF!,6,0)</f>
        <v>#REF!</v>
      </c>
      <c r="AU401" t="e">
        <f>VLOOKUP(AM401,#REF!,7,0)</f>
        <v>#REF!</v>
      </c>
      <c r="AV401" t="e">
        <f>VLOOKUP(AM401,#REF!,8,0)</f>
        <v>#REF!</v>
      </c>
      <c r="AW401" s="155">
        <v>506205</v>
      </c>
      <c r="AX401" t="str">
        <f>VLOOKUP($BA401,Jobcodemaster!$A:$J,4,0)</f>
        <v>IC2</v>
      </c>
      <c r="AY401" t="str">
        <f>VLOOKUP($BA401,Jobcodemaster!$A:$J,5,0)</f>
        <v>L4</v>
      </c>
      <c r="AZ401" t="str">
        <f t="shared" si="187"/>
        <v>4</v>
      </c>
      <c r="BA401" s="155">
        <f t="shared" si="188"/>
        <v>20410</v>
      </c>
      <c r="BB401" t="str">
        <f>VLOOKUP($BA401,Jobcodemaster!$A:$J,7,0)</f>
        <v>20410.Senior Consultant - IC2</v>
      </c>
      <c r="BC401" t="str">
        <f>VLOOKUP($BA401,Jobcodemaster!$A:$J,9,0)</f>
        <v>Senior Consultant</v>
      </c>
      <c r="BD401" t="str">
        <f>VLOOKUP($BA401,Jobcodemaster!$A:$J,2,0)</f>
        <v>Delivery</v>
      </c>
      <c r="BE401" t="str">
        <f>VLOOKUP($BA401,Jobcodemaster!$A:$J,3,0)</f>
        <v>B</v>
      </c>
      <c r="BF401" t="e">
        <f>VLOOKUP(AM401,#REF!,14,0)</f>
        <v>#REF!</v>
      </c>
      <c r="BG401" t="e">
        <f>VLOOKUP(AM401,#REF!,15,0)</f>
        <v>#REF!</v>
      </c>
      <c r="BH401" t="str">
        <f t="shared" si="189"/>
        <v>yusuke.shibuya@oracle.com</v>
      </c>
      <c r="BI401" s="95">
        <f t="shared" si="190"/>
        <v>43497</v>
      </c>
      <c r="BJ401" t="str">
        <f t="shared" si="191"/>
        <v>C</v>
      </c>
      <c r="BK401" t="str">
        <f t="shared" si="192"/>
        <v>JP-Tokyo-Akasaka Office</v>
      </c>
      <c r="BL401" t="str">
        <f t="shared" si="193"/>
        <v>ACB</v>
      </c>
      <c r="BM401" t="str">
        <f t="shared" si="194"/>
        <v>ｼﾌﾞﾔ ﾕｳｽｹ</v>
      </c>
      <c r="BN401" t="str">
        <f t="shared" si="195"/>
        <v>Yusuke Shibuya</v>
      </c>
      <c r="BO401" s="164">
        <f t="shared" si="196"/>
        <v>0</v>
      </c>
      <c r="BP401" t="str">
        <f t="shared" si="197"/>
        <v>しぶや ゆうすけ</v>
      </c>
      <c r="BQ401" t="e">
        <f>VLOOKUP(AM401,#REF!,12,0)</f>
        <v>#REF!</v>
      </c>
      <c r="BS401" s="173" t="str">
        <f t="shared" si="198"/>
        <v>Y</v>
      </c>
      <c r="BT401" s="173" t="str">
        <f t="shared" si="198"/>
        <v/>
      </c>
      <c r="BU401" s="173" t="str">
        <f t="shared" si="198"/>
        <v/>
      </c>
      <c r="BV401" s="173" t="str">
        <f t="shared" si="180"/>
        <v/>
      </c>
      <c r="BW401" s="173" t="e">
        <f t="shared" si="199"/>
        <v>#REF!</v>
      </c>
      <c r="BX401" s="173" t="str">
        <f t="shared" si="200"/>
        <v>Y</v>
      </c>
      <c r="BY401" s="174">
        <f t="shared" si="201"/>
        <v>1079141</v>
      </c>
      <c r="BZ401" t="str">
        <f t="shared" si="202"/>
        <v>yusuke.shibuya@oracle.com</v>
      </c>
      <c r="CA401" s="214">
        <f t="shared" si="203"/>
        <v>43574</v>
      </c>
      <c r="CB401">
        <f t="shared" si="204"/>
        <v>506205</v>
      </c>
      <c r="CC401" t="e">
        <f t="shared" si="205"/>
        <v>#REF!</v>
      </c>
      <c r="CD401" t="e">
        <f t="shared" si="181"/>
        <v>#REF!</v>
      </c>
      <c r="CE401" t="str">
        <f t="shared" si="206"/>
        <v>JPBG  - Oracle Corporation Japan</v>
      </c>
      <c r="CF401" t="str">
        <f t="shared" si="207"/>
        <v/>
      </c>
      <c r="CG401" t="str">
        <f t="shared" si="208"/>
        <v/>
      </c>
    </row>
    <row r="402" spans="1:85">
      <c r="A402" t="s">
        <v>51</v>
      </c>
      <c r="B402">
        <v>8484</v>
      </c>
      <c r="C402" t="s">
        <v>2854</v>
      </c>
      <c r="D402" t="s">
        <v>2742</v>
      </c>
      <c r="E402" t="s">
        <v>54</v>
      </c>
      <c r="F402" t="s">
        <v>2060</v>
      </c>
      <c r="G402" t="s">
        <v>2743</v>
      </c>
      <c r="H402" t="s">
        <v>2743</v>
      </c>
      <c r="I402" t="s">
        <v>55</v>
      </c>
      <c r="J402" t="s">
        <v>2062</v>
      </c>
      <c r="K402" t="s">
        <v>2744</v>
      </c>
      <c r="L402" t="s">
        <v>2744</v>
      </c>
      <c r="M402" s="217">
        <v>506355</v>
      </c>
      <c r="N402" t="s">
        <v>219</v>
      </c>
      <c r="O402" t="s">
        <v>355</v>
      </c>
      <c r="P402" t="str">
        <f t="shared" si="182"/>
        <v>2</v>
      </c>
      <c r="Q402" s="149">
        <v>20110</v>
      </c>
      <c r="R402" t="s">
        <v>568</v>
      </c>
      <c r="S402" t="s">
        <v>569</v>
      </c>
      <c r="T402" t="s">
        <v>368</v>
      </c>
      <c r="U402" t="s">
        <v>61</v>
      </c>
      <c r="V402">
        <v>1094216</v>
      </c>
      <c r="W402" t="s">
        <v>2762</v>
      </c>
      <c r="X402" t="s">
        <v>2855</v>
      </c>
      <c r="Y402" s="95">
        <v>42461</v>
      </c>
      <c r="Z402" t="s">
        <v>201</v>
      </c>
      <c r="AA402" t="s">
        <v>118</v>
      </c>
      <c r="AB402" t="s">
        <v>162</v>
      </c>
      <c r="AC402" t="s">
        <v>4547</v>
      </c>
      <c r="AD402" t="s">
        <v>2857</v>
      </c>
      <c r="AF402" t="s">
        <v>2858</v>
      </c>
      <c r="AG402" t="s">
        <v>2751</v>
      </c>
      <c r="AI402" s="146" t="s">
        <v>5014</v>
      </c>
      <c r="AJ402" t="str">
        <f t="shared" si="183"/>
        <v>Active</v>
      </c>
      <c r="AK402">
        <f t="shared" si="184"/>
        <v>8484</v>
      </c>
      <c r="AL402" t="str">
        <f t="shared" si="185"/>
        <v>廣瀬 遼</v>
      </c>
      <c r="AM402" s="155" t="e">
        <f>+VLOOKUP($AK402,#REF!,3,0)</f>
        <v>#REF!</v>
      </c>
      <c r="AN402" t="e">
        <f t="shared" si="186"/>
        <v>#REF!</v>
      </c>
      <c r="AO402" s="154" t="s">
        <v>54</v>
      </c>
      <c r="AP402" t="e">
        <f>VLOOKUP(AM402,#REF!,2,0)</f>
        <v>#REF!</v>
      </c>
      <c r="AQ402" t="e">
        <f>VLOOKUP(AM402,#REF!,3,0)</f>
        <v>#REF!</v>
      </c>
      <c r="AR402" t="e">
        <f>VLOOKUP(AM402,#REF!,4,0)</f>
        <v>#REF!</v>
      </c>
      <c r="AS402" t="str">
        <f t="shared" si="179"/>
        <v>Oracle Consulting Services</v>
      </c>
      <c r="AT402" t="e">
        <f>VLOOKUP(AM402,#REF!,6,0)</f>
        <v>#REF!</v>
      </c>
      <c r="AU402" t="e">
        <f>VLOOKUP(AM402,#REF!,7,0)</f>
        <v>#REF!</v>
      </c>
      <c r="AV402" t="e">
        <f>VLOOKUP(AM402,#REF!,8,0)</f>
        <v>#REF!</v>
      </c>
      <c r="AW402" s="155">
        <v>506205</v>
      </c>
      <c r="AX402" t="str">
        <f>VLOOKUP($BA402,Jobcodemaster!$A:$J,4,0)</f>
        <v>IC1</v>
      </c>
      <c r="AY402" t="str">
        <f>VLOOKUP($BA402,Jobcodemaster!$A:$J,5,0)</f>
        <v>L2</v>
      </c>
      <c r="AZ402" t="str">
        <f t="shared" si="187"/>
        <v>2</v>
      </c>
      <c r="BA402" s="155">
        <f t="shared" si="188"/>
        <v>20110</v>
      </c>
      <c r="BB402" t="str">
        <f>VLOOKUP($BA402,Jobcodemaster!$A:$J,7,0)</f>
        <v>20110.Associate Consultant - IC1</v>
      </c>
      <c r="BC402" t="str">
        <f>VLOOKUP($BA402,Jobcodemaster!$A:$J,9,0)</f>
        <v>Associate Consultant</v>
      </c>
      <c r="BD402" t="str">
        <f>VLOOKUP($BA402,Jobcodemaster!$A:$J,2,0)</f>
        <v>Delivery</v>
      </c>
      <c r="BE402" t="str">
        <f>VLOOKUP($BA402,Jobcodemaster!$A:$J,3,0)</f>
        <v>B</v>
      </c>
      <c r="BF402" t="e">
        <f>VLOOKUP(AM402,#REF!,14,0)</f>
        <v>#REF!</v>
      </c>
      <c r="BG402" t="e">
        <f>VLOOKUP(AM402,#REF!,15,0)</f>
        <v>#REF!</v>
      </c>
      <c r="BH402" t="str">
        <f t="shared" si="189"/>
        <v>ryo.hirose@oracle.com</v>
      </c>
      <c r="BI402" s="95">
        <f t="shared" si="190"/>
        <v>42461</v>
      </c>
      <c r="BJ402" t="str">
        <f t="shared" si="191"/>
        <v>NG</v>
      </c>
      <c r="BK402" t="str">
        <f t="shared" si="192"/>
        <v>JP-Tokyo-Akasaka Office</v>
      </c>
      <c r="BL402" t="str">
        <f t="shared" si="193"/>
        <v>ACB</v>
      </c>
      <c r="BM402" t="str">
        <f t="shared" si="194"/>
        <v>ﾋﾛｾ ﾘｮｳ</v>
      </c>
      <c r="BN402" t="str">
        <f t="shared" si="195"/>
        <v>Ryo Hirose</v>
      </c>
      <c r="BO402" s="164">
        <f t="shared" si="196"/>
        <v>0</v>
      </c>
      <c r="BP402" t="str">
        <f t="shared" si="197"/>
        <v>ひろせ りょう</v>
      </c>
      <c r="BQ402" t="e">
        <f>VLOOKUP(AM402,#REF!,12,0)</f>
        <v>#REF!</v>
      </c>
      <c r="BS402" s="173" t="str">
        <f t="shared" si="198"/>
        <v>Y</v>
      </c>
      <c r="BT402" s="173" t="str">
        <f t="shared" si="198"/>
        <v/>
      </c>
      <c r="BU402" s="173" t="str">
        <f t="shared" si="198"/>
        <v/>
      </c>
      <c r="BV402" s="173" t="str">
        <f t="shared" si="180"/>
        <v/>
      </c>
      <c r="BW402" s="173" t="e">
        <f t="shared" si="199"/>
        <v>#REF!</v>
      </c>
      <c r="BX402" s="173" t="str">
        <f t="shared" si="200"/>
        <v>Y</v>
      </c>
      <c r="BY402" s="174">
        <f t="shared" si="201"/>
        <v>8484</v>
      </c>
      <c r="BZ402" t="str">
        <f t="shared" si="202"/>
        <v>ryo.hirose@oracle.com</v>
      </c>
      <c r="CA402" s="214">
        <f t="shared" si="203"/>
        <v>43574</v>
      </c>
      <c r="CB402">
        <f t="shared" si="204"/>
        <v>506205</v>
      </c>
      <c r="CC402" t="e">
        <f t="shared" si="205"/>
        <v>#REF!</v>
      </c>
      <c r="CD402" t="e">
        <f t="shared" si="181"/>
        <v>#REF!</v>
      </c>
      <c r="CE402" t="str">
        <f t="shared" si="206"/>
        <v>JPBG  - Oracle Corporation Japan</v>
      </c>
      <c r="CF402" t="str">
        <f t="shared" si="207"/>
        <v/>
      </c>
      <c r="CG402" t="str">
        <f t="shared" si="208"/>
        <v/>
      </c>
    </row>
    <row r="403" spans="1:85">
      <c r="A403" t="s">
        <v>51</v>
      </c>
      <c r="B403">
        <v>4588</v>
      </c>
      <c r="C403" t="s">
        <v>2860</v>
      </c>
      <c r="D403" t="s">
        <v>2861</v>
      </c>
      <c r="E403" t="s">
        <v>54</v>
      </c>
      <c r="F403" t="s">
        <v>2060</v>
      </c>
      <c r="G403" t="s">
        <v>2862</v>
      </c>
      <c r="H403" t="s">
        <v>2862</v>
      </c>
      <c r="I403" t="s">
        <v>55</v>
      </c>
      <c r="J403" t="s">
        <v>2062</v>
      </c>
      <c r="K403" t="s">
        <v>2864</v>
      </c>
      <c r="L403" t="s">
        <v>2864</v>
      </c>
      <c r="M403" s="217">
        <v>506355</v>
      </c>
      <c r="N403" t="s">
        <v>197</v>
      </c>
      <c r="O403" t="s">
        <v>170</v>
      </c>
      <c r="P403" t="str">
        <f t="shared" si="182"/>
        <v>7</v>
      </c>
      <c r="Q403">
        <v>21110</v>
      </c>
      <c r="R403" t="s">
        <v>496</v>
      </c>
      <c r="S403" t="s">
        <v>497</v>
      </c>
      <c r="T403" t="s">
        <v>60</v>
      </c>
      <c r="U403" t="s">
        <v>61</v>
      </c>
      <c r="V403">
        <v>1082126</v>
      </c>
      <c r="W403" t="s">
        <v>2058</v>
      </c>
      <c r="X403" t="s">
        <v>2866</v>
      </c>
      <c r="Y403" s="95">
        <v>41122</v>
      </c>
      <c r="Z403" t="s">
        <v>63</v>
      </c>
      <c r="AA403" t="s">
        <v>118</v>
      </c>
      <c r="AB403" t="s">
        <v>162</v>
      </c>
      <c r="AC403" t="s">
        <v>4548</v>
      </c>
      <c r="AD403" t="s">
        <v>2868</v>
      </c>
      <c r="AE403" t="s">
        <v>67</v>
      </c>
      <c r="AF403" t="s">
        <v>2869</v>
      </c>
      <c r="AG403" t="s">
        <v>2870</v>
      </c>
      <c r="AI403" s="146" t="e">
        <v>#N/A</v>
      </c>
      <c r="AJ403" t="str">
        <f t="shared" si="183"/>
        <v>Active</v>
      </c>
      <c r="AK403">
        <f t="shared" si="184"/>
        <v>4588</v>
      </c>
      <c r="AL403" t="str">
        <f t="shared" si="185"/>
        <v>佐野 光一</v>
      </c>
      <c r="AM403" s="155" t="e">
        <f>+VLOOKUP($AK403,#REF!,3,0)</f>
        <v>#REF!</v>
      </c>
      <c r="AN403" t="e">
        <f t="shared" si="186"/>
        <v>#REF!</v>
      </c>
      <c r="AO403" s="154" t="s">
        <v>54</v>
      </c>
      <c r="AP403" t="e">
        <f>VLOOKUP(AM403,#REF!,2,0)</f>
        <v>#REF!</v>
      </c>
      <c r="AQ403" t="e">
        <f>VLOOKUP(AM403,#REF!,3,0)</f>
        <v>#REF!</v>
      </c>
      <c r="AR403" t="e">
        <f>VLOOKUP(AM403,#REF!,4,0)</f>
        <v>#REF!</v>
      </c>
      <c r="AS403" t="str">
        <f t="shared" si="179"/>
        <v>Oracle Consulting Services</v>
      </c>
      <c r="AT403" t="e">
        <f>VLOOKUP(AM403,#REF!,6,0)</f>
        <v>#REF!</v>
      </c>
      <c r="AU403" t="e">
        <f>VLOOKUP(AM403,#REF!,7,0)</f>
        <v>#REF!</v>
      </c>
      <c r="AV403" t="e">
        <f>VLOOKUP(AM403,#REF!,8,0)</f>
        <v>#REF!</v>
      </c>
      <c r="AW403" s="155">
        <v>506205</v>
      </c>
      <c r="AX403" t="str">
        <f>VLOOKUP($BA403,Jobcodemaster!$A:$J,4,0)</f>
        <v>M3</v>
      </c>
      <c r="AY403" t="str">
        <f>VLOOKUP($BA403,Jobcodemaster!$A:$J,5,0)</f>
        <v>L7</v>
      </c>
      <c r="AZ403" t="str">
        <f t="shared" si="187"/>
        <v>7</v>
      </c>
      <c r="BA403" s="155">
        <f t="shared" si="188"/>
        <v>21110</v>
      </c>
      <c r="BB403" t="str">
        <f>VLOOKUP($BA403,Jobcodemaster!$A:$J,7,0)</f>
        <v>21110.Consulting Practice Manager - M3</v>
      </c>
      <c r="BC403" t="str">
        <f>VLOOKUP($BA403,Jobcodemaster!$A:$J,9,0)</f>
        <v>Consulting Practice Manager</v>
      </c>
      <c r="BD403" t="str">
        <f>VLOOKUP($BA403,Jobcodemaster!$A:$J,2,0)</f>
        <v>Practice</v>
      </c>
      <c r="BE403" t="str">
        <f>VLOOKUP($BA403,Jobcodemaster!$A:$J,3,0)</f>
        <v>B</v>
      </c>
      <c r="BF403" t="e">
        <f>VLOOKUP(AM403,#REF!,14,0)</f>
        <v>#REF!</v>
      </c>
      <c r="BG403" t="e">
        <f>VLOOKUP(AM403,#REF!,15,0)</f>
        <v>#REF!</v>
      </c>
      <c r="BH403" t="str">
        <f t="shared" si="189"/>
        <v>koichi.sano@oracle.com</v>
      </c>
      <c r="BI403" s="95">
        <f t="shared" si="190"/>
        <v>41122</v>
      </c>
      <c r="BJ403" t="str">
        <f t="shared" si="191"/>
        <v>C</v>
      </c>
      <c r="BK403" t="str">
        <f t="shared" si="192"/>
        <v>JP-Tokyo-Akasaka Office</v>
      </c>
      <c r="BL403" t="str">
        <f t="shared" si="193"/>
        <v>ACB</v>
      </c>
      <c r="BM403" t="str">
        <f t="shared" si="194"/>
        <v>ｻﾉ ｺｳｲﾁ</v>
      </c>
      <c r="BN403" t="str">
        <f t="shared" si="195"/>
        <v>Koichi Sano</v>
      </c>
      <c r="BO403" s="164" t="str">
        <f t="shared" si="196"/>
        <v>Y</v>
      </c>
      <c r="BP403" t="str">
        <f t="shared" si="197"/>
        <v>さの こういち</v>
      </c>
      <c r="BQ403" t="e">
        <f>VLOOKUP(AM403,#REF!,12,0)</f>
        <v>#REF!</v>
      </c>
      <c r="BS403" s="173" t="str">
        <f t="shared" si="198"/>
        <v>Y</v>
      </c>
      <c r="BT403" s="173" t="str">
        <f t="shared" si="198"/>
        <v/>
      </c>
      <c r="BU403" s="173" t="str">
        <f t="shared" si="198"/>
        <v/>
      </c>
      <c r="BV403" s="173" t="str">
        <f t="shared" si="180"/>
        <v/>
      </c>
      <c r="BW403" s="173" t="e">
        <f t="shared" si="199"/>
        <v>#REF!</v>
      </c>
      <c r="BX403" s="173" t="str">
        <f t="shared" si="200"/>
        <v>Y</v>
      </c>
      <c r="BY403" s="174">
        <f t="shared" si="201"/>
        <v>4588</v>
      </c>
      <c r="BZ403" t="str">
        <f t="shared" si="202"/>
        <v>koichi.sano@oracle.com</v>
      </c>
      <c r="CA403" s="214">
        <f t="shared" si="203"/>
        <v>43574</v>
      </c>
      <c r="CB403">
        <f t="shared" si="204"/>
        <v>506205</v>
      </c>
      <c r="CC403" t="e">
        <f t="shared" si="205"/>
        <v>#REF!</v>
      </c>
      <c r="CD403" t="e">
        <f t="shared" si="181"/>
        <v>#REF!</v>
      </c>
      <c r="CE403" t="str">
        <f t="shared" si="206"/>
        <v>JPBG  - Oracle Corporation Japan</v>
      </c>
      <c r="CF403" t="str">
        <f t="shared" si="207"/>
        <v/>
      </c>
      <c r="CG403" t="str">
        <f t="shared" si="208"/>
        <v/>
      </c>
    </row>
    <row r="404" spans="1:85">
      <c r="A404" t="s">
        <v>51</v>
      </c>
      <c r="B404">
        <v>1042543</v>
      </c>
      <c r="C404" t="s">
        <v>2872</v>
      </c>
      <c r="D404" t="s">
        <v>2861</v>
      </c>
      <c r="E404" t="s">
        <v>54</v>
      </c>
      <c r="F404" t="s">
        <v>2060</v>
      </c>
      <c r="G404" t="s">
        <v>2862</v>
      </c>
      <c r="H404" t="s">
        <v>2862</v>
      </c>
      <c r="I404" t="s">
        <v>55</v>
      </c>
      <c r="J404" t="s">
        <v>2062</v>
      </c>
      <c r="K404" t="s">
        <v>2864</v>
      </c>
      <c r="L404" t="s">
        <v>2864</v>
      </c>
      <c r="M404" s="217">
        <v>506355</v>
      </c>
      <c r="N404" t="s">
        <v>243</v>
      </c>
      <c r="O404" t="s">
        <v>234</v>
      </c>
      <c r="P404" t="str">
        <f t="shared" si="182"/>
        <v>8</v>
      </c>
      <c r="Q404" s="149">
        <v>12612</v>
      </c>
      <c r="R404" t="s">
        <v>1512</v>
      </c>
      <c r="S404" t="s">
        <v>1513</v>
      </c>
      <c r="T404" t="s">
        <v>619</v>
      </c>
      <c r="U404" t="s">
        <v>61</v>
      </c>
      <c r="V404">
        <v>4588</v>
      </c>
      <c r="W404" t="s">
        <v>2860</v>
      </c>
      <c r="X404" t="s">
        <v>2874</v>
      </c>
      <c r="Y404" s="95">
        <v>43266</v>
      </c>
      <c r="Z404" t="s">
        <v>63</v>
      </c>
      <c r="AA404" t="s">
        <v>64</v>
      </c>
      <c r="AB404" t="s">
        <v>162</v>
      </c>
      <c r="AC404" t="s">
        <v>4549</v>
      </c>
      <c r="AD404" t="s">
        <v>2876</v>
      </c>
      <c r="AF404" t="s">
        <v>2877</v>
      </c>
      <c r="AG404" t="s">
        <v>2870</v>
      </c>
      <c r="AI404" s="146" t="s">
        <v>5013</v>
      </c>
      <c r="AJ404" t="str">
        <f t="shared" si="183"/>
        <v>Active</v>
      </c>
      <c r="AK404">
        <f t="shared" si="184"/>
        <v>1042543</v>
      </c>
      <c r="AL404" t="str">
        <f t="shared" si="185"/>
        <v>西本 リカルド</v>
      </c>
      <c r="AM404" s="155" t="e">
        <f>+VLOOKUP($AK404,#REF!,3,0)</f>
        <v>#REF!</v>
      </c>
      <c r="AN404" t="e">
        <f t="shared" si="186"/>
        <v>#REF!</v>
      </c>
      <c r="AO404" s="154" t="s">
        <v>54</v>
      </c>
      <c r="AP404" t="e">
        <f>VLOOKUP(AM404,#REF!,2,0)</f>
        <v>#REF!</v>
      </c>
      <c r="AQ404" t="e">
        <f>VLOOKUP(AM404,#REF!,3,0)</f>
        <v>#REF!</v>
      </c>
      <c r="AR404" t="e">
        <f>VLOOKUP(AM404,#REF!,4,0)</f>
        <v>#REF!</v>
      </c>
      <c r="AS404" t="str">
        <f t="shared" si="179"/>
        <v>Oracle Consulting Services</v>
      </c>
      <c r="AT404" t="e">
        <f>VLOOKUP(AM404,#REF!,6,0)</f>
        <v>#REF!</v>
      </c>
      <c r="AU404" t="e">
        <f>VLOOKUP(AM404,#REF!,7,0)</f>
        <v>#REF!</v>
      </c>
      <c r="AV404" t="e">
        <f>VLOOKUP(AM404,#REF!,8,0)</f>
        <v>#REF!</v>
      </c>
      <c r="AW404" s="155">
        <v>506205</v>
      </c>
      <c r="AX404" t="str">
        <f>VLOOKUP($BA404,Jobcodemaster!$A:$J,4,0)</f>
        <v>IC5</v>
      </c>
      <c r="AY404" t="str">
        <f>VLOOKUP($BA404,Jobcodemaster!$A:$J,5,0)</f>
        <v>L8</v>
      </c>
      <c r="AZ404" t="str">
        <f t="shared" si="187"/>
        <v>8</v>
      </c>
      <c r="BA404" s="155">
        <f t="shared" si="188"/>
        <v>12612</v>
      </c>
      <c r="BB404" t="str">
        <f>VLOOKUP($BA404,Jobcodemaster!$A:$J,7,0)</f>
        <v>12612.Consulting Project Technical Director - IC5</v>
      </c>
      <c r="BC404" t="str">
        <f>VLOOKUP($BA404,Jobcodemaster!$A:$J,9,0)</f>
        <v>Consulting Project Technical Director</v>
      </c>
      <c r="BD404" t="str">
        <f>VLOOKUP($BA404,Jobcodemaster!$A:$J,2,0)</f>
        <v>Project</v>
      </c>
      <c r="BE404" t="str">
        <f>VLOOKUP($BA404,Jobcodemaster!$A:$J,3,0)</f>
        <v>B</v>
      </c>
      <c r="BF404" t="e">
        <f>VLOOKUP(AM404,#REF!,14,0)</f>
        <v>#REF!</v>
      </c>
      <c r="BG404" t="e">
        <f>VLOOKUP(AM404,#REF!,15,0)</f>
        <v>#REF!</v>
      </c>
      <c r="BH404" t="str">
        <f t="shared" si="189"/>
        <v>ricardo.n.nishimoto@oracle.com</v>
      </c>
      <c r="BI404" s="95">
        <f t="shared" si="190"/>
        <v>43266</v>
      </c>
      <c r="BJ404" t="str">
        <f t="shared" si="191"/>
        <v>C</v>
      </c>
      <c r="BK404" t="str">
        <f t="shared" si="192"/>
        <v>JP-Tokyo-OAC</v>
      </c>
      <c r="BL404" t="str">
        <f t="shared" si="193"/>
        <v>ACB</v>
      </c>
      <c r="BM404" t="str">
        <f t="shared" si="194"/>
        <v>ﾆｼﾓﾄ ﾘｶﾙﾄﾞ</v>
      </c>
      <c r="BN404" t="str">
        <f t="shared" si="195"/>
        <v>Ricardo Nishimoto</v>
      </c>
      <c r="BO404" s="164">
        <f t="shared" si="196"/>
        <v>0</v>
      </c>
      <c r="BP404" t="str">
        <f t="shared" si="197"/>
        <v>にしもと りかるど</v>
      </c>
      <c r="BQ404" t="e">
        <f>VLOOKUP(AM404,#REF!,12,0)</f>
        <v>#REF!</v>
      </c>
      <c r="BS404" s="173" t="str">
        <f t="shared" si="198"/>
        <v>Y</v>
      </c>
      <c r="BT404" s="173" t="str">
        <f t="shared" si="198"/>
        <v/>
      </c>
      <c r="BU404" s="173" t="str">
        <f t="shared" si="198"/>
        <v/>
      </c>
      <c r="BV404" s="173" t="str">
        <f t="shared" si="180"/>
        <v/>
      </c>
      <c r="BW404" s="173" t="e">
        <f t="shared" si="199"/>
        <v>#REF!</v>
      </c>
      <c r="BX404" s="173" t="str">
        <f t="shared" si="200"/>
        <v>Y</v>
      </c>
      <c r="BY404" s="174">
        <f t="shared" si="201"/>
        <v>1042543</v>
      </c>
      <c r="BZ404" t="str">
        <f t="shared" si="202"/>
        <v>ricardo.n.nishimoto@oracle.com</v>
      </c>
      <c r="CA404" s="214">
        <f t="shared" si="203"/>
        <v>43574</v>
      </c>
      <c r="CB404">
        <f t="shared" si="204"/>
        <v>506205</v>
      </c>
      <c r="CC404" t="e">
        <f t="shared" si="205"/>
        <v>#REF!</v>
      </c>
      <c r="CD404" t="e">
        <f t="shared" si="181"/>
        <v>#REF!</v>
      </c>
      <c r="CE404" t="str">
        <f t="shared" si="206"/>
        <v>JPBG  - Oracle Corporation Japan</v>
      </c>
      <c r="CF404" t="str">
        <f t="shared" si="207"/>
        <v/>
      </c>
      <c r="CG404" t="str">
        <f t="shared" si="208"/>
        <v/>
      </c>
    </row>
    <row r="405" spans="1:85" s="144" customFormat="1">
      <c r="A405" s="144" t="s">
        <v>51</v>
      </c>
      <c r="B405" s="144">
        <v>2017</v>
      </c>
      <c r="C405" s="144" t="s">
        <v>2879</v>
      </c>
      <c r="D405" s="144" t="s">
        <v>2861</v>
      </c>
      <c r="E405" s="144" t="s">
        <v>54</v>
      </c>
      <c r="F405" s="144" t="s">
        <v>2060</v>
      </c>
      <c r="G405" s="144" t="s">
        <v>2862</v>
      </c>
      <c r="H405" s="144" t="s">
        <v>2862</v>
      </c>
      <c r="I405" s="144" t="s">
        <v>55</v>
      </c>
      <c r="J405" s="144" t="s">
        <v>2062</v>
      </c>
      <c r="K405" s="144" t="s">
        <v>2864</v>
      </c>
      <c r="L405" s="144" t="s">
        <v>2864</v>
      </c>
      <c r="M405" s="351">
        <v>506355</v>
      </c>
      <c r="N405" s="144" t="s">
        <v>123</v>
      </c>
      <c r="O405" s="144" t="s">
        <v>158</v>
      </c>
      <c r="P405" s="144" t="str">
        <f t="shared" si="182"/>
        <v>6</v>
      </c>
      <c r="Q405" s="144">
        <v>21630</v>
      </c>
      <c r="R405" s="144" t="s">
        <v>527</v>
      </c>
      <c r="S405" s="144" t="s">
        <v>591</v>
      </c>
      <c r="T405" s="144" t="s">
        <v>368</v>
      </c>
      <c r="U405" s="144" t="s">
        <v>61</v>
      </c>
      <c r="V405" s="144">
        <v>4588</v>
      </c>
      <c r="W405" s="144" t="s">
        <v>2860</v>
      </c>
      <c r="X405" s="144" t="s">
        <v>2880</v>
      </c>
      <c r="Y405" s="205">
        <v>36647</v>
      </c>
      <c r="Z405" s="144" t="s">
        <v>63</v>
      </c>
      <c r="AA405" s="144" t="s">
        <v>118</v>
      </c>
      <c r="AB405" s="144" t="s">
        <v>162</v>
      </c>
      <c r="AC405" s="144" t="s">
        <v>4550</v>
      </c>
      <c r="AD405" s="144" t="s">
        <v>2882</v>
      </c>
      <c r="AF405" s="144" t="s">
        <v>2883</v>
      </c>
      <c r="AG405" s="144" t="s">
        <v>2870</v>
      </c>
      <c r="AH405" s="206"/>
      <c r="AI405" s="146" t="e">
        <v>#N/A</v>
      </c>
      <c r="AJ405" s="144" t="str">
        <f t="shared" si="183"/>
        <v>Active</v>
      </c>
      <c r="AK405" s="144">
        <f t="shared" si="184"/>
        <v>2017</v>
      </c>
      <c r="AL405" s="144" t="str">
        <f t="shared" si="185"/>
        <v>平野 隆広</v>
      </c>
      <c r="AM405" s="207" t="e">
        <f>+VLOOKUP($AK405,#REF!,3,0)</f>
        <v>#REF!</v>
      </c>
      <c r="AN405" s="144" t="e">
        <f t="shared" si="186"/>
        <v>#REF!</v>
      </c>
      <c r="AO405" s="208" t="s">
        <v>54</v>
      </c>
      <c r="AP405" s="144" t="e">
        <f>VLOOKUP(AM405,#REF!,2,0)</f>
        <v>#REF!</v>
      </c>
      <c r="AQ405" s="144" t="e">
        <f>VLOOKUP(AM405,#REF!,3,0)</f>
        <v>#REF!</v>
      </c>
      <c r="AR405" s="144" t="e">
        <f>VLOOKUP(AM405,#REF!,4,0)</f>
        <v>#REF!</v>
      </c>
      <c r="AS405" s="144" t="str">
        <f t="shared" si="179"/>
        <v>Oracle Consulting Services</v>
      </c>
      <c r="AT405" s="144" t="e">
        <f>VLOOKUP(AM405,#REF!,6,0)</f>
        <v>#REF!</v>
      </c>
      <c r="AU405" s="144" t="e">
        <f>VLOOKUP(AM405,#REF!,7,0)</f>
        <v>#REF!</v>
      </c>
      <c r="AV405" s="144" t="e">
        <f>VLOOKUP(AM405,#REF!,8,0)</f>
        <v>#REF!</v>
      </c>
      <c r="AW405" s="207">
        <v>506205</v>
      </c>
      <c r="AX405" t="str">
        <f>VLOOKUP($BA405,Jobcodemaster!$A:$J,4,0)</f>
        <v>IC3</v>
      </c>
      <c r="AY405" t="str">
        <f>VLOOKUP($BA405,Jobcodemaster!$A:$J,5,0)</f>
        <v>L6</v>
      </c>
      <c r="AZ405" t="str">
        <f t="shared" si="187"/>
        <v>6</v>
      </c>
      <c r="BA405" s="207">
        <f t="shared" si="188"/>
        <v>21630</v>
      </c>
      <c r="BB405" t="str">
        <f>VLOOKUP($BA405,Jobcodemaster!$A:$J,7,0)</f>
        <v>21630.Consulting Solution Lead - IC3</v>
      </c>
      <c r="BC405" t="str">
        <f>VLOOKUP($BA405,Jobcodemaster!$A:$J,9,0)</f>
        <v>Consulting Solution Lead</v>
      </c>
      <c r="BD405" t="str">
        <f>VLOOKUP($BA405,Jobcodemaster!$A:$J,2,0)</f>
        <v>Solution</v>
      </c>
      <c r="BE405" t="str">
        <f>VLOOKUP($BA405,Jobcodemaster!$A:$J,3,0)</f>
        <v>B</v>
      </c>
      <c r="BF405" s="144" t="e">
        <f>VLOOKUP(AM405,#REF!,14,0)</f>
        <v>#REF!</v>
      </c>
      <c r="BG405" s="144" t="e">
        <f>VLOOKUP(AM405,#REF!,15,0)</f>
        <v>#REF!</v>
      </c>
      <c r="BH405" s="144" t="str">
        <f t="shared" si="189"/>
        <v>takahiro.hirano@oracle.com</v>
      </c>
      <c r="BI405" s="205">
        <f t="shared" si="190"/>
        <v>36647</v>
      </c>
      <c r="BJ405" s="144" t="str">
        <f t="shared" si="191"/>
        <v>C</v>
      </c>
      <c r="BK405" s="144" t="str">
        <f t="shared" si="192"/>
        <v>JP-Tokyo-Akasaka Office</v>
      </c>
      <c r="BL405" s="144" t="str">
        <f t="shared" si="193"/>
        <v>ACB</v>
      </c>
      <c r="BM405" s="144" t="str">
        <f t="shared" si="194"/>
        <v>ﾋﾗﾉ ﾀｶﾋﾛ</v>
      </c>
      <c r="BN405" s="144" t="str">
        <f t="shared" si="195"/>
        <v>Takahiro Hirano</v>
      </c>
      <c r="BO405" s="209">
        <f t="shared" si="196"/>
        <v>0</v>
      </c>
      <c r="BP405" s="144" t="str">
        <f t="shared" si="197"/>
        <v>ひらの たかひろ</v>
      </c>
      <c r="BQ405" s="144" t="e">
        <f>VLOOKUP(AM405,#REF!,12,0)</f>
        <v>#REF!</v>
      </c>
      <c r="BS405" s="210" t="str">
        <f t="shared" si="198"/>
        <v>Y</v>
      </c>
      <c r="BT405" s="210" t="str">
        <f t="shared" si="198"/>
        <v/>
      </c>
      <c r="BU405" s="210" t="str">
        <f t="shared" si="198"/>
        <v/>
      </c>
      <c r="BV405" s="210" t="str">
        <f t="shared" si="180"/>
        <v/>
      </c>
      <c r="BW405" s="173" t="e">
        <f t="shared" si="199"/>
        <v>#REF!</v>
      </c>
      <c r="BX405" s="210" t="str">
        <f t="shared" si="200"/>
        <v>Y</v>
      </c>
      <c r="BY405" s="211">
        <f t="shared" si="201"/>
        <v>2017</v>
      </c>
      <c r="BZ405" s="144" t="str">
        <f t="shared" si="202"/>
        <v>takahiro.hirano@oracle.com</v>
      </c>
      <c r="CA405" s="215">
        <f t="shared" si="203"/>
        <v>43574</v>
      </c>
      <c r="CB405" s="144">
        <f t="shared" si="204"/>
        <v>506205</v>
      </c>
      <c r="CC405" s="144" t="e">
        <f t="shared" si="205"/>
        <v>#REF!</v>
      </c>
      <c r="CD405" s="144" t="e">
        <f t="shared" si="181"/>
        <v>#REF!</v>
      </c>
      <c r="CE405" s="144" t="str">
        <f t="shared" si="206"/>
        <v>JPBG  - Oracle Corporation Japan</v>
      </c>
      <c r="CF405" s="144" t="str">
        <f t="shared" si="207"/>
        <v/>
      </c>
      <c r="CG405" s="144" t="str">
        <f t="shared" si="208"/>
        <v/>
      </c>
    </row>
    <row r="406" spans="1:85">
      <c r="A406" t="s">
        <v>51</v>
      </c>
      <c r="B406">
        <v>2442</v>
      </c>
      <c r="C406" t="s">
        <v>2885</v>
      </c>
      <c r="D406" t="s">
        <v>2861</v>
      </c>
      <c r="E406" t="s">
        <v>54</v>
      </c>
      <c r="F406" t="s">
        <v>2060</v>
      </c>
      <c r="G406" t="s">
        <v>2862</v>
      </c>
      <c r="H406" t="s">
        <v>2862</v>
      </c>
      <c r="I406" t="s">
        <v>55</v>
      </c>
      <c r="J406" t="s">
        <v>2062</v>
      </c>
      <c r="K406" t="s">
        <v>2864</v>
      </c>
      <c r="L406" t="s">
        <v>2864</v>
      </c>
      <c r="M406" s="217">
        <v>506355</v>
      </c>
      <c r="N406" t="s">
        <v>123</v>
      </c>
      <c r="O406" t="s">
        <v>158</v>
      </c>
      <c r="P406" t="str">
        <f t="shared" si="182"/>
        <v>6</v>
      </c>
      <c r="Q406">
        <v>21630</v>
      </c>
      <c r="R406" t="s">
        <v>527</v>
      </c>
      <c r="S406" t="s">
        <v>528</v>
      </c>
      <c r="T406" t="s">
        <v>529</v>
      </c>
      <c r="U406" t="s">
        <v>61</v>
      </c>
      <c r="V406">
        <v>4588</v>
      </c>
      <c r="W406" t="s">
        <v>2860</v>
      </c>
      <c r="X406" t="s">
        <v>2886</v>
      </c>
      <c r="Y406" s="95">
        <v>37288</v>
      </c>
      <c r="Z406" t="s">
        <v>63</v>
      </c>
      <c r="AA406" t="s">
        <v>118</v>
      </c>
      <c r="AB406" t="s">
        <v>162</v>
      </c>
      <c r="AC406" t="s">
        <v>4551</v>
      </c>
      <c r="AD406" t="s">
        <v>2888</v>
      </c>
      <c r="AF406" t="s">
        <v>2889</v>
      </c>
      <c r="AG406" t="s">
        <v>2870</v>
      </c>
      <c r="AI406" s="146" t="e">
        <v>#N/A</v>
      </c>
      <c r="AJ406" t="str">
        <f t="shared" si="183"/>
        <v>Active</v>
      </c>
      <c r="AK406">
        <f t="shared" si="184"/>
        <v>2442</v>
      </c>
      <c r="AL406" t="str">
        <f t="shared" si="185"/>
        <v>武石 義直</v>
      </c>
      <c r="AM406" s="155" t="e">
        <f>+VLOOKUP($AK406,#REF!,3,0)</f>
        <v>#REF!</v>
      </c>
      <c r="AN406" t="e">
        <f t="shared" si="186"/>
        <v>#REF!</v>
      </c>
      <c r="AO406" s="154" t="s">
        <v>54</v>
      </c>
      <c r="AP406" t="e">
        <f>VLOOKUP(AM406,#REF!,2,0)</f>
        <v>#REF!</v>
      </c>
      <c r="AQ406" t="e">
        <f>VLOOKUP(AM406,#REF!,3,0)</f>
        <v>#REF!</v>
      </c>
      <c r="AR406" t="e">
        <f>VLOOKUP(AM406,#REF!,4,0)</f>
        <v>#REF!</v>
      </c>
      <c r="AS406" t="str">
        <f t="shared" si="179"/>
        <v>Oracle Consulting Services</v>
      </c>
      <c r="AT406" t="e">
        <f>VLOOKUP(AM406,#REF!,6,0)</f>
        <v>#REF!</v>
      </c>
      <c r="AU406" t="e">
        <f>VLOOKUP(AM406,#REF!,7,0)</f>
        <v>#REF!</v>
      </c>
      <c r="AV406" t="e">
        <f>VLOOKUP(AM406,#REF!,8,0)</f>
        <v>#REF!</v>
      </c>
      <c r="AW406" s="155">
        <v>506205</v>
      </c>
      <c r="AX406" t="str">
        <f>VLOOKUP($BA406,Jobcodemaster!$A:$J,4,0)</f>
        <v>IC3</v>
      </c>
      <c r="AY406" t="str">
        <f>VLOOKUP($BA406,Jobcodemaster!$A:$J,5,0)</f>
        <v>L6</v>
      </c>
      <c r="AZ406" t="str">
        <f t="shared" si="187"/>
        <v>6</v>
      </c>
      <c r="BA406" s="155">
        <f t="shared" si="188"/>
        <v>21630</v>
      </c>
      <c r="BB406" t="str">
        <f>VLOOKUP($BA406,Jobcodemaster!$A:$J,7,0)</f>
        <v>21630.Consulting Solution Lead - IC3</v>
      </c>
      <c r="BC406" t="str">
        <f>VLOOKUP($BA406,Jobcodemaster!$A:$J,9,0)</f>
        <v>Consulting Solution Lead</v>
      </c>
      <c r="BD406" t="str">
        <f>VLOOKUP($BA406,Jobcodemaster!$A:$J,2,0)</f>
        <v>Solution</v>
      </c>
      <c r="BE406" t="str">
        <f>VLOOKUP($BA406,Jobcodemaster!$A:$J,3,0)</f>
        <v>B</v>
      </c>
      <c r="BF406" t="e">
        <f>VLOOKUP(AM406,#REF!,14,0)</f>
        <v>#REF!</v>
      </c>
      <c r="BG406" t="e">
        <f>VLOOKUP(AM406,#REF!,15,0)</f>
        <v>#REF!</v>
      </c>
      <c r="BH406" t="str">
        <f t="shared" si="189"/>
        <v>yoshinao.takeishi@oracle.com</v>
      </c>
      <c r="BI406" s="95">
        <f t="shared" si="190"/>
        <v>37288</v>
      </c>
      <c r="BJ406" t="str">
        <f t="shared" si="191"/>
        <v>C</v>
      </c>
      <c r="BK406" t="str">
        <f t="shared" si="192"/>
        <v>JP-Tokyo-Akasaka Office</v>
      </c>
      <c r="BL406" t="str">
        <f t="shared" si="193"/>
        <v>ACB</v>
      </c>
      <c r="BM406" t="str">
        <f t="shared" si="194"/>
        <v>ﾀｹｲｼ ﾖｼﾅｵ</v>
      </c>
      <c r="BN406" t="str">
        <f t="shared" si="195"/>
        <v>Yoshinao Takeishi</v>
      </c>
      <c r="BO406" s="164">
        <f t="shared" si="196"/>
        <v>0</v>
      </c>
      <c r="BP406" t="str">
        <f t="shared" si="197"/>
        <v>たけいし よしなお</v>
      </c>
      <c r="BQ406" t="e">
        <f>VLOOKUP(AM406,#REF!,12,0)</f>
        <v>#REF!</v>
      </c>
      <c r="BS406" s="173" t="str">
        <f t="shared" si="198"/>
        <v>Y</v>
      </c>
      <c r="BT406" s="173" t="str">
        <f t="shared" si="198"/>
        <v/>
      </c>
      <c r="BU406" s="173" t="str">
        <f t="shared" si="198"/>
        <v/>
      </c>
      <c r="BV406" s="173" t="str">
        <f t="shared" si="180"/>
        <v/>
      </c>
      <c r="BW406" s="173" t="e">
        <f t="shared" si="199"/>
        <v>#REF!</v>
      </c>
      <c r="BX406" s="173" t="str">
        <f t="shared" si="200"/>
        <v>Y</v>
      </c>
      <c r="BY406" s="174">
        <f t="shared" si="201"/>
        <v>2442</v>
      </c>
      <c r="BZ406" t="str">
        <f t="shared" si="202"/>
        <v>yoshinao.takeishi@oracle.com</v>
      </c>
      <c r="CA406" s="214">
        <f t="shared" si="203"/>
        <v>43574</v>
      </c>
      <c r="CB406">
        <f t="shared" si="204"/>
        <v>506205</v>
      </c>
      <c r="CC406" t="e">
        <f t="shared" si="205"/>
        <v>#REF!</v>
      </c>
      <c r="CD406" t="e">
        <f t="shared" si="181"/>
        <v>#REF!</v>
      </c>
      <c r="CE406" t="str">
        <f t="shared" si="206"/>
        <v>JPBG  - Oracle Corporation Japan</v>
      </c>
      <c r="CF406" t="str">
        <f t="shared" si="207"/>
        <v/>
      </c>
      <c r="CG406" t="str">
        <f t="shared" si="208"/>
        <v/>
      </c>
    </row>
    <row r="407" spans="1:85">
      <c r="A407" t="s">
        <v>51</v>
      </c>
      <c r="B407">
        <v>4696</v>
      </c>
      <c r="C407" t="s">
        <v>2891</v>
      </c>
      <c r="D407" t="s">
        <v>2861</v>
      </c>
      <c r="E407" t="s">
        <v>54</v>
      </c>
      <c r="F407" t="s">
        <v>2060</v>
      </c>
      <c r="G407" t="s">
        <v>2862</v>
      </c>
      <c r="H407" t="s">
        <v>2862</v>
      </c>
      <c r="I407" t="s">
        <v>55</v>
      </c>
      <c r="J407" t="s">
        <v>2062</v>
      </c>
      <c r="K407" t="s">
        <v>2864</v>
      </c>
      <c r="L407" t="s">
        <v>2864</v>
      </c>
      <c r="M407" s="217">
        <v>506355</v>
      </c>
      <c r="N407" t="s">
        <v>123</v>
      </c>
      <c r="O407" t="s">
        <v>158</v>
      </c>
      <c r="P407" t="str">
        <f t="shared" si="182"/>
        <v>6</v>
      </c>
      <c r="Q407">
        <v>20610</v>
      </c>
      <c r="R407" t="s">
        <v>590</v>
      </c>
      <c r="S407" t="s">
        <v>591</v>
      </c>
      <c r="T407" t="s">
        <v>368</v>
      </c>
      <c r="U407" t="s">
        <v>61</v>
      </c>
      <c r="V407">
        <v>4588</v>
      </c>
      <c r="W407" t="s">
        <v>2860</v>
      </c>
      <c r="X407" t="s">
        <v>2892</v>
      </c>
      <c r="Y407" s="95">
        <v>41320</v>
      </c>
      <c r="Z407" t="s">
        <v>63</v>
      </c>
      <c r="AA407" t="s">
        <v>118</v>
      </c>
      <c r="AB407" t="s">
        <v>162</v>
      </c>
      <c r="AC407" t="s">
        <v>4552</v>
      </c>
      <c r="AD407" t="s">
        <v>2894</v>
      </c>
      <c r="AF407" t="s">
        <v>2895</v>
      </c>
      <c r="AG407" t="s">
        <v>2870</v>
      </c>
      <c r="AI407" s="146" t="e">
        <v>#N/A</v>
      </c>
      <c r="AJ407" t="str">
        <f t="shared" si="183"/>
        <v>Active</v>
      </c>
      <c r="AK407">
        <f t="shared" si="184"/>
        <v>4696</v>
      </c>
      <c r="AL407" t="str">
        <f t="shared" si="185"/>
        <v>角田 賢亮</v>
      </c>
      <c r="AM407" s="155" t="e">
        <f>+VLOOKUP($AK407,#REF!,3,0)</f>
        <v>#REF!</v>
      </c>
      <c r="AN407" t="e">
        <f t="shared" si="186"/>
        <v>#REF!</v>
      </c>
      <c r="AO407" s="154" t="s">
        <v>54</v>
      </c>
      <c r="AP407" t="e">
        <f>VLOOKUP(AM407,#REF!,2,0)</f>
        <v>#REF!</v>
      </c>
      <c r="AQ407" t="e">
        <f>VLOOKUP(AM407,#REF!,3,0)</f>
        <v>#REF!</v>
      </c>
      <c r="AR407" t="e">
        <f>VLOOKUP(AM407,#REF!,4,0)</f>
        <v>#REF!</v>
      </c>
      <c r="AS407" t="str">
        <f t="shared" si="179"/>
        <v>Oracle Consulting Services</v>
      </c>
      <c r="AT407" t="e">
        <f>VLOOKUP(AM407,#REF!,6,0)</f>
        <v>#REF!</v>
      </c>
      <c r="AU407" t="e">
        <f>VLOOKUP(AM407,#REF!,7,0)</f>
        <v>#REF!</v>
      </c>
      <c r="AV407" t="e">
        <f>VLOOKUP(AM407,#REF!,8,0)</f>
        <v>#REF!</v>
      </c>
      <c r="AW407" s="155">
        <v>506205</v>
      </c>
      <c r="AX407" t="str">
        <f>VLOOKUP($BA407,Jobcodemaster!$A:$J,4,0)</f>
        <v>IC3</v>
      </c>
      <c r="AY407" t="str">
        <f>VLOOKUP($BA407,Jobcodemaster!$A:$J,5,0)</f>
        <v>L6</v>
      </c>
      <c r="AZ407" t="str">
        <f t="shared" si="187"/>
        <v>6</v>
      </c>
      <c r="BA407" s="155">
        <f t="shared" si="188"/>
        <v>20610</v>
      </c>
      <c r="BB407" t="str">
        <f>VLOOKUP($BA407,Jobcodemaster!$A:$J,7,0)</f>
        <v>20610.Senior Principal Consultant - IC3</v>
      </c>
      <c r="BC407" t="str">
        <f>VLOOKUP($BA407,Jobcodemaster!$A:$J,9,0)</f>
        <v>Senior Principal Consultant</v>
      </c>
      <c r="BD407" t="str">
        <f>VLOOKUP($BA407,Jobcodemaster!$A:$J,2,0)</f>
        <v>Delivery</v>
      </c>
      <c r="BE407" t="str">
        <f>VLOOKUP($BA407,Jobcodemaster!$A:$J,3,0)</f>
        <v>B</v>
      </c>
      <c r="BF407" t="e">
        <f>VLOOKUP(AM407,#REF!,14,0)</f>
        <v>#REF!</v>
      </c>
      <c r="BG407" t="e">
        <f>VLOOKUP(AM407,#REF!,15,0)</f>
        <v>#REF!</v>
      </c>
      <c r="BH407" t="str">
        <f t="shared" si="189"/>
        <v>kensuke.tsunoda@oracle.com</v>
      </c>
      <c r="BI407" s="95">
        <f t="shared" si="190"/>
        <v>41320</v>
      </c>
      <c r="BJ407" t="str">
        <f t="shared" si="191"/>
        <v>C</v>
      </c>
      <c r="BK407" t="str">
        <f t="shared" si="192"/>
        <v>JP-Tokyo-Akasaka Office</v>
      </c>
      <c r="BL407" t="str">
        <f t="shared" si="193"/>
        <v>ACB</v>
      </c>
      <c r="BM407" t="str">
        <f t="shared" si="194"/>
        <v>ﾂﾉﾀﾞ ｹﾝｽｹ</v>
      </c>
      <c r="BN407" t="str">
        <f t="shared" si="195"/>
        <v>Kensuke Tsunoda</v>
      </c>
      <c r="BO407" s="164">
        <f t="shared" si="196"/>
        <v>0</v>
      </c>
      <c r="BP407" t="str">
        <f t="shared" si="197"/>
        <v>つのだ けんすけ</v>
      </c>
      <c r="BQ407" t="e">
        <f>VLOOKUP(AM407,#REF!,12,0)</f>
        <v>#REF!</v>
      </c>
      <c r="BS407" s="173" t="str">
        <f t="shared" si="198"/>
        <v>Y</v>
      </c>
      <c r="BT407" s="173" t="str">
        <f t="shared" si="198"/>
        <v/>
      </c>
      <c r="BU407" s="173" t="str">
        <f t="shared" si="198"/>
        <v/>
      </c>
      <c r="BV407" s="173" t="str">
        <f t="shared" si="180"/>
        <v/>
      </c>
      <c r="BW407" s="173" t="e">
        <f t="shared" si="199"/>
        <v>#REF!</v>
      </c>
      <c r="BX407" s="173" t="str">
        <f t="shared" si="200"/>
        <v>Y</v>
      </c>
      <c r="BY407" s="174">
        <f t="shared" si="201"/>
        <v>4696</v>
      </c>
      <c r="BZ407" t="str">
        <f t="shared" si="202"/>
        <v>kensuke.tsunoda@oracle.com</v>
      </c>
      <c r="CA407" s="214">
        <f t="shared" si="203"/>
        <v>43574</v>
      </c>
      <c r="CB407">
        <f t="shared" si="204"/>
        <v>506205</v>
      </c>
      <c r="CC407" t="e">
        <f t="shared" si="205"/>
        <v>#REF!</v>
      </c>
      <c r="CD407" t="e">
        <f t="shared" si="181"/>
        <v>#REF!</v>
      </c>
      <c r="CE407" t="str">
        <f t="shared" si="206"/>
        <v>JPBG  - Oracle Corporation Japan</v>
      </c>
      <c r="CF407" t="str">
        <f t="shared" si="207"/>
        <v/>
      </c>
      <c r="CG407" t="str">
        <f t="shared" si="208"/>
        <v/>
      </c>
    </row>
    <row r="408" spans="1:85">
      <c r="A408" t="s">
        <v>51</v>
      </c>
      <c r="B408">
        <v>1071965</v>
      </c>
      <c r="C408" t="s">
        <v>2897</v>
      </c>
      <c r="D408" t="s">
        <v>2861</v>
      </c>
      <c r="E408" t="s">
        <v>54</v>
      </c>
      <c r="F408" t="s">
        <v>2060</v>
      </c>
      <c r="G408" t="s">
        <v>2862</v>
      </c>
      <c r="H408" t="s">
        <v>2862</v>
      </c>
      <c r="I408" t="s">
        <v>55</v>
      </c>
      <c r="J408" t="s">
        <v>2062</v>
      </c>
      <c r="K408" t="s">
        <v>2864</v>
      </c>
      <c r="L408" t="s">
        <v>2864</v>
      </c>
      <c r="M408" s="217">
        <v>506355</v>
      </c>
      <c r="N408" t="s">
        <v>123</v>
      </c>
      <c r="O408" t="s">
        <v>158</v>
      </c>
      <c r="P408" t="str">
        <f t="shared" si="182"/>
        <v>6</v>
      </c>
      <c r="Q408">
        <v>21630</v>
      </c>
      <c r="R408" t="s">
        <v>527</v>
      </c>
      <c r="S408" t="s">
        <v>528</v>
      </c>
      <c r="T408" t="s">
        <v>529</v>
      </c>
      <c r="U408" t="s">
        <v>61</v>
      </c>
      <c r="V408">
        <v>4588</v>
      </c>
      <c r="W408" t="s">
        <v>2860</v>
      </c>
      <c r="X408" t="s">
        <v>2898</v>
      </c>
      <c r="Y408" s="95">
        <v>43435</v>
      </c>
      <c r="Z408" t="s">
        <v>63</v>
      </c>
      <c r="AA408" t="s">
        <v>254</v>
      </c>
      <c r="AB408" t="s">
        <v>150</v>
      </c>
      <c r="AC408" t="s">
        <v>4553</v>
      </c>
      <c r="AD408" t="s">
        <v>2900</v>
      </c>
      <c r="AF408" t="s">
        <v>4554</v>
      </c>
      <c r="AG408" t="s">
        <v>2870</v>
      </c>
      <c r="AI408" s="146" t="e">
        <v>#N/A</v>
      </c>
      <c r="AJ408" t="str">
        <f t="shared" si="183"/>
        <v>Active</v>
      </c>
      <c r="AK408">
        <f t="shared" si="184"/>
        <v>1071965</v>
      </c>
      <c r="AL408" t="str">
        <f t="shared" si="185"/>
        <v>國枝 宏和</v>
      </c>
      <c r="AM408" s="155" t="e">
        <f>+VLOOKUP($AK408,#REF!,3,0)</f>
        <v>#REF!</v>
      </c>
      <c r="AN408" t="e">
        <f t="shared" si="186"/>
        <v>#REF!</v>
      </c>
      <c r="AO408" s="154" t="s">
        <v>54</v>
      </c>
      <c r="AP408" t="e">
        <f>VLOOKUP(AM408,#REF!,2,0)</f>
        <v>#REF!</v>
      </c>
      <c r="AQ408" t="e">
        <f>VLOOKUP(AM408,#REF!,3,0)</f>
        <v>#REF!</v>
      </c>
      <c r="AR408" t="e">
        <f>VLOOKUP(AM408,#REF!,4,0)</f>
        <v>#REF!</v>
      </c>
      <c r="AS408" t="str">
        <f t="shared" si="179"/>
        <v>Oracle Consulting Services</v>
      </c>
      <c r="AT408" t="e">
        <f>VLOOKUP(AM408,#REF!,6,0)</f>
        <v>#REF!</v>
      </c>
      <c r="AU408" t="e">
        <f>VLOOKUP(AM408,#REF!,7,0)</f>
        <v>#REF!</v>
      </c>
      <c r="AV408" t="e">
        <f>VLOOKUP(AM408,#REF!,8,0)</f>
        <v>#REF!</v>
      </c>
      <c r="AW408" s="155">
        <v>506205</v>
      </c>
      <c r="AX408" t="str">
        <f>VLOOKUP($BA408,Jobcodemaster!$A:$J,4,0)</f>
        <v>IC3</v>
      </c>
      <c r="AY408" t="str">
        <f>VLOOKUP($BA408,Jobcodemaster!$A:$J,5,0)</f>
        <v>L6</v>
      </c>
      <c r="AZ408" t="str">
        <f t="shared" si="187"/>
        <v>6</v>
      </c>
      <c r="BA408" s="155">
        <f t="shared" si="188"/>
        <v>21630</v>
      </c>
      <c r="BB408" t="str">
        <f>VLOOKUP($BA408,Jobcodemaster!$A:$J,7,0)</f>
        <v>21630.Consulting Solution Lead - IC3</v>
      </c>
      <c r="BC408" t="str">
        <f>VLOOKUP($BA408,Jobcodemaster!$A:$J,9,0)</f>
        <v>Consulting Solution Lead</v>
      </c>
      <c r="BD408" t="str">
        <f>VLOOKUP($BA408,Jobcodemaster!$A:$J,2,0)</f>
        <v>Solution</v>
      </c>
      <c r="BE408" t="str">
        <f>VLOOKUP($BA408,Jobcodemaster!$A:$J,3,0)</f>
        <v>B</v>
      </c>
      <c r="BF408" t="e">
        <f>VLOOKUP(AM408,#REF!,14,0)</f>
        <v>#REF!</v>
      </c>
      <c r="BG408" t="e">
        <f>VLOOKUP(AM408,#REF!,15,0)</f>
        <v>#REF!</v>
      </c>
      <c r="BH408" t="str">
        <f t="shared" si="189"/>
        <v>hirokazu.h.kunieda@oracle.com</v>
      </c>
      <c r="BI408" s="95">
        <f t="shared" si="190"/>
        <v>43435</v>
      </c>
      <c r="BJ408" t="str">
        <f t="shared" si="191"/>
        <v>C</v>
      </c>
      <c r="BK408" t="str">
        <f t="shared" si="192"/>
        <v>JP-Nagoya</v>
      </c>
      <c r="BL408" t="str">
        <f t="shared" si="193"/>
        <v>-</v>
      </c>
      <c r="BM408" t="str">
        <f t="shared" si="194"/>
        <v>ｸﾆｴﾀﾞ ﾋﾛｶｽﾞ</v>
      </c>
      <c r="BN408" t="str">
        <f t="shared" si="195"/>
        <v>Hirokazu Kunieda</v>
      </c>
      <c r="BO408" s="164">
        <f t="shared" si="196"/>
        <v>0</v>
      </c>
      <c r="BP408" t="str">
        <f t="shared" si="197"/>
        <v>くにえだ ひろかず</v>
      </c>
      <c r="BQ408" t="e">
        <f>VLOOKUP(AM408,#REF!,12,0)</f>
        <v>#REF!</v>
      </c>
      <c r="BS408" s="173" t="str">
        <f t="shared" si="198"/>
        <v>Y</v>
      </c>
      <c r="BT408" s="173" t="str">
        <f t="shared" si="198"/>
        <v/>
      </c>
      <c r="BU408" s="173" t="str">
        <f t="shared" si="198"/>
        <v/>
      </c>
      <c r="BV408" s="173" t="str">
        <f t="shared" si="180"/>
        <v/>
      </c>
      <c r="BW408" s="173" t="e">
        <f t="shared" si="199"/>
        <v>#REF!</v>
      </c>
      <c r="BX408" s="173" t="str">
        <f t="shared" si="200"/>
        <v>Y</v>
      </c>
      <c r="BY408" s="174">
        <f t="shared" si="201"/>
        <v>1071965</v>
      </c>
      <c r="BZ408" t="str">
        <f t="shared" si="202"/>
        <v>hirokazu.h.kunieda@oracle.com</v>
      </c>
      <c r="CA408" s="214">
        <f t="shared" si="203"/>
        <v>43574</v>
      </c>
      <c r="CB408">
        <f t="shared" si="204"/>
        <v>506205</v>
      </c>
      <c r="CC408" t="e">
        <f t="shared" si="205"/>
        <v>#REF!</v>
      </c>
      <c r="CD408" t="e">
        <f t="shared" si="181"/>
        <v>#REF!</v>
      </c>
      <c r="CE408" t="str">
        <f t="shared" si="206"/>
        <v>JPBG  - Oracle Corporation Japan</v>
      </c>
      <c r="CF408" t="str">
        <f t="shared" si="207"/>
        <v/>
      </c>
      <c r="CG408" t="str">
        <f t="shared" si="208"/>
        <v/>
      </c>
    </row>
    <row r="409" spans="1:85">
      <c r="A409" t="s">
        <v>51</v>
      </c>
      <c r="B409">
        <v>4408</v>
      </c>
      <c r="C409" t="s">
        <v>2903</v>
      </c>
      <c r="D409" t="s">
        <v>2861</v>
      </c>
      <c r="E409" t="s">
        <v>54</v>
      </c>
      <c r="F409" t="s">
        <v>2060</v>
      </c>
      <c r="G409" t="s">
        <v>2862</v>
      </c>
      <c r="H409" t="s">
        <v>2862</v>
      </c>
      <c r="I409" t="s">
        <v>55</v>
      </c>
      <c r="J409" t="s">
        <v>2062</v>
      </c>
      <c r="K409" t="s">
        <v>2864</v>
      </c>
      <c r="L409" t="s">
        <v>2864</v>
      </c>
      <c r="M409" s="217">
        <v>506355</v>
      </c>
      <c r="N409" t="s">
        <v>123</v>
      </c>
      <c r="O409" t="s">
        <v>124</v>
      </c>
      <c r="P409" t="str">
        <f t="shared" si="182"/>
        <v>5</v>
      </c>
      <c r="Q409">
        <v>20515</v>
      </c>
      <c r="R409" t="s">
        <v>432</v>
      </c>
      <c r="S409" t="s">
        <v>433</v>
      </c>
      <c r="T409" t="s">
        <v>368</v>
      </c>
      <c r="U409" t="s">
        <v>61</v>
      </c>
      <c r="V409">
        <v>4588</v>
      </c>
      <c r="W409" t="s">
        <v>2860</v>
      </c>
      <c r="X409" t="s">
        <v>2905</v>
      </c>
      <c r="Y409" s="95">
        <v>40862</v>
      </c>
      <c r="Z409" t="s">
        <v>63</v>
      </c>
      <c r="AA409" t="s">
        <v>118</v>
      </c>
      <c r="AB409" t="s">
        <v>162</v>
      </c>
      <c r="AC409" t="s">
        <v>4555</v>
      </c>
      <c r="AD409" t="s">
        <v>2907</v>
      </c>
      <c r="AF409" t="s">
        <v>2908</v>
      </c>
      <c r="AG409" t="s">
        <v>2870</v>
      </c>
      <c r="AI409" s="146" t="e">
        <v>#N/A</v>
      </c>
      <c r="AJ409" t="str">
        <f t="shared" si="183"/>
        <v>Active</v>
      </c>
      <c r="AK409">
        <f t="shared" si="184"/>
        <v>4408</v>
      </c>
      <c r="AL409" t="str">
        <f t="shared" si="185"/>
        <v>松本 和晃</v>
      </c>
      <c r="AM409" s="155" t="e">
        <f>+VLOOKUP($AK409,#REF!,3,0)</f>
        <v>#REF!</v>
      </c>
      <c r="AN409" t="e">
        <f t="shared" si="186"/>
        <v>#REF!</v>
      </c>
      <c r="AO409" s="154" t="s">
        <v>54</v>
      </c>
      <c r="AP409" t="e">
        <f>VLOOKUP(AM409,#REF!,2,0)</f>
        <v>#REF!</v>
      </c>
      <c r="AQ409" t="e">
        <f>VLOOKUP(AM409,#REF!,3,0)</f>
        <v>#REF!</v>
      </c>
      <c r="AR409" t="e">
        <f>VLOOKUP(AM409,#REF!,4,0)</f>
        <v>#REF!</v>
      </c>
      <c r="AS409" t="str">
        <f t="shared" si="179"/>
        <v>Oracle Consulting Services</v>
      </c>
      <c r="AT409" t="e">
        <f>VLOOKUP(AM409,#REF!,6,0)</f>
        <v>#REF!</v>
      </c>
      <c r="AU409" t="e">
        <f>VLOOKUP(AM409,#REF!,7,0)</f>
        <v>#REF!</v>
      </c>
      <c r="AV409" t="e">
        <f>VLOOKUP(AM409,#REF!,8,0)</f>
        <v>#REF!</v>
      </c>
      <c r="AW409" s="155">
        <v>506205</v>
      </c>
      <c r="AX409" t="str">
        <f>VLOOKUP($BA409,Jobcodemaster!$A:$J,4,0)</f>
        <v>IC3</v>
      </c>
      <c r="AY409" t="str">
        <f>VLOOKUP($BA409,Jobcodemaster!$A:$J,5,0)</f>
        <v>L5</v>
      </c>
      <c r="AZ409" t="str">
        <f t="shared" si="187"/>
        <v>5</v>
      </c>
      <c r="BA409" s="155">
        <f t="shared" si="188"/>
        <v>20515</v>
      </c>
      <c r="BB409" t="str">
        <f>VLOOKUP($BA409,Jobcodemaster!$A:$J,7,0)</f>
        <v>20515.Principal Consultant - IC3</v>
      </c>
      <c r="BC409" t="str">
        <f>VLOOKUP($BA409,Jobcodemaster!$A:$J,9,0)</f>
        <v>Principal Consultant</v>
      </c>
      <c r="BD409" t="str">
        <f>VLOOKUP($BA409,Jobcodemaster!$A:$J,2,0)</f>
        <v>Delivery</v>
      </c>
      <c r="BE409" t="str">
        <f>VLOOKUP($BA409,Jobcodemaster!$A:$J,3,0)</f>
        <v>B</v>
      </c>
      <c r="BF409" t="e">
        <f>VLOOKUP(AM409,#REF!,14,0)</f>
        <v>#REF!</v>
      </c>
      <c r="BG409" t="e">
        <f>VLOOKUP(AM409,#REF!,15,0)</f>
        <v>#REF!</v>
      </c>
      <c r="BH409" t="str">
        <f t="shared" si="189"/>
        <v>kazuaki.x.matsumoto@oracle.com</v>
      </c>
      <c r="BI409" s="95">
        <f t="shared" si="190"/>
        <v>40862</v>
      </c>
      <c r="BJ409" t="str">
        <f t="shared" si="191"/>
        <v>C</v>
      </c>
      <c r="BK409" t="str">
        <f t="shared" si="192"/>
        <v>JP-Tokyo-Akasaka Office</v>
      </c>
      <c r="BL409" t="str">
        <f t="shared" si="193"/>
        <v>ACB</v>
      </c>
      <c r="BM409" t="str">
        <f t="shared" si="194"/>
        <v>ﾏﾂﾓﾄ ｶｽﾞｱｷ</v>
      </c>
      <c r="BN409" t="str">
        <f t="shared" si="195"/>
        <v>Kazuaki Matsumoto</v>
      </c>
      <c r="BO409" s="164">
        <f t="shared" si="196"/>
        <v>0</v>
      </c>
      <c r="BP409" t="str">
        <f t="shared" si="197"/>
        <v>まつもと かずあき</v>
      </c>
      <c r="BQ409" t="e">
        <f>VLOOKUP(AM409,#REF!,12,0)</f>
        <v>#REF!</v>
      </c>
      <c r="BS409" s="173" t="str">
        <f t="shared" si="198"/>
        <v>Y</v>
      </c>
      <c r="BT409" s="173" t="str">
        <f t="shared" si="198"/>
        <v/>
      </c>
      <c r="BU409" s="173" t="str">
        <f t="shared" si="198"/>
        <v/>
      </c>
      <c r="BV409" s="173" t="str">
        <f t="shared" si="180"/>
        <v/>
      </c>
      <c r="BW409" s="173" t="e">
        <f t="shared" si="199"/>
        <v>#REF!</v>
      </c>
      <c r="BX409" s="173" t="str">
        <f t="shared" si="200"/>
        <v>Y</v>
      </c>
      <c r="BY409" s="174">
        <f t="shared" si="201"/>
        <v>4408</v>
      </c>
      <c r="BZ409" t="str">
        <f t="shared" si="202"/>
        <v>kazuaki.x.matsumoto@oracle.com</v>
      </c>
      <c r="CA409" s="214">
        <f t="shared" si="203"/>
        <v>43574</v>
      </c>
      <c r="CB409">
        <f t="shared" si="204"/>
        <v>506205</v>
      </c>
      <c r="CC409" t="e">
        <f t="shared" si="205"/>
        <v>#REF!</v>
      </c>
      <c r="CD409" t="e">
        <f t="shared" si="181"/>
        <v>#REF!</v>
      </c>
      <c r="CE409" t="str">
        <f t="shared" si="206"/>
        <v>JPBG  - Oracle Corporation Japan</v>
      </c>
      <c r="CF409" t="str">
        <f t="shared" si="207"/>
        <v/>
      </c>
      <c r="CG409" t="str">
        <f t="shared" si="208"/>
        <v/>
      </c>
    </row>
    <row r="410" spans="1:85">
      <c r="A410" t="s">
        <v>51</v>
      </c>
      <c r="B410">
        <v>4981</v>
      </c>
      <c r="C410" t="s">
        <v>2910</v>
      </c>
      <c r="D410" t="s">
        <v>2861</v>
      </c>
      <c r="E410" t="s">
        <v>54</v>
      </c>
      <c r="F410" t="s">
        <v>2060</v>
      </c>
      <c r="G410" t="s">
        <v>2862</v>
      </c>
      <c r="H410" t="s">
        <v>2862</v>
      </c>
      <c r="I410" t="s">
        <v>55</v>
      </c>
      <c r="J410" t="s">
        <v>2062</v>
      </c>
      <c r="K410" t="s">
        <v>2864</v>
      </c>
      <c r="L410" t="s">
        <v>2864</v>
      </c>
      <c r="M410" s="217">
        <v>506355</v>
      </c>
      <c r="N410" t="s">
        <v>123</v>
      </c>
      <c r="O410" t="s">
        <v>124</v>
      </c>
      <c r="P410" t="str">
        <f t="shared" si="182"/>
        <v>5</v>
      </c>
      <c r="Q410" s="149">
        <v>20515</v>
      </c>
      <c r="R410" t="s">
        <v>432</v>
      </c>
      <c r="S410" t="s">
        <v>433</v>
      </c>
      <c r="T410" t="s">
        <v>368</v>
      </c>
      <c r="U410" t="s">
        <v>61</v>
      </c>
      <c r="V410">
        <v>4588</v>
      </c>
      <c r="W410" t="s">
        <v>2860</v>
      </c>
      <c r="X410" t="s">
        <v>2911</v>
      </c>
      <c r="Y410" s="95">
        <v>41835</v>
      </c>
      <c r="Z410" t="s">
        <v>63</v>
      </c>
      <c r="AA410" t="s">
        <v>118</v>
      </c>
      <c r="AB410" t="s">
        <v>162</v>
      </c>
      <c r="AC410" t="s">
        <v>4556</v>
      </c>
      <c r="AD410" t="s">
        <v>2913</v>
      </c>
      <c r="AF410" t="s">
        <v>2914</v>
      </c>
      <c r="AG410" t="s">
        <v>2870</v>
      </c>
      <c r="AI410" s="146" t="s">
        <v>5013</v>
      </c>
      <c r="AJ410" t="str">
        <f t="shared" si="183"/>
        <v>Active</v>
      </c>
      <c r="AK410">
        <f t="shared" si="184"/>
        <v>4981</v>
      </c>
      <c r="AL410" t="str">
        <f t="shared" si="185"/>
        <v>田中 亜樹</v>
      </c>
      <c r="AM410" s="155" t="e">
        <f>+VLOOKUP($AK410,#REF!,3,0)</f>
        <v>#REF!</v>
      </c>
      <c r="AN410" t="e">
        <f t="shared" si="186"/>
        <v>#REF!</v>
      </c>
      <c r="AO410" s="154" t="s">
        <v>54</v>
      </c>
      <c r="AP410" t="e">
        <f>VLOOKUP(AM410,#REF!,2,0)</f>
        <v>#REF!</v>
      </c>
      <c r="AQ410" t="e">
        <f>VLOOKUP(AM410,#REF!,3,0)</f>
        <v>#REF!</v>
      </c>
      <c r="AR410" t="e">
        <f>VLOOKUP(AM410,#REF!,4,0)</f>
        <v>#REF!</v>
      </c>
      <c r="AS410" t="str">
        <f t="shared" si="179"/>
        <v>Oracle Consulting Services</v>
      </c>
      <c r="AT410" t="e">
        <f>VLOOKUP(AM410,#REF!,6,0)</f>
        <v>#REF!</v>
      </c>
      <c r="AU410" t="e">
        <f>VLOOKUP(AM410,#REF!,7,0)</f>
        <v>#REF!</v>
      </c>
      <c r="AV410" t="e">
        <f>VLOOKUP(AM410,#REF!,8,0)</f>
        <v>#REF!</v>
      </c>
      <c r="AW410" s="155">
        <v>506205</v>
      </c>
      <c r="AX410" t="str">
        <f>VLOOKUP($BA410,Jobcodemaster!$A:$J,4,0)</f>
        <v>IC3</v>
      </c>
      <c r="AY410" t="str">
        <f>VLOOKUP($BA410,Jobcodemaster!$A:$J,5,0)</f>
        <v>L5</v>
      </c>
      <c r="AZ410" t="str">
        <f t="shared" si="187"/>
        <v>5</v>
      </c>
      <c r="BA410" s="155">
        <f t="shared" si="188"/>
        <v>20515</v>
      </c>
      <c r="BB410" t="str">
        <f>VLOOKUP($BA410,Jobcodemaster!$A:$J,7,0)</f>
        <v>20515.Principal Consultant - IC3</v>
      </c>
      <c r="BC410" t="str">
        <f>VLOOKUP($BA410,Jobcodemaster!$A:$J,9,0)</f>
        <v>Principal Consultant</v>
      </c>
      <c r="BD410" t="str">
        <f>VLOOKUP($BA410,Jobcodemaster!$A:$J,2,0)</f>
        <v>Delivery</v>
      </c>
      <c r="BE410" t="str">
        <f>VLOOKUP($BA410,Jobcodemaster!$A:$J,3,0)</f>
        <v>B</v>
      </c>
      <c r="BF410" t="e">
        <f>VLOOKUP(AM410,#REF!,14,0)</f>
        <v>#REF!</v>
      </c>
      <c r="BG410" t="e">
        <f>VLOOKUP(AM410,#REF!,15,0)</f>
        <v>#REF!</v>
      </c>
      <c r="BH410" t="str">
        <f t="shared" si="189"/>
        <v>aki.tanaka@oracle.com</v>
      </c>
      <c r="BI410" s="95">
        <f t="shared" si="190"/>
        <v>41835</v>
      </c>
      <c r="BJ410" t="str">
        <f t="shared" si="191"/>
        <v>C</v>
      </c>
      <c r="BK410" t="str">
        <f t="shared" si="192"/>
        <v>JP-Tokyo-Akasaka Office</v>
      </c>
      <c r="BL410" t="str">
        <f t="shared" si="193"/>
        <v>ACB</v>
      </c>
      <c r="BM410" t="str">
        <f t="shared" si="194"/>
        <v>ﾀﾅｶ ｱｷ</v>
      </c>
      <c r="BN410" t="str">
        <f t="shared" si="195"/>
        <v>Aki Tanaka</v>
      </c>
      <c r="BO410" s="164">
        <f t="shared" si="196"/>
        <v>0</v>
      </c>
      <c r="BP410" t="str">
        <f t="shared" si="197"/>
        <v>たなか あき</v>
      </c>
      <c r="BQ410" t="e">
        <f>VLOOKUP(AM410,#REF!,12,0)</f>
        <v>#REF!</v>
      </c>
      <c r="BS410" s="173" t="str">
        <f t="shared" si="198"/>
        <v>Y</v>
      </c>
      <c r="BT410" s="173" t="str">
        <f t="shared" si="198"/>
        <v/>
      </c>
      <c r="BU410" s="173" t="str">
        <f t="shared" si="198"/>
        <v/>
      </c>
      <c r="BV410" s="173" t="str">
        <f t="shared" si="180"/>
        <v/>
      </c>
      <c r="BW410" s="173" t="e">
        <f t="shared" si="199"/>
        <v>#REF!</v>
      </c>
      <c r="BX410" s="173" t="str">
        <f t="shared" si="200"/>
        <v>Y</v>
      </c>
      <c r="BY410" s="174">
        <f t="shared" si="201"/>
        <v>4981</v>
      </c>
      <c r="BZ410" t="str">
        <f t="shared" si="202"/>
        <v>aki.tanaka@oracle.com</v>
      </c>
      <c r="CA410" s="214">
        <f t="shared" si="203"/>
        <v>43574</v>
      </c>
      <c r="CB410">
        <f t="shared" si="204"/>
        <v>506205</v>
      </c>
      <c r="CC410" t="e">
        <f t="shared" si="205"/>
        <v>#REF!</v>
      </c>
      <c r="CD410" t="e">
        <f t="shared" si="181"/>
        <v>#REF!</v>
      </c>
      <c r="CE410" t="str">
        <f t="shared" si="206"/>
        <v>JPBG  - Oracle Corporation Japan</v>
      </c>
      <c r="CF410" t="str">
        <f t="shared" si="207"/>
        <v/>
      </c>
      <c r="CG410" t="str">
        <f t="shared" si="208"/>
        <v/>
      </c>
    </row>
    <row r="411" spans="1:85">
      <c r="A411" t="s">
        <v>51</v>
      </c>
      <c r="B411">
        <v>8175</v>
      </c>
      <c r="C411" t="s">
        <v>2916</v>
      </c>
      <c r="D411" t="s">
        <v>2861</v>
      </c>
      <c r="E411" t="s">
        <v>54</v>
      </c>
      <c r="F411" t="s">
        <v>2060</v>
      </c>
      <c r="G411" t="s">
        <v>2862</v>
      </c>
      <c r="H411" t="s">
        <v>2862</v>
      </c>
      <c r="I411" t="s">
        <v>55</v>
      </c>
      <c r="J411" t="s">
        <v>2062</v>
      </c>
      <c r="K411" t="s">
        <v>2864</v>
      </c>
      <c r="L411" t="s">
        <v>2864</v>
      </c>
      <c r="M411" s="217">
        <v>506355</v>
      </c>
      <c r="N411" t="s">
        <v>123</v>
      </c>
      <c r="O411" t="s">
        <v>124</v>
      </c>
      <c r="P411" t="str">
        <f t="shared" si="182"/>
        <v>5</v>
      </c>
      <c r="Q411">
        <v>20515</v>
      </c>
      <c r="R411" t="s">
        <v>432</v>
      </c>
      <c r="S411" t="s">
        <v>433</v>
      </c>
      <c r="T411" t="s">
        <v>368</v>
      </c>
      <c r="U411" t="s">
        <v>61</v>
      </c>
      <c r="V411">
        <v>4588</v>
      </c>
      <c r="W411" t="s">
        <v>2860</v>
      </c>
      <c r="X411" t="s">
        <v>2917</v>
      </c>
      <c r="Y411" s="95">
        <v>42125</v>
      </c>
      <c r="Z411" t="s">
        <v>63</v>
      </c>
      <c r="AA411" t="s">
        <v>118</v>
      </c>
      <c r="AB411" t="s">
        <v>162</v>
      </c>
      <c r="AC411" t="s">
        <v>4557</v>
      </c>
      <c r="AD411" t="s">
        <v>2919</v>
      </c>
      <c r="AF411" t="s">
        <v>2920</v>
      </c>
      <c r="AG411" t="s">
        <v>2870</v>
      </c>
      <c r="AI411" s="146" t="e">
        <v>#N/A</v>
      </c>
      <c r="AJ411" t="str">
        <f t="shared" si="183"/>
        <v>Active</v>
      </c>
      <c r="AK411">
        <f t="shared" si="184"/>
        <v>8175</v>
      </c>
      <c r="AL411" t="str">
        <f t="shared" si="185"/>
        <v>島﨑 大介</v>
      </c>
      <c r="AM411" s="155" t="e">
        <f>+VLOOKUP($AK411,#REF!,3,0)</f>
        <v>#REF!</v>
      </c>
      <c r="AN411" t="e">
        <f t="shared" si="186"/>
        <v>#REF!</v>
      </c>
      <c r="AO411" s="154" t="s">
        <v>54</v>
      </c>
      <c r="AP411" t="e">
        <f>VLOOKUP(AM411,#REF!,2,0)</f>
        <v>#REF!</v>
      </c>
      <c r="AQ411" t="e">
        <f>VLOOKUP(AM411,#REF!,3,0)</f>
        <v>#REF!</v>
      </c>
      <c r="AR411" t="e">
        <f>VLOOKUP(AM411,#REF!,4,0)</f>
        <v>#REF!</v>
      </c>
      <c r="AS411" t="str">
        <f t="shared" si="179"/>
        <v>Oracle Consulting Services</v>
      </c>
      <c r="AT411" t="e">
        <f>VLOOKUP(AM411,#REF!,6,0)</f>
        <v>#REF!</v>
      </c>
      <c r="AU411" t="e">
        <f>VLOOKUP(AM411,#REF!,7,0)</f>
        <v>#REF!</v>
      </c>
      <c r="AV411" t="e">
        <f>VLOOKUP(AM411,#REF!,8,0)</f>
        <v>#REF!</v>
      </c>
      <c r="AW411" s="155">
        <v>506205</v>
      </c>
      <c r="AX411" t="str">
        <f>VLOOKUP($BA411,Jobcodemaster!$A:$J,4,0)</f>
        <v>IC3</v>
      </c>
      <c r="AY411" t="str">
        <f>VLOOKUP($BA411,Jobcodemaster!$A:$J,5,0)</f>
        <v>L5</v>
      </c>
      <c r="AZ411" t="str">
        <f t="shared" si="187"/>
        <v>5</v>
      </c>
      <c r="BA411" s="155">
        <f t="shared" si="188"/>
        <v>20515</v>
      </c>
      <c r="BB411" t="str">
        <f>VLOOKUP($BA411,Jobcodemaster!$A:$J,7,0)</f>
        <v>20515.Principal Consultant - IC3</v>
      </c>
      <c r="BC411" t="str">
        <f>VLOOKUP($BA411,Jobcodemaster!$A:$J,9,0)</f>
        <v>Principal Consultant</v>
      </c>
      <c r="BD411" t="str">
        <f>VLOOKUP($BA411,Jobcodemaster!$A:$J,2,0)</f>
        <v>Delivery</v>
      </c>
      <c r="BE411" t="str">
        <f>VLOOKUP($BA411,Jobcodemaster!$A:$J,3,0)</f>
        <v>B</v>
      </c>
      <c r="BF411" t="e">
        <f>VLOOKUP(AM411,#REF!,14,0)</f>
        <v>#REF!</v>
      </c>
      <c r="BG411" t="e">
        <f>VLOOKUP(AM411,#REF!,15,0)</f>
        <v>#REF!</v>
      </c>
      <c r="BH411" t="str">
        <f t="shared" si="189"/>
        <v>daisuke.d.shimazaki@oracle.com</v>
      </c>
      <c r="BI411" s="95">
        <f t="shared" si="190"/>
        <v>42125</v>
      </c>
      <c r="BJ411" t="str">
        <f t="shared" si="191"/>
        <v>C</v>
      </c>
      <c r="BK411" t="str">
        <f t="shared" si="192"/>
        <v>JP-Tokyo-Akasaka Office</v>
      </c>
      <c r="BL411" t="str">
        <f t="shared" si="193"/>
        <v>ACB</v>
      </c>
      <c r="BM411" t="str">
        <f t="shared" si="194"/>
        <v>ｼﾏｻﾞｷ ﾀﾞｲｽｹ</v>
      </c>
      <c r="BN411" t="str">
        <f t="shared" si="195"/>
        <v>Daisuke Shimazaki</v>
      </c>
      <c r="BO411" s="164">
        <f t="shared" si="196"/>
        <v>0</v>
      </c>
      <c r="BP411" t="str">
        <f t="shared" si="197"/>
        <v>しまざき だいすけ</v>
      </c>
      <c r="BQ411" t="e">
        <f>VLOOKUP(AM411,#REF!,12,0)</f>
        <v>#REF!</v>
      </c>
      <c r="BS411" s="173" t="str">
        <f t="shared" si="198"/>
        <v>Y</v>
      </c>
      <c r="BT411" s="173" t="str">
        <f t="shared" si="198"/>
        <v/>
      </c>
      <c r="BU411" s="173" t="str">
        <f t="shared" si="198"/>
        <v/>
      </c>
      <c r="BV411" s="173" t="str">
        <f t="shared" si="180"/>
        <v/>
      </c>
      <c r="BW411" s="173" t="e">
        <f t="shared" si="199"/>
        <v>#REF!</v>
      </c>
      <c r="BX411" s="173" t="str">
        <f t="shared" si="200"/>
        <v>Y</v>
      </c>
      <c r="BY411" s="174">
        <f t="shared" si="201"/>
        <v>8175</v>
      </c>
      <c r="BZ411" t="str">
        <f t="shared" si="202"/>
        <v>daisuke.d.shimazaki@oracle.com</v>
      </c>
      <c r="CA411" s="214">
        <f t="shared" si="203"/>
        <v>43574</v>
      </c>
      <c r="CB411">
        <f t="shared" si="204"/>
        <v>506205</v>
      </c>
      <c r="CC411" t="e">
        <f t="shared" si="205"/>
        <v>#REF!</v>
      </c>
      <c r="CD411" t="e">
        <f t="shared" si="181"/>
        <v>#REF!</v>
      </c>
      <c r="CE411" t="str">
        <f t="shared" si="206"/>
        <v>JPBG  - Oracle Corporation Japan</v>
      </c>
      <c r="CF411" t="str">
        <f t="shared" si="207"/>
        <v/>
      </c>
      <c r="CG411" t="str">
        <f t="shared" si="208"/>
        <v/>
      </c>
    </row>
    <row r="412" spans="1:85">
      <c r="A412" t="s">
        <v>51</v>
      </c>
      <c r="B412">
        <v>983582</v>
      </c>
      <c r="C412" t="s">
        <v>2922</v>
      </c>
      <c r="D412" t="s">
        <v>2861</v>
      </c>
      <c r="E412" t="s">
        <v>54</v>
      </c>
      <c r="F412" t="s">
        <v>2060</v>
      </c>
      <c r="G412" t="s">
        <v>2862</v>
      </c>
      <c r="H412" t="s">
        <v>2862</v>
      </c>
      <c r="I412" t="s">
        <v>55</v>
      </c>
      <c r="J412" t="s">
        <v>2062</v>
      </c>
      <c r="K412" t="s">
        <v>2864</v>
      </c>
      <c r="L412" t="s">
        <v>2864</v>
      </c>
      <c r="M412" s="217">
        <v>506355</v>
      </c>
      <c r="N412" t="s">
        <v>273</v>
      </c>
      <c r="O412" t="s">
        <v>274</v>
      </c>
      <c r="P412" t="str">
        <f t="shared" si="182"/>
        <v>4</v>
      </c>
      <c r="Q412">
        <v>20410</v>
      </c>
      <c r="R412" t="s">
        <v>542</v>
      </c>
      <c r="S412" t="s">
        <v>543</v>
      </c>
      <c r="T412" t="s">
        <v>368</v>
      </c>
      <c r="U412" t="s">
        <v>61</v>
      </c>
      <c r="V412">
        <v>4588</v>
      </c>
      <c r="W412" t="s">
        <v>2860</v>
      </c>
      <c r="X412" t="s">
        <v>2923</v>
      </c>
      <c r="Y412" s="95">
        <v>42962</v>
      </c>
      <c r="Z412" t="s">
        <v>63</v>
      </c>
      <c r="AA412" t="s">
        <v>118</v>
      </c>
      <c r="AB412" t="s">
        <v>162</v>
      </c>
      <c r="AC412" t="s">
        <v>4558</v>
      </c>
      <c r="AD412" t="s">
        <v>2925</v>
      </c>
      <c r="AF412" t="s">
        <v>2926</v>
      </c>
      <c r="AG412" t="s">
        <v>2870</v>
      </c>
      <c r="AI412" s="146" t="e">
        <v>#N/A</v>
      </c>
      <c r="AJ412" t="str">
        <f t="shared" si="183"/>
        <v>Active</v>
      </c>
      <c r="AK412">
        <f t="shared" si="184"/>
        <v>983582</v>
      </c>
      <c r="AL412" t="str">
        <f t="shared" si="185"/>
        <v>田澤 将</v>
      </c>
      <c r="AM412" s="155" t="e">
        <f>+VLOOKUP($AK412,#REF!,3,0)</f>
        <v>#REF!</v>
      </c>
      <c r="AN412" t="e">
        <f t="shared" si="186"/>
        <v>#REF!</v>
      </c>
      <c r="AO412" s="154" t="s">
        <v>54</v>
      </c>
      <c r="AP412" t="e">
        <f>VLOOKUP(AM412,#REF!,2,0)</f>
        <v>#REF!</v>
      </c>
      <c r="AQ412" t="e">
        <f>VLOOKUP(AM412,#REF!,3,0)</f>
        <v>#REF!</v>
      </c>
      <c r="AR412" t="e">
        <f>VLOOKUP(AM412,#REF!,4,0)</f>
        <v>#REF!</v>
      </c>
      <c r="AS412" t="str">
        <f t="shared" si="179"/>
        <v>Oracle Consulting Services</v>
      </c>
      <c r="AT412" t="e">
        <f>VLOOKUP(AM412,#REF!,6,0)</f>
        <v>#REF!</v>
      </c>
      <c r="AU412" t="e">
        <f>VLOOKUP(AM412,#REF!,7,0)</f>
        <v>#REF!</v>
      </c>
      <c r="AV412" t="e">
        <f>VLOOKUP(AM412,#REF!,8,0)</f>
        <v>#REF!</v>
      </c>
      <c r="AW412" s="155">
        <v>506205</v>
      </c>
      <c r="AX412" t="str">
        <f>VLOOKUP($BA412,Jobcodemaster!$A:$J,4,0)</f>
        <v>IC2</v>
      </c>
      <c r="AY412" t="str">
        <f>VLOOKUP($BA412,Jobcodemaster!$A:$J,5,0)</f>
        <v>L4</v>
      </c>
      <c r="AZ412" t="str">
        <f t="shared" si="187"/>
        <v>4</v>
      </c>
      <c r="BA412" s="155">
        <f t="shared" si="188"/>
        <v>20410</v>
      </c>
      <c r="BB412" t="str">
        <f>VLOOKUP($BA412,Jobcodemaster!$A:$J,7,0)</f>
        <v>20410.Senior Consultant - IC2</v>
      </c>
      <c r="BC412" t="str">
        <f>VLOOKUP($BA412,Jobcodemaster!$A:$J,9,0)</f>
        <v>Senior Consultant</v>
      </c>
      <c r="BD412" t="str">
        <f>VLOOKUP($BA412,Jobcodemaster!$A:$J,2,0)</f>
        <v>Delivery</v>
      </c>
      <c r="BE412" t="str">
        <f>VLOOKUP($BA412,Jobcodemaster!$A:$J,3,0)</f>
        <v>B</v>
      </c>
      <c r="BF412" t="e">
        <f>VLOOKUP(AM412,#REF!,14,0)</f>
        <v>#REF!</v>
      </c>
      <c r="BG412" t="e">
        <f>VLOOKUP(AM412,#REF!,15,0)</f>
        <v>#REF!</v>
      </c>
      <c r="BH412" t="str">
        <f t="shared" si="189"/>
        <v>masaru.tazawa@oracle.com</v>
      </c>
      <c r="BI412" s="95">
        <f t="shared" si="190"/>
        <v>42962</v>
      </c>
      <c r="BJ412" t="str">
        <f t="shared" si="191"/>
        <v>C</v>
      </c>
      <c r="BK412" t="str">
        <f t="shared" si="192"/>
        <v>JP-Tokyo-Akasaka Office</v>
      </c>
      <c r="BL412" t="str">
        <f t="shared" si="193"/>
        <v>ACB</v>
      </c>
      <c r="BM412" t="str">
        <f t="shared" si="194"/>
        <v>ﾀｻﾞﾜ ﾏｻﾙ</v>
      </c>
      <c r="BN412" t="str">
        <f t="shared" si="195"/>
        <v>Masaru Tazawa</v>
      </c>
      <c r="BO412" s="164">
        <f t="shared" si="196"/>
        <v>0</v>
      </c>
      <c r="BP412" t="str">
        <f t="shared" si="197"/>
        <v>たざわ まさる</v>
      </c>
      <c r="BQ412" t="e">
        <f>VLOOKUP(AM412,#REF!,12,0)</f>
        <v>#REF!</v>
      </c>
      <c r="BS412" s="173" t="str">
        <f t="shared" si="198"/>
        <v>Y</v>
      </c>
      <c r="BT412" s="173" t="str">
        <f t="shared" si="198"/>
        <v/>
      </c>
      <c r="BU412" s="173" t="str">
        <f t="shared" si="198"/>
        <v/>
      </c>
      <c r="BV412" s="173" t="str">
        <f t="shared" si="180"/>
        <v/>
      </c>
      <c r="BW412" s="173" t="e">
        <f t="shared" si="199"/>
        <v>#REF!</v>
      </c>
      <c r="BX412" s="173" t="str">
        <f t="shared" si="200"/>
        <v>Y</v>
      </c>
      <c r="BY412" s="174">
        <f t="shared" si="201"/>
        <v>983582</v>
      </c>
      <c r="BZ412" t="str">
        <f t="shared" si="202"/>
        <v>masaru.tazawa@oracle.com</v>
      </c>
      <c r="CA412" s="214">
        <f t="shared" si="203"/>
        <v>43574</v>
      </c>
      <c r="CB412">
        <f t="shared" si="204"/>
        <v>506205</v>
      </c>
      <c r="CC412" t="e">
        <f t="shared" si="205"/>
        <v>#REF!</v>
      </c>
      <c r="CD412" t="e">
        <f t="shared" si="181"/>
        <v>#REF!</v>
      </c>
      <c r="CE412" t="str">
        <f t="shared" si="206"/>
        <v>JPBG  - Oracle Corporation Japan</v>
      </c>
      <c r="CF412" t="str">
        <f t="shared" si="207"/>
        <v/>
      </c>
      <c r="CG412" t="str">
        <f t="shared" si="208"/>
        <v/>
      </c>
    </row>
    <row r="413" spans="1:85">
      <c r="A413" t="s">
        <v>51</v>
      </c>
      <c r="B413">
        <v>983957</v>
      </c>
      <c r="C413" t="s">
        <v>2928</v>
      </c>
      <c r="D413" t="s">
        <v>2861</v>
      </c>
      <c r="E413" t="s">
        <v>54</v>
      </c>
      <c r="F413" t="s">
        <v>2060</v>
      </c>
      <c r="G413" t="s">
        <v>2862</v>
      </c>
      <c r="H413" t="s">
        <v>2862</v>
      </c>
      <c r="I413" t="s">
        <v>55</v>
      </c>
      <c r="J413" t="s">
        <v>2062</v>
      </c>
      <c r="K413" t="s">
        <v>2864</v>
      </c>
      <c r="L413" t="s">
        <v>2864</v>
      </c>
      <c r="M413" s="217">
        <v>506355</v>
      </c>
      <c r="N413" t="s">
        <v>273</v>
      </c>
      <c r="O413" t="s">
        <v>274</v>
      </c>
      <c r="P413" t="str">
        <f t="shared" si="182"/>
        <v>4</v>
      </c>
      <c r="Q413">
        <v>20410</v>
      </c>
      <c r="R413" t="s">
        <v>542</v>
      </c>
      <c r="S413" t="s">
        <v>543</v>
      </c>
      <c r="T413" t="s">
        <v>368</v>
      </c>
      <c r="U413" t="s">
        <v>61</v>
      </c>
      <c r="V413">
        <v>4588</v>
      </c>
      <c r="W413" t="s">
        <v>2860</v>
      </c>
      <c r="X413" t="s">
        <v>2929</v>
      </c>
      <c r="Y413" s="95">
        <v>42948</v>
      </c>
      <c r="Z413" t="s">
        <v>63</v>
      </c>
      <c r="AA413" t="s">
        <v>118</v>
      </c>
      <c r="AB413" t="s">
        <v>162</v>
      </c>
      <c r="AC413" t="s">
        <v>4559</v>
      </c>
      <c r="AD413" t="s">
        <v>2931</v>
      </c>
      <c r="AF413" t="s">
        <v>2932</v>
      </c>
      <c r="AG413" t="s">
        <v>2870</v>
      </c>
      <c r="AI413" s="146" t="e">
        <v>#N/A</v>
      </c>
      <c r="AJ413" t="str">
        <f t="shared" si="183"/>
        <v>Active</v>
      </c>
      <c r="AK413">
        <f t="shared" si="184"/>
        <v>983957</v>
      </c>
      <c r="AL413" t="str">
        <f t="shared" si="185"/>
        <v>白熊 正美</v>
      </c>
      <c r="AM413" s="155" t="e">
        <f>+VLOOKUP($AK413,#REF!,3,0)</f>
        <v>#REF!</v>
      </c>
      <c r="AN413" t="e">
        <f t="shared" si="186"/>
        <v>#REF!</v>
      </c>
      <c r="AO413" s="154" t="s">
        <v>54</v>
      </c>
      <c r="AP413" t="e">
        <f>VLOOKUP(AM413,#REF!,2,0)</f>
        <v>#REF!</v>
      </c>
      <c r="AQ413" t="e">
        <f>VLOOKUP(AM413,#REF!,3,0)</f>
        <v>#REF!</v>
      </c>
      <c r="AR413" t="e">
        <f>VLOOKUP(AM413,#REF!,4,0)</f>
        <v>#REF!</v>
      </c>
      <c r="AS413" t="str">
        <f t="shared" si="179"/>
        <v>Oracle Consulting Services</v>
      </c>
      <c r="AT413" t="e">
        <f>VLOOKUP(AM413,#REF!,6,0)</f>
        <v>#REF!</v>
      </c>
      <c r="AU413" t="e">
        <f>VLOOKUP(AM413,#REF!,7,0)</f>
        <v>#REF!</v>
      </c>
      <c r="AV413" t="e">
        <f>VLOOKUP(AM413,#REF!,8,0)</f>
        <v>#REF!</v>
      </c>
      <c r="AW413" s="155">
        <v>506205</v>
      </c>
      <c r="AX413" t="str">
        <f>VLOOKUP($BA413,Jobcodemaster!$A:$J,4,0)</f>
        <v>IC2</v>
      </c>
      <c r="AY413" t="str">
        <f>VLOOKUP($BA413,Jobcodemaster!$A:$J,5,0)</f>
        <v>L4</v>
      </c>
      <c r="AZ413" t="str">
        <f t="shared" si="187"/>
        <v>4</v>
      </c>
      <c r="BA413" s="155">
        <f t="shared" si="188"/>
        <v>20410</v>
      </c>
      <c r="BB413" t="str">
        <f>VLOOKUP($BA413,Jobcodemaster!$A:$J,7,0)</f>
        <v>20410.Senior Consultant - IC2</v>
      </c>
      <c r="BC413" t="str">
        <f>VLOOKUP($BA413,Jobcodemaster!$A:$J,9,0)</f>
        <v>Senior Consultant</v>
      </c>
      <c r="BD413" t="str">
        <f>VLOOKUP($BA413,Jobcodemaster!$A:$J,2,0)</f>
        <v>Delivery</v>
      </c>
      <c r="BE413" t="str">
        <f>VLOOKUP($BA413,Jobcodemaster!$A:$J,3,0)</f>
        <v>B</v>
      </c>
      <c r="BF413" t="e">
        <f>VLOOKUP(AM413,#REF!,14,0)</f>
        <v>#REF!</v>
      </c>
      <c r="BG413" t="e">
        <f>VLOOKUP(AM413,#REF!,15,0)</f>
        <v>#REF!</v>
      </c>
      <c r="BH413" t="str">
        <f t="shared" si="189"/>
        <v>masami.shirakuma@oracle.com</v>
      </c>
      <c r="BI413" s="95">
        <f t="shared" si="190"/>
        <v>42948</v>
      </c>
      <c r="BJ413" t="str">
        <f t="shared" si="191"/>
        <v>C</v>
      </c>
      <c r="BK413" t="str">
        <f t="shared" si="192"/>
        <v>JP-Tokyo-Akasaka Office</v>
      </c>
      <c r="BL413" t="str">
        <f t="shared" si="193"/>
        <v>ACB</v>
      </c>
      <c r="BM413" t="str">
        <f t="shared" si="194"/>
        <v>ｼﾗｸﾏ ﾏｻﾐ</v>
      </c>
      <c r="BN413" t="str">
        <f t="shared" si="195"/>
        <v>Masami Shirakuma</v>
      </c>
      <c r="BO413" s="164">
        <f t="shared" si="196"/>
        <v>0</v>
      </c>
      <c r="BP413" t="str">
        <f t="shared" si="197"/>
        <v>しらくま まさみ</v>
      </c>
      <c r="BQ413" t="e">
        <f>VLOOKUP(AM413,#REF!,12,0)</f>
        <v>#REF!</v>
      </c>
      <c r="BS413" s="173" t="str">
        <f t="shared" si="198"/>
        <v>Y</v>
      </c>
      <c r="BT413" s="173" t="str">
        <f t="shared" si="198"/>
        <v/>
      </c>
      <c r="BU413" s="173" t="str">
        <f t="shared" si="198"/>
        <v/>
      </c>
      <c r="BV413" s="173" t="str">
        <f t="shared" si="180"/>
        <v/>
      </c>
      <c r="BW413" s="173" t="e">
        <f t="shared" si="199"/>
        <v>#REF!</v>
      </c>
      <c r="BX413" s="173" t="str">
        <f t="shared" si="200"/>
        <v>Y</v>
      </c>
      <c r="BY413" s="174">
        <f t="shared" si="201"/>
        <v>983957</v>
      </c>
      <c r="BZ413" t="str">
        <f t="shared" si="202"/>
        <v>masami.shirakuma@oracle.com</v>
      </c>
      <c r="CA413" s="214">
        <f t="shared" si="203"/>
        <v>43574</v>
      </c>
      <c r="CB413">
        <f t="shared" si="204"/>
        <v>506205</v>
      </c>
      <c r="CC413" t="e">
        <f t="shared" si="205"/>
        <v>#REF!</v>
      </c>
      <c r="CD413" t="e">
        <f t="shared" si="181"/>
        <v>#REF!</v>
      </c>
      <c r="CE413" t="str">
        <f t="shared" si="206"/>
        <v>JPBG  - Oracle Corporation Japan</v>
      </c>
      <c r="CF413" t="str">
        <f t="shared" si="207"/>
        <v/>
      </c>
      <c r="CG413" t="str">
        <f t="shared" si="208"/>
        <v/>
      </c>
    </row>
    <row r="414" spans="1:85">
      <c r="A414" t="s">
        <v>51</v>
      </c>
      <c r="B414">
        <v>1068191</v>
      </c>
      <c r="C414" t="s">
        <v>2934</v>
      </c>
      <c r="D414" t="s">
        <v>2861</v>
      </c>
      <c r="E414" t="s">
        <v>54</v>
      </c>
      <c r="F414" t="s">
        <v>2060</v>
      </c>
      <c r="G414" t="s">
        <v>2862</v>
      </c>
      <c r="H414" t="s">
        <v>2862</v>
      </c>
      <c r="I414" t="s">
        <v>55</v>
      </c>
      <c r="J414" t="s">
        <v>2062</v>
      </c>
      <c r="K414" t="s">
        <v>2864</v>
      </c>
      <c r="L414" t="s">
        <v>2864</v>
      </c>
      <c r="M414" s="217">
        <v>506355</v>
      </c>
      <c r="N414" t="s">
        <v>219</v>
      </c>
      <c r="O414" t="s">
        <v>220</v>
      </c>
      <c r="P414" t="str">
        <f t="shared" si="182"/>
        <v>3</v>
      </c>
      <c r="Q414">
        <v>20310</v>
      </c>
      <c r="R414" t="s">
        <v>447</v>
      </c>
      <c r="S414" t="s">
        <v>448</v>
      </c>
      <c r="T414" t="s">
        <v>368</v>
      </c>
      <c r="U414" t="s">
        <v>61</v>
      </c>
      <c r="V414">
        <v>4588</v>
      </c>
      <c r="W414" t="s">
        <v>2860</v>
      </c>
      <c r="X414" t="s">
        <v>2935</v>
      </c>
      <c r="Y414" s="95">
        <v>43405</v>
      </c>
      <c r="Z414" t="s">
        <v>63</v>
      </c>
      <c r="AA414" t="s">
        <v>118</v>
      </c>
      <c r="AB414" t="s">
        <v>162</v>
      </c>
      <c r="AC414" t="s">
        <v>4560</v>
      </c>
      <c r="AD414" t="s">
        <v>2937</v>
      </c>
      <c r="AF414" t="s">
        <v>4561</v>
      </c>
      <c r="AG414" t="s">
        <v>2870</v>
      </c>
      <c r="AI414" s="146" t="e">
        <v>#N/A</v>
      </c>
      <c r="AJ414" t="str">
        <f t="shared" si="183"/>
        <v>Active</v>
      </c>
      <c r="AK414">
        <f t="shared" si="184"/>
        <v>1068191</v>
      </c>
      <c r="AL414" t="str">
        <f t="shared" si="185"/>
        <v>渡久山 諒</v>
      </c>
      <c r="AM414" s="155" t="e">
        <f>+VLOOKUP($AK414,#REF!,3,0)</f>
        <v>#REF!</v>
      </c>
      <c r="AN414" t="e">
        <f t="shared" si="186"/>
        <v>#REF!</v>
      </c>
      <c r="AO414" s="154" t="s">
        <v>54</v>
      </c>
      <c r="AP414" t="e">
        <f>VLOOKUP(AM414,#REF!,2,0)</f>
        <v>#REF!</v>
      </c>
      <c r="AQ414" t="e">
        <f>VLOOKUP(AM414,#REF!,3,0)</f>
        <v>#REF!</v>
      </c>
      <c r="AR414" t="e">
        <f>VLOOKUP(AM414,#REF!,4,0)</f>
        <v>#REF!</v>
      </c>
      <c r="AS414" t="str">
        <f t="shared" si="179"/>
        <v>Oracle Consulting Services</v>
      </c>
      <c r="AT414" t="e">
        <f>VLOOKUP(AM414,#REF!,6,0)</f>
        <v>#REF!</v>
      </c>
      <c r="AU414" t="e">
        <f>VLOOKUP(AM414,#REF!,7,0)</f>
        <v>#REF!</v>
      </c>
      <c r="AV414" t="e">
        <f>VLOOKUP(AM414,#REF!,8,0)</f>
        <v>#REF!</v>
      </c>
      <c r="AW414" s="155">
        <v>506205</v>
      </c>
      <c r="AX414" t="str">
        <f>VLOOKUP($BA414,Jobcodemaster!$A:$J,4,0)</f>
        <v>IC1</v>
      </c>
      <c r="AY414" t="str">
        <f>VLOOKUP($BA414,Jobcodemaster!$A:$J,5,0)</f>
        <v>L3</v>
      </c>
      <c r="AZ414" t="str">
        <f t="shared" si="187"/>
        <v>3</v>
      </c>
      <c r="BA414" s="155">
        <f t="shared" si="188"/>
        <v>20310</v>
      </c>
      <c r="BB414" t="str">
        <f>VLOOKUP($BA414,Jobcodemaster!$A:$J,7,0)</f>
        <v>20310.Staff Consultant - IC1</v>
      </c>
      <c r="BC414" t="str">
        <f>VLOOKUP($BA414,Jobcodemaster!$A:$J,9,0)</f>
        <v>Staff Consultant</v>
      </c>
      <c r="BD414" t="str">
        <f>VLOOKUP($BA414,Jobcodemaster!$A:$J,2,0)</f>
        <v>Delivery</v>
      </c>
      <c r="BE414" t="str">
        <f>VLOOKUP($BA414,Jobcodemaster!$A:$J,3,0)</f>
        <v>B</v>
      </c>
      <c r="BF414" t="e">
        <f>VLOOKUP(AM414,#REF!,14,0)</f>
        <v>#REF!</v>
      </c>
      <c r="BG414" t="e">
        <f>VLOOKUP(AM414,#REF!,15,0)</f>
        <v>#REF!</v>
      </c>
      <c r="BH414" t="str">
        <f t="shared" si="189"/>
        <v>ryo.tokuyama@oracle.com</v>
      </c>
      <c r="BI414" s="95">
        <f t="shared" si="190"/>
        <v>43405</v>
      </c>
      <c r="BJ414" t="str">
        <f t="shared" si="191"/>
        <v>C</v>
      </c>
      <c r="BK414" t="str">
        <f t="shared" si="192"/>
        <v>JP-Tokyo-Akasaka Office</v>
      </c>
      <c r="BL414" t="str">
        <f t="shared" si="193"/>
        <v>ACB</v>
      </c>
      <c r="BM414" t="str">
        <f t="shared" si="194"/>
        <v>ﾄｸﾔﾏ ﾘｮｳ</v>
      </c>
      <c r="BN414" t="str">
        <f t="shared" si="195"/>
        <v>Ryo Tokuyama</v>
      </c>
      <c r="BO414" s="164">
        <f t="shared" si="196"/>
        <v>0</v>
      </c>
      <c r="BP414" t="str">
        <f t="shared" si="197"/>
        <v>とくやま りょう</v>
      </c>
      <c r="BQ414" t="e">
        <f>VLOOKUP(AM414,#REF!,12,0)</f>
        <v>#REF!</v>
      </c>
      <c r="BS414" s="173" t="str">
        <f t="shared" si="198"/>
        <v>Y</v>
      </c>
      <c r="BT414" s="173" t="str">
        <f t="shared" si="198"/>
        <v/>
      </c>
      <c r="BU414" s="173" t="str">
        <f t="shared" si="198"/>
        <v/>
      </c>
      <c r="BV414" s="173" t="str">
        <f t="shared" si="180"/>
        <v/>
      </c>
      <c r="BW414" s="173" t="e">
        <f t="shared" si="199"/>
        <v>#REF!</v>
      </c>
      <c r="BX414" s="173" t="str">
        <f t="shared" si="200"/>
        <v>Y</v>
      </c>
      <c r="BY414" s="174">
        <f t="shared" si="201"/>
        <v>1068191</v>
      </c>
      <c r="BZ414" t="str">
        <f t="shared" si="202"/>
        <v>ryo.tokuyama@oracle.com</v>
      </c>
      <c r="CA414" s="214">
        <f t="shared" si="203"/>
        <v>43574</v>
      </c>
      <c r="CB414">
        <f t="shared" si="204"/>
        <v>506205</v>
      </c>
      <c r="CC414" t="e">
        <f t="shared" si="205"/>
        <v>#REF!</v>
      </c>
      <c r="CD414" t="e">
        <f t="shared" si="181"/>
        <v>#REF!</v>
      </c>
      <c r="CE414" t="str">
        <f t="shared" si="206"/>
        <v>JPBG  - Oracle Corporation Japan</v>
      </c>
      <c r="CF414" t="str">
        <f t="shared" si="207"/>
        <v/>
      </c>
      <c r="CG414" t="str">
        <f t="shared" si="208"/>
        <v/>
      </c>
    </row>
    <row r="415" spans="1:85">
      <c r="A415" t="s">
        <v>51</v>
      </c>
      <c r="B415">
        <v>8423</v>
      </c>
      <c r="C415" t="s">
        <v>2940</v>
      </c>
      <c r="D415" t="s">
        <v>2861</v>
      </c>
      <c r="E415" t="s">
        <v>54</v>
      </c>
      <c r="F415" t="s">
        <v>2060</v>
      </c>
      <c r="G415" t="s">
        <v>2862</v>
      </c>
      <c r="H415" t="s">
        <v>2862</v>
      </c>
      <c r="I415" t="s">
        <v>55</v>
      </c>
      <c r="J415" t="s">
        <v>2062</v>
      </c>
      <c r="K415" t="s">
        <v>2864</v>
      </c>
      <c r="L415" t="s">
        <v>2864</v>
      </c>
      <c r="M415" s="217">
        <v>506355</v>
      </c>
      <c r="N415" t="s">
        <v>219</v>
      </c>
      <c r="O415" t="s">
        <v>355</v>
      </c>
      <c r="P415" t="str">
        <f t="shared" si="182"/>
        <v>2</v>
      </c>
      <c r="Q415">
        <v>20110</v>
      </c>
      <c r="R415" t="s">
        <v>568</v>
      </c>
      <c r="S415" t="s">
        <v>569</v>
      </c>
      <c r="T415" t="s">
        <v>368</v>
      </c>
      <c r="U415" t="s">
        <v>61</v>
      </c>
      <c r="V415">
        <v>4588</v>
      </c>
      <c r="W415" t="s">
        <v>2860</v>
      </c>
      <c r="X415" t="s">
        <v>2941</v>
      </c>
      <c r="Y415" s="95">
        <v>42461</v>
      </c>
      <c r="Z415" t="s">
        <v>201</v>
      </c>
      <c r="AA415" t="s">
        <v>118</v>
      </c>
      <c r="AB415" t="s">
        <v>162</v>
      </c>
      <c r="AC415" t="s">
        <v>4562</v>
      </c>
      <c r="AD415" t="s">
        <v>2943</v>
      </c>
      <c r="AF415" t="s">
        <v>2944</v>
      </c>
      <c r="AG415" t="s">
        <v>2870</v>
      </c>
      <c r="AI415" s="146" t="e">
        <v>#N/A</v>
      </c>
      <c r="AJ415" t="str">
        <f t="shared" si="183"/>
        <v>Active</v>
      </c>
      <c r="AK415">
        <f t="shared" si="184"/>
        <v>8423</v>
      </c>
      <c r="AL415" t="str">
        <f t="shared" si="185"/>
        <v>中島 正貴</v>
      </c>
      <c r="AM415" s="155" t="e">
        <f>+VLOOKUP($AK415,#REF!,3,0)</f>
        <v>#REF!</v>
      </c>
      <c r="AN415" t="e">
        <f t="shared" si="186"/>
        <v>#REF!</v>
      </c>
      <c r="AO415" s="154" t="s">
        <v>54</v>
      </c>
      <c r="AP415" t="e">
        <f>VLOOKUP(AM415,#REF!,2,0)</f>
        <v>#REF!</v>
      </c>
      <c r="AQ415" t="e">
        <f>VLOOKUP(AM415,#REF!,3,0)</f>
        <v>#REF!</v>
      </c>
      <c r="AR415" t="e">
        <f>VLOOKUP(AM415,#REF!,4,0)</f>
        <v>#REF!</v>
      </c>
      <c r="AS415" t="str">
        <f t="shared" si="179"/>
        <v>Oracle Consulting Services</v>
      </c>
      <c r="AT415" t="e">
        <f>VLOOKUP(AM415,#REF!,6,0)</f>
        <v>#REF!</v>
      </c>
      <c r="AU415" t="e">
        <f>VLOOKUP(AM415,#REF!,7,0)</f>
        <v>#REF!</v>
      </c>
      <c r="AV415" t="e">
        <f>VLOOKUP(AM415,#REF!,8,0)</f>
        <v>#REF!</v>
      </c>
      <c r="AW415" s="155">
        <v>506205</v>
      </c>
      <c r="AX415" t="str">
        <f>VLOOKUP($BA415,Jobcodemaster!$A:$J,4,0)</f>
        <v>IC1</v>
      </c>
      <c r="AY415" t="str">
        <f>VLOOKUP($BA415,Jobcodemaster!$A:$J,5,0)</f>
        <v>L2</v>
      </c>
      <c r="AZ415" t="str">
        <f t="shared" si="187"/>
        <v>2</v>
      </c>
      <c r="BA415" s="155">
        <f t="shared" si="188"/>
        <v>20110</v>
      </c>
      <c r="BB415" t="str">
        <f>VLOOKUP($BA415,Jobcodemaster!$A:$J,7,0)</f>
        <v>20110.Associate Consultant - IC1</v>
      </c>
      <c r="BC415" t="str">
        <f>VLOOKUP($BA415,Jobcodemaster!$A:$J,9,0)</f>
        <v>Associate Consultant</v>
      </c>
      <c r="BD415" t="str">
        <f>VLOOKUP($BA415,Jobcodemaster!$A:$J,2,0)</f>
        <v>Delivery</v>
      </c>
      <c r="BE415" t="str">
        <f>VLOOKUP($BA415,Jobcodemaster!$A:$J,3,0)</f>
        <v>B</v>
      </c>
      <c r="BF415" t="e">
        <f>VLOOKUP(AM415,#REF!,14,0)</f>
        <v>#REF!</v>
      </c>
      <c r="BG415" t="e">
        <f>VLOOKUP(AM415,#REF!,15,0)</f>
        <v>#REF!</v>
      </c>
      <c r="BH415" t="str">
        <f t="shared" si="189"/>
        <v>masaki.nakashima@oracle.com</v>
      </c>
      <c r="BI415" s="95">
        <f t="shared" si="190"/>
        <v>42461</v>
      </c>
      <c r="BJ415" t="str">
        <f t="shared" si="191"/>
        <v>NG</v>
      </c>
      <c r="BK415" t="str">
        <f t="shared" si="192"/>
        <v>JP-Tokyo-Akasaka Office</v>
      </c>
      <c r="BL415" t="str">
        <f t="shared" si="193"/>
        <v>ACB</v>
      </c>
      <c r="BM415" t="str">
        <f t="shared" si="194"/>
        <v>ﾅｶｼﾏ ﾏｻｷ</v>
      </c>
      <c r="BN415" t="str">
        <f t="shared" si="195"/>
        <v>Masaki Nakashima</v>
      </c>
      <c r="BO415" s="164">
        <f t="shared" si="196"/>
        <v>0</v>
      </c>
      <c r="BP415" t="str">
        <f t="shared" si="197"/>
        <v>なかしま まさき</v>
      </c>
      <c r="BQ415" t="e">
        <f>VLOOKUP(AM415,#REF!,12,0)</f>
        <v>#REF!</v>
      </c>
      <c r="BS415" s="173" t="str">
        <f t="shared" si="198"/>
        <v>Y</v>
      </c>
      <c r="BT415" s="173" t="str">
        <f t="shared" si="198"/>
        <v/>
      </c>
      <c r="BU415" s="173" t="str">
        <f t="shared" si="198"/>
        <v/>
      </c>
      <c r="BV415" s="173" t="str">
        <f t="shared" si="180"/>
        <v/>
      </c>
      <c r="BW415" s="173" t="e">
        <f t="shared" si="199"/>
        <v>#REF!</v>
      </c>
      <c r="BX415" s="173" t="str">
        <f t="shared" si="200"/>
        <v>Y</v>
      </c>
      <c r="BY415" s="174">
        <f t="shared" si="201"/>
        <v>8423</v>
      </c>
      <c r="BZ415" t="str">
        <f t="shared" si="202"/>
        <v>masaki.nakashima@oracle.com</v>
      </c>
      <c r="CA415" s="214">
        <f t="shared" si="203"/>
        <v>43574</v>
      </c>
      <c r="CB415">
        <f t="shared" si="204"/>
        <v>506205</v>
      </c>
      <c r="CC415" t="e">
        <f t="shared" si="205"/>
        <v>#REF!</v>
      </c>
      <c r="CD415" t="e">
        <f t="shared" si="181"/>
        <v>#REF!</v>
      </c>
      <c r="CE415" t="str">
        <f t="shared" si="206"/>
        <v>JPBG  - Oracle Corporation Japan</v>
      </c>
      <c r="CF415" t="str">
        <f t="shared" si="207"/>
        <v/>
      </c>
      <c r="CG415" t="str">
        <f t="shared" si="208"/>
        <v/>
      </c>
    </row>
    <row r="416" spans="1:85">
      <c r="A416" t="s">
        <v>51</v>
      </c>
      <c r="B416">
        <v>952853</v>
      </c>
      <c r="C416" t="s">
        <v>2946</v>
      </c>
      <c r="D416" t="s">
        <v>2861</v>
      </c>
      <c r="E416" t="s">
        <v>54</v>
      </c>
      <c r="F416" t="s">
        <v>2060</v>
      </c>
      <c r="G416" t="s">
        <v>2862</v>
      </c>
      <c r="H416" t="s">
        <v>2862</v>
      </c>
      <c r="I416" t="s">
        <v>55</v>
      </c>
      <c r="J416" t="s">
        <v>2062</v>
      </c>
      <c r="K416" t="s">
        <v>2864</v>
      </c>
      <c r="L416" t="s">
        <v>2864</v>
      </c>
      <c r="M416" s="217">
        <v>506355</v>
      </c>
      <c r="N416" t="s">
        <v>219</v>
      </c>
      <c r="O416" t="s">
        <v>355</v>
      </c>
      <c r="P416" t="str">
        <f t="shared" si="182"/>
        <v>2</v>
      </c>
      <c r="Q416">
        <v>20110</v>
      </c>
      <c r="R416" t="s">
        <v>568</v>
      </c>
      <c r="S416" t="s">
        <v>569</v>
      </c>
      <c r="T416" t="s">
        <v>368</v>
      </c>
      <c r="U416" t="s">
        <v>61</v>
      </c>
      <c r="V416">
        <v>4588</v>
      </c>
      <c r="W416" t="s">
        <v>2860</v>
      </c>
      <c r="X416" t="s">
        <v>2947</v>
      </c>
      <c r="Y416" s="95">
        <v>42826</v>
      </c>
      <c r="Z416" t="s">
        <v>201</v>
      </c>
      <c r="AA416" t="s">
        <v>64</v>
      </c>
      <c r="AB416" t="s">
        <v>162</v>
      </c>
      <c r="AC416" t="s">
        <v>4563</v>
      </c>
      <c r="AD416" t="s">
        <v>2949</v>
      </c>
      <c r="AF416" t="s">
        <v>2950</v>
      </c>
      <c r="AG416" t="s">
        <v>2870</v>
      </c>
      <c r="AI416" s="146" t="e">
        <v>#N/A</v>
      </c>
      <c r="AJ416" t="str">
        <f t="shared" si="183"/>
        <v>Active</v>
      </c>
      <c r="AK416">
        <f t="shared" si="184"/>
        <v>952853</v>
      </c>
      <c r="AL416" t="str">
        <f t="shared" si="185"/>
        <v>常山 敬壱</v>
      </c>
      <c r="AM416" s="155" t="e">
        <f>+VLOOKUP($AK416,#REF!,3,0)</f>
        <v>#REF!</v>
      </c>
      <c r="AN416" t="e">
        <f t="shared" si="186"/>
        <v>#REF!</v>
      </c>
      <c r="AO416" s="154" t="s">
        <v>54</v>
      </c>
      <c r="AP416" t="e">
        <f>VLOOKUP(AM416,#REF!,2,0)</f>
        <v>#REF!</v>
      </c>
      <c r="AQ416" t="e">
        <f>VLOOKUP(AM416,#REF!,3,0)</f>
        <v>#REF!</v>
      </c>
      <c r="AR416" t="e">
        <f>VLOOKUP(AM416,#REF!,4,0)</f>
        <v>#REF!</v>
      </c>
      <c r="AS416" t="str">
        <f t="shared" si="179"/>
        <v>Oracle Consulting Services</v>
      </c>
      <c r="AT416" t="e">
        <f>VLOOKUP(AM416,#REF!,6,0)</f>
        <v>#REF!</v>
      </c>
      <c r="AU416" t="e">
        <f>VLOOKUP(AM416,#REF!,7,0)</f>
        <v>#REF!</v>
      </c>
      <c r="AV416" t="e">
        <f>VLOOKUP(AM416,#REF!,8,0)</f>
        <v>#REF!</v>
      </c>
      <c r="AW416" s="155">
        <v>506205</v>
      </c>
      <c r="AX416" t="str">
        <f>VLOOKUP($BA416,Jobcodemaster!$A:$J,4,0)</f>
        <v>IC1</v>
      </c>
      <c r="AY416" t="str">
        <f>VLOOKUP($BA416,Jobcodemaster!$A:$J,5,0)</f>
        <v>L2</v>
      </c>
      <c r="AZ416" t="str">
        <f t="shared" si="187"/>
        <v>2</v>
      </c>
      <c r="BA416" s="155">
        <f t="shared" si="188"/>
        <v>20110</v>
      </c>
      <c r="BB416" t="str">
        <f>VLOOKUP($BA416,Jobcodemaster!$A:$J,7,0)</f>
        <v>20110.Associate Consultant - IC1</v>
      </c>
      <c r="BC416" t="str">
        <f>VLOOKUP($BA416,Jobcodemaster!$A:$J,9,0)</f>
        <v>Associate Consultant</v>
      </c>
      <c r="BD416" t="str">
        <f>VLOOKUP($BA416,Jobcodemaster!$A:$J,2,0)</f>
        <v>Delivery</v>
      </c>
      <c r="BE416" t="str">
        <f>VLOOKUP($BA416,Jobcodemaster!$A:$J,3,0)</f>
        <v>B</v>
      </c>
      <c r="BF416" t="e">
        <f>VLOOKUP(AM416,#REF!,14,0)</f>
        <v>#REF!</v>
      </c>
      <c r="BG416" t="e">
        <f>VLOOKUP(AM416,#REF!,15,0)</f>
        <v>#REF!</v>
      </c>
      <c r="BH416" t="str">
        <f t="shared" si="189"/>
        <v>keiichi.tsuneyama@oracle.com</v>
      </c>
      <c r="BI416" s="95">
        <f t="shared" si="190"/>
        <v>42826</v>
      </c>
      <c r="BJ416" t="str">
        <f t="shared" si="191"/>
        <v>NG</v>
      </c>
      <c r="BK416" t="str">
        <f t="shared" si="192"/>
        <v>JP-Tokyo-OAC</v>
      </c>
      <c r="BL416" t="str">
        <f t="shared" si="193"/>
        <v>ACB</v>
      </c>
      <c r="BM416" t="str">
        <f t="shared" si="194"/>
        <v>ﾂﾈﾔﾏ ｹｲｲﾁ</v>
      </c>
      <c r="BN416" t="str">
        <f t="shared" si="195"/>
        <v>Keiichi Tsuneyama</v>
      </c>
      <c r="BO416" s="164">
        <f t="shared" si="196"/>
        <v>0</v>
      </c>
      <c r="BP416" t="str">
        <f t="shared" si="197"/>
        <v>つねやま けいいち</v>
      </c>
      <c r="BQ416" t="e">
        <f>VLOOKUP(AM416,#REF!,12,0)</f>
        <v>#REF!</v>
      </c>
      <c r="BS416" s="173" t="str">
        <f t="shared" si="198"/>
        <v>Y</v>
      </c>
      <c r="BT416" s="173" t="str">
        <f t="shared" si="198"/>
        <v/>
      </c>
      <c r="BU416" s="173" t="str">
        <f t="shared" si="198"/>
        <v/>
      </c>
      <c r="BV416" s="173" t="str">
        <f t="shared" si="180"/>
        <v/>
      </c>
      <c r="BW416" s="173" t="e">
        <f t="shared" si="199"/>
        <v>#REF!</v>
      </c>
      <c r="BX416" s="173" t="str">
        <f t="shared" si="200"/>
        <v>Y</v>
      </c>
      <c r="BY416" s="174">
        <f t="shared" si="201"/>
        <v>952853</v>
      </c>
      <c r="BZ416" t="str">
        <f t="shared" si="202"/>
        <v>keiichi.tsuneyama@oracle.com</v>
      </c>
      <c r="CA416" s="214">
        <f t="shared" si="203"/>
        <v>43574</v>
      </c>
      <c r="CB416">
        <f t="shared" si="204"/>
        <v>506205</v>
      </c>
      <c r="CC416" t="e">
        <f t="shared" si="205"/>
        <v>#REF!</v>
      </c>
      <c r="CD416" t="e">
        <f t="shared" si="181"/>
        <v>#REF!</v>
      </c>
      <c r="CE416" t="str">
        <f t="shared" si="206"/>
        <v>JPBG  - Oracle Corporation Japan</v>
      </c>
      <c r="CF416" t="str">
        <f t="shared" si="207"/>
        <v/>
      </c>
      <c r="CG416" t="str">
        <f t="shared" si="208"/>
        <v/>
      </c>
    </row>
    <row r="417" spans="1:85">
      <c r="A417" t="s">
        <v>51</v>
      </c>
      <c r="B417">
        <v>5079</v>
      </c>
      <c r="C417" t="s">
        <v>2952</v>
      </c>
      <c r="D417" t="s">
        <v>2953</v>
      </c>
      <c r="E417" t="s">
        <v>54</v>
      </c>
      <c r="F417" t="s">
        <v>2060</v>
      </c>
      <c r="G417" t="s">
        <v>2954</v>
      </c>
      <c r="H417" t="s">
        <v>2954</v>
      </c>
      <c r="I417" t="s">
        <v>55</v>
      </c>
      <c r="J417" t="s">
        <v>2062</v>
      </c>
      <c r="K417" t="s">
        <v>2956</v>
      </c>
      <c r="L417" t="s">
        <v>2956</v>
      </c>
      <c r="M417" s="217">
        <v>506205</v>
      </c>
      <c r="N417" t="s">
        <v>233</v>
      </c>
      <c r="O417" t="s">
        <v>234</v>
      </c>
      <c r="P417" t="str">
        <f t="shared" si="182"/>
        <v>8</v>
      </c>
      <c r="Q417">
        <v>21310</v>
      </c>
      <c r="R417" t="s">
        <v>581</v>
      </c>
      <c r="S417" t="s">
        <v>367</v>
      </c>
      <c r="T417" t="s">
        <v>60</v>
      </c>
      <c r="U417" t="s">
        <v>61</v>
      </c>
      <c r="V417">
        <v>1082126</v>
      </c>
      <c r="W417" t="s">
        <v>2058</v>
      </c>
      <c r="X417" t="s">
        <v>2958</v>
      </c>
      <c r="Y417" s="95">
        <v>38718</v>
      </c>
      <c r="Z417" t="s">
        <v>63</v>
      </c>
      <c r="AA417" t="s">
        <v>118</v>
      </c>
      <c r="AB417" t="s">
        <v>119</v>
      </c>
      <c r="AC417" t="s">
        <v>4564</v>
      </c>
      <c r="AD417" t="s">
        <v>2960</v>
      </c>
      <c r="AE417" t="s">
        <v>67</v>
      </c>
      <c r="AF417" t="s">
        <v>2961</v>
      </c>
      <c r="AG417" t="s">
        <v>2962</v>
      </c>
      <c r="AI417" s="146" t="e">
        <v>#N/A</v>
      </c>
      <c r="AJ417" t="str">
        <f t="shared" si="183"/>
        <v>Active</v>
      </c>
      <c r="AK417">
        <f t="shared" si="184"/>
        <v>5079</v>
      </c>
      <c r="AL417" t="str">
        <f t="shared" si="185"/>
        <v>木皿 茂</v>
      </c>
      <c r="AM417" s="155" t="e">
        <f>+VLOOKUP($AK417,#REF!,3,0)</f>
        <v>#REF!</v>
      </c>
      <c r="AN417" t="e">
        <f t="shared" si="186"/>
        <v>#REF!</v>
      </c>
      <c r="AO417" s="154" t="s">
        <v>54</v>
      </c>
      <c r="AP417" t="e">
        <f>VLOOKUP(AM417,#REF!,2,0)</f>
        <v>#REF!</v>
      </c>
      <c r="AQ417" t="e">
        <f>VLOOKUP(AM417,#REF!,3,0)</f>
        <v>#REF!</v>
      </c>
      <c r="AR417" t="e">
        <f>VLOOKUP(AM417,#REF!,4,0)</f>
        <v>#REF!</v>
      </c>
      <c r="AS417" t="str">
        <f t="shared" si="179"/>
        <v>Oracle Consulting Services</v>
      </c>
      <c r="AT417" t="e">
        <f>VLOOKUP(AM417,#REF!,6,0)</f>
        <v>#REF!</v>
      </c>
      <c r="AU417" t="e">
        <f>VLOOKUP(AM417,#REF!,7,0)</f>
        <v>#REF!</v>
      </c>
      <c r="AV417" t="e">
        <f>VLOOKUP(AM417,#REF!,8,0)</f>
        <v>#REF!</v>
      </c>
      <c r="AW417" s="155">
        <v>506225</v>
      </c>
      <c r="AX417" t="str">
        <f>VLOOKUP($BA417,Jobcodemaster!$A:$J,4,0)</f>
        <v>M4</v>
      </c>
      <c r="AY417" t="str">
        <f>VLOOKUP($BA417,Jobcodemaster!$A:$J,5,0)</f>
        <v>L8</v>
      </c>
      <c r="AZ417" t="str">
        <f t="shared" si="187"/>
        <v>8</v>
      </c>
      <c r="BA417" s="155">
        <f t="shared" si="188"/>
        <v>21310</v>
      </c>
      <c r="BB417" t="str">
        <f>VLOOKUP($BA417,Jobcodemaster!$A:$J,7,0)</f>
        <v>21310.Consulting Practice Director - M4</v>
      </c>
      <c r="BC417" t="str">
        <f>VLOOKUP($BA417,Jobcodemaster!$A:$J,9,0)</f>
        <v>Consulting Practice Director</v>
      </c>
      <c r="BD417" t="str">
        <f>VLOOKUP($BA417,Jobcodemaster!$A:$J,2,0)</f>
        <v>Practice</v>
      </c>
      <c r="BE417" t="str">
        <f>VLOOKUP($BA417,Jobcodemaster!$A:$J,3,0)</f>
        <v>B</v>
      </c>
      <c r="BF417" t="e">
        <f>VLOOKUP(AM417,#REF!,14,0)</f>
        <v>#REF!</v>
      </c>
      <c r="BG417" t="e">
        <f>VLOOKUP(AM417,#REF!,15,0)</f>
        <v>#REF!</v>
      </c>
      <c r="BH417" t="str">
        <f t="shared" si="189"/>
        <v>shigeru.kisara@oracle.com</v>
      </c>
      <c r="BI417" s="95">
        <f t="shared" si="190"/>
        <v>38718</v>
      </c>
      <c r="BJ417" t="str">
        <f t="shared" si="191"/>
        <v>C</v>
      </c>
      <c r="BK417" t="str">
        <f t="shared" si="192"/>
        <v>JP-Tokyo-Akasaka Office</v>
      </c>
      <c r="BL417" t="str">
        <f t="shared" si="193"/>
        <v>OAC</v>
      </c>
      <c r="BM417" t="str">
        <f t="shared" si="194"/>
        <v>ｷｻﾗ ｼｹﾞﾙ</v>
      </c>
      <c r="BN417" t="str">
        <f t="shared" si="195"/>
        <v>Shigeru Kisara</v>
      </c>
      <c r="BO417" s="164" t="str">
        <f t="shared" si="196"/>
        <v>Y</v>
      </c>
      <c r="BP417" t="str">
        <f t="shared" si="197"/>
        <v>きさら しげる</v>
      </c>
      <c r="BQ417" t="e">
        <f>VLOOKUP(AM417,#REF!,12,0)</f>
        <v>#REF!</v>
      </c>
      <c r="BS417" s="173" t="str">
        <f t="shared" si="198"/>
        <v>Y</v>
      </c>
      <c r="BT417" s="173" t="str">
        <f t="shared" si="198"/>
        <v/>
      </c>
      <c r="BU417" s="173" t="str">
        <f t="shared" si="198"/>
        <v/>
      </c>
      <c r="BV417" s="173" t="str">
        <f t="shared" si="180"/>
        <v/>
      </c>
      <c r="BW417" s="173" t="e">
        <f t="shared" si="199"/>
        <v>#REF!</v>
      </c>
      <c r="BX417" s="173" t="str">
        <f t="shared" si="200"/>
        <v>Y</v>
      </c>
      <c r="BY417" s="174">
        <f t="shared" si="201"/>
        <v>5079</v>
      </c>
      <c r="BZ417" t="str">
        <f t="shared" si="202"/>
        <v>shigeru.kisara@oracle.com</v>
      </c>
      <c r="CA417" s="214">
        <f t="shared" si="203"/>
        <v>43574</v>
      </c>
      <c r="CB417">
        <f t="shared" si="204"/>
        <v>506225</v>
      </c>
      <c r="CC417" t="e">
        <f t="shared" si="205"/>
        <v>#REF!</v>
      </c>
      <c r="CD417" t="e">
        <f t="shared" si="181"/>
        <v>#REF!</v>
      </c>
      <c r="CE417" t="str">
        <f t="shared" si="206"/>
        <v>JPBG  - Oracle Corporation Japan</v>
      </c>
      <c r="CF417" t="str">
        <f t="shared" si="207"/>
        <v/>
      </c>
      <c r="CG417" t="str">
        <f t="shared" si="208"/>
        <v/>
      </c>
    </row>
    <row r="418" spans="1:85">
      <c r="A418" t="s">
        <v>51</v>
      </c>
      <c r="B418">
        <v>1051</v>
      </c>
      <c r="C418" t="s">
        <v>2964</v>
      </c>
      <c r="D418" t="s">
        <v>2953</v>
      </c>
      <c r="E418" t="s">
        <v>54</v>
      </c>
      <c r="F418" t="s">
        <v>2060</v>
      </c>
      <c r="G418" t="s">
        <v>2954</v>
      </c>
      <c r="H418" t="s">
        <v>2954</v>
      </c>
      <c r="I418" t="s">
        <v>55</v>
      </c>
      <c r="J418" t="s">
        <v>2062</v>
      </c>
      <c r="K418" t="s">
        <v>2956</v>
      </c>
      <c r="L418" t="s">
        <v>2956</v>
      </c>
      <c r="M418" s="217">
        <v>506205</v>
      </c>
      <c r="N418" t="s">
        <v>169</v>
      </c>
      <c r="O418" t="s">
        <v>170</v>
      </c>
      <c r="P418" t="str">
        <f t="shared" si="182"/>
        <v>7</v>
      </c>
      <c r="Q418">
        <v>12611</v>
      </c>
      <c r="R418" t="s">
        <v>617</v>
      </c>
      <c r="S418" t="s">
        <v>618</v>
      </c>
      <c r="T418" t="s">
        <v>619</v>
      </c>
      <c r="U418" t="s">
        <v>61</v>
      </c>
      <c r="V418">
        <v>5079</v>
      </c>
      <c r="W418" t="s">
        <v>2952</v>
      </c>
      <c r="X418" t="s">
        <v>2965</v>
      </c>
      <c r="Y418" s="95">
        <v>35490</v>
      </c>
      <c r="Z418" t="s">
        <v>63</v>
      </c>
      <c r="AA418" t="s">
        <v>118</v>
      </c>
      <c r="AB418" t="s">
        <v>162</v>
      </c>
      <c r="AC418" t="s">
        <v>4565</v>
      </c>
      <c r="AD418" t="s">
        <v>2967</v>
      </c>
      <c r="AF418" t="s">
        <v>2968</v>
      </c>
      <c r="AG418" t="s">
        <v>2962</v>
      </c>
      <c r="AI418" s="146" t="e">
        <v>#N/A</v>
      </c>
      <c r="AJ418" t="str">
        <f t="shared" si="183"/>
        <v>Active</v>
      </c>
      <c r="AK418">
        <f t="shared" si="184"/>
        <v>1051</v>
      </c>
      <c r="AL418" t="str">
        <f t="shared" si="185"/>
        <v>渋谷 和博</v>
      </c>
      <c r="AM418" s="155" t="e">
        <f>+VLOOKUP($AK418,#REF!,3,0)</f>
        <v>#REF!</v>
      </c>
      <c r="AN418" t="e">
        <f t="shared" si="186"/>
        <v>#REF!</v>
      </c>
      <c r="AO418" s="154" t="s">
        <v>54</v>
      </c>
      <c r="AP418" t="e">
        <f>VLOOKUP(AM418,#REF!,2,0)</f>
        <v>#REF!</v>
      </c>
      <c r="AQ418" t="e">
        <f>VLOOKUP(AM418,#REF!,3,0)</f>
        <v>#REF!</v>
      </c>
      <c r="AR418" t="e">
        <f>VLOOKUP(AM418,#REF!,4,0)</f>
        <v>#REF!</v>
      </c>
      <c r="AS418" t="str">
        <f t="shared" si="179"/>
        <v>Oracle Consulting Services</v>
      </c>
      <c r="AT418" t="e">
        <f>VLOOKUP(AM418,#REF!,6,0)</f>
        <v>#REF!</v>
      </c>
      <c r="AU418" t="e">
        <f>VLOOKUP(AM418,#REF!,7,0)</f>
        <v>#REF!</v>
      </c>
      <c r="AV418" t="e">
        <f>VLOOKUP(AM418,#REF!,8,0)</f>
        <v>#REF!</v>
      </c>
      <c r="AW418" s="155">
        <v>506225</v>
      </c>
      <c r="AX418" t="str">
        <f>VLOOKUP($BA418,Jobcodemaster!$A:$J,4,0)</f>
        <v>IC4</v>
      </c>
      <c r="AY418" t="str">
        <f>VLOOKUP($BA418,Jobcodemaster!$A:$J,5,0)</f>
        <v>L7</v>
      </c>
      <c r="AZ418" t="str">
        <f t="shared" si="187"/>
        <v>7</v>
      </c>
      <c r="BA418" s="155">
        <f t="shared" si="188"/>
        <v>12611</v>
      </c>
      <c r="BB418" t="str">
        <f>VLOOKUP($BA418,Jobcodemaster!$A:$J,7,0)</f>
        <v>12611.Consulting Project Technical Manager - IC4</v>
      </c>
      <c r="BC418" t="str">
        <f>VLOOKUP($BA418,Jobcodemaster!$A:$J,9,0)</f>
        <v>Consulting Project Technical Manager</v>
      </c>
      <c r="BD418" t="str">
        <f>VLOOKUP($BA418,Jobcodemaster!$A:$J,2,0)</f>
        <v>Project</v>
      </c>
      <c r="BE418" t="str">
        <f>VLOOKUP($BA418,Jobcodemaster!$A:$J,3,0)</f>
        <v>B</v>
      </c>
      <c r="BF418" t="e">
        <f>VLOOKUP(AM418,#REF!,14,0)</f>
        <v>#REF!</v>
      </c>
      <c r="BG418" t="e">
        <f>VLOOKUP(AM418,#REF!,15,0)</f>
        <v>#REF!</v>
      </c>
      <c r="BH418" t="str">
        <f t="shared" si="189"/>
        <v>kazuhiro.shibuya@oracle.com</v>
      </c>
      <c r="BI418" s="95">
        <f t="shared" si="190"/>
        <v>35490</v>
      </c>
      <c r="BJ418" t="str">
        <f t="shared" si="191"/>
        <v>C</v>
      </c>
      <c r="BK418" t="str">
        <f t="shared" si="192"/>
        <v>JP-Tokyo-Akasaka Office</v>
      </c>
      <c r="BL418" t="str">
        <f t="shared" si="193"/>
        <v>ACB</v>
      </c>
      <c r="BM418" t="str">
        <f t="shared" si="194"/>
        <v>ｼﾌﾞﾔ ｶｽﾞﾋﾛ</v>
      </c>
      <c r="BN418" t="str">
        <f t="shared" si="195"/>
        <v>Kazuhiro Shibuya</v>
      </c>
      <c r="BO418" s="164">
        <f t="shared" si="196"/>
        <v>0</v>
      </c>
      <c r="BP418" t="str">
        <f t="shared" si="197"/>
        <v>しぶや かずひろ</v>
      </c>
      <c r="BQ418" t="e">
        <f>VLOOKUP(AM418,#REF!,12,0)</f>
        <v>#REF!</v>
      </c>
      <c r="BS418" s="173" t="str">
        <f t="shared" si="198"/>
        <v>Y</v>
      </c>
      <c r="BT418" s="173" t="str">
        <f t="shared" si="198"/>
        <v/>
      </c>
      <c r="BU418" s="173" t="str">
        <f t="shared" si="198"/>
        <v/>
      </c>
      <c r="BV418" s="173" t="str">
        <f t="shared" si="180"/>
        <v/>
      </c>
      <c r="BW418" s="173" t="e">
        <f t="shared" si="199"/>
        <v>#REF!</v>
      </c>
      <c r="BX418" s="173" t="str">
        <f t="shared" si="200"/>
        <v>Y</v>
      </c>
      <c r="BY418" s="174">
        <f t="shared" si="201"/>
        <v>1051</v>
      </c>
      <c r="BZ418" t="str">
        <f t="shared" si="202"/>
        <v>kazuhiro.shibuya@oracle.com</v>
      </c>
      <c r="CA418" s="214">
        <f t="shared" si="203"/>
        <v>43574</v>
      </c>
      <c r="CB418">
        <f t="shared" si="204"/>
        <v>506225</v>
      </c>
      <c r="CC418" t="e">
        <f t="shared" si="205"/>
        <v>#REF!</v>
      </c>
      <c r="CD418" t="e">
        <f t="shared" si="181"/>
        <v>#REF!</v>
      </c>
      <c r="CE418" t="str">
        <f t="shared" si="206"/>
        <v>JPBG  - Oracle Corporation Japan</v>
      </c>
      <c r="CF418" t="str">
        <f t="shared" si="207"/>
        <v/>
      </c>
      <c r="CG418" t="str">
        <f t="shared" si="208"/>
        <v/>
      </c>
    </row>
    <row r="419" spans="1:85">
      <c r="A419" t="s">
        <v>51</v>
      </c>
      <c r="B419">
        <v>1637</v>
      </c>
      <c r="C419" t="s">
        <v>2970</v>
      </c>
      <c r="D419" t="s">
        <v>2953</v>
      </c>
      <c r="E419" t="s">
        <v>54</v>
      </c>
      <c r="F419" t="s">
        <v>2060</v>
      </c>
      <c r="G419" t="s">
        <v>2954</v>
      </c>
      <c r="H419" t="s">
        <v>2954</v>
      </c>
      <c r="I419" t="s">
        <v>55</v>
      </c>
      <c r="J419" t="s">
        <v>2062</v>
      </c>
      <c r="K419" t="s">
        <v>2956</v>
      </c>
      <c r="L419" t="s">
        <v>2956</v>
      </c>
      <c r="M419" s="217">
        <v>506205</v>
      </c>
      <c r="N419" t="s">
        <v>169</v>
      </c>
      <c r="O419" t="s">
        <v>170</v>
      </c>
      <c r="P419" t="str">
        <f t="shared" si="182"/>
        <v>7</v>
      </c>
      <c r="Q419">
        <v>21640</v>
      </c>
      <c r="R419" t="s">
        <v>1172</v>
      </c>
      <c r="S419" t="s">
        <v>1173</v>
      </c>
      <c r="T419" t="s">
        <v>529</v>
      </c>
      <c r="U419" t="s">
        <v>61</v>
      </c>
      <c r="V419">
        <v>5079</v>
      </c>
      <c r="W419" t="s">
        <v>2952</v>
      </c>
      <c r="X419" t="s">
        <v>2971</v>
      </c>
      <c r="Y419" s="95">
        <v>36161</v>
      </c>
      <c r="Z419" t="s">
        <v>63</v>
      </c>
      <c r="AA419" t="s">
        <v>118</v>
      </c>
      <c r="AB419" t="s">
        <v>162</v>
      </c>
      <c r="AC419" t="s">
        <v>4566</v>
      </c>
      <c r="AD419" t="s">
        <v>2973</v>
      </c>
      <c r="AF419" t="s">
        <v>2974</v>
      </c>
      <c r="AG419" t="s">
        <v>2962</v>
      </c>
      <c r="AI419" s="146" t="e">
        <v>#N/A</v>
      </c>
      <c r="AJ419" t="str">
        <f t="shared" si="183"/>
        <v>Active</v>
      </c>
      <c r="AK419">
        <f t="shared" si="184"/>
        <v>1637</v>
      </c>
      <c r="AL419" t="str">
        <f t="shared" si="185"/>
        <v>川添 幸織</v>
      </c>
      <c r="AM419" s="155" t="e">
        <f>+VLOOKUP($AK419,#REF!,3,0)</f>
        <v>#REF!</v>
      </c>
      <c r="AN419" t="e">
        <f t="shared" si="186"/>
        <v>#REF!</v>
      </c>
      <c r="AO419" s="154" t="s">
        <v>54</v>
      </c>
      <c r="AP419" t="e">
        <f>VLOOKUP(AM419,#REF!,2,0)</f>
        <v>#REF!</v>
      </c>
      <c r="AQ419" t="e">
        <f>VLOOKUP(AM419,#REF!,3,0)</f>
        <v>#REF!</v>
      </c>
      <c r="AR419" t="e">
        <f>VLOOKUP(AM419,#REF!,4,0)</f>
        <v>#REF!</v>
      </c>
      <c r="AS419" t="str">
        <f t="shared" si="179"/>
        <v>Oracle Consulting Services</v>
      </c>
      <c r="AT419" t="e">
        <f>VLOOKUP(AM419,#REF!,6,0)</f>
        <v>#REF!</v>
      </c>
      <c r="AU419" t="e">
        <f>VLOOKUP(AM419,#REF!,7,0)</f>
        <v>#REF!</v>
      </c>
      <c r="AV419" t="e">
        <f>VLOOKUP(AM419,#REF!,8,0)</f>
        <v>#REF!</v>
      </c>
      <c r="AW419" s="155">
        <v>506225</v>
      </c>
      <c r="AX419" t="str">
        <f>VLOOKUP($BA419,Jobcodemaster!$A:$J,4,0)</f>
        <v>IC4</v>
      </c>
      <c r="AY419" t="str">
        <f>VLOOKUP($BA419,Jobcodemaster!$A:$J,5,0)</f>
        <v>L7</v>
      </c>
      <c r="AZ419" t="str">
        <f t="shared" si="187"/>
        <v>7</v>
      </c>
      <c r="BA419" s="155">
        <f t="shared" si="188"/>
        <v>21640</v>
      </c>
      <c r="BB419" t="str">
        <f>VLOOKUP($BA419,Jobcodemaster!$A:$J,7,0)</f>
        <v>21640.Consulting Solution Manager - IC4</v>
      </c>
      <c r="BC419" t="str">
        <f>VLOOKUP($BA419,Jobcodemaster!$A:$J,9,0)</f>
        <v>Consulting Solution Manager</v>
      </c>
      <c r="BD419" t="str">
        <f>VLOOKUP($BA419,Jobcodemaster!$A:$J,2,0)</f>
        <v>Solution</v>
      </c>
      <c r="BE419" t="str">
        <f>VLOOKUP($BA419,Jobcodemaster!$A:$J,3,0)</f>
        <v>B</v>
      </c>
      <c r="BF419" t="e">
        <f>VLOOKUP(AM419,#REF!,14,0)</f>
        <v>#REF!</v>
      </c>
      <c r="BG419" t="e">
        <f>VLOOKUP(AM419,#REF!,15,0)</f>
        <v>#REF!</v>
      </c>
      <c r="BH419" t="str">
        <f t="shared" si="189"/>
        <v>yukio.kawazoe@oracle.com</v>
      </c>
      <c r="BI419" s="95">
        <f t="shared" si="190"/>
        <v>36161</v>
      </c>
      <c r="BJ419" t="str">
        <f t="shared" si="191"/>
        <v>C</v>
      </c>
      <c r="BK419" t="str">
        <f t="shared" si="192"/>
        <v>JP-Tokyo-Akasaka Office</v>
      </c>
      <c r="BL419" t="str">
        <f t="shared" si="193"/>
        <v>ACB</v>
      </c>
      <c r="BM419" t="str">
        <f t="shared" si="194"/>
        <v>ｶﾜｿﾞｴ ﾕｷｵ</v>
      </c>
      <c r="BN419" t="str">
        <f t="shared" si="195"/>
        <v>Yukio Kawazoe</v>
      </c>
      <c r="BO419" s="164">
        <f t="shared" si="196"/>
        <v>0</v>
      </c>
      <c r="BP419" t="str">
        <f t="shared" si="197"/>
        <v>かわぞえ ゆきお</v>
      </c>
      <c r="BQ419" t="e">
        <f>VLOOKUP(AM419,#REF!,12,0)</f>
        <v>#REF!</v>
      </c>
      <c r="BS419" s="173" t="str">
        <f t="shared" si="198"/>
        <v>Y</v>
      </c>
      <c r="BT419" s="173" t="str">
        <f t="shared" si="198"/>
        <v/>
      </c>
      <c r="BU419" s="173" t="str">
        <f t="shared" si="198"/>
        <v/>
      </c>
      <c r="BV419" s="173" t="str">
        <f t="shared" si="180"/>
        <v/>
      </c>
      <c r="BW419" s="173" t="e">
        <f t="shared" si="199"/>
        <v>#REF!</v>
      </c>
      <c r="BX419" s="173" t="str">
        <f t="shared" si="200"/>
        <v>Y</v>
      </c>
      <c r="BY419" s="174">
        <f t="shared" si="201"/>
        <v>1637</v>
      </c>
      <c r="BZ419" t="str">
        <f t="shared" si="202"/>
        <v>yukio.kawazoe@oracle.com</v>
      </c>
      <c r="CA419" s="214">
        <f t="shared" si="203"/>
        <v>43574</v>
      </c>
      <c r="CB419">
        <f t="shared" si="204"/>
        <v>506225</v>
      </c>
      <c r="CC419" t="e">
        <f t="shared" si="205"/>
        <v>#REF!</v>
      </c>
      <c r="CD419" t="e">
        <f t="shared" si="181"/>
        <v>#REF!</v>
      </c>
      <c r="CE419" t="str">
        <f t="shared" si="206"/>
        <v>JPBG  - Oracle Corporation Japan</v>
      </c>
      <c r="CF419" t="str">
        <f t="shared" si="207"/>
        <v/>
      </c>
      <c r="CG419" t="str">
        <f t="shared" si="208"/>
        <v/>
      </c>
    </row>
    <row r="420" spans="1:85">
      <c r="A420" t="s">
        <v>51</v>
      </c>
      <c r="B420">
        <v>3116</v>
      </c>
      <c r="C420" t="s">
        <v>2976</v>
      </c>
      <c r="D420" t="s">
        <v>2953</v>
      </c>
      <c r="E420" t="s">
        <v>54</v>
      </c>
      <c r="F420" t="s">
        <v>2060</v>
      </c>
      <c r="G420" t="s">
        <v>2954</v>
      </c>
      <c r="H420" t="s">
        <v>2954</v>
      </c>
      <c r="I420" t="s">
        <v>55</v>
      </c>
      <c r="J420" t="s">
        <v>2062</v>
      </c>
      <c r="K420" t="s">
        <v>2956</v>
      </c>
      <c r="L420" t="s">
        <v>2956</v>
      </c>
      <c r="M420" s="217">
        <v>506205</v>
      </c>
      <c r="N420" t="s">
        <v>169</v>
      </c>
      <c r="O420" t="s">
        <v>170</v>
      </c>
      <c r="P420" t="str">
        <f t="shared" si="182"/>
        <v>7</v>
      </c>
      <c r="Q420">
        <v>12611</v>
      </c>
      <c r="R420" t="s">
        <v>617</v>
      </c>
      <c r="S420" t="s">
        <v>618</v>
      </c>
      <c r="T420" t="s">
        <v>619</v>
      </c>
      <c r="U420" t="s">
        <v>61</v>
      </c>
      <c r="V420">
        <v>5079</v>
      </c>
      <c r="W420" t="s">
        <v>2952</v>
      </c>
      <c r="X420" t="s">
        <v>2978</v>
      </c>
      <c r="Y420" s="95">
        <v>38899</v>
      </c>
      <c r="Z420" t="s">
        <v>63</v>
      </c>
      <c r="AA420" t="s">
        <v>118</v>
      </c>
      <c r="AB420" t="s">
        <v>162</v>
      </c>
      <c r="AC420" t="s">
        <v>4567</v>
      </c>
      <c r="AD420" t="s">
        <v>2980</v>
      </c>
      <c r="AF420" t="s">
        <v>2981</v>
      </c>
      <c r="AG420" t="s">
        <v>2962</v>
      </c>
      <c r="AI420" s="146" t="e">
        <v>#N/A</v>
      </c>
      <c r="AJ420" t="str">
        <f t="shared" si="183"/>
        <v>Active</v>
      </c>
      <c r="AK420">
        <f t="shared" si="184"/>
        <v>3116</v>
      </c>
      <c r="AL420" t="str">
        <f t="shared" si="185"/>
        <v>日景 昭夫</v>
      </c>
      <c r="AM420" s="155" t="e">
        <f>+VLOOKUP($AK420,#REF!,3,0)</f>
        <v>#REF!</v>
      </c>
      <c r="AN420" t="e">
        <f t="shared" si="186"/>
        <v>#REF!</v>
      </c>
      <c r="AO420" s="154" t="s">
        <v>54</v>
      </c>
      <c r="AP420" t="e">
        <f>VLOOKUP(AM420,#REF!,2,0)</f>
        <v>#REF!</v>
      </c>
      <c r="AQ420" t="e">
        <f>VLOOKUP(AM420,#REF!,3,0)</f>
        <v>#REF!</v>
      </c>
      <c r="AR420" t="e">
        <f>VLOOKUP(AM420,#REF!,4,0)</f>
        <v>#REF!</v>
      </c>
      <c r="AS420" t="str">
        <f t="shared" si="179"/>
        <v>Oracle Consulting Services</v>
      </c>
      <c r="AT420" t="e">
        <f>VLOOKUP(AM420,#REF!,6,0)</f>
        <v>#REF!</v>
      </c>
      <c r="AU420" t="e">
        <f>VLOOKUP(AM420,#REF!,7,0)</f>
        <v>#REF!</v>
      </c>
      <c r="AV420" t="e">
        <f>VLOOKUP(AM420,#REF!,8,0)</f>
        <v>#REF!</v>
      </c>
      <c r="AW420" s="155">
        <v>506225</v>
      </c>
      <c r="AX420" t="str">
        <f>VLOOKUP($BA420,Jobcodemaster!$A:$J,4,0)</f>
        <v>IC4</v>
      </c>
      <c r="AY420" t="str">
        <f>VLOOKUP($BA420,Jobcodemaster!$A:$J,5,0)</f>
        <v>L7</v>
      </c>
      <c r="AZ420" t="str">
        <f t="shared" si="187"/>
        <v>7</v>
      </c>
      <c r="BA420" s="155">
        <f t="shared" si="188"/>
        <v>12611</v>
      </c>
      <c r="BB420" t="str">
        <f>VLOOKUP($BA420,Jobcodemaster!$A:$J,7,0)</f>
        <v>12611.Consulting Project Technical Manager - IC4</v>
      </c>
      <c r="BC420" t="str">
        <f>VLOOKUP($BA420,Jobcodemaster!$A:$J,9,0)</f>
        <v>Consulting Project Technical Manager</v>
      </c>
      <c r="BD420" t="str">
        <f>VLOOKUP($BA420,Jobcodemaster!$A:$J,2,0)</f>
        <v>Project</v>
      </c>
      <c r="BE420" t="str">
        <f>VLOOKUP($BA420,Jobcodemaster!$A:$J,3,0)</f>
        <v>B</v>
      </c>
      <c r="BF420" t="e">
        <f>VLOOKUP(AM420,#REF!,14,0)</f>
        <v>#REF!</v>
      </c>
      <c r="BG420" t="e">
        <f>VLOOKUP(AM420,#REF!,15,0)</f>
        <v>#REF!</v>
      </c>
      <c r="BH420" t="str">
        <f t="shared" si="189"/>
        <v>akio.hikage@oracle.com</v>
      </c>
      <c r="BI420" s="95">
        <f t="shared" si="190"/>
        <v>38899</v>
      </c>
      <c r="BJ420" t="str">
        <f t="shared" si="191"/>
        <v>C</v>
      </c>
      <c r="BK420" t="str">
        <f t="shared" si="192"/>
        <v>JP-Tokyo-Akasaka Office</v>
      </c>
      <c r="BL420" t="str">
        <f t="shared" si="193"/>
        <v>ACB</v>
      </c>
      <c r="BM420" t="str">
        <f t="shared" si="194"/>
        <v>ﾋｶｹﾞ ｱｷｵ</v>
      </c>
      <c r="BN420" t="str">
        <f t="shared" si="195"/>
        <v>Akio Hikage</v>
      </c>
      <c r="BO420" s="164">
        <f t="shared" si="196"/>
        <v>0</v>
      </c>
      <c r="BP420" t="str">
        <f t="shared" si="197"/>
        <v>ひかげ あきお</v>
      </c>
      <c r="BQ420" t="e">
        <f>VLOOKUP(AM420,#REF!,12,0)</f>
        <v>#REF!</v>
      </c>
      <c r="BS420" s="173" t="str">
        <f t="shared" si="198"/>
        <v>Y</v>
      </c>
      <c r="BT420" s="173" t="str">
        <f t="shared" si="198"/>
        <v/>
      </c>
      <c r="BU420" s="173" t="str">
        <f t="shared" si="198"/>
        <v/>
      </c>
      <c r="BV420" s="173" t="str">
        <f t="shared" si="180"/>
        <v/>
      </c>
      <c r="BW420" s="173" t="e">
        <f t="shared" si="199"/>
        <v>#REF!</v>
      </c>
      <c r="BX420" s="173" t="str">
        <f t="shared" si="200"/>
        <v>Y</v>
      </c>
      <c r="BY420" s="174">
        <f t="shared" si="201"/>
        <v>3116</v>
      </c>
      <c r="BZ420" t="str">
        <f t="shared" si="202"/>
        <v>akio.hikage@oracle.com</v>
      </c>
      <c r="CA420" s="214">
        <f t="shared" si="203"/>
        <v>43574</v>
      </c>
      <c r="CB420">
        <f t="shared" si="204"/>
        <v>506225</v>
      </c>
      <c r="CC420" t="e">
        <f t="shared" si="205"/>
        <v>#REF!</v>
      </c>
      <c r="CD420" t="e">
        <f t="shared" si="181"/>
        <v>#REF!</v>
      </c>
      <c r="CE420" t="str">
        <f t="shared" si="206"/>
        <v>JPBG  - Oracle Corporation Japan</v>
      </c>
      <c r="CF420" t="str">
        <f t="shared" si="207"/>
        <v/>
      </c>
      <c r="CG420" t="str">
        <f t="shared" si="208"/>
        <v/>
      </c>
    </row>
    <row r="421" spans="1:85">
      <c r="A421" t="s">
        <v>51</v>
      </c>
      <c r="B421">
        <v>5094</v>
      </c>
      <c r="C421" t="s">
        <v>2983</v>
      </c>
      <c r="D421" t="s">
        <v>2953</v>
      </c>
      <c r="E421" t="s">
        <v>54</v>
      </c>
      <c r="F421" t="s">
        <v>2060</v>
      </c>
      <c r="G421" t="s">
        <v>2954</v>
      </c>
      <c r="H421" t="s">
        <v>2954</v>
      </c>
      <c r="I421" t="s">
        <v>55</v>
      </c>
      <c r="J421" t="s">
        <v>2062</v>
      </c>
      <c r="K421" t="s">
        <v>2956</v>
      </c>
      <c r="L421" t="s">
        <v>2956</v>
      </c>
      <c r="M421" s="217">
        <v>506205</v>
      </c>
      <c r="N421" t="s">
        <v>169</v>
      </c>
      <c r="O421" t="s">
        <v>170</v>
      </c>
      <c r="P421" t="str">
        <f t="shared" si="182"/>
        <v>7</v>
      </c>
      <c r="Q421">
        <v>12611</v>
      </c>
      <c r="R421" t="s">
        <v>617</v>
      </c>
      <c r="S421" t="s">
        <v>618</v>
      </c>
      <c r="T421" t="s">
        <v>619</v>
      </c>
      <c r="U421" t="s">
        <v>61</v>
      </c>
      <c r="V421">
        <v>5079</v>
      </c>
      <c r="W421" t="s">
        <v>2952</v>
      </c>
      <c r="X421" t="s">
        <v>2984</v>
      </c>
      <c r="Y421" s="95">
        <v>38718</v>
      </c>
      <c r="Z421" t="s">
        <v>63</v>
      </c>
      <c r="AA421" t="s">
        <v>118</v>
      </c>
      <c r="AB421" t="s">
        <v>162</v>
      </c>
      <c r="AC421" t="s">
        <v>4568</v>
      </c>
      <c r="AD421" t="s">
        <v>2986</v>
      </c>
      <c r="AF421" t="s">
        <v>2987</v>
      </c>
      <c r="AG421" t="s">
        <v>2962</v>
      </c>
      <c r="AI421" s="146" t="e">
        <v>#N/A</v>
      </c>
      <c r="AJ421" t="str">
        <f t="shared" si="183"/>
        <v>Active</v>
      </c>
      <c r="AK421">
        <f t="shared" si="184"/>
        <v>5094</v>
      </c>
      <c r="AL421" t="str">
        <f t="shared" si="185"/>
        <v>佐野 真也</v>
      </c>
      <c r="AM421" s="155" t="e">
        <f>+VLOOKUP($AK421,#REF!,3,0)</f>
        <v>#REF!</v>
      </c>
      <c r="AN421" t="e">
        <f t="shared" si="186"/>
        <v>#REF!</v>
      </c>
      <c r="AO421" s="154" t="s">
        <v>54</v>
      </c>
      <c r="AP421" t="e">
        <f>VLOOKUP(AM421,#REF!,2,0)</f>
        <v>#REF!</v>
      </c>
      <c r="AQ421" t="e">
        <f>VLOOKUP(AM421,#REF!,3,0)</f>
        <v>#REF!</v>
      </c>
      <c r="AR421" t="e">
        <f>VLOOKUP(AM421,#REF!,4,0)</f>
        <v>#REF!</v>
      </c>
      <c r="AS421" t="str">
        <f t="shared" si="179"/>
        <v>Oracle Consulting Services</v>
      </c>
      <c r="AT421" t="e">
        <f>VLOOKUP(AM421,#REF!,6,0)</f>
        <v>#REF!</v>
      </c>
      <c r="AU421" t="e">
        <f>VLOOKUP(AM421,#REF!,7,0)</f>
        <v>#REF!</v>
      </c>
      <c r="AV421" t="e">
        <f>VLOOKUP(AM421,#REF!,8,0)</f>
        <v>#REF!</v>
      </c>
      <c r="AW421" s="155">
        <v>506225</v>
      </c>
      <c r="AX421" t="str">
        <f>VLOOKUP($BA421,Jobcodemaster!$A:$J,4,0)</f>
        <v>IC4</v>
      </c>
      <c r="AY421" t="str">
        <f>VLOOKUP($BA421,Jobcodemaster!$A:$J,5,0)</f>
        <v>L7</v>
      </c>
      <c r="AZ421" t="str">
        <f t="shared" si="187"/>
        <v>7</v>
      </c>
      <c r="BA421" s="155">
        <f t="shared" si="188"/>
        <v>12611</v>
      </c>
      <c r="BB421" t="str">
        <f>VLOOKUP($BA421,Jobcodemaster!$A:$J,7,0)</f>
        <v>12611.Consulting Project Technical Manager - IC4</v>
      </c>
      <c r="BC421" t="str">
        <f>VLOOKUP($BA421,Jobcodemaster!$A:$J,9,0)</f>
        <v>Consulting Project Technical Manager</v>
      </c>
      <c r="BD421" t="str">
        <f>VLOOKUP($BA421,Jobcodemaster!$A:$J,2,0)</f>
        <v>Project</v>
      </c>
      <c r="BE421" t="str">
        <f>VLOOKUP($BA421,Jobcodemaster!$A:$J,3,0)</f>
        <v>B</v>
      </c>
      <c r="BF421" t="e">
        <f>VLOOKUP(AM421,#REF!,14,0)</f>
        <v>#REF!</v>
      </c>
      <c r="BG421" t="e">
        <f>VLOOKUP(AM421,#REF!,15,0)</f>
        <v>#REF!</v>
      </c>
      <c r="BH421" t="str">
        <f t="shared" si="189"/>
        <v>masaya.sano@oracle.com</v>
      </c>
      <c r="BI421" s="95">
        <f t="shared" si="190"/>
        <v>38718</v>
      </c>
      <c r="BJ421" t="str">
        <f t="shared" si="191"/>
        <v>C</v>
      </c>
      <c r="BK421" t="str">
        <f t="shared" si="192"/>
        <v>JP-Tokyo-Akasaka Office</v>
      </c>
      <c r="BL421" t="str">
        <f t="shared" si="193"/>
        <v>ACB</v>
      </c>
      <c r="BM421" t="str">
        <f t="shared" si="194"/>
        <v>ｻﾉ ﾏｻﾔ</v>
      </c>
      <c r="BN421" t="str">
        <f t="shared" si="195"/>
        <v>Masaya Sano</v>
      </c>
      <c r="BO421" s="164">
        <f t="shared" si="196"/>
        <v>0</v>
      </c>
      <c r="BP421" t="str">
        <f t="shared" si="197"/>
        <v>さの まさや</v>
      </c>
      <c r="BQ421" t="e">
        <f>VLOOKUP(AM421,#REF!,12,0)</f>
        <v>#REF!</v>
      </c>
      <c r="BS421" s="173" t="str">
        <f t="shared" si="198"/>
        <v>Y</v>
      </c>
      <c r="BT421" s="173" t="str">
        <f t="shared" si="198"/>
        <v/>
      </c>
      <c r="BU421" s="173" t="str">
        <f t="shared" si="198"/>
        <v/>
      </c>
      <c r="BV421" s="173" t="str">
        <f t="shared" si="180"/>
        <v/>
      </c>
      <c r="BW421" s="173" t="e">
        <f t="shared" si="199"/>
        <v>#REF!</v>
      </c>
      <c r="BX421" s="173" t="str">
        <f t="shared" si="200"/>
        <v>Y</v>
      </c>
      <c r="BY421" s="174">
        <f t="shared" si="201"/>
        <v>5094</v>
      </c>
      <c r="BZ421" t="str">
        <f t="shared" si="202"/>
        <v>masaya.sano@oracle.com</v>
      </c>
      <c r="CA421" s="214">
        <f t="shared" si="203"/>
        <v>43574</v>
      </c>
      <c r="CB421">
        <f t="shared" si="204"/>
        <v>506225</v>
      </c>
      <c r="CC421" t="e">
        <f t="shared" si="205"/>
        <v>#REF!</v>
      </c>
      <c r="CD421" t="e">
        <f t="shared" si="181"/>
        <v>#REF!</v>
      </c>
      <c r="CE421" t="str">
        <f t="shared" si="206"/>
        <v>JPBG  - Oracle Corporation Japan</v>
      </c>
      <c r="CF421" t="str">
        <f t="shared" si="207"/>
        <v/>
      </c>
      <c r="CG421" t="str">
        <f t="shared" si="208"/>
        <v/>
      </c>
    </row>
    <row r="422" spans="1:85">
      <c r="A422" t="s">
        <v>51</v>
      </c>
      <c r="B422">
        <v>3533</v>
      </c>
      <c r="C422" t="s">
        <v>2989</v>
      </c>
      <c r="D422" t="s">
        <v>2953</v>
      </c>
      <c r="E422" t="s">
        <v>54</v>
      </c>
      <c r="F422" t="s">
        <v>2060</v>
      </c>
      <c r="G422" t="s">
        <v>2954</v>
      </c>
      <c r="H422" t="s">
        <v>2954</v>
      </c>
      <c r="I422" t="s">
        <v>55</v>
      </c>
      <c r="J422" t="s">
        <v>2062</v>
      </c>
      <c r="K422" t="s">
        <v>2956</v>
      </c>
      <c r="L422" t="s">
        <v>2956</v>
      </c>
      <c r="M422" s="217">
        <v>506205</v>
      </c>
      <c r="N422" t="s">
        <v>123</v>
      </c>
      <c r="O422" t="s">
        <v>158</v>
      </c>
      <c r="P422" t="str">
        <f t="shared" si="182"/>
        <v>6</v>
      </c>
      <c r="Q422">
        <v>20610</v>
      </c>
      <c r="R422" t="s">
        <v>590</v>
      </c>
      <c r="S422" t="s">
        <v>591</v>
      </c>
      <c r="T422" t="s">
        <v>368</v>
      </c>
      <c r="U422" t="s">
        <v>61</v>
      </c>
      <c r="V422">
        <v>5079</v>
      </c>
      <c r="W422" t="s">
        <v>2952</v>
      </c>
      <c r="X422" t="s">
        <v>2990</v>
      </c>
      <c r="Y422" s="95">
        <v>39371</v>
      </c>
      <c r="Z422" t="s">
        <v>63</v>
      </c>
      <c r="AA422" t="s">
        <v>118</v>
      </c>
      <c r="AB422" t="s">
        <v>162</v>
      </c>
      <c r="AC422" t="s">
        <v>4569</v>
      </c>
      <c r="AD422" t="s">
        <v>2992</v>
      </c>
      <c r="AF422" t="s">
        <v>2993</v>
      </c>
      <c r="AG422" t="s">
        <v>2962</v>
      </c>
      <c r="AI422" s="146" t="e">
        <v>#N/A</v>
      </c>
      <c r="AJ422" t="str">
        <f t="shared" si="183"/>
        <v>Active</v>
      </c>
      <c r="AK422">
        <f t="shared" si="184"/>
        <v>3533</v>
      </c>
      <c r="AL422" t="str">
        <f t="shared" si="185"/>
        <v>原島 義弘</v>
      </c>
      <c r="AM422" s="155" t="e">
        <f>+VLOOKUP($AK422,#REF!,3,0)</f>
        <v>#REF!</v>
      </c>
      <c r="AN422" t="e">
        <f t="shared" si="186"/>
        <v>#REF!</v>
      </c>
      <c r="AO422" s="154" t="s">
        <v>54</v>
      </c>
      <c r="AP422" t="e">
        <f>VLOOKUP(AM422,#REF!,2,0)</f>
        <v>#REF!</v>
      </c>
      <c r="AQ422" t="e">
        <f>VLOOKUP(AM422,#REF!,3,0)</f>
        <v>#REF!</v>
      </c>
      <c r="AR422" t="e">
        <f>VLOOKUP(AM422,#REF!,4,0)</f>
        <v>#REF!</v>
      </c>
      <c r="AS422" t="str">
        <f t="shared" si="179"/>
        <v>Oracle Consulting Services</v>
      </c>
      <c r="AT422" t="e">
        <f>VLOOKUP(AM422,#REF!,6,0)</f>
        <v>#REF!</v>
      </c>
      <c r="AU422" t="e">
        <f>VLOOKUP(AM422,#REF!,7,0)</f>
        <v>#REF!</v>
      </c>
      <c r="AV422" t="e">
        <f>VLOOKUP(AM422,#REF!,8,0)</f>
        <v>#REF!</v>
      </c>
      <c r="AW422" s="155">
        <v>506225</v>
      </c>
      <c r="AX422" t="str">
        <f>VLOOKUP($BA422,Jobcodemaster!$A:$J,4,0)</f>
        <v>IC3</v>
      </c>
      <c r="AY422" t="str">
        <f>VLOOKUP($BA422,Jobcodemaster!$A:$J,5,0)</f>
        <v>L6</v>
      </c>
      <c r="AZ422" t="str">
        <f t="shared" si="187"/>
        <v>6</v>
      </c>
      <c r="BA422" s="155">
        <f t="shared" si="188"/>
        <v>20610</v>
      </c>
      <c r="BB422" t="str">
        <f>VLOOKUP($BA422,Jobcodemaster!$A:$J,7,0)</f>
        <v>20610.Senior Principal Consultant - IC3</v>
      </c>
      <c r="BC422" t="str">
        <f>VLOOKUP($BA422,Jobcodemaster!$A:$J,9,0)</f>
        <v>Senior Principal Consultant</v>
      </c>
      <c r="BD422" t="str">
        <f>VLOOKUP($BA422,Jobcodemaster!$A:$J,2,0)</f>
        <v>Delivery</v>
      </c>
      <c r="BE422" t="str">
        <f>VLOOKUP($BA422,Jobcodemaster!$A:$J,3,0)</f>
        <v>B</v>
      </c>
      <c r="BF422" t="e">
        <f>VLOOKUP(AM422,#REF!,14,0)</f>
        <v>#REF!</v>
      </c>
      <c r="BG422" t="e">
        <f>VLOOKUP(AM422,#REF!,15,0)</f>
        <v>#REF!</v>
      </c>
      <c r="BH422" t="str">
        <f t="shared" si="189"/>
        <v>yoshihiro.harashima@oracle.com</v>
      </c>
      <c r="BI422" s="95">
        <f t="shared" si="190"/>
        <v>39371</v>
      </c>
      <c r="BJ422" t="str">
        <f t="shared" si="191"/>
        <v>C</v>
      </c>
      <c r="BK422" t="str">
        <f t="shared" si="192"/>
        <v>JP-Tokyo-Akasaka Office</v>
      </c>
      <c r="BL422" t="str">
        <f t="shared" si="193"/>
        <v>ACB</v>
      </c>
      <c r="BM422" t="str">
        <f t="shared" si="194"/>
        <v>ﾊﾗｼﾏ ﾖｼﾋﾛ</v>
      </c>
      <c r="BN422" t="str">
        <f t="shared" si="195"/>
        <v>Yoshihiro Harashima</v>
      </c>
      <c r="BO422" s="164">
        <f t="shared" si="196"/>
        <v>0</v>
      </c>
      <c r="BP422" t="str">
        <f t="shared" si="197"/>
        <v>はらしま よしひろ</v>
      </c>
      <c r="BQ422" t="e">
        <f>VLOOKUP(AM422,#REF!,12,0)</f>
        <v>#REF!</v>
      </c>
      <c r="BS422" s="173" t="str">
        <f t="shared" si="198"/>
        <v>Y</v>
      </c>
      <c r="BT422" s="173" t="str">
        <f t="shared" si="198"/>
        <v/>
      </c>
      <c r="BU422" s="173" t="str">
        <f t="shared" si="198"/>
        <v/>
      </c>
      <c r="BV422" s="173" t="str">
        <f t="shared" si="180"/>
        <v/>
      </c>
      <c r="BW422" s="173" t="e">
        <f t="shared" si="199"/>
        <v>#REF!</v>
      </c>
      <c r="BX422" s="173" t="str">
        <f t="shared" si="200"/>
        <v>Y</v>
      </c>
      <c r="BY422" s="174">
        <f t="shared" si="201"/>
        <v>3533</v>
      </c>
      <c r="BZ422" t="str">
        <f t="shared" si="202"/>
        <v>yoshihiro.harashima@oracle.com</v>
      </c>
      <c r="CA422" s="214">
        <f t="shared" si="203"/>
        <v>43574</v>
      </c>
      <c r="CB422">
        <f t="shared" si="204"/>
        <v>506225</v>
      </c>
      <c r="CC422" t="e">
        <f t="shared" si="205"/>
        <v>#REF!</v>
      </c>
      <c r="CD422" t="e">
        <f t="shared" si="181"/>
        <v>#REF!</v>
      </c>
      <c r="CE422" t="str">
        <f t="shared" si="206"/>
        <v>JPBG  - Oracle Corporation Japan</v>
      </c>
      <c r="CF422" t="str">
        <f t="shared" si="207"/>
        <v/>
      </c>
      <c r="CG422" t="str">
        <f t="shared" si="208"/>
        <v/>
      </c>
    </row>
    <row r="423" spans="1:85">
      <c r="A423" t="s">
        <v>51</v>
      </c>
      <c r="B423">
        <v>3577</v>
      </c>
      <c r="C423" t="s">
        <v>2995</v>
      </c>
      <c r="D423" t="s">
        <v>2953</v>
      </c>
      <c r="E423" t="s">
        <v>54</v>
      </c>
      <c r="F423" t="s">
        <v>2060</v>
      </c>
      <c r="G423" t="s">
        <v>2954</v>
      </c>
      <c r="H423" t="s">
        <v>2954</v>
      </c>
      <c r="I423" t="s">
        <v>55</v>
      </c>
      <c r="J423" t="s">
        <v>2062</v>
      </c>
      <c r="K423" t="s">
        <v>2956</v>
      </c>
      <c r="L423" t="s">
        <v>2956</v>
      </c>
      <c r="M423" s="217">
        <v>506205</v>
      </c>
      <c r="N423" t="s">
        <v>123</v>
      </c>
      <c r="O423" t="s">
        <v>158</v>
      </c>
      <c r="P423" t="str">
        <f t="shared" si="182"/>
        <v>6</v>
      </c>
      <c r="Q423">
        <v>20610</v>
      </c>
      <c r="R423" t="s">
        <v>590</v>
      </c>
      <c r="S423" t="s">
        <v>591</v>
      </c>
      <c r="T423" t="s">
        <v>368</v>
      </c>
      <c r="U423" t="s">
        <v>61</v>
      </c>
      <c r="V423">
        <v>5079</v>
      </c>
      <c r="W423" t="s">
        <v>2952</v>
      </c>
      <c r="X423" t="s">
        <v>2996</v>
      </c>
      <c r="Y423" s="95">
        <v>39417</v>
      </c>
      <c r="Z423" t="s">
        <v>63</v>
      </c>
      <c r="AA423" t="s">
        <v>909</v>
      </c>
      <c r="AB423" t="s">
        <v>910</v>
      </c>
      <c r="AC423" t="s">
        <v>4570</v>
      </c>
      <c r="AD423" t="s">
        <v>2998</v>
      </c>
      <c r="AF423" t="s">
        <v>2999</v>
      </c>
      <c r="AG423" t="s">
        <v>2962</v>
      </c>
      <c r="AI423" s="146" t="e">
        <v>#N/A</v>
      </c>
      <c r="AJ423" t="str">
        <f t="shared" si="183"/>
        <v>Active</v>
      </c>
      <c r="AK423">
        <f t="shared" si="184"/>
        <v>3577</v>
      </c>
      <c r="AL423" t="str">
        <f t="shared" si="185"/>
        <v>稲葉 好啓</v>
      </c>
      <c r="AM423" s="155" t="e">
        <f>+VLOOKUP($AK423,#REF!,3,0)</f>
        <v>#REF!</v>
      </c>
      <c r="AN423" t="e">
        <f t="shared" si="186"/>
        <v>#REF!</v>
      </c>
      <c r="AO423" s="154" t="s">
        <v>54</v>
      </c>
      <c r="AP423" t="e">
        <f>VLOOKUP(AM423,#REF!,2,0)</f>
        <v>#REF!</v>
      </c>
      <c r="AQ423" t="e">
        <f>VLOOKUP(AM423,#REF!,3,0)</f>
        <v>#REF!</v>
      </c>
      <c r="AR423" t="e">
        <f>VLOOKUP(AM423,#REF!,4,0)</f>
        <v>#REF!</v>
      </c>
      <c r="AS423" t="str">
        <f t="shared" si="179"/>
        <v>Oracle Consulting Services</v>
      </c>
      <c r="AT423" t="e">
        <f>VLOOKUP(AM423,#REF!,6,0)</f>
        <v>#REF!</v>
      </c>
      <c r="AU423" t="e">
        <f>VLOOKUP(AM423,#REF!,7,0)</f>
        <v>#REF!</v>
      </c>
      <c r="AV423" t="e">
        <f>VLOOKUP(AM423,#REF!,8,0)</f>
        <v>#REF!</v>
      </c>
      <c r="AW423" s="155">
        <v>506225</v>
      </c>
      <c r="AX423" t="str">
        <f>VLOOKUP($BA423,Jobcodemaster!$A:$J,4,0)</f>
        <v>IC3</v>
      </c>
      <c r="AY423" t="str">
        <f>VLOOKUP($BA423,Jobcodemaster!$A:$J,5,0)</f>
        <v>L6</v>
      </c>
      <c r="AZ423" t="str">
        <f t="shared" si="187"/>
        <v>6</v>
      </c>
      <c r="BA423" s="155">
        <f t="shared" si="188"/>
        <v>20610</v>
      </c>
      <c r="BB423" t="str">
        <f>VLOOKUP($BA423,Jobcodemaster!$A:$J,7,0)</f>
        <v>20610.Senior Principal Consultant - IC3</v>
      </c>
      <c r="BC423" t="str">
        <f>VLOOKUP($BA423,Jobcodemaster!$A:$J,9,0)</f>
        <v>Senior Principal Consultant</v>
      </c>
      <c r="BD423" t="str">
        <f>VLOOKUP($BA423,Jobcodemaster!$A:$J,2,0)</f>
        <v>Delivery</v>
      </c>
      <c r="BE423" t="str">
        <f>VLOOKUP($BA423,Jobcodemaster!$A:$J,3,0)</f>
        <v>B</v>
      </c>
      <c r="BF423" t="e">
        <f>VLOOKUP(AM423,#REF!,14,0)</f>
        <v>#REF!</v>
      </c>
      <c r="BG423" t="e">
        <f>VLOOKUP(AM423,#REF!,15,0)</f>
        <v>#REF!</v>
      </c>
      <c r="BH423" t="str">
        <f t="shared" si="189"/>
        <v>yoshihiro.inaba@oracle.com</v>
      </c>
      <c r="BI423" s="95">
        <f t="shared" si="190"/>
        <v>39417</v>
      </c>
      <c r="BJ423" t="str">
        <f t="shared" si="191"/>
        <v>C</v>
      </c>
      <c r="BK423" t="str">
        <f t="shared" si="192"/>
        <v>JP-Osaka</v>
      </c>
      <c r="BL423" t="str">
        <f t="shared" si="193"/>
        <v>Osaka</v>
      </c>
      <c r="BM423" t="str">
        <f t="shared" si="194"/>
        <v>ｲﾅﾊﾞ ﾖｼﾋﾛ</v>
      </c>
      <c r="BN423" t="str">
        <f t="shared" si="195"/>
        <v>Yoshihiro Inaba</v>
      </c>
      <c r="BO423" s="164">
        <f t="shared" si="196"/>
        <v>0</v>
      </c>
      <c r="BP423" t="str">
        <f t="shared" si="197"/>
        <v>いなば よしひろ</v>
      </c>
      <c r="BQ423" t="e">
        <f>VLOOKUP(AM423,#REF!,12,0)</f>
        <v>#REF!</v>
      </c>
      <c r="BS423" s="173" t="str">
        <f t="shared" si="198"/>
        <v>Y</v>
      </c>
      <c r="BT423" s="173" t="str">
        <f t="shared" si="198"/>
        <v/>
      </c>
      <c r="BU423" s="173" t="str">
        <f t="shared" si="198"/>
        <v/>
      </c>
      <c r="BV423" s="173" t="str">
        <f t="shared" si="180"/>
        <v/>
      </c>
      <c r="BW423" s="173" t="e">
        <f t="shared" si="199"/>
        <v>#REF!</v>
      </c>
      <c r="BX423" s="173" t="str">
        <f t="shared" si="200"/>
        <v>Y</v>
      </c>
      <c r="BY423" s="174">
        <f t="shared" si="201"/>
        <v>3577</v>
      </c>
      <c r="BZ423" t="str">
        <f t="shared" si="202"/>
        <v>yoshihiro.inaba@oracle.com</v>
      </c>
      <c r="CA423" s="214">
        <f t="shared" si="203"/>
        <v>43574</v>
      </c>
      <c r="CB423">
        <f t="shared" si="204"/>
        <v>506225</v>
      </c>
      <c r="CC423" t="e">
        <f t="shared" si="205"/>
        <v>#REF!</v>
      </c>
      <c r="CD423" t="e">
        <f t="shared" si="181"/>
        <v>#REF!</v>
      </c>
      <c r="CE423" t="str">
        <f t="shared" si="206"/>
        <v>JPBG  - Oracle Corporation Japan</v>
      </c>
      <c r="CF423" t="str">
        <f t="shared" si="207"/>
        <v/>
      </c>
      <c r="CG423" t="str">
        <f t="shared" si="208"/>
        <v/>
      </c>
    </row>
    <row r="424" spans="1:85">
      <c r="A424" t="s">
        <v>51</v>
      </c>
      <c r="B424">
        <v>5075</v>
      </c>
      <c r="C424" t="s">
        <v>3001</v>
      </c>
      <c r="D424" t="s">
        <v>2953</v>
      </c>
      <c r="E424" t="s">
        <v>54</v>
      </c>
      <c r="F424" t="s">
        <v>2060</v>
      </c>
      <c r="G424" t="s">
        <v>2954</v>
      </c>
      <c r="H424" t="s">
        <v>2954</v>
      </c>
      <c r="I424" t="s">
        <v>55</v>
      </c>
      <c r="J424" t="s">
        <v>2062</v>
      </c>
      <c r="K424" t="s">
        <v>2956</v>
      </c>
      <c r="L424" t="s">
        <v>2956</v>
      </c>
      <c r="M424" s="217">
        <v>506205</v>
      </c>
      <c r="N424" t="s">
        <v>123</v>
      </c>
      <c r="O424" t="s">
        <v>158</v>
      </c>
      <c r="P424" t="str">
        <f t="shared" si="182"/>
        <v>6</v>
      </c>
      <c r="Q424">
        <v>20610</v>
      </c>
      <c r="R424" t="s">
        <v>590</v>
      </c>
      <c r="S424" t="s">
        <v>591</v>
      </c>
      <c r="T424" t="s">
        <v>368</v>
      </c>
      <c r="U424" t="s">
        <v>61</v>
      </c>
      <c r="V424">
        <v>5079</v>
      </c>
      <c r="W424" t="s">
        <v>2952</v>
      </c>
      <c r="X424" t="s">
        <v>3002</v>
      </c>
      <c r="Y424" s="95">
        <v>38718</v>
      </c>
      <c r="Z424" t="s">
        <v>63</v>
      </c>
      <c r="AA424" t="s">
        <v>118</v>
      </c>
      <c r="AB424" t="s">
        <v>162</v>
      </c>
      <c r="AC424" t="s">
        <v>4571</v>
      </c>
      <c r="AD424" t="s">
        <v>3004</v>
      </c>
      <c r="AF424" t="s">
        <v>3005</v>
      </c>
      <c r="AG424" t="s">
        <v>2962</v>
      </c>
      <c r="AI424" s="146" t="e">
        <v>#N/A</v>
      </c>
      <c r="AJ424" t="str">
        <f t="shared" si="183"/>
        <v>Active</v>
      </c>
      <c r="AK424">
        <f t="shared" si="184"/>
        <v>5075</v>
      </c>
      <c r="AL424" t="str">
        <f t="shared" si="185"/>
        <v>伊藤 晃</v>
      </c>
      <c r="AM424" s="155" t="e">
        <f>+VLOOKUP($AK424,#REF!,3,0)</f>
        <v>#REF!</v>
      </c>
      <c r="AN424" t="e">
        <f t="shared" si="186"/>
        <v>#REF!</v>
      </c>
      <c r="AO424" s="154" t="s">
        <v>54</v>
      </c>
      <c r="AP424" t="e">
        <f>VLOOKUP(AM424,#REF!,2,0)</f>
        <v>#REF!</v>
      </c>
      <c r="AQ424" t="e">
        <f>VLOOKUP(AM424,#REF!,3,0)</f>
        <v>#REF!</v>
      </c>
      <c r="AR424" t="e">
        <f>VLOOKUP(AM424,#REF!,4,0)</f>
        <v>#REF!</v>
      </c>
      <c r="AS424" t="str">
        <f t="shared" si="179"/>
        <v>Oracle Consulting Services</v>
      </c>
      <c r="AT424" t="e">
        <f>VLOOKUP(AM424,#REF!,6,0)</f>
        <v>#REF!</v>
      </c>
      <c r="AU424" t="e">
        <f>VLOOKUP(AM424,#REF!,7,0)</f>
        <v>#REF!</v>
      </c>
      <c r="AV424" t="e">
        <f>VLOOKUP(AM424,#REF!,8,0)</f>
        <v>#REF!</v>
      </c>
      <c r="AW424" s="155">
        <v>506225</v>
      </c>
      <c r="AX424" t="str">
        <f>VLOOKUP($BA424,Jobcodemaster!$A:$J,4,0)</f>
        <v>IC3</v>
      </c>
      <c r="AY424" t="str">
        <f>VLOOKUP($BA424,Jobcodemaster!$A:$J,5,0)</f>
        <v>L6</v>
      </c>
      <c r="AZ424" t="str">
        <f t="shared" si="187"/>
        <v>6</v>
      </c>
      <c r="BA424" s="155">
        <f t="shared" si="188"/>
        <v>20610</v>
      </c>
      <c r="BB424" t="str">
        <f>VLOOKUP($BA424,Jobcodemaster!$A:$J,7,0)</f>
        <v>20610.Senior Principal Consultant - IC3</v>
      </c>
      <c r="BC424" t="str">
        <f>VLOOKUP($BA424,Jobcodemaster!$A:$J,9,0)</f>
        <v>Senior Principal Consultant</v>
      </c>
      <c r="BD424" t="str">
        <f>VLOOKUP($BA424,Jobcodemaster!$A:$J,2,0)</f>
        <v>Delivery</v>
      </c>
      <c r="BE424" t="str">
        <f>VLOOKUP($BA424,Jobcodemaster!$A:$J,3,0)</f>
        <v>B</v>
      </c>
      <c r="BF424" t="e">
        <f>VLOOKUP(AM424,#REF!,14,0)</f>
        <v>#REF!</v>
      </c>
      <c r="BG424" t="e">
        <f>VLOOKUP(AM424,#REF!,15,0)</f>
        <v>#REF!</v>
      </c>
      <c r="BH424" t="str">
        <f t="shared" si="189"/>
        <v>akira.x.ito@oracle.com</v>
      </c>
      <c r="BI424" s="95">
        <f t="shared" si="190"/>
        <v>38718</v>
      </c>
      <c r="BJ424" t="str">
        <f t="shared" si="191"/>
        <v>C</v>
      </c>
      <c r="BK424" t="str">
        <f t="shared" si="192"/>
        <v>JP-Tokyo-Akasaka Office</v>
      </c>
      <c r="BL424" t="str">
        <f t="shared" si="193"/>
        <v>ACB</v>
      </c>
      <c r="BM424" t="str">
        <f t="shared" si="194"/>
        <v>ｲﾄｳ ｱｷﾗ</v>
      </c>
      <c r="BN424" t="str">
        <f t="shared" si="195"/>
        <v>Akira Ito</v>
      </c>
      <c r="BO424" s="164">
        <f t="shared" si="196"/>
        <v>0</v>
      </c>
      <c r="BP424" t="str">
        <f t="shared" si="197"/>
        <v>いとう あきら</v>
      </c>
      <c r="BQ424" t="e">
        <f>VLOOKUP(AM424,#REF!,12,0)</f>
        <v>#REF!</v>
      </c>
      <c r="BS424" s="173" t="str">
        <f t="shared" si="198"/>
        <v>Y</v>
      </c>
      <c r="BT424" s="173" t="str">
        <f t="shared" si="198"/>
        <v/>
      </c>
      <c r="BU424" s="173" t="str">
        <f t="shared" si="198"/>
        <v/>
      </c>
      <c r="BV424" s="173" t="str">
        <f t="shared" si="180"/>
        <v/>
      </c>
      <c r="BW424" s="173" t="e">
        <f t="shared" si="199"/>
        <v>#REF!</v>
      </c>
      <c r="BX424" s="173" t="str">
        <f t="shared" si="200"/>
        <v>Y</v>
      </c>
      <c r="BY424" s="174">
        <f t="shared" si="201"/>
        <v>5075</v>
      </c>
      <c r="BZ424" t="str">
        <f t="shared" si="202"/>
        <v>akira.x.ito@oracle.com</v>
      </c>
      <c r="CA424" s="214">
        <f t="shared" si="203"/>
        <v>43574</v>
      </c>
      <c r="CB424">
        <f t="shared" si="204"/>
        <v>506225</v>
      </c>
      <c r="CC424" t="e">
        <f t="shared" si="205"/>
        <v>#REF!</v>
      </c>
      <c r="CD424" t="e">
        <f t="shared" si="181"/>
        <v>#REF!</v>
      </c>
      <c r="CE424" t="str">
        <f t="shared" si="206"/>
        <v>JPBG  - Oracle Corporation Japan</v>
      </c>
      <c r="CF424" t="str">
        <f t="shared" si="207"/>
        <v/>
      </c>
      <c r="CG424" t="str">
        <f t="shared" si="208"/>
        <v/>
      </c>
    </row>
    <row r="425" spans="1:85">
      <c r="A425" t="s">
        <v>51</v>
      </c>
      <c r="B425">
        <v>5081</v>
      </c>
      <c r="C425" t="s">
        <v>3007</v>
      </c>
      <c r="D425" t="s">
        <v>2953</v>
      </c>
      <c r="E425" t="s">
        <v>54</v>
      </c>
      <c r="F425" t="s">
        <v>2060</v>
      </c>
      <c r="G425" t="s">
        <v>2954</v>
      </c>
      <c r="H425" t="s">
        <v>2954</v>
      </c>
      <c r="I425" t="s">
        <v>55</v>
      </c>
      <c r="J425" t="s">
        <v>2062</v>
      </c>
      <c r="K425" t="s">
        <v>2956</v>
      </c>
      <c r="L425" t="s">
        <v>2956</v>
      </c>
      <c r="M425" s="217">
        <v>506205</v>
      </c>
      <c r="N425" t="s">
        <v>123</v>
      </c>
      <c r="O425" t="s">
        <v>158</v>
      </c>
      <c r="P425" t="str">
        <f t="shared" si="182"/>
        <v>6</v>
      </c>
      <c r="Q425">
        <v>20610</v>
      </c>
      <c r="R425" t="s">
        <v>590</v>
      </c>
      <c r="S425" t="s">
        <v>591</v>
      </c>
      <c r="T425" t="s">
        <v>368</v>
      </c>
      <c r="U425" t="s">
        <v>61</v>
      </c>
      <c r="V425">
        <v>5079</v>
      </c>
      <c r="W425" t="s">
        <v>2952</v>
      </c>
      <c r="X425" t="s">
        <v>3008</v>
      </c>
      <c r="Y425" s="95">
        <v>38718</v>
      </c>
      <c r="Z425" t="s">
        <v>63</v>
      </c>
      <c r="AA425" t="s">
        <v>118</v>
      </c>
      <c r="AB425" t="s">
        <v>162</v>
      </c>
      <c r="AC425" t="s">
        <v>4572</v>
      </c>
      <c r="AD425" t="s">
        <v>3010</v>
      </c>
      <c r="AF425" t="s">
        <v>3011</v>
      </c>
      <c r="AG425" t="s">
        <v>2962</v>
      </c>
      <c r="AI425" s="146" t="e">
        <v>#N/A</v>
      </c>
      <c r="AJ425" t="str">
        <f t="shared" si="183"/>
        <v>Active</v>
      </c>
      <c r="AK425">
        <f t="shared" si="184"/>
        <v>5081</v>
      </c>
      <c r="AL425" t="str">
        <f t="shared" si="185"/>
        <v>土屋 正義</v>
      </c>
      <c r="AM425" s="155" t="e">
        <f>+VLOOKUP($AK425,#REF!,3,0)</f>
        <v>#REF!</v>
      </c>
      <c r="AN425" t="e">
        <f t="shared" si="186"/>
        <v>#REF!</v>
      </c>
      <c r="AO425" s="154" t="s">
        <v>54</v>
      </c>
      <c r="AP425" t="e">
        <f>VLOOKUP(AM425,#REF!,2,0)</f>
        <v>#REF!</v>
      </c>
      <c r="AQ425" t="e">
        <f>VLOOKUP(AM425,#REF!,3,0)</f>
        <v>#REF!</v>
      </c>
      <c r="AR425" t="e">
        <f>VLOOKUP(AM425,#REF!,4,0)</f>
        <v>#REF!</v>
      </c>
      <c r="AS425" t="str">
        <f t="shared" si="179"/>
        <v>Oracle Consulting Services</v>
      </c>
      <c r="AT425" t="e">
        <f>VLOOKUP(AM425,#REF!,6,0)</f>
        <v>#REF!</v>
      </c>
      <c r="AU425" t="e">
        <f>VLOOKUP(AM425,#REF!,7,0)</f>
        <v>#REF!</v>
      </c>
      <c r="AV425" t="e">
        <f>VLOOKUP(AM425,#REF!,8,0)</f>
        <v>#REF!</v>
      </c>
      <c r="AW425" s="155">
        <v>506225</v>
      </c>
      <c r="AX425" t="str">
        <f>VLOOKUP($BA425,Jobcodemaster!$A:$J,4,0)</f>
        <v>IC3</v>
      </c>
      <c r="AY425" t="str">
        <f>VLOOKUP($BA425,Jobcodemaster!$A:$J,5,0)</f>
        <v>L6</v>
      </c>
      <c r="AZ425" t="str">
        <f t="shared" si="187"/>
        <v>6</v>
      </c>
      <c r="BA425" s="155">
        <f t="shared" si="188"/>
        <v>20610</v>
      </c>
      <c r="BB425" t="str">
        <f>VLOOKUP($BA425,Jobcodemaster!$A:$J,7,0)</f>
        <v>20610.Senior Principal Consultant - IC3</v>
      </c>
      <c r="BC425" t="str">
        <f>VLOOKUP($BA425,Jobcodemaster!$A:$J,9,0)</f>
        <v>Senior Principal Consultant</v>
      </c>
      <c r="BD425" t="str">
        <f>VLOOKUP($BA425,Jobcodemaster!$A:$J,2,0)</f>
        <v>Delivery</v>
      </c>
      <c r="BE425" t="str">
        <f>VLOOKUP($BA425,Jobcodemaster!$A:$J,3,0)</f>
        <v>B</v>
      </c>
      <c r="BF425" t="e">
        <f>VLOOKUP(AM425,#REF!,14,0)</f>
        <v>#REF!</v>
      </c>
      <c r="BG425" t="e">
        <f>VLOOKUP(AM425,#REF!,15,0)</f>
        <v>#REF!</v>
      </c>
      <c r="BH425" t="str">
        <f t="shared" si="189"/>
        <v>masayoshi.tsuchiya@oracle.com</v>
      </c>
      <c r="BI425" s="95">
        <f t="shared" si="190"/>
        <v>38718</v>
      </c>
      <c r="BJ425" t="str">
        <f t="shared" si="191"/>
        <v>C</v>
      </c>
      <c r="BK425" t="str">
        <f t="shared" si="192"/>
        <v>JP-Tokyo-Akasaka Office</v>
      </c>
      <c r="BL425" t="str">
        <f t="shared" si="193"/>
        <v>ACB</v>
      </c>
      <c r="BM425" t="str">
        <f t="shared" si="194"/>
        <v>ﾂﾁﾔ ﾏｻﾖｼ</v>
      </c>
      <c r="BN425" t="str">
        <f t="shared" si="195"/>
        <v>Masayoshi Tsuchiya</v>
      </c>
      <c r="BO425" s="164">
        <f t="shared" si="196"/>
        <v>0</v>
      </c>
      <c r="BP425" t="str">
        <f t="shared" si="197"/>
        <v>つちや まさよし</v>
      </c>
      <c r="BQ425" t="e">
        <f>VLOOKUP(AM425,#REF!,12,0)</f>
        <v>#REF!</v>
      </c>
      <c r="BS425" s="173" t="str">
        <f t="shared" si="198"/>
        <v>Y</v>
      </c>
      <c r="BT425" s="173" t="str">
        <f t="shared" si="198"/>
        <v/>
      </c>
      <c r="BU425" s="173" t="str">
        <f t="shared" si="198"/>
        <v/>
      </c>
      <c r="BV425" s="173" t="str">
        <f t="shared" si="180"/>
        <v/>
      </c>
      <c r="BW425" s="173" t="e">
        <f t="shared" si="199"/>
        <v>#REF!</v>
      </c>
      <c r="BX425" s="173" t="str">
        <f t="shared" si="200"/>
        <v>Y</v>
      </c>
      <c r="BY425" s="174">
        <f t="shared" si="201"/>
        <v>5081</v>
      </c>
      <c r="BZ425" t="str">
        <f t="shared" si="202"/>
        <v>masayoshi.tsuchiya@oracle.com</v>
      </c>
      <c r="CA425" s="214">
        <f t="shared" si="203"/>
        <v>43574</v>
      </c>
      <c r="CB425">
        <f t="shared" si="204"/>
        <v>506225</v>
      </c>
      <c r="CC425" t="e">
        <f t="shared" si="205"/>
        <v>#REF!</v>
      </c>
      <c r="CD425" t="e">
        <f t="shared" si="181"/>
        <v>#REF!</v>
      </c>
      <c r="CE425" t="str">
        <f t="shared" si="206"/>
        <v>JPBG  - Oracle Corporation Japan</v>
      </c>
      <c r="CF425" t="str">
        <f t="shared" si="207"/>
        <v/>
      </c>
      <c r="CG425" t="str">
        <f t="shared" si="208"/>
        <v/>
      </c>
    </row>
    <row r="426" spans="1:85">
      <c r="A426" t="s">
        <v>51</v>
      </c>
      <c r="B426">
        <v>5095</v>
      </c>
      <c r="C426" t="s">
        <v>3013</v>
      </c>
      <c r="D426" t="s">
        <v>2953</v>
      </c>
      <c r="E426" t="s">
        <v>54</v>
      </c>
      <c r="F426" t="s">
        <v>2060</v>
      </c>
      <c r="G426" t="s">
        <v>2954</v>
      </c>
      <c r="H426" t="s">
        <v>2954</v>
      </c>
      <c r="I426" t="s">
        <v>55</v>
      </c>
      <c r="J426" t="s">
        <v>2062</v>
      </c>
      <c r="K426" t="s">
        <v>2956</v>
      </c>
      <c r="L426" t="s">
        <v>2956</v>
      </c>
      <c r="M426" s="217">
        <v>506205</v>
      </c>
      <c r="N426" t="s">
        <v>123</v>
      </c>
      <c r="O426" t="s">
        <v>158</v>
      </c>
      <c r="P426" t="str">
        <f t="shared" si="182"/>
        <v>6</v>
      </c>
      <c r="Q426">
        <v>20610</v>
      </c>
      <c r="R426" t="s">
        <v>590</v>
      </c>
      <c r="S426" t="s">
        <v>591</v>
      </c>
      <c r="T426" t="s">
        <v>368</v>
      </c>
      <c r="U426" t="s">
        <v>61</v>
      </c>
      <c r="V426">
        <v>5079</v>
      </c>
      <c r="W426" t="s">
        <v>2952</v>
      </c>
      <c r="X426" t="s">
        <v>3014</v>
      </c>
      <c r="Y426" s="95">
        <v>38718</v>
      </c>
      <c r="Z426" t="s">
        <v>63</v>
      </c>
      <c r="AA426" t="s">
        <v>118</v>
      </c>
      <c r="AB426" t="s">
        <v>162</v>
      </c>
      <c r="AC426" t="s">
        <v>4573</v>
      </c>
      <c r="AD426" t="s">
        <v>3016</v>
      </c>
      <c r="AF426" t="s">
        <v>3017</v>
      </c>
      <c r="AG426" t="s">
        <v>2962</v>
      </c>
      <c r="AI426" s="146" t="e">
        <v>#N/A</v>
      </c>
      <c r="AJ426" t="str">
        <f t="shared" si="183"/>
        <v>Active</v>
      </c>
      <c r="AK426">
        <f t="shared" si="184"/>
        <v>5095</v>
      </c>
      <c r="AL426" t="str">
        <f t="shared" si="185"/>
        <v>田中 治</v>
      </c>
      <c r="AM426" s="155" t="e">
        <f>+VLOOKUP($AK426,#REF!,3,0)</f>
        <v>#REF!</v>
      </c>
      <c r="AN426" t="e">
        <f t="shared" si="186"/>
        <v>#REF!</v>
      </c>
      <c r="AO426" s="154" t="s">
        <v>54</v>
      </c>
      <c r="AP426" t="e">
        <f>VLOOKUP(AM426,#REF!,2,0)</f>
        <v>#REF!</v>
      </c>
      <c r="AQ426" t="e">
        <f>VLOOKUP(AM426,#REF!,3,0)</f>
        <v>#REF!</v>
      </c>
      <c r="AR426" t="e">
        <f>VLOOKUP(AM426,#REF!,4,0)</f>
        <v>#REF!</v>
      </c>
      <c r="AS426" t="str">
        <f t="shared" si="179"/>
        <v>Oracle Consulting Services</v>
      </c>
      <c r="AT426" t="e">
        <f>VLOOKUP(AM426,#REF!,6,0)</f>
        <v>#REF!</v>
      </c>
      <c r="AU426" t="e">
        <f>VLOOKUP(AM426,#REF!,7,0)</f>
        <v>#REF!</v>
      </c>
      <c r="AV426" t="e">
        <f>VLOOKUP(AM426,#REF!,8,0)</f>
        <v>#REF!</v>
      </c>
      <c r="AW426" s="155">
        <v>506225</v>
      </c>
      <c r="AX426" t="str">
        <f>VLOOKUP($BA426,Jobcodemaster!$A:$J,4,0)</f>
        <v>IC3</v>
      </c>
      <c r="AY426" t="str">
        <f>VLOOKUP($BA426,Jobcodemaster!$A:$J,5,0)</f>
        <v>L6</v>
      </c>
      <c r="AZ426" t="str">
        <f t="shared" si="187"/>
        <v>6</v>
      </c>
      <c r="BA426" s="155">
        <f t="shared" si="188"/>
        <v>20610</v>
      </c>
      <c r="BB426" t="str">
        <f>VLOOKUP($BA426,Jobcodemaster!$A:$J,7,0)</f>
        <v>20610.Senior Principal Consultant - IC3</v>
      </c>
      <c r="BC426" t="str">
        <f>VLOOKUP($BA426,Jobcodemaster!$A:$J,9,0)</f>
        <v>Senior Principal Consultant</v>
      </c>
      <c r="BD426" t="str">
        <f>VLOOKUP($BA426,Jobcodemaster!$A:$J,2,0)</f>
        <v>Delivery</v>
      </c>
      <c r="BE426" t="str">
        <f>VLOOKUP($BA426,Jobcodemaster!$A:$J,3,0)</f>
        <v>B</v>
      </c>
      <c r="BF426" t="e">
        <f>VLOOKUP(AM426,#REF!,14,0)</f>
        <v>#REF!</v>
      </c>
      <c r="BG426" t="e">
        <f>VLOOKUP(AM426,#REF!,15,0)</f>
        <v>#REF!</v>
      </c>
      <c r="BH426" t="str">
        <f t="shared" si="189"/>
        <v>osamu.tanaka@oracle.com</v>
      </c>
      <c r="BI426" s="95">
        <f t="shared" si="190"/>
        <v>38718</v>
      </c>
      <c r="BJ426" t="str">
        <f t="shared" si="191"/>
        <v>C</v>
      </c>
      <c r="BK426" t="str">
        <f t="shared" si="192"/>
        <v>JP-Tokyo-Akasaka Office</v>
      </c>
      <c r="BL426" t="str">
        <f t="shared" si="193"/>
        <v>ACB</v>
      </c>
      <c r="BM426" t="str">
        <f t="shared" si="194"/>
        <v>ﾀﾅｶ ｵｻﾑ</v>
      </c>
      <c r="BN426" t="str">
        <f t="shared" si="195"/>
        <v>Osamu Tanaka</v>
      </c>
      <c r="BO426" s="164">
        <f t="shared" si="196"/>
        <v>0</v>
      </c>
      <c r="BP426" t="str">
        <f t="shared" si="197"/>
        <v>たなか おさむ</v>
      </c>
      <c r="BQ426" t="e">
        <f>VLOOKUP(AM426,#REF!,12,0)</f>
        <v>#REF!</v>
      </c>
      <c r="BS426" s="173" t="str">
        <f t="shared" si="198"/>
        <v>Y</v>
      </c>
      <c r="BT426" s="173" t="str">
        <f t="shared" si="198"/>
        <v/>
      </c>
      <c r="BU426" s="173" t="str">
        <f t="shared" si="198"/>
        <v/>
      </c>
      <c r="BV426" s="173" t="str">
        <f t="shared" si="180"/>
        <v/>
      </c>
      <c r="BW426" s="173" t="e">
        <f t="shared" si="199"/>
        <v>#REF!</v>
      </c>
      <c r="BX426" s="173" t="str">
        <f t="shared" si="200"/>
        <v>Y</v>
      </c>
      <c r="BY426" s="174">
        <f t="shared" si="201"/>
        <v>5095</v>
      </c>
      <c r="BZ426" t="str">
        <f t="shared" si="202"/>
        <v>osamu.tanaka@oracle.com</v>
      </c>
      <c r="CA426" s="214">
        <f t="shared" si="203"/>
        <v>43574</v>
      </c>
      <c r="CB426">
        <f t="shared" si="204"/>
        <v>506225</v>
      </c>
      <c r="CC426" t="e">
        <f t="shared" si="205"/>
        <v>#REF!</v>
      </c>
      <c r="CD426" t="e">
        <f t="shared" si="181"/>
        <v>#REF!</v>
      </c>
      <c r="CE426" t="str">
        <f t="shared" si="206"/>
        <v>JPBG  - Oracle Corporation Japan</v>
      </c>
      <c r="CF426" t="str">
        <f t="shared" si="207"/>
        <v/>
      </c>
      <c r="CG426" t="str">
        <f t="shared" si="208"/>
        <v/>
      </c>
    </row>
    <row r="427" spans="1:85">
      <c r="A427" t="s">
        <v>51</v>
      </c>
      <c r="B427">
        <v>5099</v>
      </c>
      <c r="C427" t="s">
        <v>3019</v>
      </c>
      <c r="D427" t="s">
        <v>2953</v>
      </c>
      <c r="E427" t="s">
        <v>54</v>
      </c>
      <c r="F427" t="s">
        <v>2060</v>
      </c>
      <c r="G427" t="s">
        <v>2954</v>
      </c>
      <c r="H427" t="s">
        <v>2954</v>
      </c>
      <c r="I427" t="s">
        <v>55</v>
      </c>
      <c r="J427" t="s">
        <v>2062</v>
      </c>
      <c r="K427" t="s">
        <v>2956</v>
      </c>
      <c r="L427" t="s">
        <v>2956</v>
      </c>
      <c r="M427" s="217">
        <v>506205</v>
      </c>
      <c r="N427" t="s">
        <v>123</v>
      </c>
      <c r="O427" t="s">
        <v>158</v>
      </c>
      <c r="P427" t="str">
        <f t="shared" si="182"/>
        <v>6</v>
      </c>
      <c r="Q427">
        <v>20610</v>
      </c>
      <c r="R427" t="s">
        <v>590</v>
      </c>
      <c r="S427" t="s">
        <v>591</v>
      </c>
      <c r="T427" t="s">
        <v>368</v>
      </c>
      <c r="U427" t="s">
        <v>61</v>
      </c>
      <c r="V427">
        <v>5079</v>
      </c>
      <c r="W427" t="s">
        <v>2952</v>
      </c>
      <c r="X427" t="s">
        <v>3021</v>
      </c>
      <c r="Y427" s="95">
        <v>38718</v>
      </c>
      <c r="Z427" t="s">
        <v>63</v>
      </c>
      <c r="AA427" t="s">
        <v>118</v>
      </c>
      <c r="AB427" t="s">
        <v>162</v>
      </c>
      <c r="AC427" t="s">
        <v>4574</v>
      </c>
      <c r="AD427" t="s">
        <v>3023</v>
      </c>
      <c r="AF427" t="s">
        <v>3024</v>
      </c>
      <c r="AG427" t="s">
        <v>2962</v>
      </c>
      <c r="AI427" s="146" t="e">
        <v>#N/A</v>
      </c>
      <c r="AJ427" t="str">
        <f t="shared" si="183"/>
        <v>Active</v>
      </c>
      <c r="AK427">
        <f t="shared" si="184"/>
        <v>5099</v>
      </c>
      <c r="AL427" t="str">
        <f t="shared" si="185"/>
        <v>遠藤 万里子</v>
      </c>
      <c r="AM427" s="155" t="e">
        <f>+VLOOKUP($AK427,#REF!,3,0)</f>
        <v>#REF!</v>
      </c>
      <c r="AN427" t="e">
        <f t="shared" si="186"/>
        <v>#REF!</v>
      </c>
      <c r="AO427" s="154" t="s">
        <v>54</v>
      </c>
      <c r="AP427" t="e">
        <f>VLOOKUP(AM427,#REF!,2,0)</f>
        <v>#REF!</v>
      </c>
      <c r="AQ427" t="e">
        <f>VLOOKUP(AM427,#REF!,3,0)</f>
        <v>#REF!</v>
      </c>
      <c r="AR427" t="e">
        <f>VLOOKUP(AM427,#REF!,4,0)</f>
        <v>#REF!</v>
      </c>
      <c r="AS427" t="str">
        <f t="shared" si="179"/>
        <v>Oracle Consulting Services</v>
      </c>
      <c r="AT427" t="e">
        <f>VLOOKUP(AM427,#REF!,6,0)</f>
        <v>#REF!</v>
      </c>
      <c r="AU427" t="e">
        <f>VLOOKUP(AM427,#REF!,7,0)</f>
        <v>#REF!</v>
      </c>
      <c r="AV427" t="e">
        <f>VLOOKUP(AM427,#REF!,8,0)</f>
        <v>#REF!</v>
      </c>
      <c r="AW427" s="155">
        <v>506225</v>
      </c>
      <c r="AX427" t="str">
        <f>VLOOKUP($BA427,Jobcodemaster!$A:$J,4,0)</f>
        <v>IC3</v>
      </c>
      <c r="AY427" t="str">
        <f>VLOOKUP($BA427,Jobcodemaster!$A:$J,5,0)</f>
        <v>L6</v>
      </c>
      <c r="AZ427" t="str">
        <f t="shared" si="187"/>
        <v>6</v>
      </c>
      <c r="BA427" s="155">
        <f t="shared" si="188"/>
        <v>20610</v>
      </c>
      <c r="BB427" t="str">
        <f>VLOOKUP($BA427,Jobcodemaster!$A:$J,7,0)</f>
        <v>20610.Senior Principal Consultant - IC3</v>
      </c>
      <c r="BC427" t="str">
        <f>VLOOKUP($BA427,Jobcodemaster!$A:$J,9,0)</f>
        <v>Senior Principal Consultant</v>
      </c>
      <c r="BD427" t="str">
        <f>VLOOKUP($BA427,Jobcodemaster!$A:$J,2,0)</f>
        <v>Delivery</v>
      </c>
      <c r="BE427" t="str">
        <f>VLOOKUP($BA427,Jobcodemaster!$A:$J,3,0)</f>
        <v>B</v>
      </c>
      <c r="BF427" t="e">
        <f>VLOOKUP(AM427,#REF!,14,0)</f>
        <v>#REF!</v>
      </c>
      <c r="BG427" t="e">
        <f>VLOOKUP(AM427,#REF!,15,0)</f>
        <v>#REF!</v>
      </c>
      <c r="BH427" t="str">
        <f t="shared" si="189"/>
        <v>mariko.endo@oracle.com</v>
      </c>
      <c r="BI427" s="95">
        <f t="shared" si="190"/>
        <v>38718</v>
      </c>
      <c r="BJ427" t="str">
        <f t="shared" si="191"/>
        <v>C</v>
      </c>
      <c r="BK427" t="str">
        <f t="shared" si="192"/>
        <v>JP-Tokyo-Akasaka Office</v>
      </c>
      <c r="BL427" t="str">
        <f t="shared" si="193"/>
        <v>ACB</v>
      </c>
      <c r="BM427" t="str">
        <f t="shared" si="194"/>
        <v>ｴﾝﾄﾞｳ ﾏﾘｺ</v>
      </c>
      <c r="BN427" t="str">
        <f t="shared" si="195"/>
        <v>Mariko Endo</v>
      </c>
      <c r="BO427" s="164">
        <f t="shared" si="196"/>
        <v>0</v>
      </c>
      <c r="BP427" t="str">
        <f t="shared" si="197"/>
        <v>えんどう まりこ</v>
      </c>
      <c r="BQ427" t="e">
        <f>VLOOKUP(AM427,#REF!,12,0)</f>
        <v>#REF!</v>
      </c>
      <c r="BS427" s="173" t="str">
        <f t="shared" si="198"/>
        <v>Y</v>
      </c>
      <c r="BT427" s="173" t="str">
        <f t="shared" si="198"/>
        <v/>
      </c>
      <c r="BU427" s="173" t="str">
        <f t="shared" si="198"/>
        <v/>
      </c>
      <c r="BV427" s="173" t="str">
        <f t="shared" si="180"/>
        <v/>
      </c>
      <c r="BW427" s="173" t="e">
        <f t="shared" si="199"/>
        <v>#REF!</v>
      </c>
      <c r="BX427" s="173" t="str">
        <f t="shared" si="200"/>
        <v>Y</v>
      </c>
      <c r="BY427" s="174">
        <f t="shared" si="201"/>
        <v>5099</v>
      </c>
      <c r="BZ427" t="str">
        <f t="shared" si="202"/>
        <v>mariko.endo@oracle.com</v>
      </c>
      <c r="CA427" s="214">
        <f t="shared" si="203"/>
        <v>43574</v>
      </c>
      <c r="CB427">
        <f t="shared" si="204"/>
        <v>506225</v>
      </c>
      <c r="CC427" t="e">
        <f t="shared" si="205"/>
        <v>#REF!</v>
      </c>
      <c r="CD427" t="e">
        <f t="shared" si="181"/>
        <v>#REF!</v>
      </c>
      <c r="CE427" t="str">
        <f t="shared" si="206"/>
        <v>JPBG  - Oracle Corporation Japan</v>
      </c>
      <c r="CF427" t="str">
        <f t="shared" si="207"/>
        <v/>
      </c>
      <c r="CG427" t="str">
        <f t="shared" si="208"/>
        <v/>
      </c>
    </row>
    <row r="428" spans="1:85">
      <c r="A428" t="s">
        <v>51</v>
      </c>
      <c r="B428">
        <v>5288</v>
      </c>
      <c r="C428" t="s">
        <v>3026</v>
      </c>
      <c r="D428" t="s">
        <v>2953</v>
      </c>
      <c r="E428" t="s">
        <v>54</v>
      </c>
      <c r="F428" t="s">
        <v>2060</v>
      </c>
      <c r="G428" t="s">
        <v>2954</v>
      </c>
      <c r="H428" t="s">
        <v>2954</v>
      </c>
      <c r="I428" t="s">
        <v>55</v>
      </c>
      <c r="J428" t="s">
        <v>2062</v>
      </c>
      <c r="K428" t="s">
        <v>2956</v>
      </c>
      <c r="L428" t="s">
        <v>2956</v>
      </c>
      <c r="M428" s="217">
        <v>506205</v>
      </c>
      <c r="N428" t="s">
        <v>123</v>
      </c>
      <c r="O428" t="s">
        <v>158</v>
      </c>
      <c r="P428" t="str">
        <f t="shared" si="182"/>
        <v>6</v>
      </c>
      <c r="Q428">
        <v>21630</v>
      </c>
      <c r="R428" t="s">
        <v>527</v>
      </c>
      <c r="S428" t="s">
        <v>528</v>
      </c>
      <c r="T428" t="s">
        <v>529</v>
      </c>
      <c r="U428" t="s">
        <v>61</v>
      </c>
      <c r="V428">
        <v>5079</v>
      </c>
      <c r="W428" t="s">
        <v>2952</v>
      </c>
      <c r="X428" t="s">
        <v>3027</v>
      </c>
      <c r="Y428" s="95">
        <v>42186</v>
      </c>
      <c r="Z428" t="s">
        <v>63</v>
      </c>
      <c r="AA428" t="s">
        <v>909</v>
      </c>
      <c r="AB428" t="s">
        <v>910</v>
      </c>
      <c r="AC428" t="s">
        <v>4575</v>
      </c>
      <c r="AD428" t="s">
        <v>3029</v>
      </c>
      <c r="AF428" t="s">
        <v>3030</v>
      </c>
      <c r="AG428" t="s">
        <v>2962</v>
      </c>
      <c r="AI428" s="146" t="e">
        <v>#N/A</v>
      </c>
      <c r="AJ428" t="str">
        <f t="shared" si="183"/>
        <v>Active</v>
      </c>
      <c r="AK428">
        <f t="shared" si="184"/>
        <v>5288</v>
      </c>
      <c r="AL428" t="str">
        <f t="shared" si="185"/>
        <v>本間 涼</v>
      </c>
      <c r="AM428" s="155" t="e">
        <f>+VLOOKUP($AK428,#REF!,3,0)</f>
        <v>#REF!</v>
      </c>
      <c r="AN428" t="e">
        <f t="shared" si="186"/>
        <v>#REF!</v>
      </c>
      <c r="AO428" s="154" t="s">
        <v>54</v>
      </c>
      <c r="AP428" t="e">
        <f>VLOOKUP(AM428,#REF!,2,0)</f>
        <v>#REF!</v>
      </c>
      <c r="AQ428" t="e">
        <f>VLOOKUP(AM428,#REF!,3,0)</f>
        <v>#REF!</v>
      </c>
      <c r="AR428" t="e">
        <f>VLOOKUP(AM428,#REF!,4,0)</f>
        <v>#REF!</v>
      </c>
      <c r="AS428" t="str">
        <f t="shared" si="179"/>
        <v>Oracle Consulting Services</v>
      </c>
      <c r="AT428" t="e">
        <f>VLOOKUP(AM428,#REF!,6,0)</f>
        <v>#REF!</v>
      </c>
      <c r="AU428" t="e">
        <f>VLOOKUP(AM428,#REF!,7,0)</f>
        <v>#REF!</v>
      </c>
      <c r="AV428" t="e">
        <f>VLOOKUP(AM428,#REF!,8,0)</f>
        <v>#REF!</v>
      </c>
      <c r="AW428" s="155">
        <v>506225</v>
      </c>
      <c r="AX428" t="str">
        <f>VLOOKUP($BA428,Jobcodemaster!$A:$J,4,0)</f>
        <v>IC3</v>
      </c>
      <c r="AY428" t="str">
        <f>VLOOKUP($BA428,Jobcodemaster!$A:$J,5,0)</f>
        <v>L6</v>
      </c>
      <c r="AZ428" t="str">
        <f t="shared" si="187"/>
        <v>6</v>
      </c>
      <c r="BA428" s="155">
        <f t="shared" si="188"/>
        <v>21630</v>
      </c>
      <c r="BB428" t="str">
        <f>VLOOKUP($BA428,Jobcodemaster!$A:$J,7,0)</f>
        <v>21630.Consulting Solution Lead - IC3</v>
      </c>
      <c r="BC428" t="str">
        <f>VLOOKUP($BA428,Jobcodemaster!$A:$J,9,0)</f>
        <v>Consulting Solution Lead</v>
      </c>
      <c r="BD428" t="str">
        <f>VLOOKUP($BA428,Jobcodemaster!$A:$J,2,0)</f>
        <v>Solution</v>
      </c>
      <c r="BE428" t="str">
        <f>VLOOKUP($BA428,Jobcodemaster!$A:$J,3,0)</f>
        <v>B</v>
      </c>
      <c r="BF428" t="e">
        <f>VLOOKUP(AM428,#REF!,14,0)</f>
        <v>#REF!</v>
      </c>
      <c r="BG428" t="e">
        <f>VLOOKUP(AM428,#REF!,15,0)</f>
        <v>#REF!</v>
      </c>
      <c r="BH428" t="str">
        <f t="shared" si="189"/>
        <v>ryo.h.homma@oracle.com</v>
      </c>
      <c r="BI428" s="95">
        <f t="shared" si="190"/>
        <v>42186</v>
      </c>
      <c r="BJ428" t="str">
        <f t="shared" si="191"/>
        <v>C</v>
      </c>
      <c r="BK428" t="str">
        <f t="shared" si="192"/>
        <v>JP-Osaka</v>
      </c>
      <c r="BL428" t="str">
        <f t="shared" si="193"/>
        <v>Osaka</v>
      </c>
      <c r="BM428" t="str">
        <f t="shared" si="194"/>
        <v>ﾎﾝﾏ ﾘｮｳ</v>
      </c>
      <c r="BN428" t="str">
        <f t="shared" si="195"/>
        <v>Ryo Homma</v>
      </c>
      <c r="BO428" s="164">
        <f t="shared" si="196"/>
        <v>0</v>
      </c>
      <c r="BP428" t="str">
        <f t="shared" si="197"/>
        <v>ほんま りょう</v>
      </c>
      <c r="BQ428" t="e">
        <f>VLOOKUP(AM428,#REF!,12,0)</f>
        <v>#REF!</v>
      </c>
      <c r="BS428" s="173" t="str">
        <f t="shared" si="198"/>
        <v>Y</v>
      </c>
      <c r="BT428" s="173" t="str">
        <f t="shared" si="198"/>
        <v/>
      </c>
      <c r="BU428" s="173" t="str">
        <f t="shared" si="198"/>
        <v/>
      </c>
      <c r="BV428" s="173" t="str">
        <f t="shared" si="180"/>
        <v/>
      </c>
      <c r="BW428" s="173" t="e">
        <f t="shared" si="199"/>
        <v>#REF!</v>
      </c>
      <c r="BX428" s="173" t="str">
        <f t="shared" si="200"/>
        <v>Y</v>
      </c>
      <c r="BY428" s="174">
        <f t="shared" si="201"/>
        <v>5288</v>
      </c>
      <c r="BZ428" t="str">
        <f t="shared" si="202"/>
        <v>ryo.h.homma@oracle.com</v>
      </c>
      <c r="CA428" s="214">
        <f t="shared" si="203"/>
        <v>43574</v>
      </c>
      <c r="CB428">
        <f t="shared" si="204"/>
        <v>506225</v>
      </c>
      <c r="CC428" t="e">
        <f t="shared" si="205"/>
        <v>#REF!</v>
      </c>
      <c r="CD428" t="e">
        <f t="shared" si="181"/>
        <v>#REF!</v>
      </c>
      <c r="CE428" t="str">
        <f t="shared" si="206"/>
        <v>JPBG  - Oracle Corporation Japan</v>
      </c>
      <c r="CF428" t="str">
        <f t="shared" si="207"/>
        <v/>
      </c>
      <c r="CG428" t="str">
        <f t="shared" si="208"/>
        <v/>
      </c>
    </row>
    <row r="429" spans="1:85">
      <c r="A429" t="s">
        <v>51</v>
      </c>
      <c r="B429">
        <v>5376</v>
      </c>
      <c r="C429" t="s">
        <v>3032</v>
      </c>
      <c r="D429" t="s">
        <v>2953</v>
      </c>
      <c r="E429" t="s">
        <v>54</v>
      </c>
      <c r="F429" t="s">
        <v>2060</v>
      </c>
      <c r="G429" t="s">
        <v>2954</v>
      </c>
      <c r="H429" t="s">
        <v>2954</v>
      </c>
      <c r="I429" t="s">
        <v>55</v>
      </c>
      <c r="J429" t="s">
        <v>2062</v>
      </c>
      <c r="K429" t="s">
        <v>2956</v>
      </c>
      <c r="L429" t="s">
        <v>2956</v>
      </c>
      <c r="M429" s="217">
        <v>506205</v>
      </c>
      <c r="N429" t="s">
        <v>123</v>
      </c>
      <c r="O429" t="s">
        <v>158</v>
      </c>
      <c r="P429" t="str">
        <f t="shared" si="182"/>
        <v>6</v>
      </c>
      <c r="Q429">
        <v>20610</v>
      </c>
      <c r="R429" t="s">
        <v>590</v>
      </c>
      <c r="S429" t="s">
        <v>591</v>
      </c>
      <c r="T429" t="s">
        <v>368</v>
      </c>
      <c r="U429" t="s">
        <v>61</v>
      </c>
      <c r="V429">
        <v>5079</v>
      </c>
      <c r="W429" t="s">
        <v>2952</v>
      </c>
      <c r="X429" t="s">
        <v>3033</v>
      </c>
      <c r="Y429" s="95">
        <v>39356</v>
      </c>
      <c r="Z429" t="s">
        <v>63</v>
      </c>
      <c r="AA429" t="s">
        <v>118</v>
      </c>
      <c r="AB429" t="s">
        <v>162</v>
      </c>
      <c r="AC429" t="s">
        <v>4576</v>
      </c>
      <c r="AD429" t="s">
        <v>3035</v>
      </c>
      <c r="AF429" t="s">
        <v>3036</v>
      </c>
      <c r="AG429" t="s">
        <v>2962</v>
      </c>
      <c r="AI429" s="146" t="e">
        <v>#N/A</v>
      </c>
      <c r="AJ429" t="str">
        <f t="shared" si="183"/>
        <v>Active</v>
      </c>
      <c r="AK429">
        <f t="shared" si="184"/>
        <v>5376</v>
      </c>
      <c r="AL429" t="str">
        <f t="shared" si="185"/>
        <v>羅 剣</v>
      </c>
      <c r="AM429" s="155" t="e">
        <f>+VLOOKUP($AK429,#REF!,3,0)</f>
        <v>#REF!</v>
      </c>
      <c r="AN429" t="e">
        <f t="shared" si="186"/>
        <v>#REF!</v>
      </c>
      <c r="AO429" s="154" t="s">
        <v>54</v>
      </c>
      <c r="AP429" t="e">
        <f>VLOOKUP(AM429,#REF!,2,0)</f>
        <v>#REF!</v>
      </c>
      <c r="AQ429" t="e">
        <f>VLOOKUP(AM429,#REF!,3,0)</f>
        <v>#REF!</v>
      </c>
      <c r="AR429" t="e">
        <f>VLOOKUP(AM429,#REF!,4,0)</f>
        <v>#REF!</v>
      </c>
      <c r="AS429" t="str">
        <f t="shared" si="179"/>
        <v>Oracle Consulting Services</v>
      </c>
      <c r="AT429" t="e">
        <f>VLOOKUP(AM429,#REF!,6,0)</f>
        <v>#REF!</v>
      </c>
      <c r="AU429" t="e">
        <f>VLOOKUP(AM429,#REF!,7,0)</f>
        <v>#REF!</v>
      </c>
      <c r="AV429" t="e">
        <f>VLOOKUP(AM429,#REF!,8,0)</f>
        <v>#REF!</v>
      </c>
      <c r="AW429" s="155">
        <v>506225</v>
      </c>
      <c r="AX429" t="str">
        <f>VLOOKUP($BA429,Jobcodemaster!$A:$J,4,0)</f>
        <v>IC3</v>
      </c>
      <c r="AY429" t="str">
        <f>VLOOKUP($BA429,Jobcodemaster!$A:$J,5,0)</f>
        <v>L6</v>
      </c>
      <c r="AZ429" t="str">
        <f t="shared" si="187"/>
        <v>6</v>
      </c>
      <c r="BA429" s="155">
        <f t="shared" si="188"/>
        <v>20610</v>
      </c>
      <c r="BB429" t="str">
        <f>VLOOKUP($BA429,Jobcodemaster!$A:$J,7,0)</f>
        <v>20610.Senior Principal Consultant - IC3</v>
      </c>
      <c r="BC429" t="str">
        <f>VLOOKUP($BA429,Jobcodemaster!$A:$J,9,0)</f>
        <v>Senior Principal Consultant</v>
      </c>
      <c r="BD429" t="str">
        <f>VLOOKUP($BA429,Jobcodemaster!$A:$J,2,0)</f>
        <v>Delivery</v>
      </c>
      <c r="BE429" t="str">
        <f>VLOOKUP($BA429,Jobcodemaster!$A:$J,3,0)</f>
        <v>B</v>
      </c>
      <c r="BF429" t="e">
        <f>VLOOKUP(AM429,#REF!,14,0)</f>
        <v>#REF!</v>
      </c>
      <c r="BG429" t="e">
        <f>VLOOKUP(AM429,#REF!,15,0)</f>
        <v>#REF!</v>
      </c>
      <c r="BH429" t="str">
        <f t="shared" si="189"/>
        <v>jian.luo@oracle.com</v>
      </c>
      <c r="BI429" s="95">
        <f t="shared" si="190"/>
        <v>39356</v>
      </c>
      <c r="BJ429" t="str">
        <f t="shared" si="191"/>
        <v>C</v>
      </c>
      <c r="BK429" t="str">
        <f t="shared" si="192"/>
        <v>JP-Tokyo-Akasaka Office</v>
      </c>
      <c r="BL429" t="str">
        <f t="shared" si="193"/>
        <v>ACB</v>
      </c>
      <c r="BM429" t="str">
        <f t="shared" si="194"/>
        <v>ﾛｳ ｼﾞｬﾝ</v>
      </c>
      <c r="BN429" t="str">
        <f t="shared" si="195"/>
        <v>Jian Luo</v>
      </c>
      <c r="BO429" s="164">
        <f t="shared" si="196"/>
        <v>0</v>
      </c>
      <c r="BP429" t="str">
        <f t="shared" si="197"/>
        <v>ろう じゃん</v>
      </c>
      <c r="BQ429" t="e">
        <f>VLOOKUP(AM429,#REF!,12,0)</f>
        <v>#REF!</v>
      </c>
      <c r="BS429" s="173" t="str">
        <f t="shared" si="198"/>
        <v>Y</v>
      </c>
      <c r="BT429" s="173" t="str">
        <f t="shared" si="198"/>
        <v/>
      </c>
      <c r="BU429" s="173" t="str">
        <f t="shared" si="198"/>
        <v/>
      </c>
      <c r="BV429" s="173" t="str">
        <f t="shared" si="180"/>
        <v/>
      </c>
      <c r="BW429" s="173" t="e">
        <f t="shared" si="199"/>
        <v>#REF!</v>
      </c>
      <c r="BX429" s="173" t="str">
        <f t="shared" si="200"/>
        <v>Y</v>
      </c>
      <c r="BY429" s="174">
        <f t="shared" si="201"/>
        <v>5376</v>
      </c>
      <c r="BZ429" t="str">
        <f t="shared" si="202"/>
        <v>jian.luo@oracle.com</v>
      </c>
      <c r="CA429" s="214">
        <f t="shared" si="203"/>
        <v>43574</v>
      </c>
      <c r="CB429">
        <f t="shared" si="204"/>
        <v>506225</v>
      </c>
      <c r="CC429" t="e">
        <f t="shared" si="205"/>
        <v>#REF!</v>
      </c>
      <c r="CD429" t="e">
        <f t="shared" si="181"/>
        <v>#REF!</v>
      </c>
      <c r="CE429" t="str">
        <f t="shared" si="206"/>
        <v>JPBG  - Oracle Corporation Japan</v>
      </c>
      <c r="CF429" t="str">
        <f t="shared" si="207"/>
        <v/>
      </c>
      <c r="CG429" t="str">
        <f t="shared" si="208"/>
        <v/>
      </c>
    </row>
    <row r="430" spans="1:85">
      <c r="A430" t="s">
        <v>51</v>
      </c>
      <c r="B430">
        <v>5379</v>
      </c>
      <c r="C430" t="s">
        <v>3038</v>
      </c>
      <c r="D430" t="s">
        <v>2953</v>
      </c>
      <c r="E430" t="s">
        <v>54</v>
      </c>
      <c r="F430" t="s">
        <v>2060</v>
      </c>
      <c r="G430" t="s">
        <v>2954</v>
      </c>
      <c r="H430" t="s">
        <v>2954</v>
      </c>
      <c r="I430" t="s">
        <v>55</v>
      </c>
      <c r="J430" t="s">
        <v>2062</v>
      </c>
      <c r="K430" t="s">
        <v>2956</v>
      </c>
      <c r="L430" t="s">
        <v>2956</v>
      </c>
      <c r="M430" s="217">
        <v>506205</v>
      </c>
      <c r="N430" t="s">
        <v>123</v>
      </c>
      <c r="O430" t="s">
        <v>158</v>
      </c>
      <c r="P430" t="str">
        <f t="shared" si="182"/>
        <v>6</v>
      </c>
      <c r="Q430">
        <v>20610</v>
      </c>
      <c r="R430" t="s">
        <v>590</v>
      </c>
      <c r="S430" t="s">
        <v>591</v>
      </c>
      <c r="T430" t="s">
        <v>368</v>
      </c>
      <c r="U430" t="s">
        <v>61</v>
      </c>
      <c r="V430">
        <v>5079</v>
      </c>
      <c r="W430" t="s">
        <v>2952</v>
      </c>
      <c r="X430" t="s">
        <v>3039</v>
      </c>
      <c r="Y430" s="95">
        <v>39356</v>
      </c>
      <c r="Z430" t="s">
        <v>63</v>
      </c>
      <c r="AA430" t="s">
        <v>118</v>
      </c>
      <c r="AB430" t="s">
        <v>162</v>
      </c>
      <c r="AC430" t="s">
        <v>4577</v>
      </c>
      <c r="AD430" t="s">
        <v>3041</v>
      </c>
      <c r="AF430" t="s">
        <v>3042</v>
      </c>
      <c r="AG430" t="s">
        <v>2962</v>
      </c>
      <c r="AI430" s="146" t="e">
        <v>#N/A</v>
      </c>
      <c r="AJ430" t="str">
        <f t="shared" si="183"/>
        <v>Active</v>
      </c>
      <c r="AK430">
        <f t="shared" si="184"/>
        <v>5379</v>
      </c>
      <c r="AL430" t="str">
        <f t="shared" si="185"/>
        <v>中村 敬司</v>
      </c>
      <c r="AM430" s="155" t="e">
        <f>+VLOOKUP($AK430,#REF!,3,0)</f>
        <v>#REF!</v>
      </c>
      <c r="AN430" t="e">
        <f t="shared" si="186"/>
        <v>#REF!</v>
      </c>
      <c r="AO430" s="154" t="s">
        <v>54</v>
      </c>
      <c r="AP430" t="e">
        <f>VLOOKUP(AM430,#REF!,2,0)</f>
        <v>#REF!</v>
      </c>
      <c r="AQ430" t="e">
        <f>VLOOKUP(AM430,#REF!,3,0)</f>
        <v>#REF!</v>
      </c>
      <c r="AR430" t="e">
        <f>VLOOKUP(AM430,#REF!,4,0)</f>
        <v>#REF!</v>
      </c>
      <c r="AS430" t="str">
        <f t="shared" si="179"/>
        <v>Oracle Consulting Services</v>
      </c>
      <c r="AT430" t="e">
        <f>VLOOKUP(AM430,#REF!,6,0)</f>
        <v>#REF!</v>
      </c>
      <c r="AU430" t="e">
        <f>VLOOKUP(AM430,#REF!,7,0)</f>
        <v>#REF!</v>
      </c>
      <c r="AV430" t="e">
        <f>VLOOKUP(AM430,#REF!,8,0)</f>
        <v>#REF!</v>
      </c>
      <c r="AW430" s="155">
        <v>506225</v>
      </c>
      <c r="AX430" t="str">
        <f>VLOOKUP($BA430,Jobcodemaster!$A:$J,4,0)</f>
        <v>IC3</v>
      </c>
      <c r="AY430" t="str">
        <f>VLOOKUP($BA430,Jobcodemaster!$A:$J,5,0)</f>
        <v>L6</v>
      </c>
      <c r="AZ430" t="str">
        <f t="shared" si="187"/>
        <v>6</v>
      </c>
      <c r="BA430" s="155">
        <f t="shared" si="188"/>
        <v>20610</v>
      </c>
      <c r="BB430" t="str">
        <f>VLOOKUP($BA430,Jobcodemaster!$A:$J,7,0)</f>
        <v>20610.Senior Principal Consultant - IC3</v>
      </c>
      <c r="BC430" t="str">
        <f>VLOOKUP($BA430,Jobcodemaster!$A:$J,9,0)</f>
        <v>Senior Principal Consultant</v>
      </c>
      <c r="BD430" t="str">
        <f>VLOOKUP($BA430,Jobcodemaster!$A:$J,2,0)</f>
        <v>Delivery</v>
      </c>
      <c r="BE430" t="str">
        <f>VLOOKUP($BA430,Jobcodemaster!$A:$J,3,0)</f>
        <v>B</v>
      </c>
      <c r="BF430" t="e">
        <f>VLOOKUP(AM430,#REF!,14,0)</f>
        <v>#REF!</v>
      </c>
      <c r="BG430" t="e">
        <f>VLOOKUP(AM430,#REF!,15,0)</f>
        <v>#REF!</v>
      </c>
      <c r="BH430" t="str">
        <f t="shared" si="189"/>
        <v>keiji.nakamura@oracle.com</v>
      </c>
      <c r="BI430" s="95">
        <f t="shared" si="190"/>
        <v>39356</v>
      </c>
      <c r="BJ430" t="str">
        <f t="shared" si="191"/>
        <v>C</v>
      </c>
      <c r="BK430" t="str">
        <f t="shared" si="192"/>
        <v>JP-Tokyo-Akasaka Office</v>
      </c>
      <c r="BL430" t="str">
        <f t="shared" si="193"/>
        <v>ACB</v>
      </c>
      <c r="BM430" t="str">
        <f t="shared" si="194"/>
        <v>ﾅｶﾑﾗ ｹｲｼﾞ</v>
      </c>
      <c r="BN430" t="str">
        <f t="shared" si="195"/>
        <v>Keiji Nakamura</v>
      </c>
      <c r="BO430" s="164">
        <f t="shared" si="196"/>
        <v>0</v>
      </c>
      <c r="BP430" t="str">
        <f t="shared" si="197"/>
        <v>なかむら けいじ</v>
      </c>
      <c r="BQ430" t="e">
        <f>VLOOKUP(AM430,#REF!,12,0)</f>
        <v>#REF!</v>
      </c>
      <c r="BS430" s="173" t="str">
        <f t="shared" si="198"/>
        <v>Y</v>
      </c>
      <c r="BT430" s="173" t="str">
        <f t="shared" si="198"/>
        <v/>
      </c>
      <c r="BU430" s="173" t="str">
        <f t="shared" si="198"/>
        <v/>
      </c>
      <c r="BV430" s="173" t="str">
        <f t="shared" si="180"/>
        <v/>
      </c>
      <c r="BW430" s="173" t="e">
        <f t="shared" si="199"/>
        <v>#REF!</v>
      </c>
      <c r="BX430" s="173" t="str">
        <f t="shared" si="200"/>
        <v>Y</v>
      </c>
      <c r="BY430" s="174">
        <f t="shared" si="201"/>
        <v>5379</v>
      </c>
      <c r="BZ430" t="str">
        <f t="shared" si="202"/>
        <v>keiji.nakamura@oracle.com</v>
      </c>
      <c r="CA430" s="214">
        <f t="shared" si="203"/>
        <v>43574</v>
      </c>
      <c r="CB430">
        <f t="shared" si="204"/>
        <v>506225</v>
      </c>
      <c r="CC430" t="e">
        <f t="shared" si="205"/>
        <v>#REF!</v>
      </c>
      <c r="CD430" t="e">
        <f t="shared" si="181"/>
        <v>#REF!</v>
      </c>
      <c r="CE430" t="str">
        <f t="shared" si="206"/>
        <v>JPBG  - Oracle Corporation Japan</v>
      </c>
      <c r="CF430" t="str">
        <f t="shared" si="207"/>
        <v/>
      </c>
      <c r="CG430" t="str">
        <f t="shared" si="208"/>
        <v/>
      </c>
    </row>
    <row r="431" spans="1:85">
      <c r="A431" t="s">
        <v>51</v>
      </c>
      <c r="B431">
        <v>1032853</v>
      </c>
      <c r="C431" t="s">
        <v>3044</v>
      </c>
      <c r="D431" t="s">
        <v>2953</v>
      </c>
      <c r="E431" t="s">
        <v>54</v>
      </c>
      <c r="F431" t="s">
        <v>2060</v>
      </c>
      <c r="G431" t="s">
        <v>2954</v>
      </c>
      <c r="H431" t="s">
        <v>2954</v>
      </c>
      <c r="I431" t="s">
        <v>55</v>
      </c>
      <c r="J431" t="s">
        <v>2062</v>
      </c>
      <c r="K431" t="s">
        <v>2956</v>
      </c>
      <c r="L431" t="s">
        <v>2956</v>
      </c>
      <c r="M431" s="217">
        <v>506205</v>
      </c>
      <c r="N431" t="s">
        <v>123</v>
      </c>
      <c r="O431" t="s">
        <v>158</v>
      </c>
      <c r="P431" t="str">
        <f t="shared" si="182"/>
        <v>6</v>
      </c>
      <c r="Q431">
        <v>21630</v>
      </c>
      <c r="R431" t="s">
        <v>527</v>
      </c>
      <c r="S431" t="s">
        <v>528</v>
      </c>
      <c r="T431" t="s">
        <v>529</v>
      </c>
      <c r="U431" t="s">
        <v>61</v>
      </c>
      <c r="V431">
        <v>5079</v>
      </c>
      <c r="W431" t="s">
        <v>2952</v>
      </c>
      <c r="X431" t="s">
        <v>3045</v>
      </c>
      <c r="Y431" s="95">
        <v>43252</v>
      </c>
      <c r="Z431" t="s">
        <v>63</v>
      </c>
      <c r="AA431" t="s">
        <v>64</v>
      </c>
      <c r="AB431" t="s">
        <v>150</v>
      </c>
      <c r="AC431" t="s">
        <v>4578</v>
      </c>
      <c r="AD431" t="s">
        <v>3047</v>
      </c>
      <c r="AF431" t="s">
        <v>3048</v>
      </c>
      <c r="AG431" t="s">
        <v>2962</v>
      </c>
      <c r="AI431" s="146" t="e">
        <v>#N/A</v>
      </c>
      <c r="AJ431" t="str">
        <f t="shared" si="183"/>
        <v>Active</v>
      </c>
      <c r="AK431">
        <f t="shared" si="184"/>
        <v>1032853</v>
      </c>
      <c r="AL431" t="str">
        <f t="shared" si="185"/>
        <v>緒方 則嘉</v>
      </c>
      <c r="AM431" s="155" t="e">
        <f>+VLOOKUP($AK431,#REF!,3,0)</f>
        <v>#REF!</v>
      </c>
      <c r="AN431" t="e">
        <f t="shared" si="186"/>
        <v>#REF!</v>
      </c>
      <c r="AO431" s="154" t="s">
        <v>54</v>
      </c>
      <c r="AP431" t="e">
        <f>VLOOKUP(AM431,#REF!,2,0)</f>
        <v>#REF!</v>
      </c>
      <c r="AQ431" t="e">
        <f>VLOOKUP(AM431,#REF!,3,0)</f>
        <v>#REF!</v>
      </c>
      <c r="AR431" t="e">
        <f>VLOOKUP(AM431,#REF!,4,0)</f>
        <v>#REF!</v>
      </c>
      <c r="AS431" t="str">
        <f t="shared" si="179"/>
        <v>Oracle Consulting Services</v>
      </c>
      <c r="AT431" t="e">
        <f>VLOOKUP(AM431,#REF!,6,0)</f>
        <v>#REF!</v>
      </c>
      <c r="AU431" t="e">
        <f>VLOOKUP(AM431,#REF!,7,0)</f>
        <v>#REF!</v>
      </c>
      <c r="AV431" t="e">
        <f>VLOOKUP(AM431,#REF!,8,0)</f>
        <v>#REF!</v>
      </c>
      <c r="AW431" s="155">
        <v>506225</v>
      </c>
      <c r="AX431" t="str">
        <f>VLOOKUP($BA431,Jobcodemaster!$A:$J,4,0)</f>
        <v>IC3</v>
      </c>
      <c r="AY431" t="str">
        <f>VLOOKUP($BA431,Jobcodemaster!$A:$J,5,0)</f>
        <v>L6</v>
      </c>
      <c r="AZ431" t="str">
        <f t="shared" si="187"/>
        <v>6</v>
      </c>
      <c r="BA431" s="155">
        <f t="shared" si="188"/>
        <v>21630</v>
      </c>
      <c r="BB431" t="str">
        <f>VLOOKUP($BA431,Jobcodemaster!$A:$J,7,0)</f>
        <v>21630.Consulting Solution Lead - IC3</v>
      </c>
      <c r="BC431" t="str">
        <f>VLOOKUP($BA431,Jobcodemaster!$A:$J,9,0)</f>
        <v>Consulting Solution Lead</v>
      </c>
      <c r="BD431" t="str">
        <f>VLOOKUP($BA431,Jobcodemaster!$A:$J,2,0)</f>
        <v>Solution</v>
      </c>
      <c r="BE431" t="str">
        <f>VLOOKUP($BA431,Jobcodemaster!$A:$J,3,0)</f>
        <v>B</v>
      </c>
      <c r="BF431" t="e">
        <f>VLOOKUP(AM431,#REF!,14,0)</f>
        <v>#REF!</v>
      </c>
      <c r="BG431" t="e">
        <f>VLOOKUP(AM431,#REF!,15,0)</f>
        <v>#REF!</v>
      </c>
      <c r="BH431" t="str">
        <f t="shared" si="189"/>
        <v>nori.ogata@oracle.com</v>
      </c>
      <c r="BI431" s="95">
        <f t="shared" si="190"/>
        <v>43252</v>
      </c>
      <c r="BJ431" t="str">
        <f t="shared" si="191"/>
        <v>C</v>
      </c>
      <c r="BK431" t="str">
        <f t="shared" si="192"/>
        <v>JP-Tokyo-OAC</v>
      </c>
      <c r="BL431" t="str">
        <f t="shared" si="193"/>
        <v>-</v>
      </c>
      <c r="BM431" t="str">
        <f t="shared" si="194"/>
        <v>ｵｶﾞﾀ ﾉﾘﾖｼ</v>
      </c>
      <c r="BN431" t="str">
        <f t="shared" si="195"/>
        <v>Nori Ogata</v>
      </c>
      <c r="BO431" s="164">
        <f t="shared" si="196"/>
        <v>0</v>
      </c>
      <c r="BP431" t="str">
        <f t="shared" si="197"/>
        <v>おがた のりよし</v>
      </c>
      <c r="BQ431" t="e">
        <f>VLOOKUP(AM431,#REF!,12,0)</f>
        <v>#REF!</v>
      </c>
      <c r="BS431" s="173" t="str">
        <f t="shared" si="198"/>
        <v>Y</v>
      </c>
      <c r="BT431" s="173" t="str">
        <f t="shared" si="198"/>
        <v/>
      </c>
      <c r="BU431" s="173" t="str">
        <f t="shared" si="198"/>
        <v/>
      </c>
      <c r="BV431" s="173" t="str">
        <f t="shared" si="180"/>
        <v/>
      </c>
      <c r="BW431" s="173" t="e">
        <f t="shared" si="199"/>
        <v>#REF!</v>
      </c>
      <c r="BX431" s="173" t="str">
        <f t="shared" si="200"/>
        <v>Y</v>
      </c>
      <c r="BY431" s="174">
        <f t="shared" si="201"/>
        <v>1032853</v>
      </c>
      <c r="BZ431" t="str">
        <f t="shared" si="202"/>
        <v>nori.ogata@oracle.com</v>
      </c>
      <c r="CA431" s="214">
        <f t="shared" si="203"/>
        <v>43574</v>
      </c>
      <c r="CB431">
        <f t="shared" si="204"/>
        <v>506225</v>
      </c>
      <c r="CC431" t="e">
        <f t="shared" si="205"/>
        <v>#REF!</v>
      </c>
      <c r="CD431" t="e">
        <f t="shared" si="181"/>
        <v>#REF!</v>
      </c>
      <c r="CE431" t="str">
        <f t="shared" si="206"/>
        <v>JPBG  - Oracle Corporation Japan</v>
      </c>
      <c r="CF431" t="str">
        <f t="shared" si="207"/>
        <v/>
      </c>
      <c r="CG431" t="str">
        <f t="shared" si="208"/>
        <v/>
      </c>
    </row>
    <row r="432" spans="1:85">
      <c r="A432" t="s">
        <v>51</v>
      </c>
      <c r="B432">
        <v>3639</v>
      </c>
      <c r="C432" t="s">
        <v>3050</v>
      </c>
      <c r="D432" t="s">
        <v>2953</v>
      </c>
      <c r="E432" t="s">
        <v>54</v>
      </c>
      <c r="F432" t="s">
        <v>2060</v>
      </c>
      <c r="G432" t="s">
        <v>2954</v>
      </c>
      <c r="H432" t="s">
        <v>2954</v>
      </c>
      <c r="I432" t="s">
        <v>55</v>
      </c>
      <c r="J432" t="s">
        <v>2062</v>
      </c>
      <c r="K432" t="s">
        <v>2956</v>
      </c>
      <c r="L432" t="s">
        <v>2956</v>
      </c>
      <c r="M432" s="217">
        <v>506205</v>
      </c>
      <c r="N432" t="s">
        <v>123</v>
      </c>
      <c r="O432" t="s">
        <v>124</v>
      </c>
      <c r="P432" t="str">
        <f t="shared" si="182"/>
        <v>5</v>
      </c>
      <c r="Q432">
        <v>20515</v>
      </c>
      <c r="R432" t="s">
        <v>432</v>
      </c>
      <c r="S432" t="s">
        <v>433</v>
      </c>
      <c r="T432" t="s">
        <v>368</v>
      </c>
      <c r="U432" t="s">
        <v>61</v>
      </c>
      <c r="V432">
        <v>5079</v>
      </c>
      <c r="W432" t="s">
        <v>2952</v>
      </c>
      <c r="X432" t="s">
        <v>3051</v>
      </c>
      <c r="Y432" s="95">
        <v>39494</v>
      </c>
      <c r="Z432" t="s">
        <v>63</v>
      </c>
      <c r="AA432" t="s">
        <v>118</v>
      </c>
      <c r="AB432" t="s">
        <v>162</v>
      </c>
      <c r="AC432" t="s">
        <v>4579</v>
      </c>
      <c r="AD432" t="s">
        <v>3053</v>
      </c>
      <c r="AF432" t="s">
        <v>3054</v>
      </c>
      <c r="AG432" t="s">
        <v>2962</v>
      </c>
      <c r="AI432" s="146" t="e">
        <v>#N/A</v>
      </c>
      <c r="AJ432" t="str">
        <f t="shared" si="183"/>
        <v>Active</v>
      </c>
      <c r="AK432">
        <f t="shared" si="184"/>
        <v>3639</v>
      </c>
      <c r="AL432" t="str">
        <f t="shared" si="185"/>
        <v>石井 敏弘</v>
      </c>
      <c r="AM432" s="155" t="e">
        <f>+VLOOKUP($AK432,#REF!,3,0)</f>
        <v>#REF!</v>
      </c>
      <c r="AN432" t="e">
        <f t="shared" si="186"/>
        <v>#REF!</v>
      </c>
      <c r="AO432" s="154" t="s">
        <v>54</v>
      </c>
      <c r="AP432" t="e">
        <f>VLOOKUP(AM432,#REF!,2,0)</f>
        <v>#REF!</v>
      </c>
      <c r="AQ432" t="e">
        <f>VLOOKUP(AM432,#REF!,3,0)</f>
        <v>#REF!</v>
      </c>
      <c r="AR432" t="e">
        <f>VLOOKUP(AM432,#REF!,4,0)</f>
        <v>#REF!</v>
      </c>
      <c r="AS432" t="str">
        <f t="shared" si="179"/>
        <v>Oracle Consulting Services</v>
      </c>
      <c r="AT432" t="e">
        <f>VLOOKUP(AM432,#REF!,6,0)</f>
        <v>#REF!</v>
      </c>
      <c r="AU432" t="e">
        <f>VLOOKUP(AM432,#REF!,7,0)</f>
        <v>#REF!</v>
      </c>
      <c r="AV432" t="e">
        <f>VLOOKUP(AM432,#REF!,8,0)</f>
        <v>#REF!</v>
      </c>
      <c r="AW432" s="155">
        <v>506225</v>
      </c>
      <c r="AX432" t="str">
        <f>VLOOKUP($BA432,Jobcodemaster!$A:$J,4,0)</f>
        <v>IC3</v>
      </c>
      <c r="AY432" t="str">
        <f>VLOOKUP($BA432,Jobcodemaster!$A:$J,5,0)</f>
        <v>L5</v>
      </c>
      <c r="AZ432" t="str">
        <f t="shared" si="187"/>
        <v>5</v>
      </c>
      <c r="BA432" s="155">
        <f t="shared" si="188"/>
        <v>20515</v>
      </c>
      <c r="BB432" t="str">
        <f>VLOOKUP($BA432,Jobcodemaster!$A:$J,7,0)</f>
        <v>20515.Principal Consultant - IC3</v>
      </c>
      <c r="BC432" t="str">
        <f>VLOOKUP($BA432,Jobcodemaster!$A:$J,9,0)</f>
        <v>Principal Consultant</v>
      </c>
      <c r="BD432" t="str">
        <f>VLOOKUP($BA432,Jobcodemaster!$A:$J,2,0)</f>
        <v>Delivery</v>
      </c>
      <c r="BE432" t="str">
        <f>VLOOKUP($BA432,Jobcodemaster!$A:$J,3,0)</f>
        <v>B</v>
      </c>
      <c r="BF432" t="e">
        <f>VLOOKUP(AM432,#REF!,14,0)</f>
        <v>#REF!</v>
      </c>
      <c r="BG432" t="e">
        <f>VLOOKUP(AM432,#REF!,15,0)</f>
        <v>#REF!</v>
      </c>
      <c r="BH432" t="str">
        <f t="shared" si="189"/>
        <v>toshihiro.ishii@oracle.com</v>
      </c>
      <c r="BI432" s="95">
        <f t="shared" si="190"/>
        <v>39494</v>
      </c>
      <c r="BJ432" t="str">
        <f t="shared" si="191"/>
        <v>C</v>
      </c>
      <c r="BK432" t="str">
        <f t="shared" si="192"/>
        <v>JP-Tokyo-Akasaka Office</v>
      </c>
      <c r="BL432" t="str">
        <f t="shared" si="193"/>
        <v>ACB</v>
      </c>
      <c r="BM432" t="str">
        <f t="shared" si="194"/>
        <v>ｲｼｲ ﾄｼﾋﾛ</v>
      </c>
      <c r="BN432" t="str">
        <f t="shared" si="195"/>
        <v>Toshihiro Ishii</v>
      </c>
      <c r="BO432" s="164">
        <f t="shared" si="196"/>
        <v>0</v>
      </c>
      <c r="BP432" t="str">
        <f t="shared" si="197"/>
        <v>いしい としひろ</v>
      </c>
      <c r="BQ432" t="e">
        <f>VLOOKUP(AM432,#REF!,12,0)</f>
        <v>#REF!</v>
      </c>
      <c r="BS432" s="173" t="str">
        <f t="shared" si="198"/>
        <v>Y</v>
      </c>
      <c r="BT432" s="173" t="str">
        <f t="shared" si="198"/>
        <v/>
      </c>
      <c r="BU432" s="173" t="str">
        <f t="shared" si="198"/>
        <v/>
      </c>
      <c r="BV432" s="173" t="str">
        <f t="shared" si="180"/>
        <v/>
      </c>
      <c r="BW432" s="173" t="e">
        <f t="shared" si="199"/>
        <v>#REF!</v>
      </c>
      <c r="BX432" s="173" t="str">
        <f t="shared" si="200"/>
        <v>Y</v>
      </c>
      <c r="BY432" s="174">
        <f t="shared" si="201"/>
        <v>3639</v>
      </c>
      <c r="BZ432" t="str">
        <f t="shared" si="202"/>
        <v>toshihiro.ishii@oracle.com</v>
      </c>
      <c r="CA432" s="214">
        <f t="shared" si="203"/>
        <v>43574</v>
      </c>
      <c r="CB432">
        <f t="shared" si="204"/>
        <v>506225</v>
      </c>
      <c r="CC432" t="e">
        <f t="shared" si="205"/>
        <v>#REF!</v>
      </c>
      <c r="CD432" t="e">
        <f t="shared" si="181"/>
        <v>#REF!</v>
      </c>
      <c r="CE432" t="str">
        <f t="shared" si="206"/>
        <v>JPBG  - Oracle Corporation Japan</v>
      </c>
      <c r="CF432" t="str">
        <f t="shared" si="207"/>
        <v/>
      </c>
      <c r="CG432" t="str">
        <f t="shared" si="208"/>
        <v/>
      </c>
    </row>
    <row r="433" spans="1:85">
      <c r="A433" t="s">
        <v>51</v>
      </c>
      <c r="B433">
        <v>5074</v>
      </c>
      <c r="C433" t="s">
        <v>3056</v>
      </c>
      <c r="D433" t="s">
        <v>2953</v>
      </c>
      <c r="E433" t="s">
        <v>54</v>
      </c>
      <c r="F433" t="s">
        <v>2060</v>
      </c>
      <c r="G433" t="s">
        <v>2954</v>
      </c>
      <c r="H433" t="s">
        <v>2954</v>
      </c>
      <c r="I433" t="s">
        <v>55</v>
      </c>
      <c r="J433" t="s">
        <v>2062</v>
      </c>
      <c r="K433" t="s">
        <v>2956</v>
      </c>
      <c r="L433" t="s">
        <v>2956</v>
      </c>
      <c r="M433" s="217">
        <v>506205</v>
      </c>
      <c r="N433" t="s">
        <v>123</v>
      </c>
      <c r="O433" t="s">
        <v>124</v>
      </c>
      <c r="P433" t="str">
        <f t="shared" si="182"/>
        <v>5</v>
      </c>
      <c r="Q433">
        <v>20515</v>
      </c>
      <c r="R433" t="s">
        <v>432</v>
      </c>
      <c r="S433" t="s">
        <v>433</v>
      </c>
      <c r="T433" t="s">
        <v>368</v>
      </c>
      <c r="U433" t="s">
        <v>61</v>
      </c>
      <c r="V433">
        <v>5079</v>
      </c>
      <c r="W433" t="s">
        <v>2952</v>
      </c>
      <c r="X433" t="s">
        <v>3057</v>
      </c>
      <c r="Y433" s="95">
        <v>38718</v>
      </c>
      <c r="Z433" t="s">
        <v>63</v>
      </c>
      <c r="AA433" t="s">
        <v>118</v>
      </c>
      <c r="AB433" t="s">
        <v>162</v>
      </c>
      <c r="AC433" t="s">
        <v>4580</v>
      </c>
      <c r="AD433" t="s">
        <v>3059</v>
      </c>
      <c r="AF433" t="s">
        <v>3060</v>
      </c>
      <c r="AG433" t="s">
        <v>2962</v>
      </c>
      <c r="AI433" s="146" t="e">
        <v>#N/A</v>
      </c>
      <c r="AJ433" t="str">
        <f t="shared" si="183"/>
        <v>Active</v>
      </c>
      <c r="AK433">
        <f t="shared" si="184"/>
        <v>5074</v>
      </c>
      <c r="AL433" t="str">
        <f t="shared" si="185"/>
        <v>川口 浩</v>
      </c>
      <c r="AM433" s="155" t="e">
        <f>+VLOOKUP($AK433,#REF!,3,0)</f>
        <v>#REF!</v>
      </c>
      <c r="AN433" t="e">
        <f t="shared" si="186"/>
        <v>#REF!</v>
      </c>
      <c r="AO433" s="154" t="s">
        <v>54</v>
      </c>
      <c r="AP433" t="e">
        <f>VLOOKUP(AM433,#REF!,2,0)</f>
        <v>#REF!</v>
      </c>
      <c r="AQ433" t="e">
        <f>VLOOKUP(AM433,#REF!,3,0)</f>
        <v>#REF!</v>
      </c>
      <c r="AR433" t="e">
        <f>VLOOKUP(AM433,#REF!,4,0)</f>
        <v>#REF!</v>
      </c>
      <c r="AS433" t="str">
        <f t="shared" si="179"/>
        <v>Oracle Consulting Services</v>
      </c>
      <c r="AT433" t="e">
        <f>VLOOKUP(AM433,#REF!,6,0)</f>
        <v>#REF!</v>
      </c>
      <c r="AU433" t="e">
        <f>VLOOKUP(AM433,#REF!,7,0)</f>
        <v>#REF!</v>
      </c>
      <c r="AV433" t="e">
        <f>VLOOKUP(AM433,#REF!,8,0)</f>
        <v>#REF!</v>
      </c>
      <c r="AW433" s="155">
        <v>506225</v>
      </c>
      <c r="AX433" t="str">
        <f>VLOOKUP($BA433,Jobcodemaster!$A:$J,4,0)</f>
        <v>IC3</v>
      </c>
      <c r="AY433" t="str">
        <f>VLOOKUP($BA433,Jobcodemaster!$A:$J,5,0)</f>
        <v>L5</v>
      </c>
      <c r="AZ433" t="str">
        <f t="shared" si="187"/>
        <v>5</v>
      </c>
      <c r="BA433" s="155">
        <f t="shared" si="188"/>
        <v>20515</v>
      </c>
      <c r="BB433" t="str">
        <f>VLOOKUP($BA433,Jobcodemaster!$A:$J,7,0)</f>
        <v>20515.Principal Consultant - IC3</v>
      </c>
      <c r="BC433" t="str">
        <f>VLOOKUP($BA433,Jobcodemaster!$A:$J,9,0)</f>
        <v>Principal Consultant</v>
      </c>
      <c r="BD433" t="str">
        <f>VLOOKUP($BA433,Jobcodemaster!$A:$J,2,0)</f>
        <v>Delivery</v>
      </c>
      <c r="BE433" t="str">
        <f>VLOOKUP($BA433,Jobcodemaster!$A:$J,3,0)</f>
        <v>B</v>
      </c>
      <c r="BF433" t="e">
        <f>VLOOKUP(AM433,#REF!,14,0)</f>
        <v>#REF!</v>
      </c>
      <c r="BG433" t="e">
        <f>VLOOKUP(AM433,#REF!,15,0)</f>
        <v>#REF!</v>
      </c>
      <c r="BH433" t="str">
        <f t="shared" si="189"/>
        <v>hiroshi.kawaguchi@oracle.com</v>
      </c>
      <c r="BI433" s="95">
        <f t="shared" si="190"/>
        <v>38718</v>
      </c>
      <c r="BJ433" t="str">
        <f t="shared" si="191"/>
        <v>C</v>
      </c>
      <c r="BK433" t="str">
        <f t="shared" si="192"/>
        <v>JP-Tokyo-Akasaka Office</v>
      </c>
      <c r="BL433" t="str">
        <f t="shared" si="193"/>
        <v>ACB</v>
      </c>
      <c r="BM433" t="str">
        <f t="shared" si="194"/>
        <v>ｶﾜｸﾞﾁ ﾋﾛｼ</v>
      </c>
      <c r="BN433" t="str">
        <f t="shared" si="195"/>
        <v>Hiroshi Kawaguchi</v>
      </c>
      <c r="BO433" s="164">
        <f t="shared" si="196"/>
        <v>0</v>
      </c>
      <c r="BP433" t="str">
        <f t="shared" si="197"/>
        <v>かわぐち ひろし</v>
      </c>
      <c r="BQ433" t="e">
        <f>VLOOKUP(AM433,#REF!,12,0)</f>
        <v>#REF!</v>
      </c>
      <c r="BS433" s="173" t="str">
        <f t="shared" si="198"/>
        <v>Y</v>
      </c>
      <c r="BT433" s="173" t="str">
        <f t="shared" si="198"/>
        <v/>
      </c>
      <c r="BU433" s="173" t="str">
        <f t="shared" si="198"/>
        <v/>
      </c>
      <c r="BV433" s="173" t="str">
        <f t="shared" si="180"/>
        <v/>
      </c>
      <c r="BW433" s="173" t="e">
        <f t="shared" si="199"/>
        <v>#REF!</v>
      </c>
      <c r="BX433" s="173" t="str">
        <f t="shared" si="200"/>
        <v>Y</v>
      </c>
      <c r="BY433" s="174">
        <f t="shared" si="201"/>
        <v>5074</v>
      </c>
      <c r="BZ433" t="str">
        <f t="shared" si="202"/>
        <v>hiroshi.kawaguchi@oracle.com</v>
      </c>
      <c r="CA433" s="214">
        <f t="shared" si="203"/>
        <v>43574</v>
      </c>
      <c r="CB433">
        <f t="shared" si="204"/>
        <v>506225</v>
      </c>
      <c r="CC433" t="e">
        <f t="shared" si="205"/>
        <v>#REF!</v>
      </c>
      <c r="CD433" t="e">
        <f t="shared" si="181"/>
        <v>#REF!</v>
      </c>
      <c r="CE433" t="str">
        <f t="shared" si="206"/>
        <v>JPBG  - Oracle Corporation Japan</v>
      </c>
      <c r="CF433" t="str">
        <f t="shared" si="207"/>
        <v/>
      </c>
      <c r="CG433" t="str">
        <f t="shared" si="208"/>
        <v/>
      </c>
    </row>
    <row r="434" spans="1:85">
      <c r="A434" t="s">
        <v>51</v>
      </c>
      <c r="B434">
        <v>3333</v>
      </c>
      <c r="C434" t="s">
        <v>3062</v>
      </c>
      <c r="D434" t="s">
        <v>2953</v>
      </c>
      <c r="E434" t="s">
        <v>54</v>
      </c>
      <c r="F434" t="s">
        <v>2060</v>
      </c>
      <c r="G434" t="s">
        <v>2954</v>
      </c>
      <c r="H434" t="s">
        <v>2954</v>
      </c>
      <c r="I434" t="s">
        <v>55</v>
      </c>
      <c r="J434" t="s">
        <v>2062</v>
      </c>
      <c r="K434" t="s">
        <v>2956</v>
      </c>
      <c r="L434" t="s">
        <v>2956</v>
      </c>
      <c r="M434" s="217">
        <v>506205</v>
      </c>
      <c r="N434" t="s">
        <v>273</v>
      </c>
      <c r="O434" t="s">
        <v>274</v>
      </c>
      <c r="P434" t="str">
        <f t="shared" si="182"/>
        <v>4</v>
      </c>
      <c r="Q434">
        <v>20410</v>
      </c>
      <c r="R434" t="s">
        <v>542</v>
      </c>
      <c r="S434" t="s">
        <v>543</v>
      </c>
      <c r="T434" t="s">
        <v>368</v>
      </c>
      <c r="U434" t="s">
        <v>61</v>
      </c>
      <c r="V434">
        <v>5079</v>
      </c>
      <c r="W434" t="s">
        <v>2952</v>
      </c>
      <c r="X434" t="s">
        <v>3063</v>
      </c>
      <c r="Y434" s="95">
        <v>39173</v>
      </c>
      <c r="Z434" t="s">
        <v>201</v>
      </c>
      <c r="AA434" t="s">
        <v>118</v>
      </c>
      <c r="AB434" t="s">
        <v>162</v>
      </c>
      <c r="AC434" t="s">
        <v>4581</v>
      </c>
      <c r="AD434" t="s">
        <v>3065</v>
      </c>
      <c r="AF434" t="s">
        <v>3066</v>
      </c>
      <c r="AG434" t="s">
        <v>2962</v>
      </c>
      <c r="AI434" s="146" t="e">
        <v>#N/A</v>
      </c>
      <c r="AJ434" t="str">
        <f t="shared" si="183"/>
        <v>Active</v>
      </c>
      <c r="AK434">
        <f t="shared" si="184"/>
        <v>3333</v>
      </c>
      <c r="AL434" t="str">
        <f t="shared" si="185"/>
        <v>沢田 健太</v>
      </c>
      <c r="AM434" s="155" t="e">
        <f>+VLOOKUP($AK434,#REF!,3,0)</f>
        <v>#REF!</v>
      </c>
      <c r="AN434" t="e">
        <f t="shared" si="186"/>
        <v>#REF!</v>
      </c>
      <c r="AO434" s="154" t="s">
        <v>54</v>
      </c>
      <c r="AP434" t="e">
        <f>VLOOKUP(AM434,#REF!,2,0)</f>
        <v>#REF!</v>
      </c>
      <c r="AQ434" t="e">
        <f>VLOOKUP(AM434,#REF!,3,0)</f>
        <v>#REF!</v>
      </c>
      <c r="AR434" t="e">
        <f>VLOOKUP(AM434,#REF!,4,0)</f>
        <v>#REF!</v>
      </c>
      <c r="AS434" t="str">
        <f t="shared" si="179"/>
        <v>Oracle Consulting Services</v>
      </c>
      <c r="AT434" t="e">
        <f>VLOOKUP(AM434,#REF!,6,0)</f>
        <v>#REF!</v>
      </c>
      <c r="AU434" t="e">
        <f>VLOOKUP(AM434,#REF!,7,0)</f>
        <v>#REF!</v>
      </c>
      <c r="AV434" t="e">
        <f>VLOOKUP(AM434,#REF!,8,0)</f>
        <v>#REF!</v>
      </c>
      <c r="AW434" s="155">
        <v>506225</v>
      </c>
      <c r="AX434" t="str">
        <f>VLOOKUP($BA434,Jobcodemaster!$A:$J,4,0)</f>
        <v>IC2</v>
      </c>
      <c r="AY434" t="str">
        <f>VLOOKUP($BA434,Jobcodemaster!$A:$J,5,0)</f>
        <v>L4</v>
      </c>
      <c r="AZ434" t="str">
        <f t="shared" si="187"/>
        <v>4</v>
      </c>
      <c r="BA434" s="155">
        <f t="shared" si="188"/>
        <v>20410</v>
      </c>
      <c r="BB434" t="str">
        <f>VLOOKUP($BA434,Jobcodemaster!$A:$J,7,0)</f>
        <v>20410.Senior Consultant - IC2</v>
      </c>
      <c r="BC434" t="str">
        <f>VLOOKUP($BA434,Jobcodemaster!$A:$J,9,0)</f>
        <v>Senior Consultant</v>
      </c>
      <c r="BD434" t="str">
        <f>VLOOKUP($BA434,Jobcodemaster!$A:$J,2,0)</f>
        <v>Delivery</v>
      </c>
      <c r="BE434" t="str">
        <f>VLOOKUP($BA434,Jobcodemaster!$A:$J,3,0)</f>
        <v>B</v>
      </c>
      <c r="BF434" t="e">
        <f>VLOOKUP(AM434,#REF!,14,0)</f>
        <v>#REF!</v>
      </c>
      <c r="BG434" t="e">
        <f>VLOOKUP(AM434,#REF!,15,0)</f>
        <v>#REF!</v>
      </c>
      <c r="BH434" t="str">
        <f t="shared" si="189"/>
        <v>kenta.sawada@oracle.com</v>
      </c>
      <c r="BI434" s="95">
        <f t="shared" si="190"/>
        <v>39173</v>
      </c>
      <c r="BJ434" t="str">
        <f t="shared" si="191"/>
        <v>NG</v>
      </c>
      <c r="BK434" t="str">
        <f t="shared" si="192"/>
        <v>JP-Tokyo-Akasaka Office</v>
      </c>
      <c r="BL434" t="str">
        <f t="shared" si="193"/>
        <v>ACB</v>
      </c>
      <c r="BM434" t="str">
        <f t="shared" si="194"/>
        <v>ｻﾜﾀﾞ ｹﾝﾀ</v>
      </c>
      <c r="BN434" t="str">
        <f t="shared" si="195"/>
        <v>Kenta Sawada</v>
      </c>
      <c r="BO434" s="164">
        <f t="shared" si="196"/>
        <v>0</v>
      </c>
      <c r="BP434" t="str">
        <f t="shared" si="197"/>
        <v>さわだ けんた</v>
      </c>
      <c r="BQ434" t="e">
        <f>VLOOKUP(AM434,#REF!,12,0)</f>
        <v>#REF!</v>
      </c>
      <c r="BS434" s="173" t="str">
        <f t="shared" si="198"/>
        <v>Y</v>
      </c>
      <c r="BT434" s="173" t="str">
        <f t="shared" si="198"/>
        <v/>
      </c>
      <c r="BU434" s="173" t="str">
        <f t="shared" si="198"/>
        <v/>
      </c>
      <c r="BV434" s="173" t="str">
        <f t="shared" si="180"/>
        <v/>
      </c>
      <c r="BW434" s="173" t="e">
        <f t="shared" si="199"/>
        <v>#REF!</v>
      </c>
      <c r="BX434" s="173" t="str">
        <f t="shared" si="200"/>
        <v>Y</v>
      </c>
      <c r="BY434" s="174">
        <f t="shared" si="201"/>
        <v>3333</v>
      </c>
      <c r="BZ434" t="str">
        <f t="shared" si="202"/>
        <v>kenta.sawada@oracle.com</v>
      </c>
      <c r="CA434" s="214">
        <f t="shared" si="203"/>
        <v>43574</v>
      </c>
      <c r="CB434">
        <f t="shared" si="204"/>
        <v>506225</v>
      </c>
      <c r="CC434" t="e">
        <f t="shared" si="205"/>
        <v>#REF!</v>
      </c>
      <c r="CD434" t="e">
        <f t="shared" si="181"/>
        <v>#REF!</v>
      </c>
      <c r="CE434" t="str">
        <f t="shared" si="206"/>
        <v>JPBG  - Oracle Corporation Japan</v>
      </c>
      <c r="CF434" t="str">
        <f t="shared" si="207"/>
        <v/>
      </c>
      <c r="CG434" t="str">
        <f t="shared" si="208"/>
        <v/>
      </c>
    </row>
    <row r="435" spans="1:85">
      <c r="A435" t="s">
        <v>51</v>
      </c>
      <c r="B435">
        <v>509155</v>
      </c>
      <c r="C435" t="s">
        <v>3068</v>
      </c>
      <c r="D435" t="s">
        <v>3069</v>
      </c>
      <c r="E435" t="s">
        <v>54</v>
      </c>
      <c r="F435" t="s">
        <v>2060</v>
      </c>
      <c r="G435" t="s">
        <v>3070</v>
      </c>
      <c r="H435" t="s">
        <v>3070</v>
      </c>
      <c r="I435" t="s">
        <v>55</v>
      </c>
      <c r="J435" t="s">
        <v>2062</v>
      </c>
      <c r="K435" t="s">
        <v>3072</v>
      </c>
      <c r="L435" t="s">
        <v>3072</v>
      </c>
      <c r="M435" s="217">
        <v>506225</v>
      </c>
      <c r="N435" t="s">
        <v>197</v>
      </c>
      <c r="O435" t="s">
        <v>170</v>
      </c>
      <c r="P435" t="str">
        <f t="shared" si="182"/>
        <v>7</v>
      </c>
      <c r="Q435">
        <v>21110</v>
      </c>
      <c r="R435" t="s">
        <v>496</v>
      </c>
      <c r="S435" t="s">
        <v>497</v>
      </c>
      <c r="T435" t="s">
        <v>60</v>
      </c>
      <c r="U435" t="s">
        <v>61</v>
      </c>
      <c r="V435">
        <v>1082126</v>
      </c>
      <c r="W435" t="s">
        <v>2058</v>
      </c>
      <c r="X435" t="s">
        <v>3074</v>
      </c>
      <c r="Y435" s="95">
        <v>43262</v>
      </c>
      <c r="Z435" t="s">
        <v>63</v>
      </c>
      <c r="AA435" t="s">
        <v>64</v>
      </c>
      <c r="AB435" t="s">
        <v>119</v>
      </c>
      <c r="AC435" t="s">
        <v>4582</v>
      </c>
      <c r="AD435" t="s">
        <v>3076</v>
      </c>
      <c r="AE435" t="s">
        <v>67</v>
      </c>
      <c r="AF435" t="s">
        <v>3077</v>
      </c>
      <c r="AG435" t="s">
        <v>3078</v>
      </c>
      <c r="AI435" s="146" t="e">
        <v>#N/A</v>
      </c>
      <c r="AJ435" t="str">
        <f t="shared" si="183"/>
        <v>Active</v>
      </c>
      <c r="AK435">
        <f t="shared" si="184"/>
        <v>509155</v>
      </c>
      <c r="AL435" t="str">
        <f t="shared" si="185"/>
        <v>横山 武史</v>
      </c>
      <c r="AM435" s="155" t="e">
        <f>+VLOOKUP($AK435,#REF!,3,0)</f>
        <v>#REF!</v>
      </c>
      <c r="AN435" t="e">
        <f t="shared" si="186"/>
        <v>#REF!</v>
      </c>
      <c r="AO435" s="154" t="s">
        <v>54</v>
      </c>
      <c r="AP435" t="e">
        <f>VLOOKUP(AM435,#REF!,2,0)</f>
        <v>#REF!</v>
      </c>
      <c r="AQ435" t="e">
        <f>VLOOKUP(AM435,#REF!,3,0)</f>
        <v>#REF!</v>
      </c>
      <c r="AR435" t="e">
        <f>VLOOKUP(AM435,#REF!,4,0)</f>
        <v>#REF!</v>
      </c>
      <c r="AS435" t="str">
        <f t="shared" si="179"/>
        <v>Oracle Consulting Services</v>
      </c>
      <c r="AT435" t="e">
        <f>VLOOKUP(AM435,#REF!,6,0)</f>
        <v>#REF!</v>
      </c>
      <c r="AU435" t="e">
        <f>VLOOKUP(AM435,#REF!,7,0)</f>
        <v>#REF!</v>
      </c>
      <c r="AV435" t="e">
        <f>VLOOKUP(AM435,#REF!,8,0)</f>
        <v>#REF!</v>
      </c>
      <c r="AW435" s="155">
        <v>506205</v>
      </c>
      <c r="AX435" t="str">
        <f>VLOOKUP($BA435,Jobcodemaster!$A:$J,4,0)</f>
        <v>M3</v>
      </c>
      <c r="AY435" t="str">
        <f>VLOOKUP($BA435,Jobcodemaster!$A:$J,5,0)</f>
        <v>L7</v>
      </c>
      <c r="AZ435" t="str">
        <f t="shared" si="187"/>
        <v>7</v>
      </c>
      <c r="BA435" s="155">
        <f t="shared" si="188"/>
        <v>21110</v>
      </c>
      <c r="BB435" t="str">
        <f>VLOOKUP($BA435,Jobcodemaster!$A:$J,7,0)</f>
        <v>21110.Consulting Practice Manager - M3</v>
      </c>
      <c r="BC435" t="str">
        <f>VLOOKUP($BA435,Jobcodemaster!$A:$J,9,0)</f>
        <v>Consulting Practice Manager</v>
      </c>
      <c r="BD435" t="str">
        <f>VLOOKUP($BA435,Jobcodemaster!$A:$J,2,0)</f>
        <v>Practice</v>
      </c>
      <c r="BE435" t="str">
        <f>VLOOKUP($BA435,Jobcodemaster!$A:$J,3,0)</f>
        <v>B</v>
      </c>
      <c r="BF435" t="e">
        <f>VLOOKUP(AM435,#REF!,14,0)</f>
        <v>#REF!</v>
      </c>
      <c r="BG435" t="e">
        <f>VLOOKUP(AM435,#REF!,15,0)</f>
        <v>#REF!</v>
      </c>
      <c r="BH435" t="str">
        <f t="shared" si="189"/>
        <v>takeshi.yokoyama@oracle.com</v>
      </c>
      <c r="BI435" s="95">
        <f t="shared" si="190"/>
        <v>43262</v>
      </c>
      <c r="BJ435" t="str">
        <f t="shared" si="191"/>
        <v>C</v>
      </c>
      <c r="BK435" t="str">
        <f t="shared" si="192"/>
        <v>JP-Tokyo-OAC</v>
      </c>
      <c r="BL435" t="str">
        <f t="shared" si="193"/>
        <v>OAC</v>
      </c>
      <c r="BM435" t="str">
        <f t="shared" si="194"/>
        <v>ﾖｺﾔﾏ ﾀｹｼ</v>
      </c>
      <c r="BN435" t="str">
        <f t="shared" si="195"/>
        <v>Takeshi Yokoyama</v>
      </c>
      <c r="BO435" s="164" t="str">
        <f t="shared" si="196"/>
        <v>Y</v>
      </c>
      <c r="BP435" t="str">
        <f t="shared" si="197"/>
        <v>よこやま たけし</v>
      </c>
      <c r="BQ435" t="e">
        <f>VLOOKUP(AM435,#REF!,12,0)</f>
        <v>#REF!</v>
      </c>
      <c r="BS435" s="173" t="str">
        <f t="shared" si="198"/>
        <v>Y</v>
      </c>
      <c r="BT435" s="173" t="str">
        <f t="shared" si="198"/>
        <v/>
      </c>
      <c r="BU435" s="173" t="str">
        <f t="shared" si="198"/>
        <v/>
      </c>
      <c r="BV435" s="173" t="str">
        <f t="shared" si="180"/>
        <v/>
      </c>
      <c r="BW435" s="173" t="e">
        <f t="shared" si="199"/>
        <v>#REF!</v>
      </c>
      <c r="BX435" s="173" t="str">
        <f t="shared" si="200"/>
        <v>Y</v>
      </c>
      <c r="BY435" s="174">
        <f t="shared" si="201"/>
        <v>509155</v>
      </c>
      <c r="BZ435" t="str">
        <f t="shared" si="202"/>
        <v>takeshi.yokoyama@oracle.com</v>
      </c>
      <c r="CA435" s="214">
        <f t="shared" si="203"/>
        <v>43574</v>
      </c>
      <c r="CB435">
        <f t="shared" si="204"/>
        <v>506205</v>
      </c>
      <c r="CC435" t="e">
        <f t="shared" si="205"/>
        <v>#REF!</v>
      </c>
      <c r="CD435" t="e">
        <f t="shared" si="181"/>
        <v>#REF!</v>
      </c>
      <c r="CE435" t="str">
        <f t="shared" si="206"/>
        <v>JPBG  - Oracle Corporation Japan</v>
      </c>
      <c r="CF435" t="str">
        <f t="shared" si="207"/>
        <v/>
      </c>
      <c r="CG435" t="str">
        <f t="shared" si="208"/>
        <v/>
      </c>
    </row>
    <row r="436" spans="1:85">
      <c r="A436" t="s">
        <v>51</v>
      </c>
      <c r="B436">
        <v>743</v>
      </c>
      <c r="C436" t="s">
        <v>3080</v>
      </c>
      <c r="D436" t="s">
        <v>3069</v>
      </c>
      <c r="E436" t="s">
        <v>54</v>
      </c>
      <c r="F436" t="s">
        <v>2060</v>
      </c>
      <c r="G436" t="s">
        <v>3070</v>
      </c>
      <c r="H436" t="s">
        <v>3070</v>
      </c>
      <c r="I436" t="s">
        <v>55</v>
      </c>
      <c r="J436" t="s">
        <v>2062</v>
      </c>
      <c r="K436" t="s">
        <v>3072</v>
      </c>
      <c r="L436" t="s">
        <v>3072</v>
      </c>
      <c r="M436" s="217">
        <v>506225</v>
      </c>
      <c r="N436" t="s">
        <v>123</v>
      </c>
      <c r="O436" t="s">
        <v>158</v>
      </c>
      <c r="P436" t="str">
        <f t="shared" si="182"/>
        <v>6</v>
      </c>
      <c r="Q436">
        <v>20610</v>
      </c>
      <c r="R436" t="s">
        <v>590</v>
      </c>
      <c r="S436" t="s">
        <v>591</v>
      </c>
      <c r="T436" t="s">
        <v>368</v>
      </c>
      <c r="U436" t="s">
        <v>61</v>
      </c>
      <c r="V436">
        <v>509155</v>
      </c>
      <c r="W436" t="s">
        <v>3068</v>
      </c>
      <c r="X436" t="s">
        <v>3082</v>
      </c>
      <c r="Y436" s="95">
        <v>35156</v>
      </c>
      <c r="Z436" t="s">
        <v>201</v>
      </c>
      <c r="AA436" t="s">
        <v>909</v>
      </c>
      <c r="AB436" t="s">
        <v>910</v>
      </c>
      <c r="AC436" t="s">
        <v>4583</v>
      </c>
      <c r="AD436" t="s">
        <v>3084</v>
      </c>
      <c r="AF436" t="s">
        <v>3085</v>
      </c>
      <c r="AG436" t="s">
        <v>3078</v>
      </c>
      <c r="AI436" s="146" t="e">
        <v>#N/A</v>
      </c>
      <c r="AJ436" t="str">
        <f t="shared" si="183"/>
        <v>Active</v>
      </c>
      <c r="AK436">
        <f t="shared" si="184"/>
        <v>743</v>
      </c>
      <c r="AL436" t="str">
        <f t="shared" si="185"/>
        <v>鴻巣 英明</v>
      </c>
      <c r="AM436" s="155" t="e">
        <f>+VLOOKUP($AK436,#REF!,3,0)</f>
        <v>#REF!</v>
      </c>
      <c r="AN436" t="e">
        <f t="shared" si="186"/>
        <v>#REF!</v>
      </c>
      <c r="AO436" s="154" t="s">
        <v>54</v>
      </c>
      <c r="AP436" t="e">
        <f>VLOOKUP(AM436,#REF!,2,0)</f>
        <v>#REF!</v>
      </c>
      <c r="AQ436" t="e">
        <f>VLOOKUP(AM436,#REF!,3,0)</f>
        <v>#REF!</v>
      </c>
      <c r="AR436" t="e">
        <f>VLOOKUP(AM436,#REF!,4,0)</f>
        <v>#REF!</v>
      </c>
      <c r="AS436" t="str">
        <f t="shared" si="179"/>
        <v>Oracle Consulting Services</v>
      </c>
      <c r="AT436" t="e">
        <f>VLOOKUP(AM436,#REF!,6,0)</f>
        <v>#REF!</v>
      </c>
      <c r="AU436" t="e">
        <f>VLOOKUP(AM436,#REF!,7,0)</f>
        <v>#REF!</v>
      </c>
      <c r="AV436" t="e">
        <f>VLOOKUP(AM436,#REF!,8,0)</f>
        <v>#REF!</v>
      </c>
      <c r="AW436" s="155">
        <v>506205</v>
      </c>
      <c r="AX436" t="str">
        <f>VLOOKUP($BA436,Jobcodemaster!$A:$J,4,0)</f>
        <v>IC3</v>
      </c>
      <c r="AY436" t="str">
        <f>VLOOKUP($BA436,Jobcodemaster!$A:$J,5,0)</f>
        <v>L6</v>
      </c>
      <c r="AZ436" t="str">
        <f t="shared" si="187"/>
        <v>6</v>
      </c>
      <c r="BA436" s="155">
        <f t="shared" si="188"/>
        <v>20610</v>
      </c>
      <c r="BB436" t="str">
        <f>VLOOKUP($BA436,Jobcodemaster!$A:$J,7,0)</f>
        <v>20610.Senior Principal Consultant - IC3</v>
      </c>
      <c r="BC436" t="str">
        <f>VLOOKUP($BA436,Jobcodemaster!$A:$J,9,0)</f>
        <v>Senior Principal Consultant</v>
      </c>
      <c r="BD436" t="str">
        <f>VLOOKUP($BA436,Jobcodemaster!$A:$J,2,0)</f>
        <v>Delivery</v>
      </c>
      <c r="BE436" t="str">
        <f>VLOOKUP($BA436,Jobcodemaster!$A:$J,3,0)</f>
        <v>B</v>
      </c>
      <c r="BF436" t="e">
        <f>VLOOKUP(AM436,#REF!,14,0)</f>
        <v>#REF!</v>
      </c>
      <c r="BG436" t="e">
        <f>VLOOKUP(AM436,#REF!,15,0)</f>
        <v>#REF!</v>
      </c>
      <c r="BH436" t="str">
        <f t="shared" si="189"/>
        <v>eimei.konosu@oracle.com</v>
      </c>
      <c r="BI436" s="95">
        <f t="shared" si="190"/>
        <v>35156</v>
      </c>
      <c r="BJ436" t="str">
        <f t="shared" si="191"/>
        <v>NG</v>
      </c>
      <c r="BK436" t="str">
        <f t="shared" si="192"/>
        <v>JP-Osaka</v>
      </c>
      <c r="BL436" t="str">
        <f t="shared" si="193"/>
        <v>Osaka</v>
      </c>
      <c r="BM436" t="str">
        <f t="shared" si="194"/>
        <v>ｺｳﾉｽ ｴｲﾒｲ</v>
      </c>
      <c r="BN436" t="str">
        <f t="shared" si="195"/>
        <v>Eimei Konosu</v>
      </c>
      <c r="BO436" s="164">
        <f t="shared" si="196"/>
        <v>0</v>
      </c>
      <c r="BP436" t="str">
        <f t="shared" si="197"/>
        <v>こうのす えいめい</v>
      </c>
      <c r="BQ436" t="e">
        <f>VLOOKUP(AM436,#REF!,12,0)</f>
        <v>#REF!</v>
      </c>
      <c r="BS436" s="173" t="str">
        <f t="shared" si="198"/>
        <v>Y</v>
      </c>
      <c r="BT436" s="173" t="str">
        <f t="shared" si="198"/>
        <v/>
      </c>
      <c r="BU436" s="173" t="str">
        <f t="shared" si="198"/>
        <v/>
      </c>
      <c r="BV436" s="173" t="str">
        <f t="shared" si="180"/>
        <v/>
      </c>
      <c r="BW436" s="173" t="e">
        <f t="shared" si="199"/>
        <v>#REF!</v>
      </c>
      <c r="BX436" s="173" t="str">
        <f t="shared" si="200"/>
        <v>Y</v>
      </c>
      <c r="BY436" s="174">
        <f t="shared" si="201"/>
        <v>743</v>
      </c>
      <c r="BZ436" t="str">
        <f t="shared" si="202"/>
        <v>eimei.konosu@oracle.com</v>
      </c>
      <c r="CA436" s="214">
        <f t="shared" si="203"/>
        <v>43574</v>
      </c>
      <c r="CB436">
        <f t="shared" si="204"/>
        <v>506205</v>
      </c>
      <c r="CC436" t="e">
        <f t="shared" si="205"/>
        <v>#REF!</v>
      </c>
      <c r="CD436" t="e">
        <f t="shared" si="181"/>
        <v>#REF!</v>
      </c>
      <c r="CE436" t="str">
        <f t="shared" si="206"/>
        <v>JPBG  - Oracle Corporation Japan</v>
      </c>
      <c r="CF436" t="str">
        <f t="shared" si="207"/>
        <v/>
      </c>
      <c r="CG436" t="str">
        <f t="shared" si="208"/>
        <v/>
      </c>
    </row>
    <row r="437" spans="1:85">
      <c r="A437" t="s">
        <v>51</v>
      </c>
      <c r="B437">
        <v>938</v>
      </c>
      <c r="C437" t="s">
        <v>3087</v>
      </c>
      <c r="D437" t="s">
        <v>3069</v>
      </c>
      <c r="E437" t="s">
        <v>54</v>
      </c>
      <c r="F437" t="s">
        <v>2060</v>
      </c>
      <c r="G437" t="s">
        <v>3070</v>
      </c>
      <c r="H437" t="s">
        <v>3070</v>
      </c>
      <c r="I437" t="s">
        <v>55</v>
      </c>
      <c r="J437" t="s">
        <v>2062</v>
      </c>
      <c r="K437" t="s">
        <v>3072</v>
      </c>
      <c r="L437" t="s">
        <v>3072</v>
      </c>
      <c r="M437" s="217">
        <v>506225</v>
      </c>
      <c r="N437" t="s">
        <v>123</v>
      </c>
      <c r="O437" t="s">
        <v>158</v>
      </c>
      <c r="P437" t="str">
        <f t="shared" si="182"/>
        <v>6</v>
      </c>
      <c r="Q437">
        <v>20610</v>
      </c>
      <c r="R437" t="s">
        <v>590</v>
      </c>
      <c r="S437" t="s">
        <v>591</v>
      </c>
      <c r="T437" t="s">
        <v>368</v>
      </c>
      <c r="U437" t="s">
        <v>61</v>
      </c>
      <c r="V437">
        <v>509155</v>
      </c>
      <c r="W437" t="s">
        <v>3068</v>
      </c>
      <c r="X437" t="s">
        <v>3088</v>
      </c>
      <c r="Y437" s="95">
        <v>35339</v>
      </c>
      <c r="Z437" t="s">
        <v>63</v>
      </c>
      <c r="AA437" t="s">
        <v>909</v>
      </c>
      <c r="AB437" t="s">
        <v>910</v>
      </c>
      <c r="AC437" t="s">
        <v>4584</v>
      </c>
      <c r="AD437" t="s">
        <v>3090</v>
      </c>
      <c r="AF437" t="s">
        <v>3091</v>
      </c>
      <c r="AG437" t="s">
        <v>3078</v>
      </c>
      <c r="AI437" s="146" t="e">
        <v>#N/A</v>
      </c>
      <c r="AJ437" t="str">
        <f t="shared" si="183"/>
        <v>Active</v>
      </c>
      <c r="AK437">
        <f t="shared" si="184"/>
        <v>938</v>
      </c>
      <c r="AL437" t="str">
        <f t="shared" si="185"/>
        <v>永川 泰充</v>
      </c>
      <c r="AM437" s="155" t="e">
        <f>+VLOOKUP($AK437,#REF!,3,0)</f>
        <v>#REF!</v>
      </c>
      <c r="AN437" t="e">
        <f t="shared" si="186"/>
        <v>#REF!</v>
      </c>
      <c r="AO437" s="154" t="s">
        <v>54</v>
      </c>
      <c r="AP437" t="e">
        <f>VLOOKUP(AM437,#REF!,2,0)</f>
        <v>#REF!</v>
      </c>
      <c r="AQ437" t="e">
        <f>VLOOKUP(AM437,#REF!,3,0)</f>
        <v>#REF!</v>
      </c>
      <c r="AR437" t="e">
        <f>VLOOKUP(AM437,#REF!,4,0)</f>
        <v>#REF!</v>
      </c>
      <c r="AS437" t="str">
        <f t="shared" si="179"/>
        <v>Oracle Consulting Services</v>
      </c>
      <c r="AT437" t="e">
        <f>VLOOKUP(AM437,#REF!,6,0)</f>
        <v>#REF!</v>
      </c>
      <c r="AU437" t="e">
        <f>VLOOKUP(AM437,#REF!,7,0)</f>
        <v>#REF!</v>
      </c>
      <c r="AV437" t="e">
        <f>VLOOKUP(AM437,#REF!,8,0)</f>
        <v>#REF!</v>
      </c>
      <c r="AW437" s="155">
        <v>506205</v>
      </c>
      <c r="AX437" t="str">
        <f>VLOOKUP($BA437,Jobcodemaster!$A:$J,4,0)</f>
        <v>IC3</v>
      </c>
      <c r="AY437" t="str">
        <f>VLOOKUP($BA437,Jobcodemaster!$A:$J,5,0)</f>
        <v>L6</v>
      </c>
      <c r="AZ437" t="str">
        <f t="shared" si="187"/>
        <v>6</v>
      </c>
      <c r="BA437" s="155">
        <f t="shared" si="188"/>
        <v>20610</v>
      </c>
      <c r="BB437" t="str">
        <f>VLOOKUP($BA437,Jobcodemaster!$A:$J,7,0)</f>
        <v>20610.Senior Principal Consultant - IC3</v>
      </c>
      <c r="BC437" t="str">
        <f>VLOOKUP($BA437,Jobcodemaster!$A:$J,9,0)</f>
        <v>Senior Principal Consultant</v>
      </c>
      <c r="BD437" t="str">
        <f>VLOOKUP($BA437,Jobcodemaster!$A:$J,2,0)</f>
        <v>Delivery</v>
      </c>
      <c r="BE437" t="str">
        <f>VLOOKUP($BA437,Jobcodemaster!$A:$J,3,0)</f>
        <v>B</v>
      </c>
      <c r="BF437" t="e">
        <f>VLOOKUP(AM437,#REF!,14,0)</f>
        <v>#REF!</v>
      </c>
      <c r="BG437" t="e">
        <f>VLOOKUP(AM437,#REF!,15,0)</f>
        <v>#REF!</v>
      </c>
      <c r="BH437" t="str">
        <f t="shared" si="189"/>
        <v>yasumitsu.nagakawa@oracle.com</v>
      </c>
      <c r="BI437" s="95">
        <f t="shared" si="190"/>
        <v>35339</v>
      </c>
      <c r="BJ437" t="str">
        <f t="shared" si="191"/>
        <v>C</v>
      </c>
      <c r="BK437" t="str">
        <f t="shared" si="192"/>
        <v>JP-Osaka</v>
      </c>
      <c r="BL437" t="str">
        <f t="shared" si="193"/>
        <v>Osaka</v>
      </c>
      <c r="BM437" t="str">
        <f t="shared" si="194"/>
        <v>ﾅｶﾞｶﾜ ﾔｽﾐﾂ</v>
      </c>
      <c r="BN437" t="str">
        <f t="shared" si="195"/>
        <v>Yasumitsu Nagakawa</v>
      </c>
      <c r="BO437" s="164">
        <f t="shared" si="196"/>
        <v>0</v>
      </c>
      <c r="BP437" t="str">
        <f t="shared" si="197"/>
        <v>ながかわ やすみつ</v>
      </c>
      <c r="BQ437" t="e">
        <f>VLOOKUP(AM437,#REF!,12,0)</f>
        <v>#REF!</v>
      </c>
      <c r="BS437" s="173" t="str">
        <f t="shared" si="198"/>
        <v>Y</v>
      </c>
      <c r="BT437" s="173" t="str">
        <f t="shared" si="198"/>
        <v/>
      </c>
      <c r="BU437" s="173" t="str">
        <f t="shared" si="198"/>
        <v/>
      </c>
      <c r="BV437" s="173" t="str">
        <f t="shared" si="180"/>
        <v/>
      </c>
      <c r="BW437" s="173" t="e">
        <f t="shared" si="199"/>
        <v>#REF!</v>
      </c>
      <c r="BX437" s="173" t="str">
        <f t="shared" si="200"/>
        <v>Y</v>
      </c>
      <c r="BY437" s="174">
        <f t="shared" si="201"/>
        <v>938</v>
      </c>
      <c r="BZ437" t="str">
        <f t="shared" si="202"/>
        <v>yasumitsu.nagakawa@oracle.com</v>
      </c>
      <c r="CA437" s="214">
        <f t="shared" si="203"/>
        <v>43574</v>
      </c>
      <c r="CB437">
        <f t="shared" si="204"/>
        <v>506205</v>
      </c>
      <c r="CC437" t="e">
        <f t="shared" si="205"/>
        <v>#REF!</v>
      </c>
      <c r="CD437" t="e">
        <f t="shared" si="181"/>
        <v>#REF!</v>
      </c>
      <c r="CE437" t="str">
        <f t="shared" si="206"/>
        <v>JPBG  - Oracle Corporation Japan</v>
      </c>
      <c r="CF437" t="str">
        <f t="shared" si="207"/>
        <v/>
      </c>
      <c r="CG437" t="str">
        <f t="shared" si="208"/>
        <v/>
      </c>
    </row>
    <row r="438" spans="1:85">
      <c r="A438" t="s">
        <v>51</v>
      </c>
      <c r="B438">
        <v>1501</v>
      </c>
      <c r="C438" t="s">
        <v>3093</v>
      </c>
      <c r="D438" t="s">
        <v>3069</v>
      </c>
      <c r="E438" t="s">
        <v>54</v>
      </c>
      <c r="F438" t="s">
        <v>2060</v>
      </c>
      <c r="G438" t="s">
        <v>3070</v>
      </c>
      <c r="H438" t="s">
        <v>3070</v>
      </c>
      <c r="I438" t="s">
        <v>55</v>
      </c>
      <c r="J438" t="s">
        <v>2062</v>
      </c>
      <c r="K438" t="s">
        <v>3072</v>
      </c>
      <c r="L438" t="s">
        <v>3072</v>
      </c>
      <c r="M438" s="217">
        <v>506225</v>
      </c>
      <c r="N438" t="s">
        <v>123</v>
      </c>
      <c r="O438" t="s">
        <v>158</v>
      </c>
      <c r="P438" t="str">
        <f t="shared" si="182"/>
        <v>6</v>
      </c>
      <c r="Q438">
        <v>12609</v>
      </c>
      <c r="R438" t="s">
        <v>632</v>
      </c>
      <c r="S438" t="s">
        <v>633</v>
      </c>
      <c r="T438" t="s">
        <v>619</v>
      </c>
      <c r="U438" t="s">
        <v>61</v>
      </c>
      <c r="V438">
        <v>509155</v>
      </c>
      <c r="W438" t="s">
        <v>3068</v>
      </c>
      <c r="X438" t="s">
        <v>3094</v>
      </c>
      <c r="Y438" s="95">
        <v>35886</v>
      </c>
      <c r="Z438" t="s">
        <v>63</v>
      </c>
      <c r="AA438" t="s">
        <v>118</v>
      </c>
      <c r="AB438" t="s">
        <v>162</v>
      </c>
      <c r="AC438" t="s">
        <v>4585</v>
      </c>
      <c r="AD438" t="s">
        <v>3096</v>
      </c>
      <c r="AF438" t="s">
        <v>3097</v>
      </c>
      <c r="AG438" t="s">
        <v>3078</v>
      </c>
      <c r="AI438" s="146" t="e">
        <v>#N/A</v>
      </c>
      <c r="AJ438" t="str">
        <f t="shared" si="183"/>
        <v>Active</v>
      </c>
      <c r="AK438">
        <f t="shared" si="184"/>
        <v>1501</v>
      </c>
      <c r="AL438" t="str">
        <f t="shared" si="185"/>
        <v>小杉 浩之</v>
      </c>
      <c r="AM438" s="155" t="e">
        <f>+VLOOKUP($AK438,#REF!,3,0)</f>
        <v>#REF!</v>
      </c>
      <c r="AN438" t="e">
        <f t="shared" si="186"/>
        <v>#REF!</v>
      </c>
      <c r="AO438" s="154" t="s">
        <v>54</v>
      </c>
      <c r="AP438" t="e">
        <f>VLOOKUP(AM438,#REF!,2,0)</f>
        <v>#REF!</v>
      </c>
      <c r="AQ438" t="e">
        <f>VLOOKUP(AM438,#REF!,3,0)</f>
        <v>#REF!</v>
      </c>
      <c r="AR438" t="e">
        <f>VLOOKUP(AM438,#REF!,4,0)</f>
        <v>#REF!</v>
      </c>
      <c r="AS438" t="str">
        <f t="shared" si="179"/>
        <v>Oracle Consulting Services</v>
      </c>
      <c r="AT438" t="e">
        <f>VLOOKUP(AM438,#REF!,6,0)</f>
        <v>#REF!</v>
      </c>
      <c r="AU438" t="e">
        <f>VLOOKUP(AM438,#REF!,7,0)</f>
        <v>#REF!</v>
      </c>
      <c r="AV438" t="e">
        <f>VLOOKUP(AM438,#REF!,8,0)</f>
        <v>#REF!</v>
      </c>
      <c r="AW438" s="155">
        <v>506205</v>
      </c>
      <c r="AX438" t="str">
        <f>VLOOKUP($BA438,Jobcodemaster!$A:$J,4,0)</f>
        <v>IC3</v>
      </c>
      <c r="AY438" t="str">
        <f>VLOOKUP($BA438,Jobcodemaster!$A:$J,5,0)</f>
        <v>L6</v>
      </c>
      <c r="AZ438" t="str">
        <f t="shared" si="187"/>
        <v>6</v>
      </c>
      <c r="BA438" s="155">
        <f t="shared" si="188"/>
        <v>12609</v>
      </c>
      <c r="BB438" t="str">
        <f>VLOOKUP($BA438,Jobcodemaster!$A:$J,7,0)</f>
        <v>12609.Consulting Project Senior Principal - IC3</v>
      </c>
      <c r="BC438" t="str">
        <f>VLOOKUP($BA438,Jobcodemaster!$A:$J,9,0)</f>
        <v>Consulting Project Senior Principal Consultant</v>
      </c>
      <c r="BD438" t="str">
        <f>VLOOKUP($BA438,Jobcodemaster!$A:$J,2,0)</f>
        <v>Project</v>
      </c>
      <c r="BE438" t="str">
        <f>VLOOKUP($BA438,Jobcodemaster!$A:$J,3,0)</f>
        <v>B</v>
      </c>
      <c r="BF438" t="e">
        <f>VLOOKUP(AM438,#REF!,14,0)</f>
        <v>#REF!</v>
      </c>
      <c r="BG438" t="e">
        <f>VLOOKUP(AM438,#REF!,15,0)</f>
        <v>#REF!</v>
      </c>
      <c r="BH438" t="str">
        <f t="shared" si="189"/>
        <v>hiroyuki.kosugi@oracle.com</v>
      </c>
      <c r="BI438" s="95">
        <f t="shared" si="190"/>
        <v>35886</v>
      </c>
      <c r="BJ438" t="str">
        <f t="shared" si="191"/>
        <v>C</v>
      </c>
      <c r="BK438" t="str">
        <f t="shared" si="192"/>
        <v>JP-Tokyo-Akasaka Office</v>
      </c>
      <c r="BL438" t="str">
        <f t="shared" si="193"/>
        <v>ACB</v>
      </c>
      <c r="BM438" t="str">
        <f t="shared" si="194"/>
        <v>ｺｽｷﾞ ﾋﾛﾕｷ</v>
      </c>
      <c r="BN438" t="str">
        <f t="shared" si="195"/>
        <v>Hiroyuki Kosugi</v>
      </c>
      <c r="BO438" s="164">
        <f t="shared" si="196"/>
        <v>0</v>
      </c>
      <c r="BP438" t="str">
        <f t="shared" si="197"/>
        <v>こすぎ ひろゆき</v>
      </c>
      <c r="BQ438" t="e">
        <f>VLOOKUP(AM438,#REF!,12,0)</f>
        <v>#REF!</v>
      </c>
      <c r="BS438" s="173" t="str">
        <f t="shared" si="198"/>
        <v>Y</v>
      </c>
      <c r="BT438" s="173" t="str">
        <f t="shared" si="198"/>
        <v/>
      </c>
      <c r="BU438" s="173" t="str">
        <f t="shared" si="198"/>
        <v/>
      </c>
      <c r="BV438" s="173" t="str">
        <f t="shared" si="180"/>
        <v/>
      </c>
      <c r="BW438" s="173" t="e">
        <f t="shared" si="199"/>
        <v>#REF!</v>
      </c>
      <c r="BX438" s="173" t="str">
        <f t="shared" si="200"/>
        <v>Y</v>
      </c>
      <c r="BY438" s="174">
        <f t="shared" si="201"/>
        <v>1501</v>
      </c>
      <c r="BZ438" t="str">
        <f t="shared" si="202"/>
        <v>hiroyuki.kosugi@oracle.com</v>
      </c>
      <c r="CA438" s="214">
        <f t="shared" si="203"/>
        <v>43574</v>
      </c>
      <c r="CB438">
        <f t="shared" si="204"/>
        <v>506205</v>
      </c>
      <c r="CC438" t="e">
        <f t="shared" si="205"/>
        <v>#REF!</v>
      </c>
      <c r="CD438" t="e">
        <f t="shared" si="181"/>
        <v>#REF!</v>
      </c>
      <c r="CE438" t="str">
        <f t="shared" si="206"/>
        <v>JPBG  - Oracle Corporation Japan</v>
      </c>
      <c r="CF438" t="str">
        <f t="shared" si="207"/>
        <v/>
      </c>
      <c r="CG438" t="str">
        <f t="shared" si="208"/>
        <v/>
      </c>
    </row>
    <row r="439" spans="1:85">
      <c r="A439" t="s">
        <v>51</v>
      </c>
      <c r="B439">
        <v>2865</v>
      </c>
      <c r="C439" t="s">
        <v>3099</v>
      </c>
      <c r="D439" t="s">
        <v>3069</v>
      </c>
      <c r="E439" t="s">
        <v>54</v>
      </c>
      <c r="F439" t="s">
        <v>2060</v>
      </c>
      <c r="G439" t="s">
        <v>3070</v>
      </c>
      <c r="H439" t="s">
        <v>3070</v>
      </c>
      <c r="I439" t="s">
        <v>55</v>
      </c>
      <c r="J439" t="s">
        <v>2062</v>
      </c>
      <c r="K439" t="s">
        <v>3072</v>
      </c>
      <c r="L439" t="s">
        <v>3072</v>
      </c>
      <c r="M439" s="217">
        <v>506225</v>
      </c>
      <c r="N439" t="s">
        <v>123</v>
      </c>
      <c r="O439" t="s">
        <v>158</v>
      </c>
      <c r="P439" t="str">
        <f t="shared" si="182"/>
        <v>6</v>
      </c>
      <c r="Q439">
        <v>20610</v>
      </c>
      <c r="R439" t="s">
        <v>590</v>
      </c>
      <c r="S439" t="s">
        <v>591</v>
      </c>
      <c r="T439" t="s">
        <v>368</v>
      </c>
      <c r="U439" t="s">
        <v>61</v>
      </c>
      <c r="V439">
        <v>509155</v>
      </c>
      <c r="W439" t="s">
        <v>3068</v>
      </c>
      <c r="X439" t="s">
        <v>3100</v>
      </c>
      <c r="Y439" s="95">
        <v>38384</v>
      </c>
      <c r="Z439" t="s">
        <v>63</v>
      </c>
      <c r="AA439" t="s">
        <v>118</v>
      </c>
      <c r="AB439" t="s">
        <v>162</v>
      </c>
      <c r="AC439" t="s">
        <v>4586</v>
      </c>
      <c r="AD439" t="s">
        <v>3102</v>
      </c>
      <c r="AF439" t="s">
        <v>3103</v>
      </c>
      <c r="AG439" t="s">
        <v>3078</v>
      </c>
      <c r="AI439" s="146" t="e">
        <v>#N/A</v>
      </c>
      <c r="AJ439" t="str">
        <f t="shared" si="183"/>
        <v>Active</v>
      </c>
      <c r="AK439">
        <f t="shared" si="184"/>
        <v>2865</v>
      </c>
      <c r="AL439" t="str">
        <f t="shared" si="185"/>
        <v>川上 貴</v>
      </c>
      <c r="AM439" s="155" t="e">
        <f>+VLOOKUP($AK439,#REF!,3,0)</f>
        <v>#REF!</v>
      </c>
      <c r="AN439" t="e">
        <f t="shared" si="186"/>
        <v>#REF!</v>
      </c>
      <c r="AO439" s="154" t="s">
        <v>54</v>
      </c>
      <c r="AP439" t="e">
        <f>VLOOKUP(AM439,#REF!,2,0)</f>
        <v>#REF!</v>
      </c>
      <c r="AQ439" t="e">
        <f>VLOOKUP(AM439,#REF!,3,0)</f>
        <v>#REF!</v>
      </c>
      <c r="AR439" t="e">
        <f>VLOOKUP(AM439,#REF!,4,0)</f>
        <v>#REF!</v>
      </c>
      <c r="AS439" t="str">
        <f t="shared" si="179"/>
        <v>Oracle Consulting Services</v>
      </c>
      <c r="AT439" t="e">
        <f>VLOOKUP(AM439,#REF!,6,0)</f>
        <v>#REF!</v>
      </c>
      <c r="AU439" t="e">
        <f>VLOOKUP(AM439,#REF!,7,0)</f>
        <v>#REF!</v>
      </c>
      <c r="AV439" t="e">
        <f>VLOOKUP(AM439,#REF!,8,0)</f>
        <v>#REF!</v>
      </c>
      <c r="AW439" s="155">
        <v>506205</v>
      </c>
      <c r="AX439" t="str">
        <f>VLOOKUP($BA439,Jobcodemaster!$A:$J,4,0)</f>
        <v>IC3</v>
      </c>
      <c r="AY439" t="str">
        <f>VLOOKUP($BA439,Jobcodemaster!$A:$J,5,0)</f>
        <v>L6</v>
      </c>
      <c r="AZ439" t="str">
        <f t="shared" si="187"/>
        <v>6</v>
      </c>
      <c r="BA439" s="155">
        <f t="shared" si="188"/>
        <v>20610</v>
      </c>
      <c r="BB439" t="str">
        <f>VLOOKUP($BA439,Jobcodemaster!$A:$J,7,0)</f>
        <v>20610.Senior Principal Consultant - IC3</v>
      </c>
      <c r="BC439" t="str">
        <f>VLOOKUP($BA439,Jobcodemaster!$A:$J,9,0)</f>
        <v>Senior Principal Consultant</v>
      </c>
      <c r="BD439" t="str">
        <f>VLOOKUP($BA439,Jobcodemaster!$A:$J,2,0)</f>
        <v>Delivery</v>
      </c>
      <c r="BE439" t="str">
        <f>VLOOKUP($BA439,Jobcodemaster!$A:$J,3,0)</f>
        <v>B</v>
      </c>
      <c r="BF439" t="e">
        <f>VLOOKUP(AM439,#REF!,14,0)</f>
        <v>#REF!</v>
      </c>
      <c r="BG439" t="e">
        <f>VLOOKUP(AM439,#REF!,15,0)</f>
        <v>#REF!</v>
      </c>
      <c r="BH439" t="str">
        <f t="shared" si="189"/>
        <v>takashi.kawakami@oracle.com</v>
      </c>
      <c r="BI439" s="95">
        <f t="shared" si="190"/>
        <v>38384</v>
      </c>
      <c r="BJ439" t="str">
        <f t="shared" si="191"/>
        <v>C</v>
      </c>
      <c r="BK439" t="str">
        <f t="shared" si="192"/>
        <v>JP-Tokyo-Akasaka Office</v>
      </c>
      <c r="BL439" t="str">
        <f t="shared" si="193"/>
        <v>ACB</v>
      </c>
      <c r="BM439" t="str">
        <f t="shared" si="194"/>
        <v>ｶﾜｶﾐ ﾀｶｼ</v>
      </c>
      <c r="BN439" t="str">
        <f t="shared" si="195"/>
        <v>Takashi Kawakami</v>
      </c>
      <c r="BO439" s="164">
        <f t="shared" si="196"/>
        <v>0</v>
      </c>
      <c r="BP439" t="str">
        <f t="shared" si="197"/>
        <v>かわかみ たかし</v>
      </c>
      <c r="BQ439" t="e">
        <f>VLOOKUP(AM439,#REF!,12,0)</f>
        <v>#REF!</v>
      </c>
      <c r="BS439" s="173" t="str">
        <f t="shared" si="198"/>
        <v>Y</v>
      </c>
      <c r="BT439" s="173" t="str">
        <f t="shared" si="198"/>
        <v/>
      </c>
      <c r="BU439" s="173" t="str">
        <f t="shared" si="198"/>
        <v/>
      </c>
      <c r="BV439" s="173" t="str">
        <f t="shared" si="180"/>
        <v/>
      </c>
      <c r="BW439" s="173" t="e">
        <f t="shared" si="199"/>
        <v>#REF!</v>
      </c>
      <c r="BX439" s="173" t="str">
        <f t="shared" si="200"/>
        <v>Y</v>
      </c>
      <c r="BY439" s="174">
        <f t="shared" si="201"/>
        <v>2865</v>
      </c>
      <c r="BZ439" t="str">
        <f t="shared" si="202"/>
        <v>takashi.kawakami@oracle.com</v>
      </c>
      <c r="CA439" s="214">
        <f t="shared" si="203"/>
        <v>43574</v>
      </c>
      <c r="CB439">
        <f t="shared" si="204"/>
        <v>506205</v>
      </c>
      <c r="CC439" t="e">
        <f t="shared" si="205"/>
        <v>#REF!</v>
      </c>
      <c r="CD439" t="e">
        <f t="shared" si="181"/>
        <v>#REF!</v>
      </c>
      <c r="CE439" t="str">
        <f t="shared" si="206"/>
        <v>JPBG  - Oracle Corporation Japan</v>
      </c>
      <c r="CF439" t="str">
        <f t="shared" si="207"/>
        <v/>
      </c>
      <c r="CG439" t="str">
        <f t="shared" si="208"/>
        <v/>
      </c>
    </row>
    <row r="440" spans="1:85">
      <c r="A440" t="s">
        <v>51</v>
      </c>
      <c r="B440">
        <v>3579</v>
      </c>
      <c r="C440" t="s">
        <v>3105</v>
      </c>
      <c r="D440" t="s">
        <v>3069</v>
      </c>
      <c r="E440" t="s">
        <v>54</v>
      </c>
      <c r="F440" t="s">
        <v>2060</v>
      </c>
      <c r="G440" t="s">
        <v>3070</v>
      </c>
      <c r="H440" t="s">
        <v>3070</v>
      </c>
      <c r="I440" t="s">
        <v>55</v>
      </c>
      <c r="J440" t="s">
        <v>2062</v>
      </c>
      <c r="K440" t="s">
        <v>3072</v>
      </c>
      <c r="L440" t="s">
        <v>3072</v>
      </c>
      <c r="M440" s="217">
        <v>506225</v>
      </c>
      <c r="N440" t="s">
        <v>123</v>
      </c>
      <c r="O440" t="s">
        <v>158</v>
      </c>
      <c r="P440" t="str">
        <f t="shared" si="182"/>
        <v>6</v>
      </c>
      <c r="Q440">
        <v>20610</v>
      </c>
      <c r="R440" t="s">
        <v>590</v>
      </c>
      <c r="S440" t="s">
        <v>591</v>
      </c>
      <c r="T440" t="s">
        <v>368</v>
      </c>
      <c r="U440" t="s">
        <v>61</v>
      </c>
      <c r="V440">
        <v>509155</v>
      </c>
      <c r="W440" t="s">
        <v>3068</v>
      </c>
      <c r="X440" t="s">
        <v>3107</v>
      </c>
      <c r="Y440" s="95">
        <v>39417</v>
      </c>
      <c r="Z440" t="s">
        <v>63</v>
      </c>
      <c r="AA440" t="s">
        <v>909</v>
      </c>
      <c r="AB440" t="s">
        <v>910</v>
      </c>
      <c r="AC440" t="s">
        <v>4587</v>
      </c>
      <c r="AD440" t="s">
        <v>3109</v>
      </c>
      <c r="AF440" t="s">
        <v>3110</v>
      </c>
      <c r="AG440" t="s">
        <v>3078</v>
      </c>
      <c r="AI440" s="146" t="e">
        <v>#N/A</v>
      </c>
      <c r="AJ440" t="str">
        <f t="shared" si="183"/>
        <v>Active</v>
      </c>
      <c r="AK440">
        <f t="shared" si="184"/>
        <v>3579</v>
      </c>
      <c r="AL440" t="str">
        <f t="shared" si="185"/>
        <v>弓場 哲士</v>
      </c>
      <c r="AM440" s="155" t="e">
        <f>+VLOOKUP($AK440,#REF!,3,0)</f>
        <v>#REF!</v>
      </c>
      <c r="AN440" t="e">
        <f t="shared" si="186"/>
        <v>#REF!</v>
      </c>
      <c r="AO440" s="154" t="s">
        <v>54</v>
      </c>
      <c r="AP440" t="e">
        <f>VLOOKUP(AM440,#REF!,2,0)</f>
        <v>#REF!</v>
      </c>
      <c r="AQ440" t="e">
        <f>VLOOKUP(AM440,#REF!,3,0)</f>
        <v>#REF!</v>
      </c>
      <c r="AR440" t="e">
        <f>VLOOKUP(AM440,#REF!,4,0)</f>
        <v>#REF!</v>
      </c>
      <c r="AS440" t="str">
        <f t="shared" si="179"/>
        <v>Oracle Consulting Services</v>
      </c>
      <c r="AT440" t="e">
        <f>VLOOKUP(AM440,#REF!,6,0)</f>
        <v>#REF!</v>
      </c>
      <c r="AU440" t="e">
        <f>VLOOKUP(AM440,#REF!,7,0)</f>
        <v>#REF!</v>
      </c>
      <c r="AV440" t="e">
        <f>VLOOKUP(AM440,#REF!,8,0)</f>
        <v>#REF!</v>
      </c>
      <c r="AW440" s="155">
        <v>506205</v>
      </c>
      <c r="AX440" t="str">
        <f>VLOOKUP($BA440,Jobcodemaster!$A:$J,4,0)</f>
        <v>IC3</v>
      </c>
      <c r="AY440" t="str">
        <f>VLOOKUP($BA440,Jobcodemaster!$A:$J,5,0)</f>
        <v>L6</v>
      </c>
      <c r="AZ440" t="str">
        <f t="shared" si="187"/>
        <v>6</v>
      </c>
      <c r="BA440" s="155">
        <f t="shared" si="188"/>
        <v>20610</v>
      </c>
      <c r="BB440" t="str">
        <f>VLOOKUP($BA440,Jobcodemaster!$A:$J,7,0)</f>
        <v>20610.Senior Principal Consultant - IC3</v>
      </c>
      <c r="BC440" t="str">
        <f>VLOOKUP($BA440,Jobcodemaster!$A:$J,9,0)</f>
        <v>Senior Principal Consultant</v>
      </c>
      <c r="BD440" t="str">
        <f>VLOOKUP($BA440,Jobcodemaster!$A:$J,2,0)</f>
        <v>Delivery</v>
      </c>
      <c r="BE440" t="str">
        <f>VLOOKUP($BA440,Jobcodemaster!$A:$J,3,0)</f>
        <v>B</v>
      </c>
      <c r="BF440" t="e">
        <f>VLOOKUP(AM440,#REF!,14,0)</f>
        <v>#REF!</v>
      </c>
      <c r="BG440" t="e">
        <f>VLOOKUP(AM440,#REF!,15,0)</f>
        <v>#REF!</v>
      </c>
      <c r="BH440" t="str">
        <f t="shared" si="189"/>
        <v>satoshi.yunba@oracle.com</v>
      </c>
      <c r="BI440" s="95">
        <f t="shared" si="190"/>
        <v>39417</v>
      </c>
      <c r="BJ440" t="str">
        <f t="shared" si="191"/>
        <v>C</v>
      </c>
      <c r="BK440" t="str">
        <f t="shared" si="192"/>
        <v>JP-Osaka</v>
      </c>
      <c r="BL440" t="str">
        <f t="shared" si="193"/>
        <v>Osaka</v>
      </c>
      <c r="BM440" t="str">
        <f t="shared" si="194"/>
        <v>ﾕﾝﾊﾞ ｻﾄｼ</v>
      </c>
      <c r="BN440" t="str">
        <f t="shared" si="195"/>
        <v>Satoshi Yunba</v>
      </c>
      <c r="BO440" s="164">
        <f t="shared" si="196"/>
        <v>0</v>
      </c>
      <c r="BP440" t="str">
        <f t="shared" si="197"/>
        <v>ゆんば さとし</v>
      </c>
      <c r="BQ440" t="e">
        <f>VLOOKUP(AM440,#REF!,12,0)</f>
        <v>#REF!</v>
      </c>
      <c r="BS440" s="173" t="str">
        <f t="shared" si="198"/>
        <v>Y</v>
      </c>
      <c r="BT440" s="173" t="str">
        <f t="shared" si="198"/>
        <v/>
      </c>
      <c r="BU440" s="173" t="str">
        <f t="shared" si="198"/>
        <v/>
      </c>
      <c r="BV440" s="173" t="str">
        <f t="shared" si="180"/>
        <v/>
      </c>
      <c r="BW440" s="173" t="e">
        <f t="shared" si="199"/>
        <v>#REF!</v>
      </c>
      <c r="BX440" s="173" t="str">
        <f t="shared" si="200"/>
        <v>Y</v>
      </c>
      <c r="BY440" s="174">
        <f t="shared" si="201"/>
        <v>3579</v>
      </c>
      <c r="BZ440" t="str">
        <f t="shared" si="202"/>
        <v>satoshi.yunba@oracle.com</v>
      </c>
      <c r="CA440" s="214">
        <f t="shared" si="203"/>
        <v>43574</v>
      </c>
      <c r="CB440">
        <f t="shared" si="204"/>
        <v>506205</v>
      </c>
      <c r="CC440" t="e">
        <f t="shared" si="205"/>
        <v>#REF!</v>
      </c>
      <c r="CD440" t="e">
        <f t="shared" si="181"/>
        <v>#REF!</v>
      </c>
      <c r="CE440" t="str">
        <f t="shared" si="206"/>
        <v>JPBG  - Oracle Corporation Japan</v>
      </c>
      <c r="CF440" t="str">
        <f t="shared" si="207"/>
        <v/>
      </c>
      <c r="CG440" t="str">
        <f t="shared" si="208"/>
        <v/>
      </c>
    </row>
    <row r="441" spans="1:85">
      <c r="A441" t="s">
        <v>51</v>
      </c>
      <c r="B441">
        <v>3745</v>
      </c>
      <c r="C441" t="s">
        <v>3112</v>
      </c>
      <c r="D441" t="s">
        <v>3069</v>
      </c>
      <c r="E441" t="s">
        <v>54</v>
      </c>
      <c r="F441" t="s">
        <v>2060</v>
      </c>
      <c r="G441" t="s">
        <v>3070</v>
      </c>
      <c r="H441" t="s">
        <v>3070</v>
      </c>
      <c r="I441" t="s">
        <v>55</v>
      </c>
      <c r="J441" t="s">
        <v>2062</v>
      </c>
      <c r="K441" t="s">
        <v>3072</v>
      </c>
      <c r="L441" t="s">
        <v>3072</v>
      </c>
      <c r="M441" s="217">
        <v>506225</v>
      </c>
      <c r="N441" t="s">
        <v>123</v>
      </c>
      <c r="O441" t="s">
        <v>158</v>
      </c>
      <c r="P441" t="str">
        <f t="shared" si="182"/>
        <v>6</v>
      </c>
      <c r="Q441">
        <v>20610</v>
      </c>
      <c r="R441" t="s">
        <v>590</v>
      </c>
      <c r="S441" t="s">
        <v>591</v>
      </c>
      <c r="T441" t="s">
        <v>368</v>
      </c>
      <c r="U441" t="s">
        <v>61</v>
      </c>
      <c r="V441">
        <v>509155</v>
      </c>
      <c r="W441" t="s">
        <v>3068</v>
      </c>
      <c r="X441" t="s">
        <v>3113</v>
      </c>
      <c r="Y441" s="95">
        <v>39539</v>
      </c>
      <c r="Z441" t="s">
        <v>63</v>
      </c>
      <c r="AA441" t="s">
        <v>118</v>
      </c>
      <c r="AB441" t="s">
        <v>162</v>
      </c>
      <c r="AC441" t="s">
        <v>4588</v>
      </c>
      <c r="AD441" t="s">
        <v>3115</v>
      </c>
      <c r="AF441" t="s">
        <v>3116</v>
      </c>
      <c r="AG441" t="s">
        <v>3078</v>
      </c>
      <c r="AI441" s="146" t="e">
        <v>#N/A</v>
      </c>
      <c r="AJ441" t="str">
        <f t="shared" si="183"/>
        <v>Active</v>
      </c>
      <c r="AK441">
        <f t="shared" si="184"/>
        <v>3745</v>
      </c>
      <c r="AL441" t="str">
        <f t="shared" si="185"/>
        <v>森澤 崇</v>
      </c>
      <c r="AM441" s="155" t="e">
        <f>+VLOOKUP($AK441,#REF!,3,0)</f>
        <v>#REF!</v>
      </c>
      <c r="AN441" t="e">
        <f t="shared" si="186"/>
        <v>#REF!</v>
      </c>
      <c r="AO441" s="154" t="s">
        <v>54</v>
      </c>
      <c r="AP441" t="e">
        <f>VLOOKUP(AM441,#REF!,2,0)</f>
        <v>#REF!</v>
      </c>
      <c r="AQ441" t="e">
        <f>VLOOKUP(AM441,#REF!,3,0)</f>
        <v>#REF!</v>
      </c>
      <c r="AR441" t="e">
        <f>VLOOKUP(AM441,#REF!,4,0)</f>
        <v>#REF!</v>
      </c>
      <c r="AS441" t="str">
        <f t="shared" si="179"/>
        <v>Oracle Consulting Services</v>
      </c>
      <c r="AT441" t="e">
        <f>VLOOKUP(AM441,#REF!,6,0)</f>
        <v>#REF!</v>
      </c>
      <c r="AU441" t="e">
        <f>VLOOKUP(AM441,#REF!,7,0)</f>
        <v>#REF!</v>
      </c>
      <c r="AV441" t="e">
        <f>VLOOKUP(AM441,#REF!,8,0)</f>
        <v>#REF!</v>
      </c>
      <c r="AW441" s="155">
        <v>506205</v>
      </c>
      <c r="AX441" t="str">
        <f>VLOOKUP($BA441,Jobcodemaster!$A:$J,4,0)</f>
        <v>IC3</v>
      </c>
      <c r="AY441" t="str">
        <f>VLOOKUP($BA441,Jobcodemaster!$A:$J,5,0)</f>
        <v>L6</v>
      </c>
      <c r="AZ441" t="str">
        <f t="shared" si="187"/>
        <v>6</v>
      </c>
      <c r="BA441" s="155">
        <f t="shared" si="188"/>
        <v>20610</v>
      </c>
      <c r="BB441" t="str">
        <f>VLOOKUP($BA441,Jobcodemaster!$A:$J,7,0)</f>
        <v>20610.Senior Principal Consultant - IC3</v>
      </c>
      <c r="BC441" t="str">
        <f>VLOOKUP($BA441,Jobcodemaster!$A:$J,9,0)</f>
        <v>Senior Principal Consultant</v>
      </c>
      <c r="BD441" t="str">
        <f>VLOOKUP($BA441,Jobcodemaster!$A:$J,2,0)</f>
        <v>Delivery</v>
      </c>
      <c r="BE441" t="str">
        <f>VLOOKUP($BA441,Jobcodemaster!$A:$J,3,0)</f>
        <v>B</v>
      </c>
      <c r="BF441" t="e">
        <f>VLOOKUP(AM441,#REF!,14,0)</f>
        <v>#REF!</v>
      </c>
      <c r="BG441" t="e">
        <f>VLOOKUP(AM441,#REF!,15,0)</f>
        <v>#REF!</v>
      </c>
      <c r="BH441" t="str">
        <f t="shared" si="189"/>
        <v>shu.morisawa@oracle.com</v>
      </c>
      <c r="BI441" s="95">
        <f t="shared" si="190"/>
        <v>39539</v>
      </c>
      <c r="BJ441" t="str">
        <f t="shared" si="191"/>
        <v>C</v>
      </c>
      <c r="BK441" t="str">
        <f t="shared" si="192"/>
        <v>JP-Tokyo-Akasaka Office</v>
      </c>
      <c r="BL441" t="str">
        <f t="shared" si="193"/>
        <v>ACB</v>
      </c>
      <c r="BM441" t="str">
        <f t="shared" si="194"/>
        <v>ﾓﾘｻﾜ ｼｭｳ</v>
      </c>
      <c r="BN441" t="str">
        <f t="shared" si="195"/>
        <v>Shu Morisawa</v>
      </c>
      <c r="BO441" s="164">
        <f t="shared" si="196"/>
        <v>0</v>
      </c>
      <c r="BP441" t="str">
        <f t="shared" si="197"/>
        <v>もりさわ しゅう</v>
      </c>
      <c r="BQ441" t="e">
        <f>VLOOKUP(AM441,#REF!,12,0)</f>
        <v>#REF!</v>
      </c>
      <c r="BS441" s="173" t="str">
        <f t="shared" si="198"/>
        <v>Y</v>
      </c>
      <c r="BT441" s="173" t="str">
        <f t="shared" si="198"/>
        <v/>
      </c>
      <c r="BU441" s="173" t="str">
        <f t="shared" si="198"/>
        <v/>
      </c>
      <c r="BV441" s="173" t="str">
        <f t="shared" si="180"/>
        <v/>
      </c>
      <c r="BW441" s="173" t="e">
        <f t="shared" si="199"/>
        <v>#REF!</v>
      </c>
      <c r="BX441" s="173" t="str">
        <f t="shared" si="200"/>
        <v>Y</v>
      </c>
      <c r="BY441" s="174">
        <f t="shared" si="201"/>
        <v>3745</v>
      </c>
      <c r="BZ441" t="str">
        <f t="shared" si="202"/>
        <v>shu.morisawa@oracle.com</v>
      </c>
      <c r="CA441" s="214">
        <f t="shared" si="203"/>
        <v>43574</v>
      </c>
      <c r="CB441">
        <f t="shared" si="204"/>
        <v>506205</v>
      </c>
      <c r="CC441" t="e">
        <f t="shared" si="205"/>
        <v>#REF!</v>
      </c>
      <c r="CD441" t="e">
        <f t="shared" si="181"/>
        <v>#REF!</v>
      </c>
      <c r="CE441" t="str">
        <f t="shared" si="206"/>
        <v>JPBG  - Oracle Corporation Japan</v>
      </c>
      <c r="CF441" t="str">
        <f t="shared" si="207"/>
        <v/>
      </c>
      <c r="CG441" t="str">
        <f t="shared" si="208"/>
        <v/>
      </c>
    </row>
    <row r="442" spans="1:85">
      <c r="A442" t="s">
        <v>51</v>
      </c>
      <c r="B442">
        <v>3752</v>
      </c>
      <c r="C442" t="s">
        <v>3118</v>
      </c>
      <c r="D442" t="s">
        <v>3069</v>
      </c>
      <c r="E442" t="s">
        <v>54</v>
      </c>
      <c r="F442" t="s">
        <v>2060</v>
      </c>
      <c r="G442" t="s">
        <v>3070</v>
      </c>
      <c r="H442" t="s">
        <v>3070</v>
      </c>
      <c r="I442" t="s">
        <v>55</v>
      </c>
      <c r="J442" t="s">
        <v>2062</v>
      </c>
      <c r="K442" t="s">
        <v>3072</v>
      </c>
      <c r="L442" t="s">
        <v>3072</v>
      </c>
      <c r="M442" s="217">
        <v>506225</v>
      </c>
      <c r="N442" t="s">
        <v>123</v>
      </c>
      <c r="O442" t="s">
        <v>158</v>
      </c>
      <c r="P442" t="str">
        <f t="shared" si="182"/>
        <v>6</v>
      </c>
      <c r="Q442">
        <v>21630</v>
      </c>
      <c r="R442" t="s">
        <v>527</v>
      </c>
      <c r="S442" t="s">
        <v>528</v>
      </c>
      <c r="T442" t="s">
        <v>529</v>
      </c>
      <c r="U442" t="s">
        <v>61</v>
      </c>
      <c r="V442">
        <v>509155</v>
      </c>
      <c r="W442" t="s">
        <v>3068</v>
      </c>
      <c r="X442" t="s">
        <v>3119</v>
      </c>
      <c r="Y442" s="95">
        <v>39554</v>
      </c>
      <c r="Z442" t="s">
        <v>63</v>
      </c>
      <c r="AA442" t="s">
        <v>118</v>
      </c>
      <c r="AB442" t="s">
        <v>162</v>
      </c>
      <c r="AC442" t="s">
        <v>4589</v>
      </c>
      <c r="AD442" t="s">
        <v>3121</v>
      </c>
      <c r="AF442" t="s">
        <v>3122</v>
      </c>
      <c r="AG442" t="s">
        <v>3078</v>
      </c>
      <c r="AI442" s="146" t="e">
        <v>#N/A</v>
      </c>
      <c r="AJ442" t="str">
        <f t="shared" si="183"/>
        <v>Active</v>
      </c>
      <c r="AK442">
        <f t="shared" si="184"/>
        <v>3752</v>
      </c>
      <c r="AL442" t="str">
        <f t="shared" si="185"/>
        <v>串田 雄一</v>
      </c>
      <c r="AM442" s="155" t="e">
        <f>+VLOOKUP($AK442,#REF!,3,0)</f>
        <v>#REF!</v>
      </c>
      <c r="AN442" t="e">
        <f t="shared" si="186"/>
        <v>#REF!</v>
      </c>
      <c r="AO442" s="154" t="s">
        <v>54</v>
      </c>
      <c r="AP442" t="e">
        <f>VLOOKUP(AM442,#REF!,2,0)</f>
        <v>#REF!</v>
      </c>
      <c r="AQ442" t="e">
        <f>VLOOKUP(AM442,#REF!,3,0)</f>
        <v>#REF!</v>
      </c>
      <c r="AR442" t="e">
        <f>VLOOKUP(AM442,#REF!,4,0)</f>
        <v>#REF!</v>
      </c>
      <c r="AS442" t="str">
        <f t="shared" si="179"/>
        <v>Oracle Consulting Services</v>
      </c>
      <c r="AT442" t="e">
        <f>VLOOKUP(AM442,#REF!,6,0)</f>
        <v>#REF!</v>
      </c>
      <c r="AU442" t="e">
        <f>VLOOKUP(AM442,#REF!,7,0)</f>
        <v>#REF!</v>
      </c>
      <c r="AV442" t="e">
        <f>VLOOKUP(AM442,#REF!,8,0)</f>
        <v>#REF!</v>
      </c>
      <c r="AW442" s="155">
        <v>506205</v>
      </c>
      <c r="AX442" t="str">
        <f>VLOOKUP($BA442,Jobcodemaster!$A:$J,4,0)</f>
        <v>IC3</v>
      </c>
      <c r="AY442" t="str">
        <f>VLOOKUP($BA442,Jobcodemaster!$A:$J,5,0)</f>
        <v>L6</v>
      </c>
      <c r="AZ442" t="str">
        <f t="shared" si="187"/>
        <v>6</v>
      </c>
      <c r="BA442" s="155">
        <f t="shared" si="188"/>
        <v>21630</v>
      </c>
      <c r="BB442" t="str">
        <f>VLOOKUP($BA442,Jobcodemaster!$A:$J,7,0)</f>
        <v>21630.Consulting Solution Lead - IC3</v>
      </c>
      <c r="BC442" t="str">
        <f>VLOOKUP($BA442,Jobcodemaster!$A:$J,9,0)</f>
        <v>Consulting Solution Lead</v>
      </c>
      <c r="BD442" t="str">
        <f>VLOOKUP($BA442,Jobcodemaster!$A:$J,2,0)</f>
        <v>Solution</v>
      </c>
      <c r="BE442" t="str">
        <f>VLOOKUP($BA442,Jobcodemaster!$A:$J,3,0)</f>
        <v>B</v>
      </c>
      <c r="BF442" t="e">
        <f>VLOOKUP(AM442,#REF!,14,0)</f>
        <v>#REF!</v>
      </c>
      <c r="BG442" t="e">
        <f>VLOOKUP(AM442,#REF!,15,0)</f>
        <v>#REF!</v>
      </c>
      <c r="BH442" t="str">
        <f t="shared" si="189"/>
        <v>yuichi.kushida@oracle.com</v>
      </c>
      <c r="BI442" s="95">
        <f t="shared" si="190"/>
        <v>39554</v>
      </c>
      <c r="BJ442" t="str">
        <f t="shared" si="191"/>
        <v>C</v>
      </c>
      <c r="BK442" t="str">
        <f t="shared" si="192"/>
        <v>JP-Tokyo-Akasaka Office</v>
      </c>
      <c r="BL442" t="str">
        <f t="shared" si="193"/>
        <v>ACB</v>
      </c>
      <c r="BM442" t="str">
        <f t="shared" si="194"/>
        <v>ｸｼﾀﾞ ﾕｳｲﾁ</v>
      </c>
      <c r="BN442" t="str">
        <f t="shared" si="195"/>
        <v>Yuichi Kushida</v>
      </c>
      <c r="BO442" s="164">
        <f t="shared" si="196"/>
        <v>0</v>
      </c>
      <c r="BP442" t="str">
        <f t="shared" si="197"/>
        <v>くしだ ゆういち</v>
      </c>
      <c r="BQ442" t="e">
        <f>VLOOKUP(AM442,#REF!,12,0)</f>
        <v>#REF!</v>
      </c>
      <c r="BS442" s="173" t="str">
        <f t="shared" si="198"/>
        <v>Y</v>
      </c>
      <c r="BT442" s="173" t="str">
        <f t="shared" si="198"/>
        <v/>
      </c>
      <c r="BU442" s="173" t="str">
        <f t="shared" si="198"/>
        <v/>
      </c>
      <c r="BV442" s="173" t="str">
        <f t="shared" si="180"/>
        <v/>
      </c>
      <c r="BW442" s="173" t="e">
        <f t="shared" si="199"/>
        <v>#REF!</v>
      </c>
      <c r="BX442" s="173" t="str">
        <f t="shared" si="200"/>
        <v>Y</v>
      </c>
      <c r="BY442" s="174">
        <f t="shared" si="201"/>
        <v>3752</v>
      </c>
      <c r="BZ442" t="str">
        <f t="shared" si="202"/>
        <v>yuichi.kushida@oracle.com</v>
      </c>
      <c r="CA442" s="214">
        <f t="shared" si="203"/>
        <v>43574</v>
      </c>
      <c r="CB442">
        <f t="shared" si="204"/>
        <v>506205</v>
      </c>
      <c r="CC442" t="e">
        <f t="shared" si="205"/>
        <v>#REF!</v>
      </c>
      <c r="CD442" t="e">
        <f t="shared" si="181"/>
        <v>#REF!</v>
      </c>
      <c r="CE442" t="str">
        <f t="shared" si="206"/>
        <v>JPBG  - Oracle Corporation Japan</v>
      </c>
      <c r="CF442" t="str">
        <f t="shared" si="207"/>
        <v/>
      </c>
      <c r="CG442" t="str">
        <f t="shared" si="208"/>
        <v/>
      </c>
    </row>
    <row r="443" spans="1:85">
      <c r="A443" t="s">
        <v>51</v>
      </c>
      <c r="B443">
        <v>1408</v>
      </c>
      <c r="C443" t="s">
        <v>3124</v>
      </c>
      <c r="D443" t="s">
        <v>3069</v>
      </c>
      <c r="E443" t="s">
        <v>54</v>
      </c>
      <c r="F443" t="s">
        <v>2060</v>
      </c>
      <c r="G443" t="s">
        <v>3070</v>
      </c>
      <c r="H443" t="s">
        <v>3070</v>
      </c>
      <c r="I443" t="s">
        <v>55</v>
      </c>
      <c r="J443" t="s">
        <v>2062</v>
      </c>
      <c r="K443" t="s">
        <v>3072</v>
      </c>
      <c r="L443" t="s">
        <v>3072</v>
      </c>
      <c r="M443" s="217">
        <v>506225</v>
      </c>
      <c r="N443" t="s">
        <v>123</v>
      </c>
      <c r="O443" t="s">
        <v>124</v>
      </c>
      <c r="P443" t="str">
        <f t="shared" si="182"/>
        <v>5</v>
      </c>
      <c r="Q443">
        <v>20515</v>
      </c>
      <c r="R443" t="s">
        <v>432</v>
      </c>
      <c r="S443" t="s">
        <v>433</v>
      </c>
      <c r="T443" t="s">
        <v>368</v>
      </c>
      <c r="U443" t="s">
        <v>61</v>
      </c>
      <c r="V443">
        <v>509155</v>
      </c>
      <c r="W443" t="s">
        <v>3068</v>
      </c>
      <c r="X443" t="s">
        <v>3125</v>
      </c>
      <c r="Y443" s="95">
        <v>35886</v>
      </c>
      <c r="Z443" t="s">
        <v>201</v>
      </c>
      <c r="AA443" t="s">
        <v>118</v>
      </c>
      <c r="AB443" t="s">
        <v>162</v>
      </c>
      <c r="AC443" t="s">
        <v>4590</v>
      </c>
      <c r="AD443" t="s">
        <v>3127</v>
      </c>
      <c r="AF443" t="s">
        <v>3128</v>
      </c>
      <c r="AG443" t="s">
        <v>3078</v>
      </c>
      <c r="AI443" s="146" t="e">
        <v>#N/A</v>
      </c>
      <c r="AJ443" t="str">
        <f t="shared" si="183"/>
        <v>Active</v>
      </c>
      <c r="AK443">
        <f t="shared" si="184"/>
        <v>1408</v>
      </c>
      <c r="AL443" t="str">
        <f t="shared" si="185"/>
        <v>鹿島 虎太郎</v>
      </c>
      <c r="AM443" s="155" t="e">
        <f>+VLOOKUP($AK443,#REF!,3,0)</f>
        <v>#REF!</v>
      </c>
      <c r="AN443" t="e">
        <f t="shared" si="186"/>
        <v>#REF!</v>
      </c>
      <c r="AO443" s="154" t="s">
        <v>54</v>
      </c>
      <c r="AP443" t="e">
        <f>VLOOKUP(AM443,#REF!,2,0)</f>
        <v>#REF!</v>
      </c>
      <c r="AQ443" t="e">
        <f>VLOOKUP(AM443,#REF!,3,0)</f>
        <v>#REF!</v>
      </c>
      <c r="AR443" t="e">
        <f>VLOOKUP(AM443,#REF!,4,0)</f>
        <v>#REF!</v>
      </c>
      <c r="AS443" t="str">
        <f t="shared" si="179"/>
        <v>Oracle Consulting Services</v>
      </c>
      <c r="AT443" t="e">
        <f>VLOOKUP(AM443,#REF!,6,0)</f>
        <v>#REF!</v>
      </c>
      <c r="AU443" t="e">
        <f>VLOOKUP(AM443,#REF!,7,0)</f>
        <v>#REF!</v>
      </c>
      <c r="AV443" t="e">
        <f>VLOOKUP(AM443,#REF!,8,0)</f>
        <v>#REF!</v>
      </c>
      <c r="AW443" s="155">
        <v>506205</v>
      </c>
      <c r="AX443" t="str">
        <f>VLOOKUP($BA443,Jobcodemaster!$A:$J,4,0)</f>
        <v>IC3</v>
      </c>
      <c r="AY443" t="str">
        <f>VLOOKUP($BA443,Jobcodemaster!$A:$J,5,0)</f>
        <v>L5</v>
      </c>
      <c r="AZ443" t="str">
        <f t="shared" si="187"/>
        <v>5</v>
      </c>
      <c r="BA443" s="155">
        <f t="shared" si="188"/>
        <v>20515</v>
      </c>
      <c r="BB443" t="str">
        <f>VLOOKUP($BA443,Jobcodemaster!$A:$J,7,0)</f>
        <v>20515.Principal Consultant - IC3</v>
      </c>
      <c r="BC443" t="str">
        <f>VLOOKUP($BA443,Jobcodemaster!$A:$J,9,0)</f>
        <v>Principal Consultant</v>
      </c>
      <c r="BD443" t="str">
        <f>VLOOKUP($BA443,Jobcodemaster!$A:$J,2,0)</f>
        <v>Delivery</v>
      </c>
      <c r="BE443" t="str">
        <f>VLOOKUP($BA443,Jobcodemaster!$A:$J,3,0)</f>
        <v>B</v>
      </c>
      <c r="BF443" t="e">
        <f>VLOOKUP(AM443,#REF!,14,0)</f>
        <v>#REF!</v>
      </c>
      <c r="BG443" t="e">
        <f>VLOOKUP(AM443,#REF!,15,0)</f>
        <v>#REF!</v>
      </c>
      <c r="BH443" t="str">
        <f t="shared" si="189"/>
        <v>kotaro.kashima@oracle.com</v>
      </c>
      <c r="BI443" s="95">
        <f t="shared" si="190"/>
        <v>35886</v>
      </c>
      <c r="BJ443" t="str">
        <f t="shared" si="191"/>
        <v>NG</v>
      </c>
      <c r="BK443" t="str">
        <f t="shared" si="192"/>
        <v>JP-Tokyo-Akasaka Office</v>
      </c>
      <c r="BL443" t="str">
        <f t="shared" si="193"/>
        <v>ACB</v>
      </c>
      <c r="BM443" t="str">
        <f t="shared" si="194"/>
        <v>ｶｼﾏ ｺﾀﾛｳ</v>
      </c>
      <c r="BN443" t="str">
        <f t="shared" si="195"/>
        <v>Kotaro Kashima</v>
      </c>
      <c r="BO443" s="164">
        <f t="shared" si="196"/>
        <v>0</v>
      </c>
      <c r="BP443" t="str">
        <f t="shared" si="197"/>
        <v>かしま こたろう</v>
      </c>
      <c r="BQ443" t="e">
        <f>VLOOKUP(AM443,#REF!,12,0)</f>
        <v>#REF!</v>
      </c>
      <c r="BS443" s="173" t="str">
        <f t="shared" si="198"/>
        <v>Y</v>
      </c>
      <c r="BT443" s="173" t="str">
        <f t="shared" si="198"/>
        <v/>
      </c>
      <c r="BU443" s="173" t="str">
        <f t="shared" si="198"/>
        <v/>
      </c>
      <c r="BV443" s="173" t="str">
        <f t="shared" si="180"/>
        <v/>
      </c>
      <c r="BW443" s="173" t="e">
        <f t="shared" si="199"/>
        <v>#REF!</v>
      </c>
      <c r="BX443" s="173" t="str">
        <f t="shared" si="200"/>
        <v>Y</v>
      </c>
      <c r="BY443" s="174">
        <f t="shared" si="201"/>
        <v>1408</v>
      </c>
      <c r="BZ443" t="str">
        <f t="shared" si="202"/>
        <v>kotaro.kashima@oracle.com</v>
      </c>
      <c r="CA443" s="214">
        <f t="shared" si="203"/>
        <v>43574</v>
      </c>
      <c r="CB443">
        <f t="shared" si="204"/>
        <v>506205</v>
      </c>
      <c r="CC443" t="e">
        <f t="shared" si="205"/>
        <v>#REF!</v>
      </c>
      <c r="CD443" t="e">
        <f t="shared" si="181"/>
        <v>#REF!</v>
      </c>
      <c r="CE443" t="str">
        <f t="shared" si="206"/>
        <v>JPBG  - Oracle Corporation Japan</v>
      </c>
      <c r="CF443" t="str">
        <f t="shared" si="207"/>
        <v/>
      </c>
      <c r="CG443" t="str">
        <f t="shared" si="208"/>
        <v/>
      </c>
    </row>
    <row r="444" spans="1:85">
      <c r="A444" t="s">
        <v>51</v>
      </c>
      <c r="B444">
        <v>1852</v>
      </c>
      <c r="C444" t="s">
        <v>3130</v>
      </c>
      <c r="D444" t="s">
        <v>3069</v>
      </c>
      <c r="E444" t="s">
        <v>54</v>
      </c>
      <c r="F444" t="s">
        <v>2060</v>
      </c>
      <c r="G444" t="s">
        <v>3070</v>
      </c>
      <c r="H444" t="s">
        <v>3070</v>
      </c>
      <c r="I444" t="s">
        <v>55</v>
      </c>
      <c r="J444" t="s">
        <v>2062</v>
      </c>
      <c r="K444" t="s">
        <v>3072</v>
      </c>
      <c r="L444" t="s">
        <v>3072</v>
      </c>
      <c r="M444" s="217">
        <v>506225</v>
      </c>
      <c r="N444" t="s">
        <v>123</v>
      </c>
      <c r="O444" t="s">
        <v>124</v>
      </c>
      <c r="P444" t="str">
        <f t="shared" si="182"/>
        <v>5</v>
      </c>
      <c r="Q444">
        <v>20515</v>
      </c>
      <c r="R444" t="s">
        <v>432</v>
      </c>
      <c r="S444" t="s">
        <v>433</v>
      </c>
      <c r="T444" t="s">
        <v>368</v>
      </c>
      <c r="U444" t="s">
        <v>61</v>
      </c>
      <c r="V444">
        <v>509155</v>
      </c>
      <c r="W444" t="s">
        <v>3068</v>
      </c>
      <c r="X444" t="s">
        <v>3131</v>
      </c>
      <c r="Y444" s="95">
        <v>36495</v>
      </c>
      <c r="Z444" t="s">
        <v>63</v>
      </c>
      <c r="AA444" t="s">
        <v>118</v>
      </c>
      <c r="AB444" t="s">
        <v>162</v>
      </c>
      <c r="AC444" t="s">
        <v>4591</v>
      </c>
      <c r="AD444" t="s">
        <v>3133</v>
      </c>
      <c r="AF444" t="s">
        <v>3134</v>
      </c>
      <c r="AG444" t="s">
        <v>3078</v>
      </c>
      <c r="AI444" s="146" t="e">
        <v>#N/A</v>
      </c>
      <c r="AJ444" t="str">
        <f t="shared" si="183"/>
        <v>Active</v>
      </c>
      <c r="AK444">
        <f t="shared" si="184"/>
        <v>1852</v>
      </c>
      <c r="AL444" t="str">
        <f t="shared" si="185"/>
        <v>池本 修司</v>
      </c>
      <c r="AM444" s="155" t="e">
        <f>+VLOOKUP($AK444,#REF!,3,0)</f>
        <v>#REF!</v>
      </c>
      <c r="AN444" t="e">
        <f t="shared" si="186"/>
        <v>#REF!</v>
      </c>
      <c r="AO444" s="154" t="s">
        <v>54</v>
      </c>
      <c r="AP444" t="e">
        <f>VLOOKUP(AM444,#REF!,2,0)</f>
        <v>#REF!</v>
      </c>
      <c r="AQ444" t="e">
        <f>VLOOKUP(AM444,#REF!,3,0)</f>
        <v>#REF!</v>
      </c>
      <c r="AR444" t="e">
        <f>VLOOKUP(AM444,#REF!,4,0)</f>
        <v>#REF!</v>
      </c>
      <c r="AS444" t="str">
        <f t="shared" si="179"/>
        <v>Oracle Consulting Services</v>
      </c>
      <c r="AT444" t="e">
        <f>VLOOKUP(AM444,#REF!,6,0)</f>
        <v>#REF!</v>
      </c>
      <c r="AU444" t="e">
        <f>VLOOKUP(AM444,#REF!,7,0)</f>
        <v>#REF!</v>
      </c>
      <c r="AV444" t="e">
        <f>VLOOKUP(AM444,#REF!,8,0)</f>
        <v>#REF!</v>
      </c>
      <c r="AW444" s="155">
        <v>506205</v>
      </c>
      <c r="AX444" t="str">
        <f>VLOOKUP($BA444,Jobcodemaster!$A:$J,4,0)</f>
        <v>IC3</v>
      </c>
      <c r="AY444" t="str">
        <f>VLOOKUP($BA444,Jobcodemaster!$A:$J,5,0)</f>
        <v>L5</v>
      </c>
      <c r="AZ444" t="str">
        <f t="shared" si="187"/>
        <v>5</v>
      </c>
      <c r="BA444" s="155">
        <f t="shared" si="188"/>
        <v>20515</v>
      </c>
      <c r="BB444" t="str">
        <f>VLOOKUP($BA444,Jobcodemaster!$A:$J,7,0)</f>
        <v>20515.Principal Consultant - IC3</v>
      </c>
      <c r="BC444" t="str">
        <f>VLOOKUP($BA444,Jobcodemaster!$A:$J,9,0)</f>
        <v>Principal Consultant</v>
      </c>
      <c r="BD444" t="str">
        <f>VLOOKUP($BA444,Jobcodemaster!$A:$J,2,0)</f>
        <v>Delivery</v>
      </c>
      <c r="BE444" t="str">
        <f>VLOOKUP($BA444,Jobcodemaster!$A:$J,3,0)</f>
        <v>B</v>
      </c>
      <c r="BF444" t="e">
        <f>VLOOKUP(AM444,#REF!,14,0)</f>
        <v>#REF!</v>
      </c>
      <c r="BG444" t="e">
        <f>VLOOKUP(AM444,#REF!,15,0)</f>
        <v>#REF!</v>
      </c>
      <c r="BH444" t="str">
        <f t="shared" si="189"/>
        <v>shuji.ikemoto@oracle.com</v>
      </c>
      <c r="BI444" s="95">
        <f t="shared" si="190"/>
        <v>36495</v>
      </c>
      <c r="BJ444" t="str">
        <f t="shared" si="191"/>
        <v>C</v>
      </c>
      <c r="BK444" t="str">
        <f t="shared" si="192"/>
        <v>JP-Tokyo-Akasaka Office</v>
      </c>
      <c r="BL444" t="str">
        <f t="shared" si="193"/>
        <v>ACB</v>
      </c>
      <c r="BM444" t="str">
        <f t="shared" si="194"/>
        <v>ｲｹﾓﾄ ｼｭｳｼﾞ</v>
      </c>
      <c r="BN444" t="str">
        <f t="shared" si="195"/>
        <v>Shuji Ikemoto</v>
      </c>
      <c r="BO444" s="164">
        <f t="shared" si="196"/>
        <v>0</v>
      </c>
      <c r="BP444" t="str">
        <f t="shared" si="197"/>
        <v>いけもと しゅうじ</v>
      </c>
      <c r="BQ444" t="e">
        <f>VLOOKUP(AM444,#REF!,12,0)</f>
        <v>#REF!</v>
      </c>
      <c r="BS444" s="173" t="str">
        <f t="shared" si="198"/>
        <v>Y</v>
      </c>
      <c r="BT444" s="173" t="str">
        <f t="shared" si="198"/>
        <v/>
      </c>
      <c r="BU444" s="173" t="str">
        <f t="shared" si="198"/>
        <v/>
      </c>
      <c r="BV444" s="173" t="str">
        <f t="shared" si="180"/>
        <v/>
      </c>
      <c r="BW444" s="173" t="e">
        <f t="shared" si="199"/>
        <v>#REF!</v>
      </c>
      <c r="BX444" s="173" t="str">
        <f t="shared" si="200"/>
        <v>Y</v>
      </c>
      <c r="BY444" s="174">
        <f t="shared" si="201"/>
        <v>1852</v>
      </c>
      <c r="BZ444" t="str">
        <f t="shared" si="202"/>
        <v>shuji.ikemoto@oracle.com</v>
      </c>
      <c r="CA444" s="214">
        <f t="shared" si="203"/>
        <v>43574</v>
      </c>
      <c r="CB444">
        <f t="shared" si="204"/>
        <v>506205</v>
      </c>
      <c r="CC444" t="e">
        <f t="shared" si="205"/>
        <v>#REF!</v>
      </c>
      <c r="CD444" t="e">
        <f t="shared" si="181"/>
        <v>#REF!</v>
      </c>
      <c r="CE444" t="str">
        <f t="shared" si="206"/>
        <v>JPBG  - Oracle Corporation Japan</v>
      </c>
      <c r="CF444" t="str">
        <f t="shared" si="207"/>
        <v/>
      </c>
      <c r="CG444" t="str">
        <f t="shared" si="208"/>
        <v/>
      </c>
    </row>
    <row r="445" spans="1:85">
      <c r="A445" t="s">
        <v>51</v>
      </c>
      <c r="B445">
        <v>1880</v>
      </c>
      <c r="C445" t="s">
        <v>3136</v>
      </c>
      <c r="D445" t="s">
        <v>3069</v>
      </c>
      <c r="E445" t="s">
        <v>54</v>
      </c>
      <c r="F445" t="s">
        <v>2060</v>
      </c>
      <c r="G445" t="s">
        <v>3070</v>
      </c>
      <c r="H445" t="s">
        <v>3070</v>
      </c>
      <c r="I445" t="s">
        <v>55</v>
      </c>
      <c r="J445" t="s">
        <v>2062</v>
      </c>
      <c r="K445" t="s">
        <v>3072</v>
      </c>
      <c r="L445" t="s">
        <v>3072</v>
      </c>
      <c r="M445" s="217">
        <v>506225</v>
      </c>
      <c r="N445" t="s">
        <v>123</v>
      </c>
      <c r="O445" t="s">
        <v>124</v>
      </c>
      <c r="P445" t="str">
        <f t="shared" si="182"/>
        <v>5</v>
      </c>
      <c r="Q445">
        <v>20515</v>
      </c>
      <c r="R445" t="s">
        <v>432</v>
      </c>
      <c r="S445" t="s">
        <v>433</v>
      </c>
      <c r="T445" t="s">
        <v>368</v>
      </c>
      <c r="U445" t="s">
        <v>61</v>
      </c>
      <c r="V445">
        <v>509155</v>
      </c>
      <c r="W445" t="s">
        <v>3068</v>
      </c>
      <c r="X445" t="s">
        <v>3137</v>
      </c>
      <c r="Y445" s="95">
        <v>36557</v>
      </c>
      <c r="Z445" t="s">
        <v>63</v>
      </c>
      <c r="AA445" t="s">
        <v>118</v>
      </c>
      <c r="AB445" t="s">
        <v>162</v>
      </c>
      <c r="AC445" t="s">
        <v>4592</v>
      </c>
      <c r="AD445" t="s">
        <v>3139</v>
      </c>
      <c r="AF445" t="s">
        <v>3140</v>
      </c>
      <c r="AG445" t="s">
        <v>3078</v>
      </c>
      <c r="AI445" s="146" t="e">
        <v>#N/A</v>
      </c>
      <c r="AJ445" t="str">
        <f t="shared" si="183"/>
        <v>Active</v>
      </c>
      <c r="AK445">
        <f t="shared" si="184"/>
        <v>1880</v>
      </c>
      <c r="AL445" t="str">
        <f t="shared" si="185"/>
        <v>藤生 和浩</v>
      </c>
      <c r="AM445" s="155" t="e">
        <f>+VLOOKUP($AK445,#REF!,3,0)</f>
        <v>#REF!</v>
      </c>
      <c r="AN445" t="e">
        <f t="shared" si="186"/>
        <v>#REF!</v>
      </c>
      <c r="AO445" s="154" t="s">
        <v>54</v>
      </c>
      <c r="AP445" t="e">
        <f>VLOOKUP(AM445,#REF!,2,0)</f>
        <v>#REF!</v>
      </c>
      <c r="AQ445" t="e">
        <f>VLOOKUP(AM445,#REF!,3,0)</f>
        <v>#REF!</v>
      </c>
      <c r="AR445" t="e">
        <f>VLOOKUP(AM445,#REF!,4,0)</f>
        <v>#REF!</v>
      </c>
      <c r="AS445" t="str">
        <f t="shared" si="179"/>
        <v>Oracle Consulting Services</v>
      </c>
      <c r="AT445" t="e">
        <f>VLOOKUP(AM445,#REF!,6,0)</f>
        <v>#REF!</v>
      </c>
      <c r="AU445" t="e">
        <f>VLOOKUP(AM445,#REF!,7,0)</f>
        <v>#REF!</v>
      </c>
      <c r="AV445" t="e">
        <f>VLOOKUP(AM445,#REF!,8,0)</f>
        <v>#REF!</v>
      </c>
      <c r="AW445" s="155">
        <v>506205</v>
      </c>
      <c r="AX445" t="str">
        <f>VLOOKUP($BA445,Jobcodemaster!$A:$J,4,0)</f>
        <v>IC3</v>
      </c>
      <c r="AY445" t="str">
        <f>VLOOKUP($BA445,Jobcodemaster!$A:$J,5,0)</f>
        <v>L5</v>
      </c>
      <c r="AZ445" t="str">
        <f t="shared" si="187"/>
        <v>5</v>
      </c>
      <c r="BA445" s="155">
        <f t="shared" si="188"/>
        <v>20515</v>
      </c>
      <c r="BB445" t="str">
        <f>VLOOKUP($BA445,Jobcodemaster!$A:$J,7,0)</f>
        <v>20515.Principal Consultant - IC3</v>
      </c>
      <c r="BC445" t="str">
        <f>VLOOKUP($BA445,Jobcodemaster!$A:$J,9,0)</f>
        <v>Principal Consultant</v>
      </c>
      <c r="BD445" t="str">
        <f>VLOOKUP($BA445,Jobcodemaster!$A:$J,2,0)</f>
        <v>Delivery</v>
      </c>
      <c r="BE445" t="str">
        <f>VLOOKUP($BA445,Jobcodemaster!$A:$J,3,0)</f>
        <v>B</v>
      </c>
      <c r="BF445" t="e">
        <f>VLOOKUP(AM445,#REF!,14,0)</f>
        <v>#REF!</v>
      </c>
      <c r="BG445" t="e">
        <f>VLOOKUP(AM445,#REF!,15,0)</f>
        <v>#REF!</v>
      </c>
      <c r="BH445" t="str">
        <f t="shared" si="189"/>
        <v>kazuhiro.fujiu@oracle.com</v>
      </c>
      <c r="BI445" s="95">
        <f t="shared" si="190"/>
        <v>36557</v>
      </c>
      <c r="BJ445" t="str">
        <f t="shared" si="191"/>
        <v>C</v>
      </c>
      <c r="BK445" t="str">
        <f t="shared" si="192"/>
        <v>JP-Tokyo-Akasaka Office</v>
      </c>
      <c r="BL445" t="str">
        <f t="shared" si="193"/>
        <v>ACB</v>
      </c>
      <c r="BM445" t="str">
        <f t="shared" si="194"/>
        <v>ﾌｼﾞｳ ｶｽﾞﾋﾛ</v>
      </c>
      <c r="BN445" t="str">
        <f t="shared" si="195"/>
        <v>Kazuhiro Fujiu</v>
      </c>
      <c r="BO445" s="164">
        <f t="shared" si="196"/>
        <v>0</v>
      </c>
      <c r="BP445" t="str">
        <f t="shared" si="197"/>
        <v>ふじう かずひろ</v>
      </c>
      <c r="BQ445" t="e">
        <f>VLOOKUP(AM445,#REF!,12,0)</f>
        <v>#REF!</v>
      </c>
      <c r="BS445" s="173" t="str">
        <f t="shared" si="198"/>
        <v>Y</v>
      </c>
      <c r="BT445" s="173" t="str">
        <f t="shared" si="198"/>
        <v/>
      </c>
      <c r="BU445" s="173" t="str">
        <f t="shared" si="198"/>
        <v/>
      </c>
      <c r="BV445" s="173" t="str">
        <f t="shared" si="180"/>
        <v/>
      </c>
      <c r="BW445" s="173" t="e">
        <f t="shared" si="199"/>
        <v>#REF!</v>
      </c>
      <c r="BX445" s="173" t="str">
        <f t="shared" si="200"/>
        <v>Y</v>
      </c>
      <c r="BY445" s="174">
        <f t="shared" si="201"/>
        <v>1880</v>
      </c>
      <c r="BZ445" t="str">
        <f t="shared" si="202"/>
        <v>kazuhiro.fujiu@oracle.com</v>
      </c>
      <c r="CA445" s="214">
        <f t="shared" si="203"/>
        <v>43574</v>
      </c>
      <c r="CB445">
        <f t="shared" si="204"/>
        <v>506205</v>
      </c>
      <c r="CC445" t="e">
        <f t="shared" si="205"/>
        <v>#REF!</v>
      </c>
      <c r="CD445" t="e">
        <f t="shared" si="181"/>
        <v>#REF!</v>
      </c>
      <c r="CE445" t="str">
        <f t="shared" si="206"/>
        <v>JPBG  - Oracle Corporation Japan</v>
      </c>
      <c r="CF445" t="str">
        <f t="shared" si="207"/>
        <v/>
      </c>
      <c r="CG445" t="str">
        <f t="shared" si="208"/>
        <v/>
      </c>
    </row>
    <row r="446" spans="1:85">
      <c r="A446" t="s">
        <v>51</v>
      </c>
      <c r="B446">
        <v>2967</v>
      </c>
      <c r="C446" t="s">
        <v>3142</v>
      </c>
      <c r="D446" t="s">
        <v>3069</v>
      </c>
      <c r="E446" t="s">
        <v>54</v>
      </c>
      <c r="F446" t="s">
        <v>2060</v>
      </c>
      <c r="G446" t="s">
        <v>3070</v>
      </c>
      <c r="H446" t="s">
        <v>3070</v>
      </c>
      <c r="I446" t="s">
        <v>55</v>
      </c>
      <c r="J446" t="s">
        <v>2062</v>
      </c>
      <c r="K446" t="s">
        <v>3072</v>
      </c>
      <c r="L446" t="s">
        <v>3072</v>
      </c>
      <c r="M446" s="217">
        <v>506225</v>
      </c>
      <c r="N446" t="s">
        <v>123</v>
      </c>
      <c r="O446" t="s">
        <v>124</v>
      </c>
      <c r="P446" t="str">
        <f t="shared" si="182"/>
        <v>5</v>
      </c>
      <c r="Q446">
        <v>20515</v>
      </c>
      <c r="R446" t="s">
        <v>432</v>
      </c>
      <c r="S446" t="s">
        <v>433</v>
      </c>
      <c r="T446" t="s">
        <v>368</v>
      </c>
      <c r="U446" t="s">
        <v>61</v>
      </c>
      <c r="V446">
        <v>509155</v>
      </c>
      <c r="W446" t="s">
        <v>3068</v>
      </c>
      <c r="X446" t="s">
        <v>3143</v>
      </c>
      <c r="Y446" s="95">
        <v>38596</v>
      </c>
      <c r="Z446" t="s">
        <v>63</v>
      </c>
      <c r="AA446" t="s">
        <v>118</v>
      </c>
      <c r="AB446" t="s">
        <v>162</v>
      </c>
      <c r="AC446" t="s">
        <v>4593</v>
      </c>
      <c r="AD446" t="s">
        <v>3145</v>
      </c>
      <c r="AF446" t="s">
        <v>3146</v>
      </c>
      <c r="AG446" t="s">
        <v>3078</v>
      </c>
      <c r="AI446" s="146" t="e">
        <v>#N/A</v>
      </c>
      <c r="AJ446" t="str">
        <f t="shared" si="183"/>
        <v>Active</v>
      </c>
      <c r="AK446">
        <f t="shared" si="184"/>
        <v>2967</v>
      </c>
      <c r="AL446" t="str">
        <f t="shared" si="185"/>
        <v>小倉 一紀</v>
      </c>
      <c r="AM446" s="155" t="e">
        <f>+VLOOKUP($AK446,#REF!,3,0)</f>
        <v>#REF!</v>
      </c>
      <c r="AN446" t="e">
        <f t="shared" si="186"/>
        <v>#REF!</v>
      </c>
      <c r="AO446" s="154" t="s">
        <v>54</v>
      </c>
      <c r="AP446" t="e">
        <f>VLOOKUP(AM446,#REF!,2,0)</f>
        <v>#REF!</v>
      </c>
      <c r="AQ446" t="e">
        <f>VLOOKUP(AM446,#REF!,3,0)</f>
        <v>#REF!</v>
      </c>
      <c r="AR446" t="e">
        <f>VLOOKUP(AM446,#REF!,4,0)</f>
        <v>#REF!</v>
      </c>
      <c r="AS446" t="str">
        <f t="shared" si="179"/>
        <v>Oracle Consulting Services</v>
      </c>
      <c r="AT446" t="e">
        <f>VLOOKUP(AM446,#REF!,6,0)</f>
        <v>#REF!</v>
      </c>
      <c r="AU446" t="e">
        <f>VLOOKUP(AM446,#REF!,7,0)</f>
        <v>#REF!</v>
      </c>
      <c r="AV446" t="e">
        <f>VLOOKUP(AM446,#REF!,8,0)</f>
        <v>#REF!</v>
      </c>
      <c r="AW446" s="155">
        <v>506205</v>
      </c>
      <c r="AX446" t="str">
        <f>VLOOKUP($BA446,Jobcodemaster!$A:$J,4,0)</f>
        <v>IC3</v>
      </c>
      <c r="AY446" t="str">
        <f>VLOOKUP($BA446,Jobcodemaster!$A:$J,5,0)</f>
        <v>L5</v>
      </c>
      <c r="AZ446" t="str">
        <f t="shared" si="187"/>
        <v>5</v>
      </c>
      <c r="BA446" s="155">
        <f t="shared" si="188"/>
        <v>20515</v>
      </c>
      <c r="BB446" t="str">
        <f>VLOOKUP($BA446,Jobcodemaster!$A:$J,7,0)</f>
        <v>20515.Principal Consultant - IC3</v>
      </c>
      <c r="BC446" t="str">
        <f>VLOOKUP($BA446,Jobcodemaster!$A:$J,9,0)</f>
        <v>Principal Consultant</v>
      </c>
      <c r="BD446" t="str">
        <f>VLOOKUP($BA446,Jobcodemaster!$A:$J,2,0)</f>
        <v>Delivery</v>
      </c>
      <c r="BE446" t="str">
        <f>VLOOKUP($BA446,Jobcodemaster!$A:$J,3,0)</f>
        <v>B</v>
      </c>
      <c r="BF446" t="e">
        <f>VLOOKUP(AM446,#REF!,14,0)</f>
        <v>#REF!</v>
      </c>
      <c r="BG446" t="e">
        <f>VLOOKUP(AM446,#REF!,15,0)</f>
        <v>#REF!</v>
      </c>
      <c r="BH446" t="str">
        <f t="shared" si="189"/>
        <v>kazunori.ogura@oracle.com</v>
      </c>
      <c r="BI446" s="95">
        <f t="shared" si="190"/>
        <v>38596</v>
      </c>
      <c r="BJ446" t="str">
        <f t="shared" si="191"/>
        <v>C</v>
      </c>
      <c r="BK446" t="str">
        <f t="shared" si="192"/>
        <v>JP-Tokyo-Akasaka Office</v>
      </c>
      <c r="BL446" t="str">
        <f t="shared" si="193"/>
        <v>ACB</v>
      </c>
      <c r="BM446" t="str">
        <f t="shared" si="194"/>
        <v>ｵｸﾞﾗ ｶｽﾞﾉﾘ</v>
      </c>
      <c r="BN446" t="str">
        <f t="shared" si="195"/>
        <v>Kazunori Ogura</v>
      </c>
      <c r="BO446" s="164">
        <f t="shared" si="196"/>
        <v>0</v>
      </c>
      <c r="BP446" t="str">
        <f t="shared" si="197"/>
        <v>おぐら かずのり</v>
      </c>
      <c r="BQ446" t="e">
        <f>VLOOKUP(AM446,#REF!,12,0)</f>
        <v>#REF!</v>
      </c>
      <c r="BS446" s="173" t="str">
        <f t="shared" si="198"/>
        <v>Y</v>
      </c>
      <c r="BT446" s="173" t="str">
        <f t="shared" si="198"/>
        <v/>
      </c>
      <c r="BU446" s="173" t="str">
        <f t="shared" si="198"/>
        <v/>
      </c>
      <c r="BV446" s="173" t="str">
        <f t="shared" si="180"/>
        <v/>
      </c>
      <c r="BW446" s="173" t="e">
        <f t="shared" si="199"/>
        <v>#REF!</v>
      </c>
      <c r="BX446" s="173" t="str">
        <f t="shared" si="200"/>
        <v>Y</v>
      </c>
      <c r="BY446" s="174">
        <f t="shared" si="201"/>
        <v>2967</v>
      </c>
      <c r="BZ446" t="str">
        <f t="shared" si="202"/>
        <v>kazunori.ogura@oracle.com</v>
      </c>
      <c r="CA446" s="214">
        <f t="shared" si="203"/>
        <v>43574</v>
      </c>
      <c r="CB446">
        <f t="shared" si="204"/>
        <v>506205</v>
      </c>
      <c r="CC446" t="e">
        <f t="shared" si="205"/>
        <v>#REF!</v>
      </c>
      <c r="CD446" t="e">
        <f t="shared" si="181"/>
        <v>#REF!</v>
      </c>
      <c r="CE446" t="str">
        <f t="shared" si="206"/>
        <v>JPBG  - Oracle Corporation Japan</v>
      </c>
      <c r="CF446" t="str">
        <f t="shared" si="207"/>
        <v/>
      </c>
      <c r="CG446" t="str">
        <f t="shared" si="208"/>
        <v/>
      </c>
    </row>
    <row r="447" spans="1:85">
      <c r="A447" t="s">
        <v>51</v>
      </c>
      <c r="B447">
        <v>3597</v>
      </c>
      <c r="C447" t="s">
        <v>3148</v>
      </c>
      <c r="D447" t="s">
        <v>3069</v>
      </c>
      <c r="E447" t="s">
        <v>54</v>
      </c>
      <c r="F447" t="s">
        <v>2060</v>
      </c>
      <c r="G447" t="s">
        <v>3070</v>
      </c>
      <c r="H447" t="s">
        <v>3070</v>
      </c>
      <c r="I447" t="s">
        <v>55</v>
      </c>
      <c r="J447" t="s">
        <v>2062</v>
      </c>
      <c r="K447" t="s">
        <v>3072</v>
      </c>
      <c r="L447" t="s">
        <v>3072</v>
      </c>
      <c r="M447" s="217">
        <v>506225</v>
      </c>
      <c r="N447" t="s">
        <v>123</v>
      </c>
      <c r="O447" t="s">
        <v>124</v>
      </c>
      <c r="P447" t="str">
        <f t="shared" si="182"/>
        <v>5</v>
      </c>
      <c r="Q447">
        <v>20515</v>
      </c>
      <c r="R447" t="s">
        <v>432</v>
      </c>
      <c r="S447" t="s">
        <v>433</v>
      </c>
      <c r="T447" t="s">
        <v>368</v>
      </c>
      <c r="U447" t="s">
        <v>61</v>
      </c>
      <c r="V447">
        <v>509155</v>
      </c>
      <c r="W447" t="s">
        <v>3068</v>
      </c>
      <c r="X447" t="s">
        <v>3149</v>
      </c>
      <c r="Y447" s="95">
        <v>39448</v>
      </c>
      <c r="Z447" t="s">
        <v>63</v>
      </c>
      <c r="AA447" t="s">
        <v>118</v>
      </c>
      <c r="AB447" t="s">
        <v>162</v>
      </c>
      <c r="AC447" t="s">
        <v>4594</v>
      </c>
      <c r="AD447" t="s">
        <v>3151</v>
      </c>
      <c r="AF447" t="s">
        <v>3152</v>
      </c>
      <c r="AG447" t="s">
        <v>3078</v>
      </c>
      <c r="AI447" s="146" t="e">
        <v>#N/A</v>
      </c>
      <c r="AJ447" t="str">
        <f t="shared" si="183"/>
        <v>Active</v>
      </c>
      <c r="AK447">
        <f t="shared" si="184"/>
        <v>3597</v>
      </c>
      <c r="AL447" t="str">
        <f t="shared" si="185"/>
        <v>清水 和伸</v>
      </c>
      <c r="AM447" s="155" t="e">
        <f>+VLOOKUP($AK447,#REF!,3,0)</f>
        <v>#REF!</v>
      </c>
      <c r="AN447" t="e">
        <f t="shared" si="186"/>
        <v>#REF!</v>
      </c>
      <c r="AO447" s="154" t="s">
        <v>54</v>
      </c>
      <c r="AP447" t="e">
        <f>VLOOKUP(AM447,#REF!,2,0)</f>
        <v>#REF!</v>
      </c>
      <c r="AQ447" t="e">
        <f>VLOOKUP(AM447,#REF!,3,0)</f>
        <v>#REF!</v>
      </c>
      <c r="AR447" t="e">
        <f>VLOOKUP(AM447,#REF!,4,0)</f>
        <v>#REF!</v>
      </c>
      <c r="AS447" t="str">
        <f t="shared" si="179"/>
        <v>Oracle Consulting Services</v>
      </c>
      <c r="AT447" t="e">
        <f>VLOOKUP(AM447,#REF!,6,0)</f>
        <v>#REF!</v>
      </c>
      <c r="AU447" t="e">
        <f>VLOOKUP(AM447,#REF!,7,0)</f>
        <v>#REF!</v>
      </c>
      <c r="AV447" t="e">
        <f>VLOOKUP(AM447,#REF!,8,0)</f>
        <v>#REF!</v>
      </c>
      <c r="AW447" s="155">
        <v>506205</v>
      </c>
      <c r="AX447" t="str">
        <f>VLOOKUP($BA447,Jobcodemaster!$A:$J,4,0)</f>
        <v>IC3</v>
      </c>
      <c r="AY447" t="str">
        <f>VLOOKUP($BA447,Jobcodemaster!$A:$J,5,0)</f>
        <v>L5</v>
      </c>
      <c r="AZ447" t="str">
        <f t="shared" si="187"/>
        <v>5</v>
      </c>
      <c r="BA447" s="155">
        <f t="shared" si="188"/>
        <v>20515</v>
      </c>
      <c r="BB447" t="str">
        <f>VLOOKUP($BA447,Jobcodemaster!$A:$J,7,0)</f>
        <v>20515.Principal Consultant - IC3</v>
      </c>
      <c r="BC447" t="str">
        <f>VLOOKUP($BA447,Jobcodemaster!$A:$J,9,0)</f>
        <v>Principal Consultant</v>
      </c>
      <c r="BD447" t="str">
        <f>VLOOKUP($BA447,Jobcodemaster!$A:$J,2,0)</f>
        <v>Delivery</v>
      </c>
      <c r="BE447" t="str">
        <f>VLOOKUP($BA447,Jobcodemaster!$A:$J,3,0)</f>
        <v>B</v>
      </c>
      <c r="BF447" t="e">
        <f>VLOOKUP(AM447,#REF!,14,0)</f>
        <v>#REF!</v>
      </c>
      <c r="BG447" t="e">
        <f>VLOOKUP(AM447,#REF!,15,0)</f>
        <v>#REF!</v>
      </c>
      <c r="BH447" t="str">
        <f t="shared" si="189"/>
        <v>kazunobu.shimizu@oracle.com</v>
      </c>
      <c r="BI447" s="95">
        <f t="shared" si="190"/>
        <v>39448</v>
      </c>
      <c r="BJ447" t="str">
        <f t="shared" si="191"/>
        <v>C</v>
      </c>
      <c r="BK447" t="str">
        <f t="shared" si="192"/>
        <v>JP-Tokyo-Akasaka Office</v>
      </c>
      <c r="BL447" t="str">
        <f t="shared" si="193"/>
        <v>ACB</v>
      </c>
      <c r="BM447" t="str">
        <f t="shared" si="194"/>
        <v>ｼﾐｽﾞ ｶｽﾞﾉﾌﾞ</v>
      </c>
      <c r="BN447" t="str">
        <f t="shared" si="195"/>
        <v>Kazunobu Shimizu</v>
      </c>
      <c r="BO447" s="164">
        <f t="shared" si="196"/>
        <v>0</v>
      </c>
      <c r="BP447" t="str">
        <f t="shared" si="197"/>
        <v>しみず かずのぶ</v>
      </c>
      <c r="BQ447" t="e">
        <f>VLOOKUP(AM447,#REF!,12,0)</f>
        <v>#REF!</v>
      </c>
      <c r="BS447" s="173" t="str">
        <f t="shared" si="198"/>
        <v>Y</v>
      </c>
      <c r="BT447" s="173" t="str">
        <f t="shared" si="198"/>
        <v/>
      </c>
      <c r="BU447" s="173" t="str">
        <f t="shared" si="198"/>
        <v/>
      </c>
      <c r="BV447" s="173" t="str">
        <f t="shared" si="180"/>
        <v/>
      </c>
      <c r="BW447" s="173" t="e">
        <f t="shared" si="199"/>
        <v>#REF!</v>
      </c>
      <c r="BX447" s="173" t="str">
        <f t="shared" si="200"/>
        <v>Y</v>
      </c>
      <c r="BY447" s="174">
        <f t="shared" si="201"/>
        <v>3597</v>
      </c>
      <c r="BZ447" t="str">
        <f t="shared" si="202"/>
        <v>kazunobu.shimizu@oracle.com</v>
      </c>
      <c r="CA447" s="214">
        <f t="shared" si="203"/>
        <v>43574</v>
      </c>
      <c r="CB447">
        <f t="shared" si="204"/>
        <v>506205</v>
      </c>
      <c r="CC447" t="e">
        <f t="shared" si="205"/>
        <v>#REF!</v>
      </c>
      <c r="CD447" t="e">
        <f t="shared" si="181"/>
        <v>#REF!</v>
      </c>
      <c r="CE447" t="str">
        <f t="shared" si="206"/>
        <v>JPBG  - Oracle Corporation Japan</v>
      </c>
      <c r="CF447" t="str">
        <f t="shared" si="207"/>
        <v/>
      </c>
      <c r="CG447" t="str">
        <f t="shared" si="208"/>
        <v/>
      </c>
    </row>
    <row r="448" spans="1:85">
      <c r="A448" t="s">
        <v>51</v>
      </c>
      <c r="B448">
        <v>973764</v>
      </c>
      <c r="C448" t="s">
        <v>3154</v>
      </c>
      <c r="D448" t="s">
        <v>3069</v>
      </c>
      <c r="E448" t="s">
        <v>54</v>
      </c>
      <c r="F448" t="s">
        <v>2060</v>
      </c>
      <c r="G448" t="s">
        <v>3070</v>
      </c>
      <c r="H448" t="s">
        <v>3070</v>
      </c>
      <c r="I448" t="s">
        <v>55</v>
      </c>
      <c r="J448" t="s">
        <v>2062</v>
      </c>
      <c r="K448" t="s">
        <v>3072</v>
      </c>
      <c r="L448" t="s">
        <v>3072</v>
      </c>
      <c r="M448" s="217">
        <v>506225</v>
      </c>
      <c r="N448" t="s">
        <v>123</v>
      </c>
      <c r="O448" t="s">
        <v>124</v>
      </c>
      <c r="P448" t="str">
        <f t="shared" si="182"/>
        <v>5</v>
      </c>
      <c r="Q448">
        <v>12608</v>
      </c>
      <c r="R448" t="s">
        <v>2649</v>
      </c>
      <c r="S448" t="s">
        <v>2650</v>
      </c>
      <c r="T448" t="s">
        <v>619</v>
      </c>
      <c r="U448" t="s">
        <v>61</v>
      </c>
      <c r="V448">
        <v>509155</v>
      </c>
      <c r="W448" t="s">
        <v>3068</v>
      </c>
      <c r="X448" t="s">
        <v>3155</v>
      </c>
      <c r="Y448" s="95">
        <v>42917</v>
      </c>
      <c r="Z448" t="s">
        <v>63</v>
      </c>
      <c r="AA448" t="s">
        <v>64</v>
      </c>
      <c r="AB448" t="s">
        <v>150</v>
      </c>
      <c r="AC448" t="s">
        <v>3154</v>
      </c>
      <c r="AD448" t="s">
        <v>3157</v>
      </c>
      <c r="AF448" t="s">
        <v>3154</v>
      </c>
      <c r="AG448" t="s">
        <v>3078</v>
      </c>
      <c r="AI448" s="146" t="e">
        <v>#N/A</v>
      </c>
      <c r="AJ448" t="str">
        <f t="shared" si="183"/>
        <v>Active</v>
      </c>
      <c r="AK448">
        <f t="shared" si="184"/>
        <v>973764</v>
      </c>
      <c r="AL448" t="str">
        <f t="shared" si="185"/>
        <v>Lozano Munoz Lissette</v>
      </c>
      <c r="AM448" s="155" t="e">
        <f>+VLOOKUP($AK448,#REF!,3,0)</f>
        <v>#REF!</v>
      </c>
      <c r="AN448" t="e">
        <f t="shared" si="186"/>
        <v>#REF!</v>
      </c>
      <c r="AO448" s="154" t="s">
        <v>54</v>
      </c>
      <c r="AP448" t="e">
        <f>VLOOKUP(AM448,#REF!,2,0)</f>
        <v>#REF!</v>
      </c>
      <c r="AQ448" t="e">
        <f>VLOOKUP(AM448,#REF!,3,0)</f>
        <v>#REF!</v>
      </c>
      <c r="AR448" t="e">
        <f>VLOOKUP(AM448,#REF!,4,0)</f>
        <v>#REF!</v>
      </c>
      <c r="AS448" t="str">
        <f t="shared" si="179"/>
        <v>Oracle Consulting Services</v>
      </c>
      <c r="AT448" t="e">
        <f>VLOOKUP(AM448,#REF!,6,0)</f>
        <v>#REF!</v>
      </c>
      <c r="AU448" t="e">
        <f>VLOOKUP(AM448,#REF!,7,0)</f>
        <v>#REF!</v>
      </c>
      <c r="AV448" t="e">
        <f>VLOOKUP(AM448,#REF!,8,0)</f>
        <v>#REF!</v>
      </c>
      <c r="AW448" s="155">
        <v>506205</v>
      </c>
      <c r="AX448" t="str">
        <f>VLOOKUP($BA448,Jobcodemaster!$A:$J,4,0)</f>
        <v>IC3</v>
      </c>
      <c r="AY448" t="str">
        <f>VLOOKUP($BA448,Jobcodemaster!$A:$J,5,0)</f>
        <v>L5</v>
      </c>
      <c r="AZ448" t="str">
        <f t="shared" si="187"/>
        <v>5</v>
      </c>
      <c r="BA448" s="155">
        <f t="shared" si="188"/>
        <v>12608</v>
      </c>
      <c r="BB448" t="str">
        <f>VLOOKUP($BA448,Jobcodemaster!$A:$J,7,0)</f>
        <v>12608.Consulting Project Principal Consultant - IC3</v>
      </c>
      <c r="BC448" t="str">
        <f>VLOOKUP($BA448,Jobcodemaster!$A:$J,9,0)</f>
        <v>Consulting Project Principal Consultant</v>
      </c>
      <c r="BD448" t="str">
        <f>VLOOKUP($BA448,Jobcodemaster!$A:$J,2,0)</f>
        <v>Project</v>
      </c>
      <c r="BE448" t="str">
        <f>VLOOKUP($BA448,Jobcodemaster!$A:$J,3,0)</f>
        <v>B</v>
      </c>
      <c r="BF448" t="e">
        <f>VLOOKUP(AM448,#REF!,14,0)</f>
        <v>#REF!</v>
      </c>
      <c r="BG448" t="e">
        <f>VLOOKUP(AM448,#REF!,15,0)</f>
        <v>#REF!</v>
      </c>
      <c r="BH448" t="str">
        <f t="shared" si="189"/>
        <v>lissette.lozano.munoz@oracle.com</v>
      </c>
      <c r="BI448" s="95">
        <f t="shared" si="190"/>
        <v>42917</v>
      </c>
      <c r="BJ448" t="str">
        <f t="shared" si="191"/>
        <v>C</v>
      </c>
      <c r="BK448" t="str">
        <f t="shared" si="192"/>
        <v>JP-Tokyo-OAC</v>
      </c>
      <c r="BL448" t="str">
        <f t="shared" si="193"/>
        <v>-</v>
      </c>
      <c r="BM448" t="str">
        <f t="shared" si="194"/>
        <v>Lozano Munoz Lissette</v>
      </c>
      <c r="BN448" t="str">
        <f t="shared" si="195"/>
        <v>Lissette Lozano Munoz</v>
      </c>
      <c r="BO448" s="164">
        <f t="shared" si="196"/>
        <v>0</v>
      </c>
      <c r="BP448" t="str">
        <f t="shared" si="197"/>
        <v>Lozano Munoz Lissette</v>
      </c>
      <c r="BQ448" t="e">
        <f>VLOOKUP(AM448,#REF!,12,0)</f>
        <v>#REF!</v>
      </c>
      <c r="BS448" s="173" t="str">
        <f t="shared" si="198"/>
        <v>Y</v>
      </c>
      <c r="BT448" s="173" t="str">
        <f t="shared" si="198"/>
        <v/>
      </c>
      <c r="BU448" s="173" t="str">
        <f t="shared" si="198"/>
        <v/>
      </c>
      <c r="BV448" s="173" t="str">
        <f t="shared" si="180"/>
        <v/>
      </c>
      <c r="BW448" s="173" t="e">
        <f t="shared" si="199"/>
        <v>#REF!</v>
      </c>
      <c r="BX448" s="173" t="str">
        <f t="shared" si="200"/>
        <v>Y</v>
      </c>
      <c r="BY448" s="174">
        <f t="shared" si="201"/>
        <v>973764</v>
      </c>
      <c r="BZ448" t="str">
        <f t="shared" si="202"/>
        <v>lissette.lozano.munoz@oracle.com</v>
      </c>
      <c r="CA448" s="214">
        <f t="shared" si="203"/>
        <v>43574</v>
      </c>
      <c r="CB448">
        <f t="shared" si="204"/>
        <v>506205</v>
      </c>
      <c r="CC448" t="e">
        <f t="shared" si="205"/>
        <v>#REF!</v>
      </c>
      <c r="CD448" t="e">
        <f t="shared" si="181"/>
        <v>#REF!</v>
      </c>
      <c r="CE448" t="str">
        <f t="shared" si="206"/>
        <v>JPBG  - Oracle Corporation Japan</v>
      </c>
      <c r="CF448" t="str">
        <f t="shared" si="207"/>
        <v/>
      </c>
      <c r="CG448" t="str">
        <f t="shared" si="208"/>
        <v/>
      </c>
    </row>
    <row r="449" spans="1:85">
      <c r="A449" t="s">
        <v>51</v>
      </c>
      <c r="B449">
        <v>1049528</v>
      </c>
      <c r="C449" t="s">
        <v>3159</v>
      </c>
      <c r="D449" t="s">
        <v>3069</v>
      </c>
      <c r="E449" t="s">
        <v>54</v>
      </c>
      <c r="F449" t="s">
        <v>2060</v>
      </c>
      <c r="G449" t="s">
        <v>3070</v>
      </c>
      <c r="H449" t="s">
        <v>3070</v>
      </c>
      <c r="I449" t="s">
        <v>55</v>
      </c>
      <c r="J449" t="s">
        <v>2062</v>
      </c>
      <c r="K449" t="s">
        <v>3072</v>
      </c>
      <c r="L449" t="s">
        <v>3072</v>
      </c>
      <c r="M449" s="217">
        <v>506225</v>
      </c>
      <c r="N449" t="s">
        <v>123</v>
      </c>
      <c r="O449" t="s">
        <v>124</v>
      </c>
      <c r="P449" t="str">
        <f t="shared" si="182"/>
        <v>5</v>
      </c>
      <c r="Q449">
        <v>20515</v>
      </c>
      <c r="R449" t="s">
        <v>432</v>
      </c>
      <c r="S449" t="s">
        <v>433</v>
      </c>
      <c r="T449" t="s">
        <v>368</v>
      </c>
      <c r="U449" t="s">
        <v>61</v>
      </c>
      <c r="V449">
        <v>509155</v>
      </c>
      <c r="W449" t="s">
        <v>3068</v>
      </c>
      <c r="X449" t="s">
        <v>3160</v>
      </c>
      <c r="Y449" s="95">
        <v>43313</v>
      </c>
      <c r="Z449" t="s">
        <v>63</v>
      </c>
      <c r="AA449" t="s">
        <v>118</v>
      </c>
      <c r="AB449" t="s">
        <v>162</v>
      </c>
      <c r="AC449" t="s">
        <v>4595</v>
      </c>
      <c r="AD449" t="s">
        <v>3162</v>
      </c>
      <c r="AF449" t="s">
        <v>4596</v>
      </c>
      <c r="AG449" t="s">
        <v>3078</v>
      </c>
      <c r="AI449" s="146" t="e">
        <v>#N/A</v>
      </c>
      <c r="AJ449" t="str">
        <f t="shared" si="183"/>
        <v>Active</v>
      </c>
      <c r="AK449">
        <f t="shared" si="184"/>
        <v>1049528</v>
      </c>
      <c r="AL449" t="str">
        <f t="shared" si="185"/>
        <v>武田 泰幸</v>
      </c>
      <c r="AM449" s="155" t="e">
        <f>+VLOOKUP($AK449,#REF!,3,0)</f>
        <v>#REF!</v>
      </c>
      <c r="AN449" t="e">
        <f t="shared" si="186"/>
        <v>#REF!</v>
      </c>
      <c r="AO449" s="154" t="s">
        <v>54</v>
      </c>
      <c r="AP449" t="e">
        <f>VLOOKUP(AM449,#REF!,2,0)</f>
        <v>#REF!</v>
      </c>
      <c r="AQ449" t="e">
        <f>VLOOKUP(AM449,#REF!,3,0)</f>
        <v>#REF!</v>
      </c>
      <c r="AR449" t="e">
        <f>VLOOKUP(AM449,#REF!,4,0)</f>
        <v>#REF!</v>
      </c>
      <c r="AS449" t="str">
        <f t="shared" si="179"/>
        <v>Oracle Consulting Services</v>
      </c>
      <c r="AT449" t="e">
        <f>VLOOKUP(AM449,#REF!,6,0)</f>
        <v>#REF!</v>
      </c>
      <c r="AU449" t="e">
        <f>VLOOKUP(AM449,#REF!,7,0)</f>
        <v>#REF!</v>
      </c>
      <c r="AV449" t="e">
        <f>VLOOKUP(AM449,#REF!,8,0)</f>
        <v>#REF!</v>
      </c>
      <c r="AW449" s="155">
        <v>506205</v>
      </c>
      <c r="AX449" t="str">
        <f>VLOOKUP($BA449,Jobcodemaster!$A:$J,4,0)</f>
        <v>IC3</v>
      </c>
      <c r="AY449" t="str">
        <f>VLOOKUP($BA449,Jobcodemaster!$A:$J,5,0)</f>
        <v>L5</v>
      </c>
      <c r="AZ449" t="str">
        <f t="shared" si="187"/>
        <v>5</v>
      </c>
      <c r="BA449" s="155">
        <f t="shared" si="188"/>
        <v>20515</v>
      </c>
      <c r="BB449" t="str">
        <f>VLOOKUP($BA449,Jobcodemaster!$A:$J,7,0)</f>
        <v>20515.Principal Consultant - IC3</v>
      </c>
      <c r="BC449" t="str">
        <f>VLOOKUP($BA449,Jobcodemaster!$A:$J,9,0)</f>
        <v>Principal Consultant</v>
      </c>
      <c r="BD449" t="str">
        <f>VLOOKUP($BA449,Jobcodemaster!$A:$J,2,0)</f>
        <v>Delivery</v>
      </c>
      <c r="BE449" t="str">
        <f>VLOOKUP($BA449,Jobcodemaster!$A:$J,3,0)</f>
        <v>B</v>
      </c>
      <c r="BF449" t="e">
        <f>VLOOKUP(AM449,#REF!,14,0)</f>
        <v>#REF!</v>
      </c>
      <c r="BG449" t="e">
        <f>VLOOKUP(AM449,#REF!,15,0)</f>
        <v>#REF!</v>
      </c>
      <c r="BH449" t="str">
        <f t="shared" si="189"/>
        <v>yasuyuki.takeda@oracle.com</v>
      </c>
      <c r="BI449" s="95">
        <f t="shared" si="190"/>
        <v>43313</v>
      </c>
      <c r="BJ449" t="str">
        <f t="shared" si="191"/>
        <v>C</v>
      </c>
      <c r="BK449" t="str">
        <f t="shared" si="192"/>
        <v>JP-Tokyo-Akasaka Office</v>
      </c>
      <c r="BL449" t="str">
        <f t="shared" si="193"/>
        <v>ACB</v>
      </c>
      <c r="BM449" t="str">
        <f t="shared" si="194"/>
        <v>ﾀｹﾀﾞ ﾔｽﾕｷ</v>
      </c>
      <c r="BN449" t="str">
        <f t="shared" si="195"/>
        <v>Takeda Yasuyuki</v>
      </c>
      <c r="BO449" s="164">
        <f t="shared" si="196"/>
        <v>0</v>
      </c>
      <c r="BP449" t="str">
        <f t="shared" si="197"/>
        <v>たけだ やすゆき</v>
      </c>
      <c r="BQ449" t="e">
        <f>VLOOKUP(AM449,#REF!,12,0)</f>
        <v>#REF!</v>
      </c>
      <c r="BS449" s="173" t="str">
        <f t="shared" si="198"/>
        <v>Y</v>
      </c>
      <c r="BT449" s="173" t="str">
        <f t="shared" si="198"/>
        <v/>
      </c>
      <c r="BU449" s="173" t="str">
        <f t="shared" si="198"/>
        <v/>
      </c>
      <c r="BV449" s="173" t="str">
        <f t="shared" si="180"/>
        <v/>
      </c>
      <c r="BW449" s="173" t="e">
        <f t="shared" si="199"/>
        <v>#REF!</v>
      </c>
      <c r="BX449" s="173" t="str">
        <f t="shared" si="200"/>
        <v>Y</v>
      </c>
      <c r="BY449" s="174">
        <f t="shared" si="201"/>
        <v>1049528</v>
      </c>
      <c r="BZ449" t="str">
        <f t="shared" si="202"/>
        <v>yasuyuki.takeda@oracle.com</v>
      </c>
      <c r="CA449" s="214">
        <f t="shared" si="203"/>
        <v>43574</v>
      </c>
      <c r="CB449">
        <f t="shared" si="204"/>
        <v>506205</v>
      </c>
      <c r="CC449" t="e">
        <f t="shared" si="205"/>
        <v>#REF!</v>
      </c>
      <c r="CD449" t="e">
        <f t="shared" si="181"/>
        <v>#REF!</v>
      </c>
      <c r="CE449" t="str">
        <f t="shared" si="206"/>
        <v>JPBG  - Oracle Corporation Japan</v>
      </c>
      <c r="CF449" t="str">
        <f t="shared" si="207"/>
        <v/>
      </c>
      <c r="CG449" t="str">
        <f t="shared" si="208"/>
        <v/>
      </c>
    </row>
    <row r="450" spans="1:85">
      <c r="A450" t="s">
        <v>51</v>
      </c>
      <c r="B450">
        <v>1056134</v>
      </c>
      <c r="C450" t="s">
        <v>3165</v>
      </c>
      <c r="D450" t="s">
        <v>3069</v>
      </c>
      <c r="E450" t="s">
        <v>54</v>
      </c>
      <c r="F450" t="s">
        <v>2060</v>
      </c>
      <c r="G450" t="s">
        <v>3070</v>
      </c>
      <c r="H450" t="s">
        <v>3070</v>
      </c>
      <c r="I450" t="s">
        <v>55</v>
      </c>
      <c r="J450" t="s">
        <v>2062</v>
      </c>
      <c r="K450" t="s">
        <v>3072</v>
      </c>
      <c r="L450" t="s">
        <v>3072</v>
      </c>
      <c r="M450" s="217">
        <v>506225</v>
      </c>
      <c r="N450" t="s">
        <v>123</v>
      </c>
      <c r="O450" t="s">
        <v>124</v>
      </c>
      <c r="P450" t="str">
        <f t="shared" si="182"/>
        <v>5</v>
      </c>
      <c r="Q450">
        <v>20515</v>
      </c>
      <c r="R450" t="s">
        <v>432</v>
      </c>
      <c r="S450" t="s">
        <v>433</v>
      </c>
      <c r="T450" t="s">
        <v>368</v>
      </c>
      <c r="U450" t="s">
        <v>61</v>
      </c>
      <c r="V450">
        <v>509155</v>
      </c>
      <c r="W450" t="s">
        <v>3068</v>
      </c>
      <c r="X450" t="s">
        <v>3166</v>
      </c>
      <c r="Y450" s="95">
        <v>43344</v>
      </c>
      <c r="Z450" t="s">
        <v>63</v>
      </c>
      <c r="AA450" t="s">
        <v>118</v>
      </c>
      <c r="AB450" t="s">
        <v>162</v>
      </c>
      <c r="AC450" t="s">
        <v>4597</v>
      </c>
      <c r="AD450" t="s">
        <v>3168</v>
      </c>
      <c r="AF450" t="s">
        <v>4598</v>
      </c>
      <c r="AG450" t="s">
        <v>3078</v>
      </c>
      <c r="AI450" s="146" t="e">
        <v>#N/A</v>
      </c>
      <c r="AJ450" t="str">
        <f t="shared" si="183"/>
        <v>Active</v>
      </c>
      <c r="AK450">
        <f t="shared" si="184"/>
        <v>1056134</v>
      </c>
      <c r="AL450" t="str">
        <f t="shared" si="185"/>
        <v>高山 善行</v>
      </c>
      <c r="AM450" s="155" t="e">
        <f>+VLOOKUP($AK450,#REF!,3,0)</f>
        <v>#REF!</v>
      </c>
      <c r="AN450" t="e">
        <f t="shared" si="186"/>
        <v>#REF!</v>
      </c>
      <c r="AO450" s="154" t="s">
        <v>54</v>
      </c>
      <c r="AP450" t="e">
        <f>VLOOKUP(AM450,#REF!,2,0)</f>
        <v>#REF!</v>
      </c>
      <c r="AQ450" t="e">
        <f>VLOOKUP(AM450,#REF!,3,0)</f>
        <v>#REF!</v>
      </c>
      <c r="AR450" t="e">
        <f>VLOOKUP(AM450,#REF!,4,0)</f>
        <v>#REF!</v>
      </c>
      <c r="AS450" t="str">
        <f t="shared" si="179"/>
        <v>Oracle Consulting Services</v>
      </c>
      <c r="AT450" t="e">
        <f>VLOOKUP(AM450,#REF!,6,0)</f>
        <v>#REF!</v>
      </c>
      <c r="AU450" t="e">
        <f>VLOOKUP(AM450,#REF!,7,0)</f>
        <v>#REF!</v>
      </c>
      <c r="AV450" t="e">
        <f>VLOOKUP(AM450,#REF!,8,0)</f>
        <v>#REF!</v>
      </c>
      <c r="AW450" s="155">
        <v>506205</v>
      </c>
      <c r="AX450" t="str">
        <f>VLOOKUP($BA450,Jobcodemaster!$A:$J,4,0)</f>
        <v>IC3</v>
      </c>
      <c r="AY450" t="str">
        <f>VLOOKUP($BA450,Jobcodemaster!$A:$J,5,0)</f>
        <v>L5</v>
      </c>
      <c r="AZ450" t="str">
        <f t="shared" si="187"/>
        <v>5</v>
      </c>
      <c r="BA450" s="155">
        <f t="shared" si="188"/>
        <v>20515</v>
      </c>
      <c r="BB450" t="str">
        <f>VLOOKUP($BA450,Jobcodemaster!$A:$J,7,0)</f>
        <v>20515.Principal Consultant - IC3</v>
      </c>
      <c r="BC450" t="str">
        <f>VLOOKUP($BA450,Jobcodemaster!$A:$J,9,0)</f>
        <v>Principal Consultant</v>
      </c>
      <c r="BD450" t="str">
        <f>VLOOKUP($BA450,Jobcodemaster!$A:$J,2,0)</f>
        <v>Delivery</v>
      </c>
      <c r="BE450" t="str">
        <f>VLOOKUP($BA450,Jobcodemaster!$A:$J,3,0)</f>
        <v>B</v>
      </c>
      <c r="BF450" t="e">
        <f>VLOOKUP(AM450,#REF!,14,0)</f>
        <v>#REF!</v>
      </c>
      <c r="BG450" t="e">
        <f>VLOOKUP(AM450,#REF!,15,0)</f>
        <v>#REF!</v>
      </c>
      <c r="BH450" t="str">
        <f t="shared" si="189"/>
        <v>yoshiyuki.takayama@oracle.com</v>
      </c>
      <c r="BI450" s="95">
        <f t="shared" si="190"/>
        <v>43344</v>
      </c>
      <c r="BJ450" t="str">
        <f t="shared" si="191"/>
        <v>C</v>
      </c>
      <c r="BK450" t="str">
        <f t="shared" si="192"/>
        <v>JP-Tokyo-Akasaka Office</v>
      </c>
      <c r="BL450" t="str">
        <f t="shared" si="193"/>
        <v>ACB</v>
      </c>
      <c r="BM450" t="str">
        <f t="shared" si="194"/>
        <v>ﾀｶﾔﾏ ﾖｼﾕｷ</v>
      </c>
      <c r="BN450" t="str">
        <f t="shared" si="195"/>
        <v>Yoshiyuki Takayama</v>
      </c>
      <c r="BO450" s="164">
        <f t="shared" si="196"/>
        <v>0</v>
      </c>
      <c r="BP450" t="str">
        <f t="shared" si="197"/>
        <v>たかやま よしゆき</v>
      </c>
      <c r="BQ450" t="e">
        <f>VLOOKUP(AM450,#REF!,12,0)</f>
        <v>#REF!</v>
      </c>
      <c r="BS450" s="173" t="str">
        <f t="shared" si="198"/>
        <v>Y</v>
      </c>
      <c r="BT450" s="173" t="str">
        <f t="shared" si="198"/>
        <v/>
      </c>
      <c r="BU450" s="173" t="str">
        <f t="shared" si="198"/>
        <v/>
      </c>
      <c r="BV450" s="173" t="str">
        <f t="shared" si="180"/>
        <v/>
      </c>
      <c r="BW450" s="173" t="e">
        <f t="shared" si="199"/>
        <v>#REF!</v>
      </c>
      <c r="BX450" s="173" t="str">
        <f t="shared" si="200"/>
        <v>Y</v>
      </c>
      <c r="BY450" s="174">
        <f t="shared" si="201"/>
        <v>1056134</v>
      </c>
      <c r="BZ450" t="str">
        <f t="shared" si="202"/>
        <v>yoshiyuki.takayama@oracle.com</v>
      </c>
      <c r="CA450" s="214">
        <f t="shared" si="203"/>
        <v>43574</v>
      </c>
      <c r="CB450">
        <f t="shared" si="204"/>
        <v>506205</v>
      </c>
      <c r="CC450" t="e">
        <f t="shared" si="205"/>
        <v>#REF!</v>
      </c>
      <c r="CD450" t="e">
        <f t="shared" si="181"/>
        <v>#REF!</v>
      </c>
      <c r="CE450" t="str">
        <f t="shared" si="206"/>
        <v>JPBG  - Oracle Corporation Japan</v>
      </c>
      <c r="CF450" t="str">
        <f t="shared" si="207"/>
        <v/>
      </c>
      <c r="CG450" t="str">
        <f t="shared" si="208"/>
        <v/>
      </c>
    </row>
    <row r="451" spans="1:85">
      <c r="A451" t="s">
        <v>51</v>
      </c>
      <c r="B451">
        <v>1059069</v>
      </c>
      <c r="C451" t="s">
        <v>3171</v>
      </c>
      <c r="D451" t="s">
        <v>3069</v>
      </c>
      <c r="E451" t="s">
        <v>54</v>
      </c>
      <c r="F451" t="s">
        <v>2060</v>
      </c>
      <c r="G451" t="s">
        <v>3070</v>
      </c>
      <c r="H451" t="s">
        <v>3070</v>
      </c>
      <c r="I451" t="s">
        <v>55</v>
      </c>
      <c r="J451" t="s">
        <v>2062</v>
      </c>
      <c r="K451" t="s">
        <v>3072</v>
      </c>
      <c r="L451" t="s">
        <v>3072</v>
      </c>
      <c r="M451" s="217">
        <v>506225</v>
      </c>
      <c r="N451" t="s">
        <v>123</v>
      </c>
      <c r="O451" t="s">
        <v>124</v>
      </c>
      <c r="P451" t="str">
        <f t="shared" si="182"/>
        <v>5</v>
      </c>
      <c r="Q451">
        <v>20515</v>
      </c>
      <c r="R451" t="s">
        <v>432</v>
      </c>
      <c r="S451" t="s">
        <v>433</v>
      </c>
      <c r="T451" t="s">
        <v>368</v>
      </c>
      <c r="U451" t="s">
        <v>61</v>
      </c>
      <c r="V451">
        <v>509155</v>
      </c>
      <c r="W451" t="s">
        <v>3068</v>
      </c>
      <c r="X451" t="s">
        <v>3172</v>
      </c>
      <c r="Y451" s="95">
        <v>43358</v>
      </c>
      <c r="Z451" t="s">
        <v>63</v>
      </c>
      <c r="AA451" t="s">
        <v>64</v>
      </c>
      <c r="AB451" t="s">
        <v>162</v>
      </c>
      <c r="AC451" t="s">
        <v>4599</v>
      </c>
      <c r="AD451" t="s">
        <v>3174</v>
      </c>
      <c r="AF451" t="s">
        <v>4600</v>
      </c>
      <c r="AG451" t="s">
        <v>3078</v>
      </c>
      <c r="AI451" s="146" t="e">
        <v>#N/A</v>
      </c>
      <c r="AJ451" t="str">
        <f t="shared" si="183"/>
        <v>Active</v>
      </c>
      <c r="AK451">
        <f t="shared" si="184"/>
        <v>1059069</v>
      </c>
      <c r="AL451" t="str">
        <f t="shared" si="185"/>
        <v>李 輝</v>
      </c>
      <c r="AM451" s="155" t="e">
        <f>+VLOOKUP($AK451,#REF!,3,0)</f>
        <v>#REF!</v>
      </c>
      <c r="AN451" t="e">
        <f t="shared" si="186"/>
        <v>#REF!</v>
      </c>
      <c r="AO451" s="154" t="s">
        <v>54</v>
      </c>
      <c r="AP451" t="e">
        <f>VLOOKUP(AM451,#REF!,2,0)</f>
        <v>#REF!</v>
      </c>
      <c r="AQ451" t="e">
        <f>VLOOKUP(AM451,#REF!,3,0)</f>
        <v>#REF!</v>
      </c>
      <c r="AR451" t="e">
        <f>VLOOKUP(AM451,#REF!,4,0)</f>
        <v>#REF!</v>
      </c>
      <c r="AS451" t="str">
        <f t="shared" ref="AS451:AS519" si="209">I451</f>
        <v>Oracle Consulting Services</v>
      </c>
      <c r="AT451" t="e">
        <f>VLOOKUP(AM451,#REF!,6,0)</f>
        <v>#REF!</v>
      </c>
      <c r="AU451" t="e">
        <f>VLOOKUP(AM451,#REF!,7,0)</f>
        <v>#REF!</v>
      </c>
      <c r="AV451" t="e">
        <f>VLOOKUP(AM451,#REF!,8,0)</f>
        <v>#REF!</v>
      </c>
      <c r="AW451" s="155">
        <v>506205</v>
      </c>
      <c r="AX451" t="str">
        <f>VLOOKUP($BA451,Jobcodemaster!$A:$J,4,0)</f>
        <v>IC3</v>
      </c>
      <c r="AY451" t="str">
        <f>VLOOKUP($BA451,Jobcodemaster!$A:$J,5,0)</f>
        <v>L5</v>
      </c>
      <c r="AZ451" t="str">
        <f t="shared" si="187"/>
        <v>5</v>
      </c>
      <c r="BA451" s="155">
        <f t="shared" si="188"/>
        <v>20515</v>
      </c>
      <c r="BB451" t="str">
        <f>VLOOKUP($BA451,Jobcodemaster!$A:$J,7,0)</f>
        <v>20515.Principal Consultant - IC3</v>
      </c>
      <c r="BC451" t="str">
        <f>VLOOKUP($BA451,Jobcodemaster!$A:$J,9,0)</f>
        <v>Principal Consultant</v>
      </c>
      <c r="BD451" t="str">
        <f>VLOOKUP($BA451,Jobcodemaster!$A:$J,2,0)</f>
        <v>Delivery</v>
      </c>
      <c r="BE451" t="str">
        <f>VLOOKUP($BA451,Jobcodemaster!$A:$J,3,0)</f>
        <v>B</v>
      </c>
      <c r="BF451" t="e">
        <f>VLOOKUP(AM451,#REF!,14,0)</f>
        <v>#REF!</v>
      </c>
      <c r="BG451" t="e">
        <f>VLOOKUP(AM451,#REF!,15,0)</f>
        <v>#REF!</v>
      </c>
      <c r="BH451" t="str">
        <f t="shared" si="189"/>
        <v>hui.u.li@oracle.com</v>
      </c>
      <c r="BI451" s="95">
        <f t="shared" si="190"/>
        <v>43358</v>
      </c>
      <c r="BJ451" t="str">
        <f t="shared" si="191"/>
        <v>C</v>
      </c>
      <c r="BK451" t="str">
        <f t="shared" si="192"/>
        <v>JP-Tokyo-OAC</v>
      </c>
      <c r="BL451" t="str">
        <f t="shared" si="193"/>
        <v>ACB</v>
      </c>
      <c r="BM451" t="str">
        <f t="shared" si="194"/>
        <v>ﾘ ｷ</v>
      </c>
      <c r="BN451" t="str">
        <f t="shared" si="195"/>
        <v>Li Hui Ri</v>
      </c>
      <c r="BO451" s="164">
        <f t="shared" si="196"/>
        <v>0</v>
      </c>
      <c r="BP451" t="str">
        <f t="shared" si="197"/>
        <v>り き</v>
      </c>
      <c r="BQ451" t="e">
        <f>VLOOKUP(AM451,#REF!,12,0)</f>
        <v>#REF!</v>
      </c>
      <c r="BS451" s="173" t="str">
        <f t="shared" si="198"/>
        <v>Y</v>
      </c>
      <c r="BT451" s="173" t="str">
        <f t="shared" si="198"/>
        <v/>
      </c>
      <c r="BU451" s="173" t="str">
        <f t="shared" si="198"/>
        <v/>
      </c>
      <c r="BV451" s="173" t="str">
        <f t="shared" si="198"/>
        <v/>
      </c>
      <c r="BW451" s="173" t="e">
        <f t="shared" si="199"/>
        <v>#REF!</v>
      </c>
      <c r="BX451" s="173" t="str">
        <f t="shared" si="200"/>
        <v>Y</v>
      </c>
      <c r="BY451" s="174">
        <f t="shared" si="201"/>
        <v>1059069</v>
      </c>
      <c r="BZ451" t="str">
        <f t="shared" si="202"/>
        <v>hui.u.li@oracle.com</v>
      </c>
      <c r="CA451" s="214">
        <f t="shared" si="203"/>
        <v>43574</v>
      </c>
      <c r="CB451">
        <f t="shared" si="204"/>
        <v>506205</v>
      </c>
      <c r="CC451" t="e">
        <f t="shared" si="205"/>
        <v>#REF!</v>
      </c>
      <c r="CD451" t="e">
        <f t="shared" ref="CD451:CD514" si="210">IF($BW451="","",VLOOKUP(CC:CC,AK:BH,24,FALSE))</f>
        <v>#REF!</v>
      </c>
      <c r="CE451" t="str">
        <f t="shared" si="206"/>
        <v>JPBG  - Oracle Corporation Japan</v>
      </c>
      <c r="CF451" t="str">
        <f t="shared" si="207"/>
        <v/>
      </c>
      <c r="CG451" t="str">
        <f t="shared" si="208"/>
        <v/>
      </c>
    </row>
    <row r="452" spans="1:85">
      <c r="A452" t="s">
        <v>51</v>
      </c>
      <c r="B452">
        <v>1064575</v>
      </c>
      <c r="C452" t="s">
        <v>3177</v>
      </c>
      <c r="D452" t="s">
        <v>3069</v>
      </c>
      <c r="E452" t="s">
        <v>54</v>
      </c>
      <c r="F452" t="s">
        <v>2060</v>
      </c>
      <c r="G452" t="s">
        <v>3070</v>
      </c>
      <c r="H452" t="s">
        <v>3070</v>
      </c>
      <c r="I452" t="s">
        <v>55</v>
      </c>
      <c r="J452" t="s">
        <v>2062</v>
      </c>
      <c r="K452" t="s">
        <v>3072</v>
      </c>
      <c r="L452" t="s">
        <v>3072</v>
      </c>
      <c r="M452" s="217">
        <v>506225</v>
      </c>
      <c r="N452" t="s">
        <v>123</v>
      </c>
      <c r="O452" t="s">
        <v>124</v>
      </c>
      <c r="P452" t="str">
        <f t="shared" ref="P452:P515" si="211">MID(O452,2,LEN(O452))</f>
        <v>5</v>
      </c>
      <c r="Q452">
        <v>20515</v>
      </c>
      <c r="R452" t="s">
        <v>432</v>
      </c>
      <c r="S452" t="s">
        <v>433</v>
      </c>
      <c r="T452" t="s">
        <v>368</v>
      </c>
      <c r="U452" t="s">
        <v>61</v>
      </c>
      <c r="V452">
        <v>509155</v>
      </c>
      <c r="W452" t="s">
        <v>3068</v>
      </c>
      <c r="X452" t="s">
        <v>3178</v>
      </c>
      <c r="Y452" s="95">
        <v>43388</v>
      </c>
      <c r="Z452" t="s">
        <v>63</v>
      </c>
      <c r="AA452" t="s">
        <v>64</v>
      </c>
      <c r="AB452" t="s">
        <v>162</v>
      </c>
      <c r="AC452" t="s">
        <v>4601</v>
      </c>
      <c r="AD452" t="s">
        <v>3180</v>
      </c>
      <c r="AF452" t="s">
        <v>4602</v>
      </c>
      <c r="AG452" t="s">
        <v>3078</v>
      </c>
      <c r="AI452" s="146" t="e">
        <v>#N/A</v>
      </c>
      <c r="AJ452" t="str">
        <f t="shared" ref="AJ452:AJ515" si="212">A452</f>
        <v>Active</v>
      </c>
      <c r="AK452">
        <f t="shared" ref="AK452:AK515" si="213">B452</f>
        <v>1064575</v>
      </c>
      <c r="AL452" t="str">
        <f t="shared" ref="AL452:AL515" si="214">C452</f>
        <v>米山 隆太</v>
      </c>
      <c r="AM452" s="155" t="e">
        <f>+VLOOKUP($AK452,#REF!,3,0)</f>
        <v>#REF!</v>
      </c>
      <c r="AN452" t="e">
        <f t="shared" ref="AN452:AN515" si="215">CONCATENATE(AO452,IF(AP452="", "", " - "&amp;AP452),IF(AQ452="",""," - "&amp;AQ452),IF(AR452="",""," - "&amp;AR452))</f>
        <v>#REF!</v>
      </c>
      <c r="AO452" s="154" t="s">
        <v>54</v>
      </c>
      <c r="AP452" t="e">
        <f>VLOOKUP(AM452,#REF!,2,0)</f>
        <v>#REF!</v>
      </c>
      <c r="AQ452" t="e">
        <f>VLOOKUP(AM452,#REF!,3,0)</f>
        <v>#REF!</v>
      </c>
      <c r="AR452" t="e">
        <f>VLOOKUP(AM452,#REF!,4,0)</f>
        <v>#REF!</v>
      </c>
      <c r="AS452" t="str">
        <f t="shared" si="209"/>
        <v>Oracle Consulting Services</v>
      </c>
      <c r="AT452" t="e">
        <f>VLOOKUP(AM452,#REF!,6,0)</f>
        <v>#REF!</v>
      </c>
      <c r="AU452" t="e">
        <f>VLOOKUP(AM452,#REF!,7,0)</f>
        <v>#REF!</v>
      </c>
      <c r="AV452" t="e">
        <f>VLOOKUP(AM452,#REF!,8,0)</f>
        <v>#REF!</v>
      </c>
      <c r="AW452" s="155">
        <v>506205</v>
      </c>
      <c r="AX452" t="str">
        <f>VLOOKUP($BA452,Jobcodemaster!$A:$J,4,0)</f>
        <v>IC3</v>
      </c>
      <c r="AY452" t="str">
        <f>VLOOKUP($BA452,Jobcodemaster!$A:$J,5,0)</f>
        <v>L5</v>
      </c>
      <c r="AZ452" t="str">
        <f t="shared" ref="AZ452:AZ515" si="216">MID(AY452,2,LEN(AY452))</f>
        <v>5</v>
      </c>
      <c r="BA452" s="155">
        <f t="shared" ref="BA452:BA515" si="217">Q452</f>
        <v>20515</v>
      </c>
      <c r="BB452" t="str">
        <f>VLOOKUP($BA452,Jobcodemaster!$A:$J,7,0)</f>
        <v>20515.Principal Consultant - IC3</v>
      </c>
      <c r="BC452" t="str">
        <f>VLOOKUP($BA452,Jobcodemaster!$A:$J,9,0)</f>
        <v>Principal Consultant</v>
      </c>
      <c r="BD452" t="str">
        <f>VLOOKUP($BA452,Jobcodemaster!$A:$J,2,0)</f>
        <v>Delivery</v>
      </c>
      <c r="BE452" t="str">
        <f>VLOOKUP($BA452,Jobcodemaster!$A:$J,3,0)</f>
        <v>B</v>
      </c>
      <c r="BF452" t="e">
        <f>VLOOKUP(AM452,#REF!,14,0)</f>
        <v>#REF!</v>
      </c>
      <c r="BG452" t="e">
        <f>VLOOKUP(AM452,#REF!,15,0)</f>
        <v>#REF!</v>
      </c>
      <c r="BH452" t="str">
        <f t="shared" ref="BH452:BH515" si="218">X452</f>
        <v>ryuta.yoneyama@oracle.com</v>
      </c>
      <c r="BI452" s="95">
        <f t="shared" ref="BI452:BI515" si="219">Y452</f>
        <v>43388</v>
      </c>
      <c r="BJ452" t="str">
        <f t="shared" ref="BJ452:BJ515" si="220">Z452</f>
        <v>C</v>
      </c>
      <c r="BK452" t="str">
        <f t="shared" ref="BK452:BK515" si="221">AA452</f>
        <v>JP-Tokyo-OAC</v>
      </c>
      <c r="BL452" t="str">
        <f t="shared" ref="BL452:BL515" si="222">AB452</f>
        <v>ACB</v>
      </c>
      <c r="BM452" t="str">
        <f t="shared" ref="BM452:BM515" si="223">AC452</f>
        <v>ﾖﾈﾔﾏ ﾘｭｳﾀ</v>
      </c>
      <c r="BN452" t="str">
        <f t="shared" ref="BN452:BN515" si="224">AD452</f>
        <v>Ryuta Yoneyama</v>
      </c>
      <c r="BO452" s="164">
        <f t="shared" ref="BO452:BO515" si="225">AE452</f>
        <v>0</v>
      </c>
      <c r="BP452" t="str">
        <f t="shared" ref="BP452:BP515" si="226">AF452</f>
        <v>よねやま りゅうた</v>
      </c>
      <c r="BQ452" t="e">
        <f>VLOOKUP(AM452,#REF!,12,0)</f>
        <v>#REF!</v>
      </c>
      <c r="BS452" s="173" t="str">
        <f t="shared" ref="BS452:BV515" si="227">IF(M452&lt;&gt;AW452,"Y","")</f>
        <v>Y</v>
      </c>
      <c r="BT452" s="173" t="str">
        <f t="shared" si="227"/>
        <v/>
      </c>
      <c r="BU452" s="173" t="str">
        <f t="shared" si="227"/>
        <v/>
      </c>
      <c r="BV452" s="173" t="str">
        <f t="shared" si="227"/>
        <v/>
      </c>
      <c r="BW452" s="173" t="e">
        <f t="shared" ref="BW452:BW515" si="228">IF(W452&lt;&gt;BG452,"Y","")</f>
        <v>#REF!</v>
      </c>
      <c r="BX452" s="173" t="str">
        <f t="shared" ref="BX452:BX515" si="229">IF(COUNTIF(BS452:BW452,"Y")&lt;&gt;0,"Y","")</f>
        <v>Y</v>
      </c>
      <c r="BY452" s="174">
        <f t="shared" ref="BY452:BY515" si="230">IF($BX452="","",B452)</f>
        <v>1064575</v>
      </c>
      <c r="BZ452" t="str">
        <f t="shared" ref="BZ452:BZ515" si="231">IF($BX452="","",X452)</f>
        <v>ryuta.yoneyama@oracle.com</v>
      </c>
      <c r="CA452" s="214">
        <f t="shared" ref="CA452:CA515" si="232">IF($BX452="","",DATE(2019,4,19))</f>
        <v>43574</v>
      </c>
      <c r="CB452">
        <f t="shared" ref="CB452:CB515" si="233">IF($BS452="","",AW452)</f>
        <v>506205</v>
      </c>
      <c r="CC452" t="e">
        <f t="shared" ref="CC452:CC515" si="234">IF($BW452="","",VALUE(BF452))</f>
        <v>#REF!</v>
      </c>
      <c r="CD452" t="e">
        <f t="shared" si="210"/>
        <v>#REF!</v>
      </c>
      <c r="CE452" t="str">
        <f t="shared" ref="CE452:CE515" si="235">IF($BX452="","","JPBG  - Oracle Corporation Japan")</f>
        <v>JPBG  - Oracle Corporation Japan</v>
      </c>
      <c r="CF452" t="str">
        <f t="shared" ref="CF452:CF515" si="236">IF($BV452="","",AW452)</f>
        <v/>
      </c>
      <c r="CG452" t="str">
        <f t="shared" ref="CG452:CG515" si="237">IF($BV452="","",BB452)</f>
        <v/>
      </c>
    </row>
    <row r="453" spans="1:85">
      <c r="A453" t="s">
        <v>51</v>
      </c>
      <c r="B453">
        <v>1071967</v>
      </c>
      <c r="C453" t="s">
        <v>3183</v>
      </c>
      <c r="D453" t="s">
        <v>3069</v>
      </c>
      <c r="E453" t="s">
        <v>54</v>
      </c>
      <c r="F453" t="s">
        <v>2060</v>
      </c>
      <c r="G453" t="s">
        <v>3070</v>
      </c>
      <c r="H453" t="s">
        <v>3070</v>
      </c>
      <c r="I453" t="s">
        <v>55</v>
      </c>
      <c r="J453" t="s">
        <v>2062</v>
      </c>
      <c r="K453" t="s">
        <v>3072</v>
      </c>
      <c r="L453" t="s">
        <v>3072</v>
      </c>
      <c r="M453" s="217">
        <v>506225</v>
      </c>
      <c r="N453" t="s">
        <v>123</v>
      </c>
      <c r="O453" t="s">
        <v>124</v>
      </c>
      <c r="P453" t="str">
        <f t="shared" si="211"/>
        <v>5</v>
      </c>
      <c r="Q453">
        <v>20515</v>
      </c>
      <c r="R453" t="s">
        <v>432</v>
      </c>
      <c r="S453" t="s">
        <v>433</v>
      </c>
      <c r="T453" t="s">
        <v>368</v>
      </c>
      <c r="U453" t="s">
        <v>61</v>
      </c>
      <c r="V453">
        <v>509155</v>
      </c>
      <c r="W453" t="s">
        <v>3068</v>
      </c>
      <c r="X453" t="s">
        <v>3184</v>
      </c>
      <c r="Y453" s="95">
        <v>43435</v>
      </c>
      <c r="Z453" t="s">
        <v>63</v>
      </c>
      <c r="AA453" t="s">
        <v>64</v>
      </c>
      <c r="AB453" t="s">
        <v>162</v>
      </c>
      <c r="AC453" t="s">
        <v>4603</v>
      </c>
      <c r="AD453" t="s">
        <v>3186</v>
      </c>
      <c r="AF453" t="s">
        <v>4604</v>
      </c>
      <c r="AG453" t="s">
        <v>3078</v>
      </c>
      <c r="AI453" s="146" t="e">
        <v>#N/A</v>
      </c>
      <c r="AJ453" t="str">
        <f t="shared" si="212"/>
        <v>Active</v>
      </c>
      <c r="AK453">
        <f t="shared" si="213"/>
        <v>1071967</v>
      </c>
      <c r="AL453" t="str">
        <f t="shared" si="214"/>
        <v>堀添 裕太</v>
      </c>
      <c r="AM453" s="155" t="e">
        <f>+VLOOKUP($AK453,#REF!,3,0)</f>
        <v>#REF!</v>
      </c>
      <c r="AN453" t="e">
        <f t="shared" si="215"/>
        <v>#REF!</v>
      </c>
      <c r="AO453" s="154" t="s">
        <v>54</v>
      </c>
      <c r="AP453" t="e">
        <f>VLOOKUP(AM453,#REF!,2,0)</f>
        <v>#REF!</v>
      </c>
      <c r="AQ453" t="e">
        <f>VLOOKUP(AM453,#REF!,3,0)</f>
        <v>#REF!</v>
      </c>
      <c r="AR453" t="e">
        <f>VLOOKUP(AM453,#REF!,4,0)</f>
        <v>#REF!</v>
      </c>
      <c r="AS453" t="str">
        <f t="shared" si="209"/>
        <v>Oracle Consulting Services</v>
      </c>
      <c r="AT453" t="e">
        <f>VLOOKUP(AM453,#REF!,6,0)</f>
        <v>#REF!</v>
      </c>
      <c r="AU453" t="e">
        <f>VLOOKUP(AM453,#REF!,7,0)</f>
        <v>#REF!</v>
      </c>
      <c r="AV453" t="e">
        <f>VLOOKUP(AM453,#REF!,8,0)</f>
        <v>#REF!</v>
      </c>
      <c r="AW453" s="155">
        <v>506205</v>
      </c>
      <c r="AX453" t="str">
        <f>VLOOKUP($BA453,Jobcodemaster!$A:$J,4,0)</f>
        <v>IC3</v>
      </c>
      <c r="AY453" t="str">
        <f>VLOOKUP($BA453,Jobcodemaster!$A:$J,5,0)</f>
        <v>L5</v>
      </c>
      <c r="AZ453" t="str">
        <f t="shared" si="216"/>
        <v>5</v>
      </c>
      <c r="BA453" s="155">
        <f t="shared" si="217"/>
        <v>20515</v>
      </c>
      <c r="BB453" t="str">
        <f>VLOOKUP($BA453,Jobcodemaster!$A:$J,7,0)</f>
        <v>20515.Principal Consultant - IC3</v>
      </c>
      <c r="BC453" t="str">
        <f>VLOOKUP($BA453,Jobcodemaster!$A:$J,9,0)</f>
        <v>Principal Consultant</v>
      </c>
      <c r="BD453" t="str">
        <f>VLOOKUP($BA453,Jobcodemaster!$A:$J,2,0)</f>
        <v>Delivery</v>
      </c>
      <c r="BE453" t="str">
        <f>VLOOKUP($BA453,Jobcodemaster!$A:$J,3,0)</f>
        <v>B</v>
      </c>
      <c r="BF453" t="e">
        <f>VLOOKUP(AM453,#REF!,14,0)</f>
        <v>#REF!</v>
      </c>
      <c r="BG453" t="e">
        <f>VLOOKUP(AM453,#REF!,15,0)</f>
        <v>#REF!</v>
      </c>
      <c r="BH453" t="str">
        <f t="shared" si="218"/>
        <v>yuta.horizoe@oracle.com</v>
      </c>
      <c r="BI453" s="95">
        <f t="shared" si="219"/>
        <v>43435</v>
      </c>
      <c r="BJ453" t="str">
        <f t="shared" si="220"/>
        <v>C</v>
      </c>
      <c r="BK453" t="str">
        <f t="shared" si="221"/>
        <v>JP-Tokyo-OAC</v>
      </c>
      <c r="BL453" t="str">
        <f t="shared" si="222"/>
        <v>ACB</v>
      </c>
      <c r="BM453" t="str">
        <f t="shared" si="223"/>
        <v>ﾎﾘｿﾞｴ ﾕｳﾀ</v>
      </c>
      <c r="BN453" t="str">
        <f t="shared" si="224"/>
        <v>Yuta Horizoe</v>
      </c>
      <c r="BO453" s="164">
        <f t="shared" si="225"/>
        <v>0</v>
      </c>
      <c r="BP453" t="str">
        <f t="shared" si="226"/>
        <v>ほりぞえ ゆうた</v>
      </c>
      <c r="BQ453" t="e">
        <f>VLOOKUP(AM453,#REF!,12,0)</f>
        <v>#REF!</v>
      </c>
      <c r="BS453" s="173" t="str">
        <f t="shared" si="227"/>
        <v>Y</v>
      </c>
      <c r="BT453" s="173" t="str">
        <f t="shared" si="227"/>
        <v/>
      </c>
      <c r="BU453" s="173" t="str">
        <f t="shared" si="227"/>
        <v/>
      </c>
      <c r="BV453" s="173" t="str">
        <f t="shared" si="227"/>
        <v/>
      </c>
      <c r="BW453" s="173" t="e">
        <f t="shared" si="228"/>
        <v>#REF!</v>
      </c>
      <c r="BX453" s="173" t="str">
        <f t="shared" si="229"/>
        <v>Y</v>
      </c>
      <c r="BY453" s="174">
        <f t="shared" si="230"/>
        <v>1071967</v>
      </c>
      <c r="BZ453" t="str">
        <f t="shared" si="231"/>
        <v>yuta.horizoe@oracle.com</v>
      </c>
      <c r="CA453" s="214">
        <f t="shared" si="232"/>
        <v>43574</v>
      </c>
      <c r="CB453">
        <f t="shared" si="233"/>
        <v>506205</v>
      </c>
      <c r="CC453" t="e">
        <f t="shared" si="234"/>
        <v>#REF!</v>
      </c>
      <c r="CD453" t="e">
        <f t="shared" si="210"/>
        <v>#REF!</v>
      </c>
      <c r="CE453" t="str">
        <f t="shared" si="235"/>
        <v>JPBG  - Oracle Corporation Japan</v>
      </c>
      <c r="CF453" t="str">
        <f t="shared" si="236"/>
        <v/>
      </c>
      <c r="CG453" t="str">
        <f t="shared" si="237"/>
        <v/>
      </c>
    </row>
    <row r="454" spans="1:85">
      <c r="A454" t="s">
        <v>51</v>
      </c>
      <c r="B454">
        <v>1075994</v>
      </c>
      <c r="C454" t="s">
        <v>3189</v>
      </c>
      <c r="D454" t="s">
        <v>3069</v>
      </c>
      <c r="E454" t="s">
        <v>54</v>
      </c>
      <c r="F454" t="s">
        <v>2060</v>
      </c>
      <c r="G454" t="s">
        <v>3070</v>
      </c>
      <c r="H454" t="s">
        <v>3070</v>
      </c>
      <c r="I454" t="s">
        <v>55</v>
      </c>
      <c r="J454" t="s">
        <v>2062</v>
      </c>
      <c r="K454" t="s">
        <v>3072</v>
      </c>
      <c r="L454" t="s">
        <v>3072</v>
      </c>
      <c r="M454" s="217">
        <v>506225</v>
      </c>
      <c r="N454" t="s">
        <v>273</v>
      </c>
      <c r="O454" t="s">
        <v>274</v>
      </c>
      <c r="P454" t="str">
        <f t="shared" si="211"/>
        <v>4</v>
      </c>
      <c r="Q454">
        <v>20410</v>
      </c>
      <c r="R454" t="s">
        <v>542</v>
      </c>
      <c r="S454" t="s">
        <v>543</v>
      </c>
      <c r="T454" t="s">
        <v>368</v>
      </c>
      <c r="U454" t="s">
        <v>61</v>
      </c>
      <c r="V454">
        <v>509155</v>
      </c>
      <c r="W454" t="s">
        <v>3068</v>
      </c>
      <c r="X454" t="s">
        <v>3190</v>
      </c>
      <c r="Y454" s="95">
        <v>43525</v>
      </c>
      <c r="Z454" t="s">
        <v>63</v>
      </c>
      <c r="AA454" t="s">
        <v>118</v>
      </c>
      <c r="AB454" t="s">
        <v>162</v>
      </c>
      <c r="AC454" t="s">
        <v>4605</v>
      </c>
      <c r="AD454" t="s">
        <v>3192</v>
      </c>
      <c r="AF454" t="s">
        <v>4606</v>
      </c>
      <c r="AG454" t="s">
        <v>3078</v>
      </c>
      <c r="AI454" s="146" t="e">
        <v>#N/A</v>
      </c>
      <c r="AJ454" t="str">
        <f t="shared" si="212"/>
        <v>Active</v>
      </c>
      <c r="AK454">
        <f t="shared" si="213"/>
        <v>1075994</v>
      </c>
      <c r="AL454" t="str">
        <f t="shared" si="214"/>
        <v>柳岡 和宏</v>
      </c>
      <c r="AM454" s="155" t="e">
        <f>+VLOOKUP($AK454,#REF!,3,0)</f>
        <v>#REF!</v>
      </c>
      <c r="AN454" t="e">
        <f t="shared" si="215"/>
        <v>#REF!</v>
      </c>
      <c r="AO454" s="154" t="s">
        <v>54</v>
      </c>
      <c r="AP454" t="e">
        <f>VLOOKUP(AM454,#REF!,2,0)</f>
        <v>#REF!</v>
      </c>
      <c r="AQ454" t="e">
        <f>VLOOKUP(AM454,#REF!,3,0)</f>
        <v>#REF!</v>
      </c>
      <c r="AR454" t="e">
        <f>VLOOKUP(AM454,#REF!,4,0)</f>
        <v>#REF!</v>
      </c>
      <c r="AS454" t="str">
        <f t="shared" si="209"/>
        <v>Oracle Consulting Services</v>
      </c>
      <c r="AT454" t="e">
        <f>VLOOKUP(AM454,#REF!,6,0)</f>
        <v>#REF!</v>
      </c>
      <c r="AU454" t="e">
        <f>VLOOKUP(AM454,#REF!,7,0)</f>
        <v>#REF!</v>
      </c>
      <c r="AV454" t="e">
        <f>VLOOKUP(AM454,#REF!,8,0)</f>
        <v>#REF!</v>
      </c>
      <c r="AW454" s="155">
        <v>506205</v>
      </c>
      <c r="AX454" t="str">
        <f>VLOOKUP($BA454,Jobcodemaster!$A:$J,4,0)</f>
        <v>IC2</v>
      </c>
      <c r="AY454" t="str">
        <f>VLOOKUP($BA454,Jobcodemaster!$A:$J,5,0)</f>
        <v>L4</v>
      </c>
      <c r="AZ454" t="str">
        <f t="shared" si="216"/>
        <v>4</v>
      </c>
      <c r="BA454" s="155">
        <f t="shared" si="217"/>
        <v>20410</v>
      </c>
      <c r="BB454" t="str">
        <f>VLOOKUP($BA454,Jobcodemaster!$A:$J,7,0)</f>
        <v>20410.Senior Consultant - IC2</v>
      </c>
      <c r="BC454" t="str">
        <f>VLOOKUP($BA454,Jobcodemaster!$A:$J,9,0)</f>
        <v>Senior Consultant</v>
      </c>
      <c r="BD454" t="str">
        <f>VLOOKUP($BA454,Jobcodemaster!$A:$J,2,0)</f>
        <v>Delivery</v>
      </c>
      <c r="BE454" t="str">
        <f>VLOOKUP($BA454,Jobcodemaster!$A:$J,3,0)</f>
        <v>B</v>
      </c>
      <c r="BF454" t="e">
        <f>VLOOKUP(AM454,#REF!,14,0)</f>
        <v>#REF!</v>
      </c>
      <c r="BG454" t="e">
        <f>VLOOKUP(AM454,#REF!,15,0)</f>
        <v>#REF!</v>
      </c>
      <c r="BH454" t="str">
        <f t="shared" si="218"/>
        <v>kazuhiro.yanaoka@oracle.com</v>
      </c>
      <c r="BI454" s="95">
        <f t="shared" si="219"/>
        <v>43525</v>
      </c>
      <c r="BJ454" t="str">
        <f t="shared" si="220"/>
        <v>C</v>
      </c>
      <c r="BK454" t="str">
        <f t="shared" si="221"/>
        <v>JP-Tokyo-Akasaka Office</v>
      </c>
      <c r="BL454" t="str">
        <f t="shared" si="222"/>
        <v>ACB</v>
      </c>
      <c r="BM454" t="str">
        <f t="shared" si="223"/>
        <v>ﾔﾅｵｶ ｶｽﾞﾋﾛ</v>
      </c>
      <c r="BN454" t="str">
        <f t="shared" si="224"/>
        <v>Kazuhiro Yanaoka</v>
      </c>
      <c r="BO454" s="164">
        <f t="shared" si="225"/>
        <v>0</v>
      </c>
      <c r="BP454" t="str">
        <f t="shared" si="226"/>
        <v>やなおか かずひろ</v>
      </c>
      <c r="BQ454" t="e">
        <f>VLOOKUP(AM454,#REF!,12,0)</f>
        <v>#REF!</v>
      </c>
      <c r="BS454" s="173" t="str">
        <f t="shared" si="227"/>
        <v>Y</v>
      </c>
      <c r="BT454" s="173" t="str">
        <f t="shared" si="227"/>
        <v/>
      </c>
      <c r="BU454" s="173" t="str">
        <f t="shared" si="227"/>
        <v/>
      </c>
      <c r="BV454" s="173" t="str">
        <f t="shared" si="227"/>
        <v/>
      </c>
      <c r="BW454" s="173" t="e">
        <f t="shared" si="228"/>
        <v>#REF!</v>
      </c>
      <c r="BX454" s="173" t="str">
        <f t="shared" si="229"/>
        <v>Y</v>
      </c>
      <c r="BY454" s="174">
        <f t="shared" si="230"/>
        <v>1075994</v>
      </c>
      <c r="BZ454" t="str">
        <f t="shared" si="231"/>
        <v>kazuhiro.yanaoka@oracle.com</v>
      </c>
      <c r="CA454" s="214">
        <f t="shared" si="232"/>
        <v>43574</v>
      </c>
      <c r="CB454">
        <f t="shared" si="233"/>
        <v>506205</v>
      </c>
      <c r="CC454" t="e">
        <f t="shared" si="234"/>
        <v>#REF!</v>
      </c>
      <c r="CD454" t="e">
        <f t="shared" si="210"/>
        <v>#REF!</v>
      </c>
      <c r="CE454" t="str">
        <f t="shared" si="235"/>
        <v>JPBG  - Oracle Corporation Japan</v>
      </c>
      <c r="CF454" t="str">
        <f t="shared" si="236"/>
        <v/>
      </c>
      <c r="CG454" t="str">
        <f t="shared" si="237"/>
        <v/>
      </c>
    </row>
    <row r="455" spans="1:85">
      <c r="A455" t="s">
        <v>51</v>
      </c>
      <c r="B455">
        <v>1076223</v>
      </c>
      <c r="C455" t="s">
        <v>3195</v>
      </c>
      <c r="D455" t="s">
        <v>3069</v>
      </c>
      <c r="E455" t="s">
        <v>54</v>
      </c>
      <c r="F455" t="s">
        <v>2060</v>
      </c>
      <c r="G455" t="s">
        <v>3070</v>
      </c>
      <c r="H455" t="s">
        <v>3070</v>
      </c>
      <c r="I455" t="s">
        <v>55</v>
      </c>
      <c r="J455" t="s">
        <v>2062</v>
      </c>
      <c r="K455" t="s">
        <v>3072</v>
      </c>
      <c r="L455" t="s">
        <v>3072</v>
      </c>
      <c r="M455" s="217">
        <v>506225</v>
      </c>
      <c r="N455" t="s">
        <v>273</v>
      </c>
      <c r="O455" t="s">
        <v>274</v>
      </c>
      <c r="P455" t="str">
        <f t="shared" si="211"/>
        <v>4</v>
      </c>
      <c r="Q455">
        <v>20410</v>
      </c>
      <c r="R455" t="s">
        <v>542</v>
      </c>
      <c r="S455" t="s">
        <v>543</v>
      </c>
      <c r="T455" t="s">
        <v>368</v>
      </c>
      <c r="U455" t="s">
        <v>61</v>
      </c>
      <c r="V455">
        <v>509155</v>
      </c>
      <c r="W455" t="s">
        <v>3068</v>
      </c>
      <c r="X455" t="s">
        <v>3196</v>
      </c>
      <c r="Y455" s="95">
        <v>43466</v>
      </c>
      <c r="Z455" t="s">
        <v>63</v>
      </c>
      <c r="AA455" t="s">
        <v>118</v>
      </c>
      <c r="AB455" t="s">
        <v>162</v>
      </c>
      <c r="AC455" t="s">
        <v>4607</v>
      </c>
      <c r="AD455" t="s">
        <v>3198</v>
      </c>
      <c r="AF455" t="s">
        <v>4608</v>
      </c>
      <c r="AG455" t="s">
        <v>3078</v>
      </c>
      <c r="AI455" s="146" t="e">
        <v>#N/A</v>
      </c>
      <c r="AJ455" t="str">
        <f t="shared" si="212"/>
        <v>Active</v>
      </c>
      <c r="AK455">
        <f t="shared" si="213"/>
        <v>1076223</v>
      </c>
      <c r="AL455" t="str">
        <f t="shared" si="214"/>
        <v>大内田 路子</v>
      </c>
      <c r="AM455" s="155" t="e">
        <f>+VLOOKUP($AK455,#REF!,3,0)</f>
        <v>#REF!</v>
      </c>
      <c r="AN455" t="e">
        <f t="shared" si="215"/>
        <v>#REF!</v>
      </c>
      <c r="AO455" s="154" t="s">
        <v>54</v>
      </c>
      <c r="AP455" t="e">
        <f>VLOOKUP(AM455,#REF!,2,0)</f>
        <v>#REF!</v>
      </c>
      <c r="AQ455" t="e">
        <f>VLOOKUP(AM455,#REF!,3,0)</f>
        <v>#REF!</v>
      </c>
      <c r="AR455" t="e">
        <f>VLOOKUP(AM455,#REF!,4,0)</f>
        <v>#REF!</v>
      </c>
      <c r="AS455" t="str">
        <f t="shared" si="209"/>
        <v>Oracle Consulting Services</v>
      </c>
      <c r="AT455" t="e">
        <f>VLOOKUP(AM455,#REF!,6,0)</f>
        <v>#REF!</v>
      </c>
      <c r="AU455" t="e">
        <f>VLOOKUP(AM455,#REF!,7,0)</f>
        <v>#REF!</v>
      </c>
      <c r="AV455" t="e">
        <f>VLOOKUP(AM455,#REF!,8,0)</f>
        <v>#REF!</v>
      </c>
      <c r="AW455" s="155">
        <v>506205</v>
      </c>
      <c r="AX455" t="str">
        <f>VLOOKUP($BA455,Jobcodemaster!$A:$J,4,0)</f>
        <v>IC2</v>
      </c>
      <c r="AY455" t="str">
        <f>VLOOKUP($BA455,Jobcodemaster!$A:$J,5,0)</f>
        <v>L4</v>
      </c>
      <c r="AZ455" t="str">
        <f t="shared" si="216"/>
        <v>4</v>
      </c>
      <c r="BA455" s="155">
        <f t="shared" si="217"/>
        <v>20410</v>
      </c>
      <c r="BB455" t="str">
        <f>VLOOKUP($BA455,Jobcodemaster!$A:$J,7,0)</f>
        <v>20410.Senior Consultant - IC2</v>
      </c>
      <c r="BC455" t="str">
        <f>VLOOKUP($BA455,Jobcodemaster!$A:$J,9,0)</f>
        <v>Senior Consultant</v>
      </c>
      <c r="BD455" t="str">
        <f>VLOOKUP($BA455,Jobcodemaster!$A:$J,2,0)</f>
        <v>Delivery</v>
      </c>
      <c r="BE455" t="str">
        <f>VLOOKUP($BA455,Jobcodemaster!$A:$J,3,0)</f>
        <v>B</v>
      </c>
      <c r="BF455" t="e">
        <f>VLOOKUP(AM455,#REF!,14,0)</f>
        <v>#REF!</v>
      </c>
      <c r="BG455" t="e">
        <f>VLOOKUP(AM455,#REF!,15,0)</f>
        <v>#REF!</v>
      </c>
      <c r="BH455" t="str">
        <f t="shared" si="218"/>
        <v>michiko.ouchida@oracle.com</v>
      </c>
      <c r="BI455" s="95">
        <f t="shared" si="219"/>
        <v>43466</v>
      </c>
      <c r="BJ455" t="str">
        <f t="shared" si="220"/>
        <v>C</v>
      </c>
      <c r="BK455" t="str">
        <f t="shared" si="221"/>
        <v>JP-Tokyo-Akasaka Office</v>
      </c>
      <c r="BL455" t="str">
        <f t="shared" si="222"/>
        <v>ACB</v>
      </c>
      <c r="BM455" t="str">
        <f t="shared" si="223"/>
        <v>ｵｵｳﾁﾀﾞ ﾐﾁｺ</v>
      </c>
      <c r="BN455" t="str">
        <f t="shared" si="224"/>
        <v>Michiko Ouchida</v>
      </c>
      <c r="BO455" s="164">
        <f t="shared" si="225"/>
        <v>0</v>
      </c>
      <c r="BP455" t="str">
        <f t="shared" si="226"/>
        <v>おおうちだ みちこ</v>
      </c>
      <c r="BQ455" t="e">
        <f>VLOOKUP(AM455,#REF!,12,0)</f>
        <v>#REF!</v>
      </c>
      <c r="BS455" s="173" t="str">
        <f t="shared" si="227"/>
        <v>Y</v>
      </c>
      <c r="BT455" s="173" t="str">
        <f t="shared" si="227"/>
        <v/>
      </c>
      <c r="BU455" s="173" t="str">
        <f t="shared" si="227"/>
        <v/>
      </c>
      <c r="BV455" s="173" t="str">
        <f t="shared" si="227"/>
        <v/>
      </c>
      <c r="BW455" s="173" t="e">
        <f t="shared" si="228"/>
        <v>#REF!</v>
      </c>
      <c r="BX455" s="173" t="str">
        <f t="shared" si="229"/>
        <v>Y</v>
      </c>
      <c r="BY455" s="174">
        <f t="shared" si="230"/>
        <v>1076223</v>
      </c>
      <c r="BZ455" t="str">
        <f t="shared" si="231"/>
        <v>michiko.ouchida@oracle.com</v>
      </c>
      <c r="CA455" s="214">
        <f t="shared" si="232"/>
        <v>43574</v>
      </c>
      <c r="CB455">
        <f t="shared" si="233"/>
        <v>506205</v>
      </c>
      <c r="CC455" t="e">
        <f t="shared" si="234"/>
        <v>#REF!</v>
      </c>
      <c r="CD455" t="e">
        <f t="shared" si="210"/>
        <v>#REF!</v>
      </c>
      <c r="CE455" t="str">
        <f t="shared" si="235"/>
        <v>JPBG  - Oracle Corporation Japan</v>
      </c>
      <c r="CF455" t="str">
        <f t="shared" si="236"/>
        <v/>
      </c>
      <c r="CG455" t="str">
        <f t="shared" si="237"/>
        <v/>
      </c>
    </row>
    <row r="456" spans="1:85">
      <c r="A456" t="s">
        <v>51</v>
      </c>
      <c r="B456">
        <v>1076995</v>
      </c>
      <c r="C456" t="s">
        <v>4066</v>
      </c>
      <c r="D456" t="s">
        <v>3069</v>
      </c>
      <c r="E456" t="s">
        <v>54</v>
      </c>
      <c r="F456" t="s">
        <v>2060</v>
      </c>
      <c r="G456" t="s">
        <v>3070</v>
      </c>
      <c r="H456" t="s">
        <v>3070</v>
      </c>
      <c r="I456" t="s">
        <v>55</v>
      </c>
      <c r="J456" t="s">
        <v>2062</v>
      </c>
      <c r="K456" t="s">
        <v>3072</v>
      </c>
      <c r="L456" t="s">
        <v>3072</v>
      </c>
      <c r="M456" s="217">
        <v>506225</v>
      </c>
      <c r="N456" t="s">
        <v>273</v>
      </c>
      <c r="O456" t="s">
        <v>274</v>
      </c>
      <c r="P456" t="str">
        <f t="shared" si="211"/>
        <v>4</v>
      </c>
      <c r="Q456">
        <v>20410</v>
      </c>
      <c r="R456" t="s">
        <v>542</v>
      </c>
      <c r="S456" t="s">
        <v>543</v>
      </c>
      <c r="T456" t="s">
        <v>368</v>
      </c>
      <c r="U456" t="s">
        <v>61</v>
      </c>
      <c r="V456">
        <v>509155</v>
      </c>
      <c r="W456" t="s">
        <v>3068</v>
      </c>
      <c r="X456" t="s">
        <v>3202</v>
      </c>
      <c r="Y456" s="95">
        <v>43466</v>
      </c>
      <c r="Z456" t="s">
        <v>63</v>
      </c>
      <c r="AA456" t="s">
        <v>118</v>
      </c>
      <c r="AB456" t="s">
        <v>162</v>
      </c>
      <c r="AC456" t="s">
        <v>4609</v>
      </c>
      <c r="AD456" t="s">
        <v>3204</v>
      </c>
      <c r="AF456" t="s">
        <v>4610</v>
      </c>
      <c r="AG456" t="s">
        <v>3078</v>
      </c>
      <c r="AI456" s="146" t="e">
        <v>#N/A</v>
      </c>
      <c r="AJ456" t="str">
        <f t="shared" si="212"/>
        <v>Active</v>
      </c>
      <c r="AK456">
        <f t="shared" si="213"/>
        <v>1076995</v>
      </c>
      <c r="AL456" t="str">
        <f t="shared" si="214"/>
        <v>鄧 寧</v>
      </c>
      <c r="AM456" s="155" t="e">
        <f>+VLOOKUP($AK456,#REF!,3,0)</f>
        <v>#REF!</v>
      </c>
      <c r="AN456" t="e">
        <f t="shared" si="215"/>
        <v>#REF!</v>
      </c>
      <c r="AO456" s="154" t="s">
        <v>54</v>
      </c>
      <c r="AP456" t="e">
        <f>VLOOKUP(AM456,#REF!,2,0)</f>
        <v>#REF!</v>
      </c>
      <c r="AQ456" t="e">
        <f>VLOOKUP(AM456,#REF!,3,0)</f>
        <v>#REF!</v>
      </c>
      <c r="AR456" t="e">
        <f>VLOOKUP(AM456,#REF!,4,0)</f>
        <v>#REF!</v>
      </c>
      <c r="AS456" t="str">
        <f t="shared" si="209"/>
        <v>Oracle Consulting Services</v>
      </c>
      <c r="AT456" t="e">
        <f>VLOOKUP(AM456,#REF!,6,0)</f>
        <v>#REF!</v>
      </c>
      <c r="AU456" t="e">
        <f>VLOOKUP(AM456,#REF!,7,0)</f>
        <v>#REF!</v>
      </c>
      <c r="AV456" t="e">
        <f>VLOOKUP(AM456,#REF!,8,0)</f>
        <v>#REF!</v>
      </c>
      <c r="AW456" s="155">
        <v>506205</v>
      </c>
      <c r="AX456" t="str">
        <f>VLOOKUP($BA456,Jobcodemaster!$A:$J,4,0)</f>
        <v>IC2</v>
      </c>
      <c r="AY456" t="str">
        <f>VLOOKUP($BA456,Jobcodemaster!$A:$J,5,0)</f>
        <v>L4</v>
      </c>
      <c r="AZ456" t="str">
        <f t="shared" si="216"/>
        <v>4</v>
      </c>
      <c r="BA456" s="155">
        <f t="shared" si="217"/>
        <v>20410</v>
      </c>
      <c r="BB456" t="str">
        <f>VLOOKUP($BA456,Jobcodemaster!$A:$J,7,0)</f>
        <v>20410.Senior Consultant - IC2</v>
      </c>
      <c r="BC456" t="str">
        <f>VLOOKUP($BA456,Jobcodemaster!$A:$J,9,0)</f>
        <v>Senior Consultant</v>
      </c>
      <c r="BD456" t="str">
        <f>VLOOKUP($BA456,Jobcodemaster!$A:$J,2,0)</f>
        <v>Delivery</v>
      </c>
      <c r="BE456" t="str">
        <f>VLOOKUP($BA456,Jobcodemaster!$A:$J,3,0)</f>
        <v>B</v>
      </c>
      <c r="BF456" t="e">
        <f>VLOOKUP(AM456,#REF!,14,0)</f>
        <v>#REF!</v>
      </c>
      <c r="BG456" t="e">
        <f>VLOOKUP(AM456,#REF!,15,0)</f>
        <v>#REF!</v>
      </c>
      <c r="BH456" t="str">
        <f t="shared" si="218"/>
        <v>ning.deng@oracle.com</v>
      </c>
      <c r="BI456" s="95">
        <f t="shared" si="219"/>
        <v>43466</v>
      </c>
      <c r="BJ456" t="str">
        <f t="shared" si="220"/>
        <v>C</v>
      </c>
      <c r="BK456" t="str">
        <f t="shared" si="221"/>
        <v>JP-Tokyo-Akasaka Office</v>
      </c>
      <c r="BL456" t="str">
        <f t="shared" si="222"/>
        <v>ACB</v>
      </c>
      <c r="BM456" t="str">
        <f t="shared" si="223"/>
        <v>ﾃﾞﾝ ﾆﾝ</v>
      </c>
      <c r="BN456" t="str">
        <f t="shared" si="224"/>
        <v>Ning Deng</v>
      </c>
      <c r="BO456" s="164">
        <f t="shared" si="225"/>
        <v>0</v>
      </c>
      <c r="BP456" t="str">
        <f t="shared" si="226"/>
        <v>でん にん</v>
      </c>
      <c r="BQ456" t="e">
        <f>VLOOKUP(AM456,#REF!,12,0)</f>
        <v>#REF!</v>
      </c>
      <c r="BS456" s="173" t="str">
        <f t="shared" si="227"/>
        <v>Y</v>
      </c>
      <c r="BT456" s="173" t="str">
        <f t="shared" si="227"/>
        <v/>
      </c>
      <c r="BU456" s="173" t="str">
        <f t="shared" si="227"/>
        <v/>
      </c>
      <c r="BV456" s="173" t="str">
        <f t="shared" si="227"/>
        <v/>
      </c>
      <c r="BW456" s="173" t="e">
        <f t="shared" si="228"/>
        <v>#REF!</v>
      </c>
      <c r="BX456" s="173" t="str">
        <f t="shared" si="229"/>
        <v>Y</v>
      </c>
      <c r="BY456" s="174">
        <f t="shared" si="230"/>
        <v>1076995</v>
      </c>
      <c r="BZ456" t="str">
        <f t="shared" si="231"/>
        <v>ning.deng@oracle.com</v>
      </c>
      <c r="CA456" s="214">
        <f t="shared" si="232"/>
        <v>43574</v>
      </c>
      <c r="CB456">
        <f t="shared" si="233"/>
        <v>506205</v>
      </c>
      <c r="CC456" t="e">
        <f t="shared" si="234"/>
        <v>#REF!</v>
      </c>
      <c r="CD456" t="e">
        <f t="shared" si="210"/>
        <v>#REF!</v>
      </c>
      <c r="CE456" t="str">
        <f t="shared" si="235"/>
        <v>JPBG  - Oracle Corporation Japan</v>
      </c>
      <c r="CF456" t="str">
        <f t="shared" si="236"/>
        <v/>
      </c>
      <c r="CG456" t="str">
        <f t="shared" si="237"/>
        <v/>
      </c>
    </row>
    <row r="457" spans="1:85">
      <c r="A457" t="s">
        <v>51</v>
      </c>
      <c r="B457">
        <v>4960</v>
      </c>
      <c r="C457" t="s">
        <v>3207</v>
      </c>
      <c r="D457" t="s">
        <v>3069</v>
      </c>
      <c r="E457" t="s">
        <v>54</v>
      </c>
      <c r="F457" t="s">
        <v>2060</v>
      </c>
      <c r="G457" t="s">
        <v>3070</v>
      </c>
      <c r="H457" t="s">
        <v>3070</v>
      </c>
      <c r="I457" t="s">
        <v>55</v>
      </c>
      <c r="J457" t="s">
        <v>2062</v>
      </c>
      <c r="K457" t="s">
        <v>3072</v>
      </c>
      <c r="L457" t="s">
        <v>3072</v>
      </c>
      <c r="M457" s="217">
        <v>506225</v>
      </c>
      <c r="N457" t="s">
        <v>219</v>
      </c>
      <c r="O457" t="s">
        <v>220</v>
      </c>
      <c r="P457" t="str">
        <f t="shared" si="211"/>
        <v>3</v>
      </c>
      <c r="Q457">
        <v>20310</v>
      </c>
      <c r="R457" t="s">
        <v>447</v>
      </c>
      <c r="S457" t="s">
        <v>448</v>
      </c>
      <c r="T457" t="s">
        <v>368</v>
      </c>
      <c r="U457" t="s">
        <v>61</v>
      </c>
      <c r="V457">
        <v>509155</v>
      </c>
      <c r="W457" t="s">
        <v>3068</v>
      </c>
      <c r="X457" t="s">
        <v>3208</v>
      </c>
      <c r="Y457" s="95">
        <v>41730</v>
      </c>
      <c r="Z457" t="s">
        <v>201</v>
      </c>
      <c r="AA457" t="s">
        <v>64</v>
      </c>
      <c r="AB457" t="s">
        <v>162</v>
      </c>
      <c r="AC457" t="s">
        <v>4611</v>
      </c>
      <c r="AD457" t="s">
        <v>3210</v>
      </c>
      <c r="AF457" t="s">
        <v>3211</v>
      </c>
      <c r="AG457" t="s">
        <v>3078</v>
      </c>
      <c r="AI457" s="146" t="e">
        <v>#N/A</v>
      </c>
      <c r="AJ457" t="str">
        <f t="shared" si="212"/>
        <v>Active</v>
      </c>
      <c r="AK457">
        <f t="shared" si="213"/>
        <v>4960</v>
      </c>
      <c r="AL457" t="str">
        <f t="shared" si="214"/>
        <v>福田 貴博</v>
      </c>
      <c r="AM457" s="155" t="e">
        <f>+VLOOKUP($AK457,#REF!,3,0)</f>
        <v>#REF!</v>
      </c>
      <c r="AN457" t="e">
        <f t="shared" si="215"/>
        <v>#REF!</v>
      </c>
      <c r="AO457" s="154" t="s">
        <v>54</v>
      </c>
      <c r="AP457" t="e">
        <f>VLOOKUP(AM457,#REF!,2,0)</f>
        <v>#REF!</v>
      </c>
      <c r="AQ457" t="e">
        <f>VLOOKUP(AM457,#REF!,3,0)</f>
        <v>#REF!</v>
      </c>
      <c r="AR457" t="e">
        <f>VLOOKUP(AM457,#REF!,4,0)</f>
        <v>#REF!</v>
      </c>
      <c r="AS457" t="str">
        <f t="shared" si="209"/>
        <v>Oracle Consulting Services</v>
      </c>
      <c r="AT457" t="e">
        <f>VLOOKUP(AM457,#REF!,6,0)</f>
        <v>#REF!</v>
      </c>
      <c r="AU457" t="e">
        <f>VLOOKUP(AM457,#REF!,7,0)</f>
        <v>#REF!</v>
      </c>
      <c r="AV457" t="e">
        <f>VLOOKUP(AM457,#REF!,8,0)</f>
        <v>#REF!</v>
      </c>
      <c r="AW457" s="155">
        <v>506205</v>
      </c>
      <c r="AX457" t="str">
        <f>VLOOKUP($BA457,Jobcodemaster!$A:$J,4,0)</f>
        <v>IC1</v>
      </c>
      <c r="AY457" t="str">
        <f>VLOOKUP($BA457,Jobcodemaster!$A:$J,5,0)</f>
        <v>L3</v>
      </c>
      <c r="AZ457" t="str">
        <f t="shared" si="216"/>
        <v>3</v>
      </c>
      <c r="BA457" s="155">
        <f t="shared" si="217"/>
        <v>20310</v>
      </c>
      <c r="BB457" t="str">
        <f>VLOOKUP($BA457,Jobcodemaster!$A:$J,7,0)</f>
        <v>20310.Staff Consultant - IC1</v>
      </c>
      <c r="BC457" t="str">
        <f>VLOOKUP($BA457,Jobcodemaster!$A:$J,9,0)</f>
        <v>Staff Consultant</v>
      </c>
      <c r="BD457" t="str">
        <f>VLOOKUP($BA457,Jobcodemaster!$A:$J,2,0)</f>
        <v>Delivery</v>
      </c>
      <c r="BE457" t="str">
        <f>VLOOKUP($BA457,Jobcodemaster!$A:$J,3,0)</f>
        <v>B</v>
      </c>
      <c r="BF457" t="e">
        <f>VLOOKUP(AM457,#REF!,14,0)</f>
        <v>#REF!</v>
      </c>
      <c r="BG457" t="e">
        <f>VLOOKUP(AM457,#REF!,15,0)</f>
        <v>#REF!</v>
      </c>
      <c r="BH457" t="str">
        <f t="shared" si="218"/>
        <v>takahiro.fukuda@oracle.com</v>
      </c>
      <c r="BI457" s="95">
        <f t="shared" si="219"/>
        <v>41730</v>
      </c>
      <c r="BJ457" t="str">
        <f t="shared" si="220"/>
        <v>NG</v>
      </c>
      <c r="BK457" t="str">
        <f t="shared" si="221"/>
        <v>JP-Tokyo-OAC</v>
      </c>
      <c r="BL457" t="str">
        <f t="shared" si="222"/>
        <v>ACB</v>
      </c>
      <c r="BM457" t="str">
        <f t="shared" si="223"/>
        <v>ﾌｸﾀﾞ ﾀｶﾋﾛ</v>
      </c>
      <c r="BN457" t="str">
        <f t="shared" si="224"/>
        <v>Takahiro Fukuda</v>
      </c>
      <c r="BO457" s="164">
        <f t="shared" si="225"/>
        <v>0</v>
      </c>
      <c r="BP457" t="str">
        <f t="shared" si="226"/>
        <v>ふくだ たかひろ</v>
      </c>
      <c r="BQ457" t="e">
        <f>VLOOKUP(AM457,#REF!,12,0)</f>
        <v>#REF!</v>
      </c>
      <c r="BS457" s="173" t="str">
        <f t="shared" si="227"/>
        <v>Y</v>
      </c>
      <c r="BT457" s="173" t="str">
        <f t="shared" si="227"/>
        <v/>
      </c>
      <c r="BU457" s="173" t="str">
        <f t="shared" si="227"/>
        <v/>
      </c>
      <c r="BV457" s="173" t="str">
        <f t="shared" si="227"/>
        <v/>
      </c>
      <c r="BW457" s="173" t="e">
        <f t="shared" si="228"/>
        <v>#REF!</v>
      </c>
      <c r="BX457" s="173" t="str">
        <f t="shared" si="229"/>
        <v>Y</v>
      </c>
      <c r="BY457" s="174">
        <f t="shared" si="230"/>
        <v>4960</v>
      </c>
      <c r="BZ457" t="str">
        <f t="shared" si="231"/>
        <v>takahiro.fukuda@oracle.com</v>
      </c>
      <c r="CA457" s="214">
        <f t="shared" si="232"/>
        <v>43574</v>
      </c>
      <c r="CB457">
        <f t="shared" si="233"/>
        <v>506205</v>
      </c>
      <c r="CC457" t="e">
        <f t="shared" si="234"/>
        <v>#REF!</v>
      </c>
      <c r="CD457" t="e">
        <f t="shared" si="210"/>
        <v>#REF!</v>
      </c>
      <c r="CE457" t="str">
        <f t="shared" si="235"/>
        <v>JPBG  - Oracle Corporation Japan</v>
      </c>
      <c r="CF457" t="str">
        <f t="shared" si="236"/>
        <v/>
      </c>
      <c r="CG457" t="str">
        <f t="shared" si="237"/>
        <v/>
      </c>
    </row>
    <row r="458" spans="1:85">
      <c r="A458" t="s">
        <v>51</v>
      </c>
      <c r="B458">
        <v>1007434</v>
      </c>
      <c r="C458" t="s">
        <v>3213</v>
      </c>
      <c r="D458" t="s">
        <v>3069</v>
      </c>
      <c r="E458" t="s">
        <v>54</v>
      </c>
      <c r="F458" t="s">
        <v>2060</v>
      </c>
      <c r="G458" t="s">
        <v>3070</v>
      </c>
      <c r="H458" t="s">
        <v>3070</v>
      </c>
      <c r="I458" t="s">
        <v>55</v>
      </c>
      <c r="J458" t="s">
        <v>2062</v>
      </c>
      <c r="K458" t="s">
        <v>3072</v>
      </c>
      <c r="L458" t="s">
        <v>3072</v>
      </c>
      <c r="M458" s="217">
        <v>506225</v>
      </c>
      <c r="N458" t="s">
        <v>219</v>
      </c>
      <c r="O458" t="s">
        <v>220</v>
      </c>
      <c r="P458" t="str">
        <f t="shared" si="211"/>
        <v>3</v>
      </c>
      <c r="Q458">
        <v>20310</v>
      </c>
      <c r="R458" t="s">
        <v>447</v>
      </c>
      <c r="S458" t="s">
        <v>448</v>
      </c>
      <c r="T458" t="s">
        <v>368</v>
      </c>
      <c r="U458" t="s">
        <v>61</v>
      </c>
      <c r="V458">
        <v>509155</v>
      </c>
      <c r="W458" t="s">
        <v>3068</v>
      </c>
      <c r="X458" t="s">
        <v>3214</v>
      </c>
      <c r="Y458" s="95">
        <v>43101</v>
      </c>
      <c r="Z458" t="s">
        <v>63</v>
      </c>
      <c r="AA458" t="s">
        <v>64</v>
      </c>
      <c r="AB458" t="s">
        <v>162</v>
      </c>
      <c r="AC458" t="s">
        <v>4612</v>
      </c>
      <c r="AD458" t="s">
        <v>3217</v>
      </c>
      <c r="AF458" t="s">
        <v>4613</v>
      </c>
      <c r="AG458" t="s">
        <v>3078</v>
      </c>
      <c r="AI458" s="146" t="e">
        <v>#N/A</v>
      </c>
      <c r="AJ458" t="str">
        <f t="shared" si="212"/>
        <v>Active</v>
      </c>
      <c r="AK458">
        <f t="shared" si="213"/>
        <v>1007434</v>
      </c>
      <c r="AL458" t="str">
        <f t="shared" si="214"/>
        <v>井口 沙紀恵</v>
      </c>
      <c r="AM458" s="155" t="e">
        <f>+VLOOKUP($AK458,#REF!,3,0)</f>
        <v>#REF!</v>
      </c>
      <c r="AN458" t="e">
        <f t="shared" si="215"/>
        <v>#REF!</v>
      </c>
      <c r="AO458" s="154" t="s">
        <v>54</v>
      </c>
      <c r="AP458" t="e">
        <f>VLOOKUP(AM458,#REF!,2,0)</f>
        <v>#REF!</v>
      </c>
      <c r="AQ458" t="e">
        <f>VLOOKUP(AM458,#REF!,3,0)</f>
        <v>#REF!</v>
      </c>
      <c r="AR458" t="e">
        <f>VLOOKUP(AM458,#REF!,4,0)</f>
        <v>#REF!</v>
      </c>
      <c r="AS458" t="str">
        <f t="shared" si="209"/>
        <v>Oracle Consulting Services</v>
      </c>
      <c r="AT458" t="e">
        <f>VLOOKUP(AM458,#REF!,6,0)</f>
        <v>#REF!</v>
      </c>
      <c r="AU458" t="e">
        <f>VLOOKUP(AM458,#REF!,7,0)</f>
        <v>#REF!</v>
      </c>
      <c r="AV458" t="e">
        <f>VLOOKUP(AM458,#REF!,8,0)</f>
        <v>#REF!</v>
      </c>
      <c r="AW458" s="155">
        <v>506205</v>
      </c>
      <c r="AX458" t="str">
        <f>VLOOKUP($BA458,Jobcodemaster!$A:$J,4,0)</f>
        <v>IC1</v>
      </c>
      <c r="AY458" t="str">
        <f>VLOOKUP($BA458,Jobcodemaster!$A:$J,5,0)</f>
        <v>L3</v>
      </c>
      <c r="AZ458" t="str">
        <f t="shared" si="216"/>
        <v>3</v>
      </c>
      <c r="BA458" s="155">
        <f t="shared" si="217"/>
        <v>20310</v>
      </c>
      <c r="BB458" t="str">
        <f>VLOOKUP($BA458,Jobcodemaster!$A:$J,7,0)</f>
        <v>20310.Staff Consultant - IC1</v>
      </c>
      <c r="BC458" t="str">
        <f>VLOOKUP($BA458,Jobcodemaster!$A:$J,9,0)</f>
        <v>Staff Consultant</v>
      </c>
      <c r="BD458" t="str">
        <f>VLOOKUP($BA458,Jobcodemaster!$A:$J,2,0)</f>
        <v>Delivery</v>
      </c>
      <c r="BE458" t="str">
        <f>VLOOKUP($BA458,Jobcodemaster!$A:$J,3,0)</f>
        <v>B</v>
      </c>
      <c r="BF458" t="e">
        <f>VLOOKUP(AM458,#REF!,14,0)</f>
        <v>#REF!</v>
      </c>
      <c r="BG458" t="e">
        <f>VLOOKUP(AM458,#REF!,15,0)</f>
        <v>#REF!</v>
      </c>
      <c r="BH458" t="str">
        <f t="shared" si="218"/>
        <v>sakie.iguchi@oracle.com</v>
      </c>
      <c r="BI458" s="95">
        <f t="shared" si="219"/>
        <v>43101</v>
      </c>
      <c r="BJ458" t="str">
        <f t="shared" si="220"/>
        <v>C</v>
      </c>
      <c r="BK458" t="str">
        <f t="shared" si="221"/>
        <v>JP-Tokyo-OAC</v>
      </c>
      <c r="BL458" t="str">
        <f t="shared" si="222"/>
        <v>ACB</v>
      </c>
      <c r="BM458" t="str">
        <f t="shared" si="223"/>
        <v>ｲｸﾞﾁ ｻｷｴ</v>
      </c>
      <c r="BN458" t="str">
        <f t="shared" si="224"/>
        <v>Sakie Iguchi</v>
      </c>
      <c r="BO458" s="164">
        <f t="shared" si="225"/>
        <v>0</v>
      </c>
      <c r="BP458" t="str">
        <f t="shared" si="226"/>
        <v>いぐち さきえ</v>
      </c>
      <c r="BQ458" t="e">
        <f>VLOOKUP(AM458,#REF!,12,0)</f>
        <v>#REF!</v>
      </c>
      <c r="BS458" s="173" t="str">
        <f t="shared" si="227"/>
        <v>Y</v>
      </c>
      <c r="BT458" s="173" t="str">
        <f t="shared" si="227"/>
        <v/>
      </c>
      <c r="BU458" s="173" t="str">
        <f t="shared" si="227"/>
        <v/>
      </c>
      <c r="BV458" s="173" t="str">
        <f t="shared" si="227"/>
        <v/>
      </c>
      <c r="BW458" s="173" t="e">
        <f t="shared" si="228"/>
        <v>#REF!</v>
      </c>
      <c r="BX458" s="173" t="str">
        <f t="shared" si="229"/>
        <v>Y</v>
      </c>
      <c r="BY458" s="174">
        <f t="shared" si="230"/>
        <v>1007434</v>
      </c>
      <c r="BZ458" t="str">
        <f t="shared" si="231"/>
        <v>sakie.iguchi@oracle.com</v>
      </c>
      <c r="CA458" s="214">
        <f t="shared" si="232"/>
        <v>43574</v>
      </c>
      <c r="CB458">
        <f t="shared" si="233"/>
        <v>506205</v>
      </c>
      <c r="CC458" t="e">
        <f t="shared" si="234"/>
        <v>#REF!</v>
      </c>
      <c r="CD458" t="e">
        <f t="shared" si="210"/>
        <v>#REF!</v>
      </c>
      <c r="CE458" t="str">
        <f t="shared" si="235"/>
        <v>JPBG  - Oracle Corporation Japan</v>
      </c>
      <c r="CF458" t="str">
        <f t="shared" si="236"/>
        <v/>
      </c>
      <c r="CG458" t="str">
        <f t="shared" si="237"/>
        <v/>
      </c>
    </row>
    <row r="459" spans="1:85">
      <c r="A459" t="s">
        <v>51</v>
      </c>
      <c r="B459">
        <v>1057507</v>
      </c>
      <c r="C459" t="s">
        <v>3220</v>
      </c>
      <c r="D459" t="s">
        <v>3069</v>
      </c>
      <c r="E459" t="s">
        <v>54</v>
      </c>
      <c r="F459" t="s">
        <v>2060</v>
      </c>
      <c r="G459" t="s">
        <v>3070</v>
      </c>
      <c r="H459" t="s">
        <v>3070</v>
      </c>
      <c r="I459" t="s">
        <v>55</v>
      </c>
      <c r="J459" t="s">
        <v>2062</v>
      </c>
      <c r="K459" t="s">
        <v>3072</v>
      </c>
      <c r="L459" t="s">
        <v>3072</v>
      </c>
      <c r="M459" s="217">
        <v>506225</v>
      </c>
      <c r="N459" t="s">
        <v>219</v>
      </c>
      <c r="O459" t="s">
        <v>220</v>
      </c>
      <c r="P459" t="str">
        <f t="shared" si="211"/>
        <v>3</v>
      </c>
      <c r="Q459">
        <v>20310</v>
      </c>
      <c r="R459" t="s">
        <v>447</v>
      </c>
      <c r="S459" t="s">
        <v>448</v>
      </c>
      <c r="T459" t="s">
        <v>368</v>
      </c>
      <c r="U459" t="s">
        <v>61</v>
      </c>
      <c r="V459">
        <v>509155</v>
      </c>
      <c r="W459" t="s">
        <v>3068</v>
      </c>
      <c r="X459" t="s">
        <v>3221</v>
      </c>
      <c r="Y459" s="95">
        <v>43344</v>
      </c>
      <c r="Z459" t="s">
        <v>63</v>
      </c>
      <c r="AA459" t="s">
        <v>118</v>
      </c>
      <c r="AB459" t="s">
        <v>162</v>
      </c>
      <c r="AC459" t="s">
        <v>4614</v>
      </c>
      <c r="AD459" t="s">
        <v>3223</v>
      </c>
      <c r="AF459" t="s">
        <v>3224</v>
      </c>
      <c r="AG459" t="s">
        <v>3078</v>
      </c>
      <c r="AI459" s="146" t="e">
        <v>#N/A</v>
      </c>
      <c r="AJ459" t="str">
        <f t="shared" si="212"/>
        <v>Active</v>
      </c>
      <c r="AK459">
        <f t="shared" si="213"/>
        <v>1057507</v>
      </c>
      <c r="AL459" t="str">
        <f t="shared" si="214"/>
        <v>林 聖欽</v>
      </c>
      <c r="AM459" s="155" t="e">
        <f>+VLOOKUP($AK459,#REF!,3,0)</f>
        <v>#REF!</v>
      </c>
      <c r="AN459" t="e">
        <f t="shared" si="215"/>
        <v>#REF!</v>
      </c>
      <c r="AO459" s="154" t="s">
        <v>54</v>
      </c>
      <c r="AP459" t="e">
        <f>VLOOKUP(AM459,#REF!,2,0)</f>
        <v>#REF!</v>
      </c>
      <c r="AQ459" t="e">
        <f>VLOOKUP(AM459,#REF!,3,0)</f>
        <v>#REF!</v>
      </c>
      <c r="AR459" t="e">
        <f>VLOOKUP(AM459,#REF!,4,0)</f>
        <v>#REF!</v>
      </c>
      <c r="AS459" t="str">
        <f t="shared" si="209"/>
        <v>Oracle Consulting Services</v>
      </c>
      <c r="AT459" t="e">
        <f>VLOOKUP(AM459,#REF!,6,0)</f>
        <v>#REF!</v>
      </c>
      <c r="AU459" t="e">
        <f>VLOOKUP(AM459,#REF!,7,0)</f>
        <v>#REF!</v>
      </c>
      <c r="AV459" t="e">
        <f>VLOOKUP(AM459,#REF!,8,0)</f>
        <v>#REF!</v>
      </c>
      <c r="AW459" s="155">
        <v>506205</v>
      </c>
      <c r="AX459" t="str">
        <f>VLOOKUP($BA459,Jobcodemaster!$A:$J,4,0)</f>
        <v>IC1</v>
      </c>
      <c r="AY459" t="str">
        <f>VLOOKUP($BA459,Jobcodemaster!$A:$J,5,0)</f>
        <v>L3</v>
      </c>
      <c r="AZ459" t="str">
        <f t="shared" si="216"/>
        <v>3</v>
      </c>
      <c r="BA459" s="155">
        <f t="shared" si="217"/>
        <v>20310</v>
      </c>
      <c r="BB459" t="str">
        <f>VLOOKUP($BA459,Jobcodemaster!$A:$J,7,0)</f>
        <v>20310.Staff Consultant - IC1</v>
      </c>
      <c r="BC459" t="str">
        <f>VLOOKUP($BA459,Jobcodemaster!$A:$J,9,0)</f>
        <v>Staff Consultant</v>
      </c>
      <c r="BD459" t="str">
        <f>VLOOKUP($BA459,Jobcodemaster!$A:$J,2,0)</f>
        <v>Delivery</v>
      </c>
      <c r="BE459" t="str">
        <f>VLOOKUP($BA459,Jobcodemaster!$A:$J,3,0)</f>
        <v>B</v>
      </c>
      <c r="BF459" t="e">
        <f>VLOOKUP(AM459,#REF!,14,0)</f>
        <v>#REF!</v>
      </c>
      <c r="BG459" t="e">
        <f>VLOOKUP(AM459,#REF!,15,0)</f>
        <v>#REF!</v>
      </c>
      <c r="BH459" t="str">
        <f t="shared" si="218"/>
        <v>shengqin.lin@oracle.com</v>
      </c>
      <c r="BI459" s="95">
        <f t="shared" si="219"/>
        <v>43344</v>
      </c>
      <c r="BJ459" t="str">
        <f t="shared" si="220"/>
        <v>C</v>
      </c>
      <c r="BK459" t="str">
        <f t="shared" si="221"/>
        <v>JP-Tokyo-Akasaka Office</v>
      </c>
      <c r="BL459" t="str">
        <f t="shared" si="222"/>
        <v>ACB</v>
      </c>
      <c r="BM459" t="str">
        <f t="shared" si="223"/>
        <v>ﾘﾝ ｾｲｷﾝ</v>
      </c>
      <c r="BN459" t="str">
        <f t="shared" si="224"/>
        <v>Shengqin Lin</v>
      </c>
      <c r="BO459" s="164">
        <f t="shared" si="225"/>
        <v>0</v>
      </c>
      <c r="BP459" t="str">
        <f t="shared" si="226"/>
        <v>りん せいきん</v>
      </c>
      <c r="BQ459" t="e">
        <f>VLOOKUP(AM459,#REF!,12,0)</f>
        <v>#REF!</v>
      </c>
      <c r="BS459" s="173" t="str">
        <f t="shared" si="227"/>
        <v>Y</v>
      </c>
      <c r="BT459" s="173" t="str">
        <f t="shared" si="227"/>
        <v/>
      </c>
      <c r="BU459" s="173" t="str">
        <f t="shared" si="227"/>
        <v/>
      </c>
      <c r="BV459" s="173" t="str">
        <f t="shared" si="227"/>
        <v/>
      </c>
      <c r="BW459" s="173" t="e">
        <f t="shared" si="228"/>
        <v>#REF!</v>
      </c>
      <c r="BX459" s="173" t="str">
        <f t="shared" si="229"/>
        <v>Y</v>
      </c>
      <c r="BY459" s="174">
        <f t="shared" si="230"/>
        <v>1057507</v>
      </c>
      <c r="BZ459" t="str">
        <f t="shared" si="231"/>
        <v>shengqin.lin@oracle.com</v>
      </c>
      <c r="CA459" s="214">
        <f t="shared" si="232"/>
        <v>43574</v>
      </c>
      <c r="CB459">
        <f t="shared" si="233"/>
        <v>506205</v>
      </c>
      <c r="CC459" t="e">
        <f t="shared" si="234"/>
        <v>#REF!</v>
      </c>
      <c r="CD459" t="e">
        <f t="shared" si="210"/>
        <v>#REF!</v>
      </c>
      <c r="CE459" t="str">
        <f t="shared" si="235"/>
        <v>JPBG  - Oracle Corporation Japan</v>
      </c>
      <c r="CF459" t="str">
        <f t="shared" si="236"/>
        <v/>
      </c>
      <c r="CG459" t="str">
        <f t="shared" si="237"/>
        <v/>
      </c>
    </row>
    <row r="460" spans="1:85">
      <c r="A460" t="s">
        <v>51</v>
      </c>
      <c r="B460">
        <v>1068183</v>
      </c>
      <c r="C460" t="s">
        <v>3226</v>
      </c>
      <c r="D460" t="s">
        <v>3069</v>
      </c>
      <c r="E460" t="s">
        <v>54</v>
      </c>
      <c r="F460" t="s">
        <v>2060</v>
      </c>
      <c r="G460" t="s">
        <v>3070</v>
      </c>
      <c r="H460" t="s">
        <v>3070</v>
      </c>
      <c r="I460" t="s">
        <v>55</v>
      </c>
      <c r="J460" t="s">
        <v>2062</v>
      </c>
      <c r="K460" t="s">
        <v>3072</v>
      </c>
      <c r="L460" t="s">
        <v>3072</v>
      </c>
      <c r="M460" s="217">
        <v>506225</v>
      </c>
      <c r="N460" t="s">
        <v>219</v>
      </c>
      <c r="O460" t="s">
        <v>220</v>
      </c>
      <c r="P460" t="str">
        <f t="shared" si="211"/>
        <v>3</v>
      </c>
      <c r="Q460">
        <v>20310</v>
      </c>
      <c r="R460" t="s">
        <v>447</v>
      </c>
      <c r="S460" t="s">
        <v>448</v>
      </c>
      <c r="T460" t="s">
        <v>368</v>
      </c>
      <c r="U460" t="s">
        <v>61</v>
      </c>
      <c r="V460">
        <v>509155</v>
      </c>
      <c r="W460" t="s">
        <v>3068</v>
      </c>
      <c r="X460" t="s">
        <v>3227</v>
      </c>
      <c r="Y460" s="95">
        <v>43405</v>
      </c>
      <c r="Z460" t="s">
        <v>63</v>
      </c>
      <c r="AA460" t="s">
        <v>64</v>
      </c>
      <c r="AB460" t="s">
        <v>162</v>
      </c>
      <c r="AC460" t="s">
        <v>4615</v>
      </c>
      <c r="AD460" t="s">
        <v>3229</v>
      </c>
      <c r="AF460" t="s">
        <v>4616</v>
      </c>
      <c r="AG460" t="s">
        <v>3078</v>
      </c>
      <c r="AI460" s="146" t="e">
        <v>#N/A</v>
      </c>
      <c r="AJ460" t="str">
        <f t="shared" si="212"/>
        <v>Active</v>
      </c>
      <c r="AK460">
        <f t="shared" si="213"/>
        <v>1068183</v>
      </c>
      <c r="AL460" t="str">
        <f t="shared" si="214"/>
        <v>河野 大輔</v>
      </c>
      <c r="AM460" s="155" t="e">
        <f>+VLOOKUP($AK460,#REF!,3,0)</f>
        <v>#REF!</v>
      </c>
      <c r="AN460" t="e">
        <f t="shared" si="215"/>
        <v>#REF!</v>
      </c>
      <c r="AO460" s="154" t="s">
        <v>54</v>
      </c>
      <c r="AP460" t="e">
        <f>VLOOKUP(AM460,#REF!,2,0)</f>
        <v>#REF!</v>
      </c>
      <c r="AQ460" t="e">
        <f>VLOOKUP(AM460,#REF!,3,0)</f>
        <v>#REF!</v>
      </c>
      <c r="AR460" t="e">
        <f>VLOOKUP(AM460,#REF!,4,0)</f>
        <v>#REF!</v>
      </c>
      <c r="AS460" t="str">
        <f t="shared" si="209"/>
        <v>Oracle Consulting Services</v>
      </c>
      <c r="AT460" t="e">
        <f>VLOOKUP(AM460,#REF!,6,0)</f>
        <v>#REF!</v>
      </c>
      <c r="AU460" t="e">
        <f>VLOOKUP(AM460,#REF!,7,0)</f>
        <v>#REF!</v>
      </c>
      <c r="AV460" t="e">
        <f>VLOOKUP(AM460,#REF!,8,0)</f>
        <v>#REF!</v>
      </c>
      <c r="AW460" s="155">
        <v>506205</v>
      </c>
      <c r="AX460" t="str">
        <f>VLOOKUP($BA460,Jobcodemaster!$A:$J,4,0)</f>
        <v>IC1</v>
      </c>
      <c r="AY460" t="str">
        <f>VLOOKUP($BA460,Jobcodemaster!$A:$J,5,0)</f>
        <v>L3</v>
      </c>
      <c r="AZ460" t="str">
        <f t="shared" si="216"/>
        <v>3</v>
      </c>
      <c r="BA460" s="155">
        <f t="shared" si="217"/>
        <v>20310</v>
      </c>
      <c r="BB460" t="str">
        <f>VLOOKUP($BA460,Jobcodemaster!$A:$J,7,0)</f>
        <v>20310.Staff Consultant - IC1</v>
      </c>
      <c r="BC460" t="str">
        <f>VLOOKUP($BA460,Jobcodemaster!$A:$J,9,0)</f>
        <v>Staff Consultant</v>
      </c>
      <c r="BD460" t="str">
        <f>VLOOKUP($BA460,Jobcodemaster!$A:$J,2,0)</f>
        <v>Delivery</v>
      </c>
      <c r="BE460" t="str">
        <f>VLOOKUP($BA460,Jobcodemaster!$A:$J,3,0)</f>
        <v>B</v>
      </c>
      <c r="BF460" t="e">
        <f>VLOOKUP(AM460,#REF!,14,0)</f>
        <v>#REF!</v>
      </c>
      <c r="BG460" t="e">
        <f>VLOOKUP(AM460,#REF!,15,0)</f>
        <v>#REF!</v>
      </c>
      <c r="BH460" t="str">
        <f t="shared" si="218"/>
        <v>daisuke.kouno@oracle.com</v>
      </c>
      <c r="BI460" s="95">
        <f t="shared" si="219"/>
        <v>43405</v>
      </c>
      <c r="BJ460" t="str">
        <f t="shared" si="220"/>
        <v>C</v>
      </c>
      <c r="BK460" t="str">
        <f t="shared" si="221"/>
        <v>JP-Tokyo-OAC</v>
      </c>
      <c r="BL460" t="str">
        <f t="shared" si="222"/>
        <v>ACB</v>
      </c>
      <c r="BM460" t="str">
        <f t="shared" si="223"/>
        <v>ｺｳﾉ ﾀﾞｲｽｹ</v>
      </c>
      <c r="BN460" t="str">
        <f t="shared" si="224"/>
        <v>Daisuke Kouno</v>
      </c>
      <c r="BO460" s="164">
        <f t="shared" si="225"/>
        <v>0</v>
      </c>
      <c r="BP460" t="str">
        <f t="shared" si="226"/>
        <v>こうの だいすけ</v>
      </c>
      <c r="BQ460" t="e">
        <f>VLOOKUP(AM460,#REF!,12,0)</f>
        <v>#REF!</v>
      </c>
      <c r="BS460" s="173" t="str">
        <f t="shared" si="227"/>
        <v>Y</v>
      </c>
      <c r="BT460" s="173" t="str">
        <f t="shared" si="227"/>
        <v/>
      </c>
      <c r="BU460" s="173" t="str">
        <f t="shared" si="227"/>
        <v/>
      </c>
      <c r="BV460" s="173" t="str">
        <f t="shared" si="227"/>
        <v/>
      </c>
      <c r="BW460" s="173" t="e">
        <f t="shared" si="228"/>
        <v>#REF!</v>
      </c>
      <c r="BX460" s="173" t="str">
        <f t="shared" si="229"/>
        <v>Y</v>
      </c>
      <c r="BY460" s="174">
        <f t="shared" si="230"/>
        <v>1068183</v>
      </c>
      <c r="BZ460" t="str">
        <f t="shared" si="231"/>
        <v>daisuke.kouno@oracle.com</v>
      </c>
      <c r="CA460" s="214">
        <f t="shared" si="232"/>
        <v>43574</v>
      </c>
      <c r="CB460">
        <f t="shared" si="233"/>
        <v>506205</v>
      </c>
      <c r="CC460" t="e">
        <f t="shared" si="234"/>
        <v>#REF!</v>
      </c>
      <c r="CD460" t="e">
        <f t="shared" si="210"/>
        <v>#REF!</v>
      </c>
      <c r="CE460" t="str">
        <f t="shared" si="235"/>
        <v>JPBG  - Oracle Corporation Japan</v>
      </c>
      <c r="CF460" t="str">
        <f t="shared" si="236"/>
        <v/>
      </c>
      <c r="CG460" t="str">
        <f t="shared" si="237"/>
        <v/>
      </c>
    </row>
    <row r="461" spans="1:85">
      <c r="A461" t="s">
        <v>51</v>
      </c>
      <c r="B461">
        <v>1087792</v>
      </c>
      <c r="C461" t="s">
        <v>3232</v>
      </c>
      <c r="D461" t="s">
        <v>3069</v>
      </c>
      <c r="E461" t="s">
        <v>54</v>
      </c>
      <c r="F461" t="s">
        <v>2060</v>
      </c>
      <c r="G461" t="s">
        <v>3070</v>
      </c>
      <c r="H461" t="s">
        <v>3070</v>
      </c>
      <c r="I461" t="s">
        <v>55</v>
      </c>
      <c r="J461" t="s">
        <v>2062</v>
      </c>
      <c r="K461" t="s">
        <v>3072</v>
      </c>
      <c r="L461" t="s">
        <v>3072</v>
      </c>
      <c r="M461" s="217">
        <v>506225</v>
      </c>
      <c r="N461" t="s">
        <v>219</v>
      </c>
      <c r="O461" t="s">
        <v>220</v>
      </c>
      <c r="P461" t="str">
        <f t="shared" si="211"/>
        <v>3</v>
      </c>
      <c r="Q461">
        <v>20310</v>
      </c>
      <c r="R461" t="s">
        <v>447</v>
      </c>
      <c r="S461" t="s">
        <v>448</v>
      </c>
      <c r="T461" t="s">
        <v>368</v>
      </c>
      <c r="U461" t="s">
        <v>61</v>
      </c>
      <c r="V461">
        <v>509155</v>
      </c>
      <c r="W461" t="s">
        <v>3068</v>
      </c>
      <c r="X461" t="s">
        <v>3233</v>
      </c>
      <c r="Y461" s="95">
        <v>43525</v>
      </c>
      <c r="Z461" t="s">
        <v>63</v>
      </c>
      <c r="AA461" t="s">
        <v>118</v>
      </c>
      <c r="AB461" t="s">
        <v>162</v>
      </c>
      <c r="AC461" t="s">
        <v>4617</v>
      </c>
      <c r="AD461" t="s">
        <v>3235</v>
      </c>
      <c r="AF461" t="s">
        <v>4618</v>
      </c>
      <c r="AG461" t="s">
        <v>3078</v>
      </c>
      <c r="AI461" s="146" t="e">
        <v>#N/A</v>
      </c>
      <c r="AJ461" t="str">
        <f t="shared" si="212"/>
        <v>Active</v>
      </c>
      <c r="AK461">
        <f t="shared" si="213"/>
        <v>1087792</v>
      </c>
      <c r="AL461" t="str">
        <f t="shared" si="214"/>
        <v>松本 祐樹</v>
      </c>
      <c r="AM461" s="155" t="e">
        <f>+VLOOKUP($AK461,#REF!,3,0)</f>
        <v>#REF!</v>
      </c>
      <c r="AN461" t="e">
        <f t="shared" si="215"/>
        <v>#REF!</v>
      </c>
      <c r="AO461" s="154" t="s">
        <v>54</v>
      </c>
      <c r="AP461" t="e">
        <f>VLOOKUP(AM461,#REF!,2,0)</f>
        <v>#REF!</v>
      </c>
      <c r="AQ461" t="e">
        <f>VLOOKUP(AM461,#REF!,3,0)</f>
        <v>#REF!</v>
      </c>
      <c r="AR461" t="e">
        <f>VLOOKUP(AM461,#REF!,4,0)</f>
        <v>#REF!</v>
      </c>
      <c r="AS461" t="str">
        <f t="shared" si="209"/>
        <v>Oracle Consulting Services</v>
      </c>
      <c r="AT461" t="e">
        <f>VLOOKUP(AM461,#REF!,6,0)</f>
        <v>#REF!</v>
      </c>
      <c r="AU461" t="e">
        <f>VLOOKUP(AM461,#REF!,7,0)</f>
        <v>#REF!</v>
      </c>
      <c r="AV461" t="e">
        <f>VLOOKUP(AM461,#REF!,8,0)</f>
        <v>#REF!</v>
      </c>
      <c r="AW461" s="155">
        <v>506205</v>
      </c>
      <c r="AX461" t="str">
        <f>VLOOKUP($BA461,Jobcodemaster!$A:$J,4,0)</f>
        <v>IC1</v>
      </c>
      <c r="AY461" t="str">
        <f>VLOOKUP($BA461,Jobcodemaster!$A:$J,5,0)</f>
        <v>L3</v>
      </c>
      <c r="AZ461" t="str">
        <f t="shared" si="216"/>
        <v>3</v>
      </c>
      <c r="BA461" s="155">
        <f t="shared" si="217"/>
        <v>20310</v>
      </c>
      <c r="BB461" t="str">
        <f>VLOOKUP($BA461,Jobcodemaster!$A:$J,7,0)</f>
        <v>20310.Staff Consultant - IC1</v>
      </c>
      <c r="BC461" t="str">
        <f>VLOOKUP($BA461,Jobcodemaster!$A:$J,9,0)</f>
        <v>Staff Consultant</v>
      </c>
      <c r="BD461" t="str">
        <f>VLOOKUP($BA461,Jobcodemaster!$A:$J,2,0)</f>
        <v>Delivery</v>
      </c>
      <c r="BE461" t="str">
        <f>VLOOKUP($BA461,Jobcodemaster!$A:$J,3,0)</f>
        <v>B</v>
      </c>
      <c r="BF461" t="e">
        <f>VLOOKUP(AM461,#REF!,14,0)</f>
        <v>#REF!</v>
      </c>
      <c r="BG461" t="e">
        <f>VLOOKUP(AM461,#REF!,15,0)</f>
        <v>#REF!</v>
      </c>
      <c r="BH461" t="str">
        <f t="shared" si="218"/>
        <v>yuki.matsumoto@oracle.com</v>
      </c>
      <c r="BI461" s="95">
        <f t="shared" si="219"/>
        <v>43525</v>
      </c>
      <c r="BJ461" t="str">
        <f t="shared" si="220"/>
        <v>C</v>
      </c>
      <c r="BK461" t="str">
        <f t="shared" si="221"/>
        <v>JP-Tokyo-Akasaka Office</v>
      </c>
      <c r="BL461" t="str">
        <f t="shared" si="222"/>
        <v>ACB</v>
      </c>
      <c r="BM461" t="str">
        <f t="shared" si="223"/>
        <v>ﾏﾂﾓﾄ ﾕｳｷ</v>
      </c>
      <c r="BN461" t="str">
        <f t="shared" si="224"/>
        <v>Yuki Matsumoto</v>
      </c>
      <c r="BO461" s="164">
        <f t="shared" si="225"/>
        <v>0</v>
      </c>
      <c r="BP461" t="str">
        <f t="shared" si="226"/>
        <v>まつもと ゆうき</v>
      </c>
      <c r="BQ461" t="e">
        <f>VLOOKUP(AM461,#REF!,12,0)</f>
        <v>#REF!</v>
      </c>
      <c r="BS461" s="173" t="str">
        <f t="shared" si="227"/>
        <v>Y</v>
      </c>
      <c r="BT461" s="173" t="str">
        <f t="shared" si="227"/>
        <v/>
      </c>
      <c r="BU461" s="173" t="str">
        <f t="shared" si="227"/>
        <v/>
      </c>
      <c r="BV461" s="173" t="str">
        <f t="shared" si="227"/>
        <v/>
      </c>
      <c r="BW461" s="173" t="e">
        <f t="shared" si="228"/>
        <v>#REF!</v>
      </c>
      <c r="BX461" s="173" t="str">
        <f t="shared" si="229"/>
        <v>Y</v>
      </c>
      <c r="BY461" s="174">
        <f t="shared" si="230"/>
        <v>1087792</v>
      </c>
      <c r="BZ461" t="str">
        <f t="shared" si="231"/>
        <v>yuki.matsumoto@oracle.com</v>
      </c>
      <c r="CA461" s="214">
        <f t="shared" si="232"/>
        <v>43574</v>
      </c>
      <c r="CB461">
        <f t="shared" si="233"/>
        <v>506205</v>
      </c>
      <c r="CC461" t="e">
        <f t="shared" si="234"/>
        <v>#REF!</v>
      </c>
      <c r="CD461" t="e">
        <f t="shared" si="210"/>
        <v>#REF!</v>
      </c>
      <c r="CE461" t="str">
        <f t="shared" si="235"/>
        <v>JPBG  - Oracle Corporation Japan</v>
      </c>
      <c r="CF461" t="str">
        <f t="shared" si="236"/>
        <v/>
      </c>
      <c r="CG461" t="str">
        <f t="shared" si="237"/>
        <v/>
      </c>
    </row>
    <row r="462" spans="1:85">
      <c r="A462" t="s">
        <v>51</v>
      </c>
      <c r="B462">
        <v>1021064</v>
      </c>
      <c r="C462" t="s">
        <v>3238</v>
      </c>
      <c r="D462" t="s">
        <v>3069</v>
      </c>
      <c r="E462" t="s">
        <v>54</v>
      </c>
      <c r="F462" t="s">
        <v>2060</v>
      </c>
      <c r="G462" t="s">
        <v>3070</v>
      </c>
      <c r="H462" t="s">
        <v>3070</v>
      </c>
      <c r="I462" t="s">
        <v>55</v>
      </c>
      <c r="J462" t="s">
        <v>2062</v>
      </c>
      <c r="K462" t="s">
        <v>3072</v>
      </c>
      <c r="L462" t="s">
        <v>3072</v>
      </c>
      <c r="M462" s="217">
        <v>506225</v>
      </c>
      <c r="N462" t="s">
        <v>219</v>
      </c>
      <c r="O462" t="s">
        <v>355</v>
      </c>
      <c r="P462" t="str">
        <f t="shared" si="211"/>
        <v>2</v>
      </c>
      <c r="Q462" s="150">
        <v>20110</v>
      </c>
      <c r="R462" s="144" t="s">
        <v>568</v>
      </c>
      <c r="S462" t="s">
        <v>357</v>
      </c>
      <c r="T462" t="s">
        <v>127</v>
      </c>
      <c r="U462" t="s">
        <v>128</v>
      </c>
      <c r="V462">
        <v>509155</v>
      </c>
      <c r="W462" t="s">
        <v>3068</v>
      </c>
      <c r="X462" t="s">
        <v>3239</v>
      </c>
      <c r="Y462" s="95">
        <v>43191</v>
      </c>
      <c r="Z462" t="s">
        <v>201</v>
      </c>
      <c r="AA462" t="s">
        <v>118</v>
      </c>
      <c r="AB462" t="s">
        <v>162</v>
      </c>
      <c r="AC462" t="s">
        <v>4619</v>
      </c>
      <c r="AD462" t="s">
        <v>3241</v>
      </c>
      <c r="AF462" t="s">
        <v>3242</v>
      </c>
      <c r="AG462" t="s">
        <v>3078</v>
      </c>
      <c r="AI462" s="146" t="s">
        <v>5033</v>
      </c>
      <c r="AJ462" t="str">
        <f t="shared" si="212"/>
        <v>Active</v>
      </c>
      <c r="AK462">
        <f t="shared" si="213"/>
        <v>1021064</v>
      </c>
      <c r="AL462" t="str">
        <f t="shared" si="214"/>
        <v>石井 健介</v>
      </c>
      <c r="AM462" s="155" t="e">
        <f>+VLOOKUP($AK462,#REF!,3,0)</f>
        <v>#REF!</v>
      </c>
      <c r="AN462" t="e">
        <f t="shared" si="215"/>
        <v>#REF!</v>
      </c>
      <c r="AO462" s="154" t="s">
        <v>54</v>
      </c>
      <c r="AP462" t="e">
        <f>VLOOKUP(AM462,#REF!,2,0)</f>
        <v>#REF!</v>
      </c>
      <c r="AQ462" t="e">
        <f>VLOOKUP(AM462,#REF!,3,0)</f>
        <v>#REF!</v>
      </c>
      <c r="AR462" t="e">
        <f>VLOOKUP(AM462,#REF!,4,0)</f>
        <v>#REF!</v>
      </c>
      <c r="AS462" t="str">
        <f t="shared" si="209"/>
        <v>Oracle Consulting Services</v>
      </c>
      <c r="AT462" t="e">
        <f>VLOOKUP(AM462,#REF!,6,0)</f>
        <v>#REF!</v>
      </c>
      <c r="AU462" t="e">
        <f>VLOOKUP(AM462,#REF!,7,0)</f>
        <v>#REF!</v>
      </c>
      <c r="AV462" t="e">
        <f>VLOOKUP(AM462,#REF!,8,0)</f>
        <v>#REF!</v>
      </c>
      <c r="AW462" s="155">
        <v>506205</v>
      </c>
      <c r="AX462" t="str">
        <f>VLOOKUP($BA462,Jobcodemaster!$A:$J,4,0)</f>
        <v>IC1</v>
      </c>
      <c r="AY462" t="str">
        <f>VLOOKUP($BA462,Jobcodemaster!$A:$J,5,0)</f>
        <v>L2</v>
      </c>
      <c r="AZ462" t="str">
        <f t="shared" si="216"/>
        <v>2</v>
      </c>
      <c r="BA462" s="155">
        <f t="shared" si="217"/>
        <v>20110</v>
      </c>
      <c r="BB462" t="str">
        <f>VLOOKUP($BA462,Jobcodemaster!$A:$J,7,0)</f>
        <v>20110.Associate Consultant - IC1</v>
      </c>
      <c r="BC462" t="str">
        <f>VLOOKUP($BA462,Jobcodemaster!$A:$J,9,0)</f>
        <v>Associate Consultant</v>
      </c>
      <c r="BD462" t="str">
        <f>VLOOKUP($BA462,Jobcodemaster!$A:$J,2,0)</f>
        <v>Delivery</v>
      </c>
      <c r="BE462" t="str">
        <f>VLOOKUP($BA462,Jobcodemaster!$A:$J,3,0)</f>
        <v>B</v>
      </c>
      <c r="BF462" t="e">
        <f>VLOOKUP(AM462,#REF!,14,0)</f>
        <v>#REF!</v>
      </c>
      <c r="BG462" t="e">
        <f>VLOOKUP(AM462,#REF!,15,0)</f>
        <v>#REF!</v>
      </c>
      <c r="BH462" t="str">
        <f t="shared" si="218"/>
        <v>kensuke.ishii@oracle.com</v>
      </c>
      <c r="BI462" s="95">
        <f t="shared" si="219"/>
        <v>43191</v>
      </c>
      <c r="BJ462" t="str">
        <f t="shared" si="220"/>
        <v>NG</v>
      </c>
      <c r="BK462" t="str">
        <f t="shared" si="221"/>
        <v>JP-Tokyo-Akasaka Office</v>
      </c>
      <c r="BL462" t="str">
        <f t="shared" si="222"/>
        <v>ACB</v>
      </c>
      <c r="BM462" t="str">
        <f t="shared" si="223"/>
        <v>ｲｼｲ ｹﾝｽｹ</v>
      </c>
      <c r="BN462" t="str">
        <f t="shared" si="224"/>
        <v>Kensuke Ishii</v>
      </c>
      <c r="BO462" s="164">
        <f t="shared" si="225"/>
        <v>0</v>
      </c>
      <c r="BP462" t="str">
        <f t="shared" si="226"/>
        <v>いしい けんすけ</v>
      </c>
      <c r="BQ462" t="e">
        <f>VLOOKUP(AM462,#REF!,12,0)</f>
        <v>#REF!</v>
      </c>
      <c r="BS462" s="173" t="str">
        <f t="shared" si="227"/>
        <v>Y</v>
      </c>
      <c r="BT462" s="173" t="str">
        <f t="shared" si="227"/>
        <v/>
      </c>
      <c r="BU462" s="173" t="str">
        <f t="shared" si="227"/>
        <v/>
      </c>
      <c r="BV462" s="173" t="str">
        <f t="shared" si="227"/>
        <v/>
      </c>
      <c r="BW462" s="173" t="e">
        <f t="shared" si="228"/>
        <v>#REF!</v>
      </c>
      <c r="BX462" s="173" t="str">
        <f t="shared" si="229"/>
        <v>Y</v>
      </c>
      <c r="BY462" s="174">
        <f t="shared" si="230"/>
        <v>1021064</v>
      </c>
      <c r="BZ462" t="str">
        <f t="shared" si="231"/>
        <v>kensuke.ishii@oracle.com</v>
      </c>
      <c r="CA462" s="214">
        <f t="shared" si="232"/>
        <v>43574</v>
      </c>
      <c r="CB462">
        <f t="shared" si="233"/>
        <v>506205</v>
      </c>
      <c r="CC462" t="e">
        <f t="shared" si="234"/>
        <v>#REF!</v>
      </c>
      <c r="CD462" t="e">
        <f t="shared" si="210"/>
        <v>#REF!</v>
      </c>
      <c r="CE462" t="str">
        <f t="shared" si="235"/>
        <v>JPBG  - Oracle Corporation Japan</v>
      </c>
      <c r="CF462" t="str">
        <f t="shared" si="236"/>
        <v/>
      </c>
      <c r="CG462" t="str">
        <f t="shared" si="237"/>
        <v/>
      </c>
    </row>
    <row r="463" spans="1:85">
      <c r="A463" t="s">
        <v>51</v>
      </c>
      <c r="B463">
        <v>2213</v>
      </c>
      <c r="C463" t="s">
        <v>3244</v>
      </c>
      <c r="D463" t="s">
        <v>3245</v>
      </c>
      <c r="E463" t="s">
        <v>54</v>
      </c>
      <c r="F463" t="s">
        <v>2060</v>
      </c>
      <c r="G463" t="s">
        <v>3246</v>
      </c>
      <c r="H463" t="s">
        <v>3246</v>
      </c>
      <c r="I463" t="s">
        <v>55</v>
      </c>
      <c r="J463" t="s">
        <v>2062</v>
      </c>
      <c r="K463" t="s">
        <v>3248</v>
      </c>
      <c r="L463" t="s">
        <v>3248</v>
      </c>
      <c r="M463" s="217">
        <v>501636</v>
      </c>
      <c r="N463" t="s">
        <v>197</v>
      </c>
      <c r="O463" t="s">
        <v>170</v>
      </c>
      <c r="P463" t="str">
        <f t="shared" si="211"/>
        <v>7</v>
      </c>
      <c r="Q463">
        <v>21110</v>
      </c>
      <c r="R463" t="s">
        <v>496</v>
      </c>
      <c r="S463" t="s">
        <v>497</v>
      </c>
      <c r="T463" t="s">
        <v>60</v>
      </c>
      <c r="U463" t="s">
        <v>61</v>
      </c>
      <c r="V463">
        <v>1082126</v>
      </c>
      <c r="W463" t="s">
        <v>2058</v>
      </c>
      <c r="X463" t="s">
        <v>3250</v>
      </c>
      <c r="Y463" s="95">
        <v>36982</v>
      </c>
      <c r="Z463" t="s">
        <v>201</v>
      </c>
      <c r="AA463" t="s">
        <v>118</v>
      </c>
      <c r="AB463" t="s">
        <v>162</v>
      </c>
      <c r="AC463" t="s">
        <v>4620</v>
      </c>
      <c r="AD463" t="s">
        <v>3252</v>
      </c>
      <c r="AE463" t="s">
        <v>67</v>
      </c>
      <c r="AF463" t="s">
        <v>3253</v>
      </c>
      <c r="AG463" t="s">
        <v>3254</v>
      </c>
      <c r="AI463" s="146" t="e">
        <v>#N/A</v>
      </c>
      <c r="AJ463" t="str">
        <f t="shared" si="212"/>
        <v>Active</v>
      </c>
      <c r="AK463">
        <f t="shared" si="213"/>
        <v>2213</v>
      </c>
      <c r="AL463" t="str">
        <f t="shared" si="214"/>
        <v>田口 雅人</v>
      </c>
      <c r="AM463" s="155" t="e">
        <f>+VLOOKUP($AK463,#REF!,3,0)</f>
        <v>#REF!</v>
      </c>
      <c r="AN463" t="e">
        <f t="shared" si="215"/>
        <v>#REF!</v>
      </c>
      <c r="AO463" s="154" t="s">
        <v>54</v>
      </c>
      <c r="AP463" t="e">
        <f>VLOOKUP(AM463,#REF!,2,0)</f>
        <v>#REF!</v>
      </c>
      <c r="AQ463" t="e">
        <f>VLOOKUP(AM463,#REF!,3,0)</f>
        <v>#REF!</v>
      </c>
      <c r="AR463" t="e">
        <f>VLOOKUP(AM463,#REF!,4,0)</f>
        <v>#REF!</v>
      </c>
      <c r="AS463" t="str">
        <f t="shared" si="209"/>
        <v>Oracle Consulting Services</v>
      </c>
      <c r="AT463" t="e">
        <f>VLOOKUP(AM463,#REF!,6,0)</f>
        <v>#REF!</v>
      </c>
      <c r="AU463" t="e">
        <f>VLOOKUP(AM463,#REF!,7,0)</f>
        <v>#REF!</v>
      </c>
      <c r="AV463" t="e">
        <f>VLOOKUP(AM463,#REF!,8,0)</f>
        <v>#REF!</v>
      </c>
      <c r="AW463" s="155">
        <v>501636</v>
      </c>
      <c r="AX463" t="str">
        <f>VLOOKUP($BA463,Jobcodemaster!$A:$J,4,0)</f>
        <v>M3</v>
      </c>
      <c r="AY463" t="str">
        <f>VLOOKUP($BA463,Jobcodemaster!$A:$J,5,0)</f>
        <v>L7</v>
      </c>
      <c r="AZ463" t="str">
        <f t="shared" si="216"/>
        <v>7</v>
      </c>
      <c r="BA463" s="155">
        <f t="shared" si="217"/>
        <v>21110</v>
      </c>
      <c r="BB463" t="str">
        <f>VLOOKUP($BA463,Jobcodemaster!$A:$J,7,0)</f>
        <v>21110.Consulting Practice Manager - M3</v>
      </c>
      <c r="BC463" t="str">
        <f>VLOOKUP($BA463,Jobcodemaster!$A:$J,9,0)</f>
        <v>Consulting Practice Manager</v>
      </c>
      <c r="BD463" t="str">
        <f>VLOOKUP($BA463,Jobcodemaster!$A:$J,2,0)</f>
        <v>Practice</v>
      </c>
      <c r="BE463" t="str">
        <f>VLOOKUP($BA463,Jobcodemaster!$A:$J,3,0)</f>
        <v>B</v>
      </c>
      <c r="BF463" t="e">
        <f>VLOOKUP(AM463,#REF!,14,0)</f>
        <v>#REF!</v>
      </c>
      <c r="BG463" t="e">
        <f>VLOOKUP(AM463,#REF!,15,0)</f>
        <v>#REF!</v>
      </c>
      <c r="BH463" t="str">
        <f t="shared" si="218"/>
        <v>masato.taguchi@oracle.com</v>
      </c>
      <c r="BI463" s="95">
        <f t="shared" si="219"/>
        <v>36982</v>
      </c>
      <c r="BJ463" t="str">
        <f t="shared" si="220"/>
        <v>NG</v>
      </c>
      <c r="BK463" t="str">
        <f t="shared" si="221"/>
        <v>JP-Tokyo-Akasaka Office</v>
      </c>
      <c r="BL463" t="str">
        <f t="shared" si="222"/>
        <v>ACB</v>
      </c>
      <c r="BM463" t="str">
        <f t="shared" si="223"/>
        <v>ﾀｸﾞﾁ ﾏｻﾄ</v>
      </c>
      <c r="BN463" t="str">
        <f t="shared" si="224"/>
        <v>Masato Taguchi</v>
      </c>
      <c r="BO463" s="164" t="str">
        <f t="shared" si="225"/>
        <v>Y</v>
      </c>
      <c r="BP463" t="str">
        <f t="shared" si="226"/>
        <v>たぐち まさと</v>
      </c>
      <c r="BQ463" t="e">
        <f>VLOOKUP(AM463,#REF!,12,0)</f>
        <v>#REF!</v>
      </c>
      <c r="BS463" s="173" t="str">
        <f t="shared" si="227"/>
        <v/>
      </c>
      <c r="BT463" s="173" t="str">
        <f t="shared" si="227"/>
        <v/>
      </c>
      <c r="BU463" s="173" t="str">
        <f t="shared" si="227"/>
        <v/>
      </c>
      <c r="BV463" s="173" t="str">
        <f t="shared" si="227"/>
        <v/>
      </c>
      <c r="BW463" s="173" t="e">
        <f t="shared" si="228"/>
        <v>#REF!</v>
      </c>
      <c r="BX463" s="173" t="str">
        <f t="shared" si="229"/>
        <v/>
      </c>
      <c r="BY463" s="174" t="str">
        <f t="shared" si="230"/>
        <v/>
      </c>
      <c r="BZ463" t="str">
        <f t="shared" si="231"/>
        <v/>
      </c>
      <c r="CA463" s="214" t="str">
        <f t="shared" si="232"/>
        <v/>
      </c>
      <c r="CB463" t="str">
        <f t="shared" si="233"/>
        <v/>
      </c>
      <c r="CC463" t="e">
        <f t="shared" si="234"/>
        <v>#REF!</v>
      </c>
      <c r="CD463" t="e">
        <f t="shared" si="210"/>
        <v>#REF!</v>
      </c>
      <c r="CE463" t="str">
        <f t="shared" si="235"/>
        <v/>
      </c>
      <c r="CF463" t="str">
        <f t="shared" si="236"/>
        <v/>
      </c>
      <c r="CG463" t="str">
        <f t="shared" si="237"/>
        <v/>
      </c>
    </row>
    <row r="464" spans="1:85">
      <c r="A464" t="s">
        <v>51</v>
      </c>
      <c r="B464">
        <v>511</v>
      </c>
      <c r="C464" t="s">
        <v>3256</v>
      </c>
      <c r="D464" t="s">
        <v>3245</v>
      </c>
      <c r="E464" t="s">
        <v>54</v>
      </c>
      <c r="F464" t="s">
        <v>2060</v>
      </c>
      <c r="G464" t="s">
        <v>3246</v>
      </c>
      <c r="H464" t="s">
        <v>3246</v>
      </c>
      <c r="I464" t="s">
        <v>55</v>
      </c>
      <c r="J464" t="s">
        <v>2062</v>
      </c>
      <c r="K464" t="s">
        <v>3248</v>
      </c>
      <c r="L464" t="s">
        <v>3248</v>
      </c>
      <c r="M464" s="217">
        <v>501636</v>
      </c>
      <c r="N464" t="s">
        <v>169</v>
      </c>
      <c r="O464" t="s">
        <v>170</v>
      </c>
      <c r="P464" t="str">
        <f t="shared" si="211"/>
        <v>7</v>
      </c>
      <c r="Q464">
        <v>21640</v>
      </c>
      <c r="R464" t="s">
        <v>1172</v>
      </c>
      <c r="S464" t="s">
        <v>1173</v>
      </c>
      <c r="T464" t="s">
        <v>529</v>
      </c>
      <c r="U464" t="s">
        <v>61</v>
      </c>
      <c r="V464">
        <v>2213</v>
      </c>
      <c r="W464" t="s">
        <v>3244</v>
      </c>
      <c r="X464" t="s">
        <v>3258</v>
      </c>
      <c r="Y464" s="95">
        <v>34790</v>
      </c>
      <c r="Z464" t="s">
        <v>201</v>
      </c>
      <c r="AA464" t="s">
        <v>909</v>
      </c>
      <c r="AB464" t="s">
        <v>910</v>
      </c>
      <c r="AC464" t="s">
        <v>4621</v>
      </c>
      <c r="AD464" t="s">
        <v>3260</v>
      </c>
      <c r="AF464" t="s">
        <v>3261</v>
      </c>
      <c r="AG464" t="s">
        <v>3254</v>
      </c>
      <c r="AI464" s="146" t="e">
        <v>#N/A</v>
      </c>
      <c r="AJ464" t="str">
        <f t="shared" si="212"/>
        <v>Active</v>
      </c>
      <c r="AK464">
        <f t="shared" si="213"/>
        <v>511</v>
      </c>
      <c r="AL464" t="str">
        <f t="shared" si="214"/>
        <v>佐藤 元則</v>
      </c>
      <c r="AM464" s="155" t="e">
        <f>+VLOOKUP($AK464,#REF!,3,0)</f>
        <v>#REF!</v>
      </c>
      <c r="AN464" t="e">
        <f t="shared" si="215"/>
        <v>#REF!</v>
      </c>
      <c r="AO464" s="154" t="s">
        <v>54</v>
      </c>
      <c r="AP464" t="e">
        <f>VLOOKUP(AM464,#REF!,2,0)</f>
        <v>#REF!</v>
      </c>
      <c r="AQ464" t="e">
        <f>VLOOKUP(AM464,#REF!,3,0)</f>
        <v>#REF!</v>
      </c>
      <c r="AR464" t="e">
        <f>VLOOKUP(AM464,#REF!,4,0)</f>
        <v>#REF!</v>
      </c>
      <c r="AS464" t="str">
        <f t="shared" si="209"/>
        <v>Oracle Consulting Services</v>
      </c>
      <c r="AT464" t="e">
        <f>VLOOKUP(AM464,#REF!,6,0)</f>
        <v>#REF!</v>
      </c>
      <c r="AU464" t="e">
        <f>VLOOKUP(AM464,#REF!,7,0)</f>
        <v>#REF!</v>
      </c>
      <c r="AV464" t="e">
        <f>VLOOKUP(AM464,#REF!,8,0)</f>
        <v>#REF!</v>
      </c>
      <c r="AW464" s="155">
        <v>501636</v>
      </c>
      <c r="AX464" t="str">
        <f>VLOOKUP($BA464,Jobcodemaster!$A:$J,4,0)</f>
        <v>IC4</v>
      </c>
      <c r="AY464" t="str">
        <f>VLOOKUP($BA464,Jobcodemaster!$A:$J,5,0)</f>
        <v>L7</v>
      </c>
      <c r="AZ464" t="str">
        <f t="shared" si="216"/>
        <v>7</v>
      </c>
      <c r="BA464" s="155">
        <f t="shared" si="217"/>
        <v>21640</v>
      </c>
      <c r="BB464" t="str">
        <f>VLOOKUP($BA464,Jobcodemaster!$A:$J,7,0)</f>
        <v>21640.Consulting Solution Manager - IC4</v>
      </c>
      <c r="BC464" t="str">
        <f>VLOOKUP($BA464,Jobcodemaster!$A:$J,9,0)</f>
        <v>Consulting Solution Manager</v>
      </c>
      <c r="BD464" t="str">
        <f>VLOOKUP($BA464,Jobcodemaster!$A:$J,2,0)</f>
        <v>Solution</v>
      </c>
      <c r="BE464" t="str">
        <f>VLOOKUP($BA464,Jobcodemaster!$A:$J,3,0)</f>
        <v>B</v>
      </c>
      <c r="BF464" t="e">
        <f>VLOOKUP(AM464,#REF!,14,0)</f>
        <v>#REF!</v>
      </c>
      <c r="BG464" t="e">
        <f>VLOOKUP(AM464,#REF!,15,0)</f>
        <v>#REF!</v>
      </c>
      <c r="BH464" t="str">
        <f t="shared" si="218"/>
        <v>motonori.sato@oracle.com</v>
      </c>
      <c r="BI464" s="95">
        <f t="shared" si="219"/>
        <v>34790</v>
      </c>
      <c r="BJ464" t="str">
        <f t="shared" si="220"/>
        <v>NG</v>
      </c>
      <c r="BK464" t="str">
        <f t="shared" si="221"/>
        <v>JP-Osaka</v>
      </c>
      <c r="BL464" t="str">
        <f t="shared" si="222"/>
        <v>Osaka</v>
      </c>
      <c r="BM464" t="str">
        <f t="shared" si="223"/>
        <v>ｻﾄｳ ﾓﾄﾉﾘ</v>
      </c>
      <c r="BN464" t="str">
        <f t="shared" si="224"/>
        <v>Motonori Sato</v>
      </c>
      <c r="BO464" s="164">
        <f t="shared" si="225"/>
        <v>0</v>
      </c>
      <c r="BP464" t="str">
        <f t="shared" si="226"/>
        <v>さとう もとのり</v>
      </c>
      <c r="BQ464" t="e">
        <f>VLOOKUP(AM464,#REF!,12,0)</f>
        <v>#REF!</v>
      </c>
      <c r="BS464" s="173" t="str">
        <f t="shared" si="227"/>
        <v/>
      </c>
      <c r="BT464" s="173" t="str">
        <f t="shared" si="227"/>
        <v/>
      </c>
      <c r="BU464" s="173" t="str">
        <f t="shared" si="227"/>
        <v/>
      </c>
      <c r="BV464" s="173" t="str">
        <f t="shared" si="227"/>
        <v/>
      </c>
      <c r="BW464" s="173" t="e">
        <f t="shared" si="228"/>
        <v>#REF!</v>
      </c>
      <c r="BX464" s="173" t="str">
        <f t="shared" si="229"/>
        <v/>
      </c>
      <c r="BY464" s="174" t="str">
        <f t="shared" si="230"/>
        <v/>
      </c>
      <c r="BZ464" t="str">
        <f t="shared" si="231"/>
        <v/>
      </c>
      <c r="CA464" s="214" t="str">
        <f t="shared" si="232"/>
        <v/>
      </c>
      <c r="CB464" t="str">
        <f t="shared" si="233"/>
        <v/>
      </c>
      <c r="CC464" t="e">
        <f t="shared" si="234"/>
        <v>#REF!</v>
      </c>
      <c r="CD464" t="e">
        <f t="shared" si="210"/>
        <v>#REF!</v>
      </c>
      <c r="CE464" t="str">
        <f t="shared" si="235"/>
        <v/>
      </c>
      <c r="CF464" t="str">
        <f t="shared" si="236"/>
        <v/>
      </c>
      <c r="CG464" t="str">
        <f t="shared" si="237"/>
        <v/>
      </c>
    </row>
    <row r="465" spans="1:85">
      <c r="A465" t="s">
        <v>51</v>
      </c>
      <c r="B465">
        <v>530342</v>
      </c>
      <c r="C465" t="s">
        <v>3263</v>
      </c>
      <c r="D465" t="s">
        <v>3245</v>
      </c>
      <c r="E465" t="s">
        <v>54</v>
      </c>
      <c r="F465" t="s">
        <v>2060</v>
      </c>
      <c r="G465" t="s">
        <v>3246</v>
      </c>
      <c r="H465" t="s">
        <v>3246</v>
      </c>
      <c r="I465" t="s">
        <v>55</v>
      </c>
      <c r="J465" t="s">
        <v>2062</v>
      </c>
      <c r="K465" t="s">
        <v>3248</v>
      </c>
      <c r="L465" t="s">
        <v>3248</v>
      </c>
      <c r="M465" s="217">
        <v>501636</v>
      </c>
      <c r="N465" t="s">
        <v>169</v>
      </c>
      <c r="O465" t="s">
        <v>170</v>
      </c>
      <c r="P465" t="str">
        <f t="shared" si="211"/>
        <v>7</v>
      </c>
      <c r="Q465">
        <v>12611</v>
      </c>
      <c r="R465" t="s">
        <v>617</v>
      </c>
      <c r="S465" t="s">
        <v>618</v>
      </c>
      <c r="T465" t="s">
        <v>619</v>
      </c>
      <c r="U465" t="s">
        <v>61</v>
      </c>
      <c r="V465">
        <v>2213</v>
      </c>
      <c r="W465" t="s">
        <v>3244</v>
      </c>
      <c r="X465" t="s">
        <v>3265</v>
      </c>
      <c r="Y465" s="95">
        <v>43374</v>
      </c>
      <c r="Z465" t="s">
        <v>63</v>
      </c>
      <c r="AA465" t="s">
        <v>118</v>
      </c>
      <c r="AB465" t="s">
        <v>162</v>
      </c>
      <c r="AC465" t="s">
        <v>4622</v>
      </c>
      <c r="AD465" t="s">
        <v>3267</v>
      </c>
      <c r="AF465" t="s">
        <v>4623</v>
      </c>
      <c r="AG465" t="s">
        <v>3254</v>
      </c>
      <c r="AI465" s="146" t="e">
        <v>#N/A</v>
      </c>
      <c r="AJ465" t="str">
        <f t="shared" si="212"/>
        <v>Active</v>
      </c>
      <c r="AK465">
        <f t="shared" si="213"/>
        <v>530342</v>
      </c>
      <c r="AL465" t="str">
        <f t="shared" si="214"/>
        <v>千原 聖仁</v>
      </c>
      <c r="AM465" s="155" t="e">
        <f>+VLOOKUP($AK465,#REF!,3,0)</f>
        <v>#REF!</v>
      </c>
      <c r="AN465" t="e">
        <f t="shared" si="215"/>
        <v>#REF!</v>
      </c>
      <c r="AO465" s="154" t="s">
        <v>54</v>
      </c>
      <c r="AP465" t="e">
        <f>VLOOKUP(AM465,#REF!,2,0)</f>
        <v>#REF!</v>
      </c>
      <c r="AQ465" t="e">
        <f>VLOOKUP(AM465,#REF!,3,0)</f>
        <v>#REF!</v>
      </c>
      <c r="AR465" t="e">
        <f>VLOOKUP(AM465,#REF!,4,0)</f>
        <v>#REF!</v>
      </c>
      <c r="AS465" t="str">
        <f t="shared" si="209"/>
        <v>Oracle Consulting Services</v>
      </c>
      <c r="AT465" t="e">
        <f>VLOOKUP(AM465,#REF!,6,0)</f>
        <v>#REF!</v>
      </c>
      <c r="AU465" t="e">
        <f>VLOOKUP(AM465,#REF!,7,0)</f>
        <v>#REF!</v>
      </c>
      <c r="AV465" t="e">
        <f>VLOOKUP(AM465,#REF!,8,0)</f>
        <v>#REF!</v>
      </c>
      <c r="AW465" s="155">
        <v>501636</v>
      </c>
      <c r="AX465" t="str">
        <f>VLOOKUP($BA465,Jobcodemaster!$A:$J,4,0)</f>
        <v>IC4</v>
      </c>
      <c r="AY465" t="str">
        <f>VLOOKUP($BA465,Jobcodemaster!$A:$J,5,0)</f>
        <v>L7</v>
      </c>
      <c r="AZ465" t="str">
        <f t="shared" si="216"/>
        <v>7</v>
      </c>
      <c r="BA465" s="155">
        <f t="shared" si="217"/>
        <v>12611</v>
      </c>
      <c r="BB465" t="str">
        <f>VLOOKUP($BA465,Jobcodemaster!$A:$J,7,0)</f>
        <v>12611.Consulting Project Technical Manager - IC4</v>
      </c>
      <c r="BC465" t="str">
        <f>VLOOKUP($BA465,Jobcodemaster!$A:$J,9,0)</f>
        <v>Consulting Project Technical Manager</v>
      </c>
      <c r="BD465" t="str">
        <f>VLOOKUP($BA465,Jobcodemaster!$A:$J,2,0)</f>
        <v>Project</v>
      </c>
      <c r="BE465" t="str">
        <f>VLOOKUP($BA465,Jobcodemaster!$A:$J,3,0)</f>
        <v>B</v>
      </c>
      <c r="BF465" t="e">
        <f>VLOOKUP(AM465,#REF!,14,0)</f>
        <v>#REF!</v>
      </c>
      <c r="BG465" t="e">
        <f>VLOOKUP(AM465,#REF!,15,0)</f>
        <v>#REF!</v>
      </c>
      <c r="BH465" t="str">
        <f t="shared" si="218"/>
        <v>masahito.chihara@oracle.com</v>
      </c>
      <c r="BI465" s="95">
        <f t="shared" si="219"/>
        <v>43374</v>
      </c>
      <c r="BJ465" t="str">
        <f t="shared" si="220"/>
        <v>C</v>
      </c>
      <c r="BK465" t="str">
        <f t="shared" si="221"/>
        <v>JP-Tokyo-Akasaka Office</v>
      </c>
      <c r="BL465" t="str">
        <f t="shared" si="222"/>
        <v>ACB</v>
      </c>
      <c r="BM465" t="str">
        <f t="shared" si="223"/>
        <v>ﾁﾊﾗ ﾏｻﾋﾄ</v>
      </c>
      <c r="BN465" t="str">
        <f t="shared" si="224"/>
        <v>Masahito Chihara</v>
      </c>
      <c r="BO465" s="164">
        <f t="shared" si="225"/>
        <v>0</v>
      </c>
      <c r="BP465" t="str">
        <f t="shared" si="226"/>
        <v>ちはら まさひと</v>
      </c>
      <c r="BQ465" t="e">
        <f>VLOOKUP(AM465,#REF!,12,0)</f>
        <v>#REF!</v>
      </c>
      <c r="BS465" s="173" t="str">
        <f t="shared" si="227"/>
        <v/>
      </c>
      <c r="BT465" s="173" t="str">
        <f t="shared" si="227"/>
        <v/>
      </c>
      <c r="BU465" s="173" t="str">
        <f t="shared" si="227"/>
        <v/>
      </c>
      <c r="BV465" s="173" t="str">
        <f t="shared" si="227"/>
        <v/>
      </c>
      <c r="BW465" s="173" t="e">
        <f t="shared" si="228"/>
        <v>#REF!</v>
      </c>
      <c r="BX465" s="173" t="str">
        <f t="shared" si="229"/>
        <v/>
      </c>
      <c r="BY465" s="174" t="str">
        <f t="shared" si="230"/>
        <v/>
      </c>
      <c r="BZ465" t="str">
        <f t="shared" si="231"/>
        <v/>
      </c>
      <c r="CA465" s="214" t="str">
        <f t="shared" si="232"/>
        <v/>
      </c>
      <c r="CB465" t="str">
        <f t="shared" si="233"/>
        <v/>
      </c>
      <c r="CC465" t="e">
        <f t="shared" si="234"/>
        <v>#REF!</v>
      </c>
      <c r="CD465" t="e">
        <f t="shared" si="210"/>
        <v>#REF!</v>
      </c>
      <c r="CE465" t="str">
        <f t="shared" si="235"/>
        <v/>
      </c>
      <c r="CF465" t="str">
        <f t="shared" si="236"/>
        <v/>
      </c>
      <c r="CG465" t="str">
        <f t="shared" si="237"/>
        <v/>
      </c>
    </row>
    <row r="466" spans="1:85">
      <c r="A466" t="s">
        <v>51</v>
      </c>
      <c r="B466">
        <v>208</v>
      </c>
      <c r="C466" t="s">
        <v>3270</v>
      </c>
      <c r="D466" t="s">
        <v>3245</v>
      </c>
      <c r="E466" t="s">
        <v>54</v>
      </c>
      <c r="F466" t="s">
        <v>2060</v>
      </c>
      <c r="G466" t="s">
        <v>3246</v>
      </c>
      <c r="H466" t="s">
        <v>3246</v>
      </c>
      <c r="I466" t="s">
        <v>55</v>
      </c>
      <c r="J466" t="s">
        <v>2062</v>
      </c>
      <c r="K466" t="s">
        <v>3248</v>
      </c>
      <c r="L466" t="s">
        <v>3248</v>
      </c>
      <c r="M466" s="217">
        <v>501636</v>
      </c>
      <c r="N466" t="s">
        <v>123</v>
      </c>
      <c r="O466" t="s">
        <v>158</v>
      </c>
      <c r="P466" t="str">
        <f t="shared" si="211"/>
        <v>6</v>
      </c>
      <c r="Q466">
        <v>20610</v>
      </c>
      <c r="R466" t="s">
        <v>590</v>
      </c>
      <c r="S466" t="s">
        <v>591</v>
      </c>
      <c r="T466" t="s">
        <v>368</v>
      </c>
      <c r="U466" t="s">
        <v>61</v>
      </c>
      <c r="V466">
        <v>2213</v>
      </c>
      <c r="W466" t="s">
        <v>3244</v>
      </c>
      <c r="X466" t="s">
        <v>3271</v>
      </c>
      <c r="Y466" s="95">
        <v>34166</v>
      </c>
      <c r="Z466" t="s">
        <v>63</v>
      </c>
      <c r="AA466" t="s">
        <v>118</v>
      </c>
      <c r="AB466" t="s">
        <v>162</v>
      </c>
      <c r="AC466" t="s">
        <v>4624</v>
      </c>
      <c r="AD466" t="s">
        <v>3273</v>
      </c>
      <c r="AF466" t="s">
        <v>3274</v>
      </c>
      <c r="AG466" t="s">
        <v>3254</v>
      </c>
      <c r="AI466" s="146" t="e">
        <v>#N/A</v>
      </c>
      <c r="AJ466" t="str">
        <f t="shared" si="212"/>
        <v>Active</v>
      </c>
      <c r="AK466">
        <f t="shared" si="213"/>
        <v>208</v>
      </c>
      <c r="AL466" t="str">
        <f t="shared" si="214"/>
        <v>相澤 一郎</v>
      </c>
      <c r="AM466" s="155" t="e">
        <f>+VLOOKUP($AK466,#REF!,3,0)</f>
        <v>#REF!</v>
      </c>
      <c r="AN466" t="e">
        <f t="shared" si="215"/>
        <v>#REF!</v>
      </c>
      <c r="AO466" s="154" t="s">
        <v>54</v>
      </c>
      <c r="AP466" t="e">
        <f>VLOOKUP(AM466,#REF!,2,0)</f>
        <v>#REF!</v>
      </c>
      <c r="AQ466" t="e">
        <f>VLOOKUP(AM466,#REF!,3,0)</f>
        <v>#REF!</v>
      </c>
      <c r="AR466" t="e">
        <f>VLOOKUP(AM466,#REF!,4,0)</f>
        <v>#REF!</v>
      </c>
      <c r="AS466" t="str">
        <f t="shared" si="209"/>
        <v>Oracle Consulting Services</v>
      </c>
      <c r="AT466" t="e">
        <f>VLOOKUP(AM466,#REF!,6,0)</f>
        <v>#REF!</v>
      </c>
      <c r="AU466" t="e">
        <f>VLOOKUP(AM466,#REF!,7,0)</f>
        <v>#REF!</v>
      </c>
      <c r="AV466" t="e">
        <f>VLOOKUP(AM466,#REF!,8,0)</f>
        <v>#REF!</v>
      </c>
      <c r="AW466" s="155">
        <v>501636</v>
      </c>
      <c r="AX466" t="str">
        <f>VLOOKUP($BA466,Jobcodemaster!$A:$J,4,0)</f>
        <v>IC3</v>
      </c>
      <c r="AY466" t="str">
        <f>VLOOKUP($BA466,Jobcodemaster!$A:$J,5,0)</f>
        <v>L6</v>
      </c>
      <c r="AZ466" t="str">
        <f t="shared" si="216"/>
        <v>6</v>
      </c>
      <c r="BA466" s="155">
        <f t="shared" si="217"/>
        <v>20610</v>
      </c>
      <c r="BB466" t="str">
        <f>VLOOKUP($BA466,Jobcodemaster!$A:$J,7,0)</f>
        <v>20610.Senior Principal Consultant - IC3</v>
      </c>
      <c r="BC466" t="str">
        <f>VLOOKUP($BA466,Jobcodemaster!$A:$J,9,0)</f>
        <v>Senior Principal Consultant</v>
      </c>
      <c r="BD466" t="str">
        <f>VLOOKUP($BA466,Jobcodemaster!$A:$J,2,0)</f>
        <v>Delivery</v>
      </c>
      <c r="BE466" t="str">
        <f>VLOOKUP($BA466,Jobcodemaster!$A:$J,3,0)</f>
        <v>B</v>
      </c>
      <c r="BF466" t="e">
        <f>VLOOKUP(AM466,#REF!,14,0)</f>
        <v>#REF!</v>
      </c>
      <c r="BG466" t="e">
        <f>VLOOKUP(AM466,#REF!,15,0)</f>
        <v>#REF!</v>
      </c>
      <c r="BH466" t="str">
        <f t="shared" si="218"/>
        <v>ichiro.aizawa@oracle.com</v>
      </c>
      <c r="BI466" s="95">
        <f t="shared" si="219"/>
        <v>34166</v>
      </c>
      <c r="BJ466" t="str">
        <f t="shared" si="220"/>
        <v>C</v>
      </c>
      <c r="BK466" t="str">
        <f t="shared" si="221"/>
        <v>JP-Tokyo-Akasaka Office</v>
      </c>
      <c r="BL466" t="str">
        <f t="shared" si="222"/>
        <v>ACB</v>
      </c>
      <c r="BM466" t="str">
        <f t="shared" si="223"/>
        <v>ｱｲｻﾞﾜ ｲﾁﾛｳ</v>
      </c>
      <c r="BN466" t="str">
        <f t="shared" si="224"/>
        <v>Ichiro Aizawa</v>
      </c>
      <c r="BO466" s="164">
        <f t="shared" si="225"/>
        <v>0</v>
      </c>
      <c r="BP466" t="str">
        <f t="shared" si="226"/>
        <v>あいざわ いちろう</v>
      </c>
      <c r="BQ466" t="e">
        <f>VLOOKUP(AM466,#REF!,12,0)</f>
        <v>#REF!</v>
      </c>
      <c r="BS466" s="173" t="str">
        <f t="shared" si="227"/>
        <v/>
      </c>
      <c r="BT466" s="173" t="str">
        <f t="shared" si="227"/>
        <v/>
      </c>
      <c r="BU466" s="173" t="str">
        <f t="shared" si="227"/>
        <v/>
      </c>
      <c r="BV466" s="173" t="str">
        <f t="shared" si="227"/>
        <v/>
      </c>
      <c r="BW466" s="173" t="e">
        <f t="shared" si="228"/>
        <v>#REF!</v>
      </c>
      <c r="BX466" s="173" t="str">
        <f t="shared" si="229"/>
        <v/>
      </c>
      <c r="BY466" s="174" t="str">
        <f t="shared" si="230"/>
        <v/>
      </c>
      <c r="BZ466" t="str">
        <f t="shared" si="231"/>
        <v/>
      </c>
      <c r="CA466" s="214" t="str">
        <f t="shared" si="232"/>
        <v/>
      </c>
      <c r="CB466" t="str">
        <f t="shared" si="233"/>
        <v/>
      </c>
      <c r="CC466" t="e">
        <f t="shared" si="234"/>
        <v>#REF!</v>
      </c>
      <c r="CD466" t="e">
        <f t="shared" si="210"/>
        <v>#REF!</v>
      </c>
      <c r="CE466" t="str">
        <f t="shared" si="235"/>
        <v/>
      </c>
      <c r="CF466" t="str">
        <f t="shared" si="236"/>
        <v/>
      </c>
      <c r="CG466" t="str">
        <f t="shared" si="237"/>
        <v/>
      </c>
    </row>
    <row r="467" spans="1:85">
      <c r="A467" t="s">
        <v>51</v>
      </c>
      <c r="B467">
        <v>1287</v>
      </c>
      <c r="C467" t="s">
        <v>3276</v>
      </c>
      <c r="D467" t="s">
        <v>3245</v>
      </c>
      <c r="E467" t="s">
        <v>54</v>
      </c>
      <c r="F467" t="s">
        <v>2060</v>
      </c>
      <c r="G467" t="s">
        <v>3246</v>
      </c>
      <c r="H467" t="s">
        <v>3246</v>
      </c>
      <c r="I467" t="s">
        <v>55</v>
      </c>
      <c r="J467" t="s">
        <v>2062</v>
      </c>
      <c r="K467" t="s">
        <v>3248</v>
      </c>
      <c r="L467" t="s">
        <v>3248</v>
      </c>
      <c r="M467" s="217">
        <v>501636</v>
      </c>
      <c r="N467" t="s">
        <v>123</v>
      </c>
      <c r="O467" t="s">
        <v>158</v>
      </c>
      <c r="P467" t="str">
        <f t="shared" si="211"/>
        <v>6</v>
      </c>
      <c r="Q467">
        <v>20610</v>
      </c>
      <c r="R467" t="s">
        <v>590</v>
      </c>
      <c r="S467" t="s">
        <v>591</v>
      </c>
      <c r="T467" t="s">
        <v>368</v>
      </c>
      <c r="U467" t="s">
        <v>61</v>
      </c>
      <c r="V467">
        <v>2213</v>
      </c>
      <c r="W467" t="s">
        <v>3244</v>
      </c>
      <c r="X467" t="s">
        <v>3277</v>
      </c>
      <c r="Y467" s="95">
        <v>35643</v>
      </c>
      <c r="Z467" t="s">
        <v>63</v>
      </c>
      <c r="AA467" t="s">
        <v>118</v>
      </c>
      <c r="AB467" t="s">
        <v>162</v>
      </c>
      <c r="AC467" t="s">
        <v>4625</v>
      </c>
      <c r="AD467" t="s">
        <v>3279</v>
      </c>
      <c r="AF467" t="s">
        <v>3280</v>
      </c>
      <c r="AG467" t="s">
        <v>3254</v>
      </c>
      <c r="AI467" s="146" t="e">
        <v>#N/A</v>
      </c>
      <c r="AJ467" t="str">
        <f t="shared" si="212"/>
        <v>Active</v>
      </c>
      <c r="AK467">
        <f t="shared" si="213"/>
        <v>1287</v>
      </c>
      <c r="AL467" t="str">
        <f t="shared" si="214"/>
        <v>山田 展正</v>
      </c>
      <c r="AM467" s="155" t="e">
        <f>+VLOOKUP($AK467,#REF!,3,0)</f>
        <v>#REF!</v>
      </c>
      <c r="AN467" t="e">
        <f t="shared" si="215"/>
        <v>#REF!</v>
      </c>
      <c r="AO467" s="154" t="s">
        <v>54</v>
      </c>
      <c r="AP467" t="e">
        <f>VLOOKUP(AM467,#REF!,2,0)</f>
        <v>#REF!</v>
      </c>
      <c r="AQ467" t="e">
        <f>VLOOKUP(AM467,#REF!,3,0)</f>
        <v>#REF!</v>
      </c>
      <c r="AR467" t="e">
        <f>VLOOKUP(AM467,#REF!,4,0)</f>
        <v>#REF!</v>
      </c>
      <c r="AS467" t="str">
        <f t="shared" si="209"/>
        <v>Oracle Consulting Services</v>
      </c>
      <c r="AT467" t="e">
        <f>VLOOKUP(AM467,#REF!,6,0)</f>
        <v>#REF!</v>
      </c>
      <c r="AU467" t="e">
        <f>VLOOKUP(AM467,#REF!,7,0)</f>
        <v>#REF!</v>
      </c>
      <c r="AV467" t="e">
        <f>VLOOKUP(AM467,#REF!,8,0)</f>
        <v>#REF!</v>
      </c>
      <c r="AW467" s="155">
        <v>501636</v>
      </c>
      <c r="AX467" t="str">
        <f>VLOOKUP($BA467,Jobcodemaster!$A:$J,4,0)</f>
        <v>IC3</v>
      </c>
      <c r="AY467" t="str">
        <f>VLOOKUP($BA467,Jobcodemaster!$A:$J,5,0)</f>
        <v>L6</v>
      </c>
      <c r="AZ467" t="str">
        <f t="shared" si="216"/>
        <v>6</v>
      </c>
      <c r="BA467" s="155">
        <f t="shared" si="217"/>
        <v>20610</v>
      </c>
      <c r="BB467" t="str">
        <f>VLOOKUP($BA467,Jobcodemaster!$A:$J,7,0)</f>
        <v>20610.Senior Principal Consultant - IC3</v>
      </c>
      <c r="BC467" t="str">
        <f>VLOOKUP($BA467,Jobcodemaster!$A:$J,9,0)</f>
        <v>Senior Principal Consultant</v>
      </c>
      <c r="BD467" t="str">
        <f>VLOOKUP($BA467,Jobcodemaster!$A:$J,2,0)</f>
        <v>Delivery</v>
      </c>
      <c r="BE467" t="str">
        <f>VLOOKUP($BA467,Jobcodemaster!$A:$J,3,0)</f>
        <v>B</v>
      </c>
      <c r="BF467" t="e">
        <f>VLOOKUP(AM467,#REF!,14,0)</f>
        <v>#REF!</v>
      </c>
      <c r="BG467" t="e">
        <f>VLOOKUP(AM467,#REF!,15,0)</f>
        <v>#REF!</v>
      </c>
      <c r="BH467" t="str">
        <f t="shared" si="218"/>
        <v>nobumasa.yamada@oracle.com</v>
      </c>
      <c r="BI467" s="95">
        <f t="shared" si="219"/>
        <v>35643</v>
      </c>
      <c r="BJ467" t="str">
        <f t="shared" si="220"/>
        <v>C</v>
      </c>
      <c r="BK467" t="str">
        <f t="shared" si="221"/>
        <v>JP-Tokyo-Akasaka Office</v>
      </c>
      <c r="BL467" t="str">
        <f t="shared" si="222"/>
        <v>ACB</v>
      </c>
      <c r="BM467" t="str">
        <f t="shared" si="223"/>
        <v>ﾔﾏﾀﾞ ﾉﾌﾞﾏｻ</v>
      </c>
      <c r="BN467" t="str">
        <f t="shared" si="224"/>
        <v>Nobumasa Yamada</v>
      </c>
      <c r="BO467" s="164">
        <f t="shared" si="225"/>
        <v>0</v>
      </c>
      <c r="BP467" t="str">
        <f t="shared" si="226"/>
        <v>やまだ のぶまさ</v>
      </c>
      <c r="BQ467" t="e">
        <f>VLOOKUP(AM467,#REF!,12,0)</f>
        <v>#REF!</v>
      </c>
      <c r="BS467" s="173" t="str">
        <f t="shared" si="227"/>
        <v/>
      </c>
      <c r="BT467" s="173" t="str">
        <f t="shared" si="227"/>
        <v/>
      </c>
      <c r="BU467" s="173" t="str">
        <f t="shared" si="227"/>
        <v/>
      </c>
      <c r="BV467" s="173" t="str">
        <f t="shared" si="227"/>
        <v/>
      </c>
      <c r="BW467" s="173" t="e">
        <f t="shared" si="228"/>
        <v>#REF!</v>
      </c>
      <c r="BX467" s="173" t="str">
        <f t="shared" si="229"/>
        <v/>
      </c>
      <c r="BY467" s="174" t="str">
        <f t="shared" si="230"/>
        <v/>
      </c>
      <c r="BZ467" t="str">
        <f t="shared" si="231"/>
        <v/>
      </c>
      <c r="CA467" s="214" t="str">
        <f t="shared" si="232"/>
        <v/>
      </c>
      <c r="CB467" t="str">
        <f t="shared" si="233"/>
        <v/>
      </c>
      <c r="CC467" t="e">
        <f t="shared" si="234"/>
        <v>#REF!</v>
      </c>
      <c r="CD467" t="e">
        <f t="shared" si="210"/>
        <v>#REF!</v>
      </c>
      <c r="CE467" t="str">
        <f t="shared" si="235"/>
        <v/>
      </c>
      <c r="CF467" t="str">
        <f t="shared" si="236"/>
        <v/>
      </c>
      <c r="CG467" t="str">
        <f t="shared" si="237"/>
        <v/>
      </c>
    </row>
    <row r="468" spans="1:85">
      <c r="A468" t="s">
        <v>51</v>
      </c>
      <c r="B468">
        <v>1434</v>
      </c>
      <c r="C468" t="s">
        <v>3282</v>
      </c>
      <c r="D468" t="s">
        <v>3245</v>
      </c>
      <c r="E468" t="s">
        <v>54</v>
      </c>
      <c r="F468" t="s">
        <v>2060</v>
      </c>
      <c r="G468" t="s">
        <v>3246</v>
      </c>
      <c r="H468" t="s">
        <v>3246</v>
      </c>
      <c r="I468" t="s">
        <v>55</v>
      </c>
      <c r="J468" t="s">
        <v>2062</v>
      </c>
      <c r="K468" t="s">
        <v>3248</v>
      </c>
      <c r="L468" t="s">
        <v>3248</v>
      </c>
      <c r="M468" s="217">
        <v>501636</v>
      </c>
      <c r="N468" t="s">
        <v>123</v>
      </c>
      <c r="O468" t="s">
        <v>158</v>
      </c>
      <c r="P468" t="str">
        <f t="shared" si="211"/>
        <v>6</v>
      </c>
      <c r="Q468">
        <v>20610</v>
      </c>
      <c r="R468" t="s">
        <v>590</v>
      </c>
      <c r="S468" t="s">
        <v>591</v>
      </c>
      <c r="T468" t="s">
        <v>368</v>
      </c>
      <c r="U468" t="s">
        <v>61</v>
      </c>
      <c r="V468">
        <v>2213</v>
      </c>
      <c r="W468" t="s">
        <v>3244</v>
      </c>
      <c r="X468" t="s">
        <v>3283</v>
      </c>
      <c r="Y468" s="95">
        <v>42491</v>
      </c>
      <c r="Z468" t="s">
        <v>63</v>
      </c>
      <c r="AA468" t="s">
        <v>118</v>
      </c>
      <c r="AB468" t="s">
        <v>162</v>
      </c>
      <c r="AC468" t="s">
        <v>4626</v>
      </c>
      <c r="AD468" t="s">
        <v>3285</v>
      </c>
      <c r="AF468" t="s">
        <v>3286</v>
      </c>
      <c r="AG468" t="s">
        <v>3254</v>
      </c>
      <c r="AI468" s="146" t="e">
        <v>#N/A</v>
      </c>
      <c r="AJ468" t="str">
        <f t="shared" si="212"/>
        <v>Active</v>
      </c>
      <c r="AK468">
        <f t="shared" si="213"/>
        <v>1434</v>
      </c>
      <c r="AL468" t="str">
        <f t="shared" si="214"/>
        <v>千星 裕</v>
      </c>
      <c r="AM468" s="155" t="e">
        <f>+VLOOKUP($AK468,#REF!,3,0)</f>
        <v>#REF!</v>
      </c>
      <c r="AN468" t="e">
        <f t="shared" si="215"/>
        <v>#REF!</v>
      </c>
      <c r="AO468" s="154" t="s">
        <v>54</v>
      </c>
      <c r="AP468" t="e">
        <f>VLOOKUP(AM468,#REF!,2,0)</f>
        <v>#REF!</v>
      </c>
      <c r="AQ468" t="e">
        <f>VLOOKUP(AM468,#REF!,3,0)</f>
        <v>#REF!</v>
      </c>
      <c r="AR468" t="e">
        <f>VLOOKUP(AM468,#REF!,4,0)</f>
        <v>#REF!</v>
      </c>
      <c r="AS468" t="str">
        <f t="shared" si="209"/>
        <v>Oracle Consulting Services</v>
      </c>
      <c r="AT468" t="e">
        <f>VLOOKUP(AM468,#REF!,6,0)</f>
        <v>#REF!</v>
      </c>
      <c r="AU468" t="e">
        <f>VLOOKUP(AM468,#REF!,7,0)</f>
        <v>#REF!</v>
      </c>
      <c r="AV468" t="e">
        <f>VLOOKUP(AM468,#REF!,8,0)</f>
        <v>#REF!</v>
      </c>
      <c r="AW468" s="155">
        <v>501636</v>
      </c>
      <c r="AX468" t="str">
        <f>VLOOKUP($BA468,Jobcodemaster!$A:$J,4,0)</f>
        <v>IC3</v>
      </c>
      <c r="AY468" t="str">
        <f>VLOOKUP($BA468,Jobcodemaster!$A:$J,5,0)</f>
        <v>L6</v>
      </c>
      <c r="AZ468" t="str">
        <f t="shared" si="216"/>
        <v>6</v>
      </c>
      <c r="BA468" s="155">
        <f t="shared" si="217"/>
        <v>20610</v>
      </c>
      <c r="BB468" t="str">
        <f>VLOOKUP($BA468,Jobcodemaster!$A:$J,7,0)</f>
        <v>20610.Senior Principal Consultant - IC3</v>
      </c>
      <c r="BC468" t="str">
        <f>VLOOKUP($BA468,Jobcodemaster!$A:$J,9,0)</f>
        <v>Senior Principal Consultant</v>
      </c>
      <c r="BD468" t="str">
        <f>VLOOKUP($BA468,Jobcodemaster!$A:$J,2,0)</f>
        <v>Delivery</v>
      </c>
      <c r="BE468" t="str">
        <f>VLOOKUP($BA468,Jobcodemaster!$A:$J,3,0)</f>
        <v>B</v>
      </c>
      <c r="BF468" t="e">
        <f>VLOOKUP(AM468,#REF!,14,0)</f>
        <v>#REF!</v>
      </c>
      <c r="BG468" t="e">
        <f>VLOOKUP(AM468,#REF!,15,0)</f>
        <v>#REF!</v>
      </c>
      <c r="BH468" t="str">
        <f t="shared" si="218"/>
        <v>yutaka.s.senboshi@oracle.com</v>
      </c>
      <c r="BI468" s="95">
        <f t="shared" si="219"/>
        <v>42491</v>
      </c>
      <c r="BJ468" t="str">
        <f t="shared" si="220"/>
        <v>C</v>
      </c>
      <c r="BK468" t="str">
        <f t="shared" si="221"/>
        <v>JP-Tokyo-Akasaka Office</v>
      </c>
      <c r="BL468" t="str">
        <f t="shared" si="222"/>
        <v>ACB</v>
      </c>
      <c r="BM468" t="str">
        <f t="shared" si="223"/>
        <v>ｾﾝﾎﾞｼ ﾕﾀｶ</v>
      </c>
      <c r="BN468" t="str">
        <f t="shared" si="224"/>
        <v>Yutaka Senboshi</v>
      </c>
      <c r="BO468" s="164">
        <f t="shared" si="225"/>
        <v>0</v>
      </c>
      <c r="BP468" t="str">
        <f t="shared" si="226"/>
        <v>せんぼし ゆたか</v>
      </c>
      <c r="BQ468" t="e">
        <f>VLOOKUP(AM468,#REF!,12,0)</f>
        <v>#REF!</v>
      </c>
      <c r="BS468" s="173" t="str">
        <f t="shared" si="227"/>
        <v/>
      </c>
      <c r="BT468" s="173" t="str">
        <f t="shared" si="227"/>
        <v/>
      </c>
      <c r="BU468" s="173" t="str">
        <f t="shared" si="227"/>
        <v/>
      </c>
      <c r="BV468" s="173" t="str">
        <f t="shared" si="227"/>
        <v/>
      </c>
      <c r="BW468" s="173" t="e">
        <f t="shared" si="228"/>
        <v>#REF!</v>
      </c>
      <c r="BX468" s="173" t="str">
        <f t="shared" si="229"/>
        <v/>
      </c>
      <c r="BY468" s="174" t="str">
        <f t="shared" si="230"/>
        <v/>
      </c>
      <c r="BZ468" t="str">
        <f t="shared" si="231"/>
        <v/>
      </c>
      <c r="CA468" s="214" t="str">
        <f t="shared" si="232"/>
        <v/>
      </c>
      <c r="CB468" t="str">
        <f t="shared" si="233"/>
        <v/>
      </c>
      <c r="CC468" t="e">
        <f t="shared" si="234"/>
        <v>#REF!</v>
      </c>
      <c r="CD468" t="e">
        <f t="shared" si="210"/>
        <v>#REF!</v>
      </c>
      <c r="CE468" t="str">
        <f t="shared" si="235"/>
        <v/>
      </c>
      <c r="CF468" t="str">
        <f t="shared" si="236"/>
        <v/>
      </c>
      <c r="CG468" t="str">
        <f t="shared" si="237"/>
        <v/>
      </c>
    </row>
    <row r="469" spans="1:85">
      <c r="A469" t="s">
        <v>51</v>
      </c>
      <c r="B469">
        <v>2941</v>
      </c>
      <c r="C469" t="s">
        <v>3288</v>
      </c>
      <c r="D469" t="s">
        <v>3245</v>
      </c>
      <c r="E469" t="s">
        <v>54</v>
      </c>
      <c r="F469" t="s">
        <v>2060</v>
      </c>
      <c r="G469" t="s">
        <v>3246</v>
      </c>
      <c r="H469" t="s">
        <v>3246</v>
      </c>
      <c r="I469" t="s">
        <v>55</v>
      </c>
      <c r="J469" t="s">
        <v>2062</v>
      </c>
      <c r="K469" t="s">
        <v>3248</v>
      </c>
      <c r="L469" t="s">
        <v>3248</v>
      </c>
      <c r="M469" s="217">
        <v>501636</v>
      </c>
      <c r="N469" t="s">
        <v>123</v>
      </c>
      <c r="O469" t="s">
        <v>158</v>
      </c>
      <c r="P469" t="str">
        <f t="shared" si="211"/>
        <v>6</v>
      </c>
      <c r="Q469">
        <v>20610</v>
      </c>
      <c r="R469" t="s">
        <v>590</v>
      </c>
      <c r="S469" t="s">
        <v>591</v>
      </c>
      <c r="T469" t="s">
        <v>368</v>
      </c>
      <c r="U469" t="s">
        <v>61</v>
      </c>
      <c r="V469">
        <v>2213</v>
      </c>
      <c r="W469" t="s">
        <v>3244</v>
      </c>
      <c r="X469" t="s">
        <v>3289</v>
      </c>
      <c r="Y469" s="95">
        <v>38549</v>
      </c>
      <c r="Z469" t="s">
        <v>63</v>
      </c>
      <c r="AA469" t="s">
        <v>909</v>
      </c>
      <c r="AB469" t="s">
        <v>910</v>
      </c>
      <c r="AC469" t="s">
        <v>4627</v>
      </c>
      <c r="AD469" t="s">
        <v>3291</v>
      </c>
      <c r="AF469" t="s">
        <v>3292</v>
      </c>
      <c r="AG469" t="s">
        <v>3254</v>
      </c>
      <c r="AI469" s="146" t="e">
        <v>#N/A</v>
      </c>
      <c r="AJ469" t="str">
        <f t="shared" si="212"/>
        <v>Active</v>
      </c>
      <c r="AK469">
        <f t="shared" si="213"/>
        <v>2941</v>
      </c>
      <c r="AL469" t="str">
        <f t="shared" si="214"/>
        <v>田部 孝行</v>
      </c>
      <c r="AM469" s="155" t="e">
        <f>+VLOOKUP($AK469,#REF!,3,0)</f>
        <v>#REF!</v>
      </c>
      <c r="AN469" t="e">
        <f t="shared" si="215"/>
        <v>#REF!</v>
      </c>
      <c r="AO469" s="154" t="s">
        <v>54</v>
      </c>
      <c r="AP469" t="e">
        <f>VLOOKUP(AM469,#REF!,2,0)</f>
        <v>#REF!</v>
      </c>
      <c r="AQ469" t="e">
        <f>VLOOKUP(AM469,#REF!,3,0)</f>
        <v>#REF!</v>
      </c>
      <c r="AR469" t="e">
        <f>VLOOKUP(AM469,#REF!,4,0)</f>
        <v>#REF!</v>
      </c>
      <c r="AS469" t="str">
        <f t="shared" si="209"/>
        <v>Oracle Consulting Services</v>
      </c>
      <c r="AT469" t="e">
        <f>VLOOKUP(AM469,#REF!,6,0)</f>
        <v>#REF!</v>
      </c>
      <c r="AU469" t="e">
        <f>VLOOKUP(AM469,#REF!,7,0)</f>
        <v>#REF!</v>
      </c>
      <c r="AV469" t="e">
        <f>VLOOKUP(AM469,#REF!,8,0)</f>
        <v>#REF!</v>
      </c>
      <c r="AW469" s="155">
        <v>501636</v>
      </c>
      <c r="AX469" t="str">
        <f>VLOOKUP($BA469,Jobcodemaster!$A:$J,4,0)</f>
        <v>IC3</v>
      </c>
      <c r="AY469" t="str">
        <f>VLOOKUP($BA469,Jobcodemaster!$A:$J,5,0)</f>
        <v>L6</v>
      </c>
      <c r="AZ469" t="str">
        <f t="shared" si="216"/>
        <v>6</v>
      </c>
      <c r="BA469" s="155">
        <f t="shared" si="217"/>
        <v>20610</v>
      </c>
      <c r="BB469" t="str">
        <f>VLOOKUP($BA469,Jobcodemaster!$A:$J,7,0)</f>
        <v>20610.Senior Principal Consultant - IC3</v>
      </c>
      <c r="BC469" t="str">
        <f>VLOOKUP($BA469,Jobcodemaster!$A:$J,9,0)</f>
        <v>Senior Principal Consultant</v>
      </c>
      <c r="BD469" t="str">
        <f>VLOOKUP($BA469,Jobcodemaster!$A:$J,2,0)</f>
        <v>Delivery</v>
      </c>
      <c r="BE469" t="str">
        <f>VLOOKUP($BA469,Jobcodemaster!$A:$J,3,0)</f>
        <v>B</v>
      </c>
      <c r="BF469" t="e">
        <f>VLOOKUP(AM469,#REF!,14,0)</f>
        <v>#REF!</v>
      </c>
      <c r="BG469" t="e">
        <f>VLOOKUP(AM469,#REF!,15,0)</f>
        <v>#REF!</v>
      </c>
      <c r="BH469" t="str">
        <f t="shared" si="218"/>
        <v>takayuki.tabe@oracle.com</v>
      </c>
      <c r="BI469" s="95">
        <f t="shared" si="219"/>
        <v>38549</v>
      </c>
      <c r="BJ469" t="str">
        <f t="shared" si="220"/>
        <v>C</v>
      </c>
      <c r="BK469" t="str">
        <f t="shared" si="221"/>
        <v>JP-Osaka</v>
      </c>
      <c r="BL469" t="str">
        <f t="shared" si="222"/>
        <v>Osaka</v>
      </c>
      <c r="BM469" t="str">
        <f t="shared" si="223"/>
        <v>ﾀﾍﾞ ﾀｶﾕｷ</v>
      </c>
      <c r="BN469" t="str">
        <f t="shared" si="224"/>
        <v>Takayuki Tabe</v>
      </c>
      <c r="BO469" s="164">
        <f t="shared" si="225"/>
        <v>0</v>
      </c>
      <c r="BP469" t="str">
        <f t="shared" si="226"/>
        <v>たべ たかゆき</v>
      </c>
      <c r="BQ469" t="e">
        <f>VLOOKUP(AM469,#REF!,12,0)</f>
        <v>#REF!</v>
      </c>
      <c r="BS469" s="173" t="str">
        <f t="shared" si="227"/>
        <v/>
      </c>
      <c r="BT469" s="173" t="str">
        <f t="shared" si="227"/>
        <v/>
      </c>
      <c r="BU469" s="173" t="str">
        <f t="shared" si="227"/>
        <v/>
      </c>
      <c r="BV469" s="173" t="str">
        <f t="shared" si="227"/>
        <v/>
      </c>
      <c r="BW469" s="173" t="e">
        <f t="shared" si="228"/>
        <v>#REF!</v>
      </c>
      <c r="BX469" s="173" t="str">
        <f t="shared" si="229"/>
        <v/>
      </c>
      <c r="BY469" s="174" t="str">
        <f t="shared" si="230"/>
        <v/>
      </c>
      <c r="BZ469" t="str">
        <f t="shared" si="231"/>
        <v/>
      </c>
      <c r="CA469" s="214" t="str">
        <f t="shared" si="232"/>
        <v/>
      </c>
      <c r="CB469" t="str">
        <f t="shared" si="233"/>
        <v/>
      </c>
      <c r="CC469" t="e">
        <f t="shared" si="234"/>
        <v>#REF!</v>
      </c>
      <c r="CD469" t="e">
        <f t="shared" si="210"/>
        <v>#REF!</v>
      </c>
      <c r="CE469" t="str">
        <f t="shared" si="235"/>
        <v/>
      </c>
      <c r="CF469" t="str">
        <f t="shared" si="236"/>
        <v/>
      </c>
      <c r="CG469" t="str">
        <f t="shared" si="237"/>
        <v/>
      </c>
    </row>
    <row r="470" spans="1:85">
      <c r="A470" t="s">
        <v>51</v>
      </c>
      <c r="B470">
        <v>2983</v>
      </c>
      <c r="C470" t="s">
        <v>3294</v>
      </c>
      <c r="D470" t="s">
        <v>3245</v>
      </c>
      <c r="E470" t="s">
        <v>54</v>
      </c>
      <c r="F470" t="s">
        <v>2060</v>
      </c>
      <c r="G470" t="s">
        <v>3246</v>
      </c>
      <c r="H470" t="s">
        <v>3246</v>
      </c>
      <c r="I470" t="s">
        <v>55</v>
      </c>
      <c r="J470" t="s">
        <v>2062</v>
      </c>
      <c r="K470" t="s">
        <v>3248</v>
      </c>
      <c r="L470" t="s">
        <v>3248</v>
      </c>
      <c r="M470" s="217">
        <v>501636</v>
      </c>
      <c r="N470" t="s">
        <v>123</v>
      </c>
      <c r="O470" t="s">
        <v>158</v>
      </c>
      <c r="P470" t="str">
        <f t="shared" si="211"/>
        <v>6</v>
      </c>
      <c r="Q470">
        <v>21630</v>
      </c>
      <c r="R470" t="s">
        <v>527</v>
      </c>
      <c r="S470" t="s">
        <v>528</v>
      </c>
      <c r="T470" t="s">
        <v>529</v>
      </c>
      <c r="U470" t="s">
        <v>61</v>
      </c>
      <c r="V470">
        <v>2213</v>
      </c>
      <c r="W470" t="s">
        <v>3244</v>
      </c>
      <c r="X470" t="s">
        <v>3295</v>
      </c>
      <c r="Y470" s="95">
        <v>38626</v>
      </c>
      <c r="Z470" t="s">
        <v>63</v>
      </c>
      <c r="AA470" t="s">
        <v>118</v>
      </c>
      <c r="AB470" t="s">
        <v>162</v>
      </c>
      <c r="AC470" t="s">
        <v>4628</v>
      </c>
      <c r="AD470" t="s">
        <v>3297</v>
      </c>
      <c r="AF470" t="s">
        <v>3298</v>
      </c>
      <c r="AG470" t="s">
        <v>3254</v>
      </c>
      <c r="AI470" s="146" t="e">
        <v>#N/A</v>
      </c>
      <c r="AJ470" t="str">
        <f t="shared" si="212"/>
        <v>Active</v>
      </c>
      <c r="AK470">
        <f t="shared" si="213"/>
        <v>2983</v>
      </c>
      <c r="AL470" t="str">
        <f t="shared" si="214"/>
        <v>山田 信一</v>
      </c>
      <c r="AM470" s="155" t="e">
        <f>+VLOOKUP($AK470,#REF!,3,0)</f>
        <v>#REF!</v>
      </c>
      <c r="AN470" t="e">
        <f t="shared" si="215"/>
        <v>#REF!</v>
      </c>
      <c r="AO470" s="154" t="s">
        <v>54</v>
      </c>
      <c r="AP470" t="e">
        <f>VLOOKUP(AM470,#REF!,2,0)</f>
        <v>#REF!</v>
      </c>
      <c r="AQ470" t="e">
        <f>VLOOKUP(AM470,#REF!,3,0)</f>
        <v>#REF!</v>
      </c>
      <c r="AR470" t="e">
        <f>VLOOKUP(AM470,#REF!,4,0)</f>
        <v>#REF!</v>
      </c>
      <c r="AS470" t="str">
        <f t="shared" si="209"/>
        <v>Oracle Consulting Services</v>
      </c>
      <c r="AT470" t="e">
        <f>VLOOKUP(AM470,#REF!,6,0)</f>
        <v>#REF!</v>
      </c>
      <c r="AU470" t="e">
        <f>VLOOKUP(AM470,#REF!,7,0)</f>
        <v>#REF!</v>
      </c>
      <c r="AV470" t="e">
        <f>VLOOKUP(AM470,#REF!,8,0)</f>
        <v>#REF!</v>
      </c>
      <c r="AW470" s="155">
        <v>501636</v>
      </c>
      <c r="AX470" t="str">
        <f>VLOOKUP($BA470,Jobcodemaster!$A:$J,4,0)</f>
        <v>IC3</v>
      </c>
      <c r="AY470" t="str">
        <f>VLOOKUP($BA470,Jobcodemaster!$A:$J,5,0)</f>
        <v>L6</v>
      </c>
      <c r="AZ470" t="str">
        <f t="shared" si="216"/>
        <v>6</v>
      </c>
      <c r="BA470" s="155">
        <f t="shared" si="217"/>
        <v>21630</v>
      </c>
      <c r="BB470" t="str">
        <f>VLOOKUP($BA470,Jobcodemaster!$A:$J,7,0)</f>
        <v>21630.Consulting Solution Lead - IC3</v>
      </c>
      <c r="BC470" t="str">
        <f>VLOOKUP($BA470,Jobcodemaster!$A:$J,9,0)</f>
        <v>Consulting Solution Lead</v>
      </c>
      <c r="BD470" t="str">
        <f>VLOOKUP($BA470,Jobcodemaster!$A:$J,2,0)</f>
        <v>Solution</v>
      </c>
      <c r="BE470" t="str">
        <f>VLOOKUP($BA470,Jobcodemaster!$A:$J,3,0)</f>
        <v>B</v>
      </c>
      <c r="BF470" t="e">
        <f>VLOOKUP(AM470,#REF!,14,0)</f>
        <v>#REF!</v>
      </c>
      <c r="BG470" t="e">
        <f>VLOOKUP(AM470,#REF!,15,0)</f>
        <v>#REF!</v>
      </c>
      <c r="BH470" t="str">
        <f t="shared" si="218"/>
        <v>shinichi.yamada@oracle.com</v>
      </c>
      <c r="BI470" s="95">
        <f t="shared" si="219"/>
        <v>38626</v>
      </c>
      <c r="BJ470" t="str">
        <f t="shared" si="220"/>
        <v>C</v>
      </c>
      <c r="BK470" t="str">
        <f t="shared" si="221"/>
        <v>JP-Tokyo-Akasaka Office</v>
      </c>
      <c r="BL470" t="str">
        <f t="shared" si="222"/>
        <v>ACB</v>
      </c>
      <c r="BM470" t="str">
        <f t="shared" si="223"/>
        <v>ﾔﾏﾀﾞ ｼﾝｲﾁ</v>
      </c>
      <c r="BN470" t="str">
        <f t="shared" si="224"/>
        <v>Shinichi Yamada</v>
      </c>
      <c r="BO470" s="164">
        <f t="shared" si="225"/>
        <v>0</v>
      </c>
      <c r="BP470" t="str">
        <f t="shared" si="226"/>
        <v>やまだ しんいち</v>
      </c>
      <c r="BQ470" t="e">
        <f>VLOOKUP(AM470,#REF!,12,0)</f>
        <v>#REF!</v>
      </c>
      <c r="BS470" s="173" t="str">
        <f t="shared" si="227"/>
        <v/>
      </c>
      <c r="BT470" s="173" t="str">
        <f t="shared" si="227"/>
        <v/>
      </c>
      <c r="BU470" s="173" t="str">
        <f t="shared" si="227"/>
        <v/>
      </c>
      <c r="BV470" s="173" t="str">
        <f t="shared" si="227"/>
        <v/>
      </c>
      <c r="BW470" s="173" t="e">
        <f t="shared" si="228"/>
        <v>#REF!</v>
      </c>
      <c r="BX470" s="173" t="str">
        <f t="shared" si="229"/>
        <v/>
      </c>
      <c r="BY470" s="174" t="str">
        <f t="shared" si="230"/>
        <v/>
      </c>
      <c r="BZ470" t="str">
        <f t="shared" si="231"/>
        <v/>
      </c>
      <c r="CA470" s="214" t="str">
        <f t="shared" si="232"/>
        <v/>
      </c>
      <c r="CB470" t="str">
        <f t="shared" si="233"/>
        <v/>
      </c>
      <c r="CC470" t="e">
        <f t="shared" si="234"/>
        <v>#REF!</v>
      </c>
      <c r="CD470" t="e">
        <f t="shared" si="210"/>
        <v>#REF!</v>
      </c>
      <c r="CE470" t="str">
        <f t="shared" si="235"/>
        <v/>
      </c>
      <c r="CF470" t="str">
        <f t="shared" si="236"/>
        <v/>
      </c>
      <c r="CG470" t="str">
        <f t="shared" si="237"/>
        <v/>
      </c>
    </row>
    <row r="471" spans="1:85">
      <c r="A471" t="s">
        <v>51</v>
      </c>
      <c r="B471">
        <v>3372</v>
      </c>
      <c r="C471" t="s">
        <v>3300</v>
      </c>
      <c r="D471" t="s">
        <v>3245</v>
      </c>
      <c r="E471" t="s">
        <v>54</v>
      </c>
      <c r="F471" t="s">
        <v>2060</v>
      </c>
      <c r="G471" t="s">
        <v>3246</v>
      </c>
      <c r="H471" t="s">
        <v>3246</v>
      </c>
      <c r="I471" t="s">
        <v>55</v>
      </c>
      <c r="J471" t="s">
        <v>2062</v>
      </c>
      <c r="K471" t="s">
        <v>3248</v>
      </c>
      <c r="L471" t="s">
        <v>3248</v>
      </c>
      <c r="M471" s="217">
        <v>501636</v>
      </c>
      <c r="N471" t="s">
        <v>123</v>
      </c>
      <c r="O471" t="s">
        <v>158</v>
      </c>
      <c r="P471" t="str">
        <f t="shared" si="211"/>
        <v>6</v>
      </c>
      <c r="Q471">
        <v>21630</v>
      </c>
      <c r="R471" t="s">
        <v>527</v>
      </c>
      <c r="S471" t="s">
        <v>528</v>
      </c>
      <c r="T471" t="s">
        <v>529</v>
      </c>
      <c r="U471" t="s">
        <v>61</v>
      </c>
      <c r="V471">
        <v>2213</v>
      </c>
      <c r="W471" t="s">
        <v>3244</v>
      </c>
      <c r="X471" t="s">
        <v>3301</v>
      </c>
      <c r="Y471" s="95">
        <v>42461</v>
      </c>
      <c r="Z471" t="s">
        <v>63</v>
      </c>
      <c r="AA471" t="s">
        <v>118</v>
      </c>
      <c r="AB471" t="s">
        <v>162</v>
      </c>
      <c r="AC471" t="s">
        <v>4629</v>
      </c>
      <c r="AD471" t="s">
        <v>3303</v>
      </c>
      <c r="AF471" t="s">
        <v>3304</v>
      </c>
      <c r="AG471" t="s">
        <v>3254</v>
      </c>
      <c r="AI471" s="146" t="e">
        <v>#N/A</v>
      </c>
      <c r="AJ471" t="str">
        <f t="shared" si="212"/>
        <v>Active</v>
      </c>
      <c r="AK471">
        <f t="shared" si="213"/>
        <v>3372</v>
      </c>
      <c r="AL471" t="str">
        <f t="shared" si="214"/>
        <v>小田 彰宏</v>
      </c>
      <c r="AM471" s="155" t="e">
        <f>+VLOOKUP($AK471,#REF!,3,0)</f>
        <v>#REF!</v>
      </c>
      <c r="AN471" t="e">
        <f t="shared" si="215"/>
        <v>#REF!</v>
      </c>
      <c r="AO471" s="154" t="s">
        <v>54</v>
      </c>
      <c r="AP471" t="e">
        <f>VLOOKUP(AM471,#REF!,2,0)</f>
        <v>#REF!</v>
      </c>
      <c r="AQ471" t="e">
        <f>VLOOKUP(AM471,#REF!,3,0)</f>
        <v>#REF!</v>
      </c>
      <c r="AR471" t="e">
        <f>VLOOKUP(AM471,#REF!,4,0)</f>
        <v>#REF!</v>
      </c>
      <c r="AS471" t="str">
        <f t="shared" si="209"/>
        <v>Oracle Consulting Services</v>
      </c>
      <c r="AT471" t="e">
        <f>VLOOKUP(AM471,#REF!,6,0)</f>
        <v>#REF!</v>
      </c>
      <c r="AU471" t="e">
        <f>VLOOKUP(AM471,#REF!,7,0)</f>
        <v>#REF!</v>
      </c>
      <c r="AV471" t="e">
        <f>VLOOKUP(AM471,#REF!,8,0)</f>
        <v>#REF!</v>
      </c>
      <c r="AW471" s="155">
        <v>501636</v>
      </c>
      <c r="AX471" t="str">
        <f>VLOOKUP($BA471,Jobcodemaster!$A:$J,4,0)</f>
        <v>IC3</v>
      </c>
      <c r="AY471" t="str">
        <f>VLOOKUP($BA471,Jobcodemaster!$A:$J,5,0)</f>
        <v>L6</v>
      </c>
      <c r="AZ471" t="str">
        <f t="shared" si="216"/>
        <v>6</v>
      </c>
      <c r="BA471" s="155">
        <f t="shared" si="217"/>
        <v>21630</v>
      </c>
      <c r="BB471" t="str">
        <f>VLOOKUP($BA471,Jobcodemaster!$A:$J,7,0)</f>
        <v>21630.Consulting Solution Lead - IC3</v>
      </c>
      <c r="BC471" t="str">
        <f>VLOOKUP($BA471,Jobcodemaster!$A:$J,9,0)</f>
        <v>Consulting Solution Lead</v>
      </c>
      <c r="BD471" t="str">
        <f>VLOOKUP($BA471,Jobcodemaster!$A:$J,2,0)</f>
        <v>Solution</v>
      </c>
      <c r="BE471" t="str">
        <f>VLOOKUP($BA471,Jobcodemaster!$A:$J,3,0)</f>
        <v>B</v>
      </c>
      <c r="BF471" t="e">
        <f>VLOOKUP(AM471,#REF!,14,0)</f>
        <v>#REF!</v>
      </c>
      <c r="BG471" t="e">
        <f>VLOOKUP(AM471,#REF!,15,0)</f>
        <v>#REF!</v>
      </c>
      <c r="BH471" t="str">
        <f t="shared" si="218"/>
        <v>akihiro.oda@oracle.com</v>
      </c>
      <c r="BI471" s="95">
        <f t="shared" si="219"/>
        <v>42461</v>
      </c>
      <c r="BJ471" t="str">
        <f t="shared" si="220"/>
        <v>C</v>
      </c>
      <c r="BK471" t="str">
        <f t="shared" si="221"/>
        <v>JP-Tokyo-Akasaka Office</v>
      </c>
      <c r="BL471" t="str">
        <f t="shared" si="222"/>
        <v>ACB</v>
      </c>
      <c r="BM471" t="str">
        <f t="shared" si="223"/>
        <v>ｵﾀﾞ ｱｷﾋﾛ</v>
      </c>
      <c r="BN471" t="str">
        <f t="shared" si="224"/>
        <v>Akihiro Oda</v>
      </c>
      <c r="BO471" s="164">
        <f t="shared" si="225"/>
        <v>0</v>
      </c>
      <c r="BP471" t="str">
        <f t="shared" si="226"/>
        <v>おだ あきひろ</v>
      </c>
      <c r="BQ471" t="e">
        <f>VLOOKUP(AM471,#REF!,12,0)</f>
        <v>#REF!</v>
      </c>
      <c r="BS471" s="173" t="str">
        <f t="shared" si="227"/>
        <v/>
      </c>
      <c r="BT471" s="173" t="str">
        <f t="shared" si="227"/>
        <v/>
      </c>
      <c r="BU471" s="173" t="str">
        <f t="shared" si="227"/>
        <v/>
      </c>
      <c r="BV471" s="173" t="str">
        <f t="shared" si="227"/>
        <v/>
      </c>
      <c r="BW471" s="173" t="e">
        <f t="shared" si="228"/>
        <v>#REF!</v>
      </c>
      <c r="BX471" s="173" t="str">
        <f t="shared" si="229"/>
        <v/>
      </c>
      <c r="BY471" s="174" t="str">
        <f t="shared" si="230"/>
        <v/>
      </c>
      <c r="BZ471" t="str">
        <f t="shared" si="231"/>
        <v/>
      </c>
      <c r="CA471" s="214" t="str">
        <f t="shared" si="232"/>
        <v/>
      </c>
      <c r="CB471" t="str">
        <f t="shared" si="233"/>
        <v/>
      </c>
      <c r="CC471" t="e">
        <f t="shared" si="234"/>
        <v>#REF!</v>
      </c>
      <c r="CD471" t="e">
        <f t="shared" si="210"/>
        <v>#REF!</v>
      </c>
      <c r="CE471" t="str">
        <f t="shared" si="235"/>
        <v/>
      </c>
      <c r="CF471" t="str">
        <f t="shared" si="236"/>
        <v/>
      </c>
      <c r="CG471" t="str">
        <f t="shared" si="237"/>
        <v/>
      </c>
    </row>
    <row r="472" spans="1:85">
      <c r="A472" t="s">
        <v>51</v>
      </c>
      <c r="B472">
        <v>3659</v>
      </c>
      <c r="C472" t="s">
        <v>3306</v>
      </c>
      <c r="D472" t="s">
        <v>3245</v>
      </c>
      <c r="E472" t="s">
        <v>54</v>
      </c>
      <c r="F472" t="s">
        <v>2060</v>
      </c>
      <c r="G472" t="s">
        <v>3246</v>
      </c>
      <c r="H472" t="s">
        <v>3246</v>
      </c>
      <c r="I472" t="s">
        <v>55</v>
      </c>
      <c r="J472" t="s">
        <v>2062</v>
      </c>
      <c r="K472" t="s">
        <v>3248</v>
      </c>
      <c r="L472" t="s">
        <v>3248</v>
      </c>
      <c r="M472" s="217">
        <v>501636</v>
      </c>
      <c r="N472" t="s">
        <v>123</v>
      </c>
      <c r="O472" t="s">
        <v>158</v>
      </c>
      <c r="P472" t="str">
        <f t="shared" si="211"/>
        <v>6</v>
      </c>
      <c r="Q472">
        <v>20610</v>
      </c>
      <c r="R472" t="s">
        <v>590</v>
      </c>
      <c r="S472" t="s">
        <v>591</v>
      </c>
      <c r="T472" t="s">
        <v>368</v>
      </c>
      <c r="U472" t="s">
        <v>61</v>
      </c>
      <c r="V472">
        <v>2213</v>
      </c>
      <c r="W472" t="s">
        <v>3244</v>
      </c>
      <c r="X472" t="s">
        <v>3307</v>
      </c>
      <c r="Y472" s="95">
        <v>39508</v>
      </c>
      <c r="Z472" t="s">
        <v>63</v>
      </c>
      <c r="AA472" t="s">
        <v>909</v>
      </c>
      <c r="AB472" t="s">
        <v>910</v>
      </c>
      <c r="AC472" t="s">
        <v>4630</v>
      </c>
      <c r="AD472" t="s">
        <v>3309</v>
      </c>
      <c r="AF472" t="s">
        <v>3310</v>
      </c>
      <c r="AG472" t="s">
        <v>3254</v>
      </c>
      <c r="AI472" s="146" t="e">
        <v>#N/A</v>
      </c>
      <c r="AJ472" t="str">
        <f t="shared" si="212"/>
        <v>Active</v>
      </c>
      <c r="AK472">
        <f t="shared" si="213"/>
        <v>3659</v>
      </c>
      <c r="AL472" t="str">
        <f t="shared" si="214"/>
        <v>山中 祥平</v>
      </c>
      <c r="AM472" s="155" t="e">
        <f>+VLOOKUP($AK472,#REF!,3,0)</f>
        <v>#REF!</v>
      </c>
      <c r="AN472" t="e">
        <f t="shared" si="215"/>
        <v>#REF!</v>
      </c>
      <c r="AO472" s="154" t="s">
        <v>54</v>
      </c>
      <c r="AP472" t="e">
        <f>VLOOKUP(AM472,#REF!,2,0)</f>
        <v>#REF!</v>
      </c>
      <c r="AQ472" t="e">
        <f>VLOOKUP(AM472,#REF!,3,0)</f>
        <v>#REF!</v>
      </c>
      <c r="AR472" t="e">
        <f>VLOOKUP(AM472,#REF!,4,0)</f>
        <v>#REF!</v>
      </c>
      <c r="AS472" t="str">
        <f t="shared" si="209"/>
        <v>Oracle Consulting Services</v>
      </c>
      <c r="AT472" t="e">
        <f>VLOOKUP(AM472,#REF!,6,0)</f>
        <v>#REF!</v>
      </c>
      <c r="AU472" t="e">
        <f>VLOOKUP(AM472,#REF!,7,0)</f>
        <v>#REF!</v>
      </c>
      <c r="AV472" t="e">
        <f>VLOOKUP(AM472,#REF!,8,0)</f>
        <v>#REF!</v>
      </c>
      <c r="AW472" s="155">
        <v>501636</v>
      </c>
      <c r="AX472" t="str">
        <f>VLOOKUP($BA472,Jobcodemaster!$A:$J,4,0)</f>
        <v>IC3</v>
      </c>
      <c r="AY472" t="str">
        <f>VLOOKUP($BA472,Jobcodemaster!$A:$J,5,0)</f>
        <v>L6</v>
      </c>
      <c r="AZ472" t="str">
        <f t="shared" si="216"/>
        <v>6</v>
      </c>
      <c r="BA472" s="155">
        <f t="shared" si="217"/>
        <v>20610</v>
      </c>
      <c r="BB472" t="str">
        <f>VLOOKUP($BA472,Jobcodemaster!$A:$J,7,0)</f>
        <v>20610.Senior Principal Consultant - IC3</v>
      </c>
      <c r="BC472" t="str">
        <f>VLOOKUP($BA472,Jobcodemaster!$A:$J,9,0)</f>
        <v>Senior Principal Consultant</v>
      </c>
      <c r="BD472" t="str">
        <f>VLOOKUP($BA472,Jobcodemaster!$A:$J,2,0)</f>
        <v>Delivery</v>
      </c>
      <c r="BE472" t="str">
        <f>VLOOKUP($BA472,Jobcodemaster!$A:$J,3,0)</f>
        <v>B</v>
      </c>
      <c r="BF472" t="e">
        <f>VLOOKUP(AM472,#REF!,14,0)</f>
        <v>#REF!</v>
      </c>
      <c r="BG472" t="e">
        <f>VLOOKUP(AM472,#REF!,15,0)</f>
        <v>#REF!</v>
      </c>
      <c r="BH472" t="str">
        <f t="shared" si="218"/>
        <v>shohei.x.yamanaka@oracle.com</v>
      </c>
      <c r="BI472" s="95">
        <f t="shared" si="219"/>
        <v>39508</v>
      </c>
      <c r="BJ472" t="str">
        <f t="shared" si="220"/>
        <v>C</v>
      </c>
      <c r="BK472" t="str">
        <f t="shared" si="221"/>
        <v>JP-Osaka</v>
      </c>
      <c r="BL472" t="str">
        <f t="shared" si="222"/>
        <v>Osaka</v>
      </c>
      <c r="BM472" t="str">
        <f t="shared" si="223"/>
        <v>ﾔﾏﾅｶ ｼｮｳﾍｲ</v>
      </c>
      <c r="BN472" t="str">
        <f t="shared" si="224"/>
        <v>Shohei Yamanaka</v>
      </c>
      <c r="BO472" s="164">
        <f t="shared" si="225"/>
        <v>0</v>
      </c>
      <c r="BP472" t="str">
        <f t="shared" si="226"/>
        <v>やまなか しょうへい</v>
      </c>
      <c r="BQ472" t="e">
        <f>VLOOKUP(AM472,#REF!,12,0)</f>
        <v>#REF!</v>
      </c>
      <c r="BS472" s="173" t="str">
        <f t="shared" si="227"/>
        <v/>
      </c>
      <c r="BT472" s="173" t="str">
        <f t="shared" si="227"/>
        <v/>
      </c>
      <c r="BU472" s="173" t="str">
        <f t="shared" si="227"/>
        <v/>
      </c>
      <c r="BV472" s="173" t="str">
        <f t="shared" si="227"/>
        <v/>
      </c>
      <c r="BW472" s="173" t="e">
        <f t="shared" si="228"/>
        <v>#REF!</v>
      </c>
      <c r="BX472" s="173" t="str">
        <f t="shared" si="229"/>
        <v/>
      </c>
      <c r="BY472" s="174" t="str">
        <f t="shared" si="230"/>
        <v/>
      </c>
      <c r="BZ472" t="str">
        <f t="shared" si="231"/>
        <v/>
      </c>
      <c r="CA472" s="214" t="str">
        <f t="shared" si="232"/>
        <v/>
      </c>
      <c r="CB472" t="str">
        <f t="shared" si="233"/>
        <v/>
      </c>
      <c r="CC472" t="e">
        <f t="shared" si="234"/>
        <v>#REF!</v>
      </c>
      <c r="CD472" t="e">
        <f t="shared" si="210"/>
        <v>#REF!</v>
      </c>
      <c r="CE472" t="str">
        <f t="shared" si="235"/>
        <v/>
      </c>
      <c r="CF472" t="str">
        <f t="shared" si="236"/>
        <v/>
      </c>
      <c r="CG472" t="str">
        <f t="shared" si="237"/>
        <v/>
      </c>
    </row>
    <row r="473" spans="1:85">
      <c r="A473" t="s">
        <v>51</v>
      </c>
      <c r="B473">
        <v>4484</v>
      </c>
      <c r="C473" t="s">
        <v>3312</v>
      </c>
      <c r="D473" t="s">
        <v>3245</v>
      </c>
      <c r="E473" t="s">
        <v>54</v>
      </c>
      <c r="F473" t="s">
        <v>2060</v>
      </c>
      <c r="G473" t="s">
        <v>3246</v>
      </c>
      <c r="H473" t="s">
        <v>3246</v>
      </c>
      <c r="I473" t="s">
        <v>55</v>
      </c>
      <c r="J473" t="s">
        <v>2062</v>
      </c>
      <c r="K473" t="s">
        <v>3248</v>
      </c>
      <c r="L473" t="s">
        <v>3248</v>
      </c>
      <c r="M473" s="217">
        <v>501636</v>
      </c>
      <c r="N473" t="s">
        <v>123</v>
      </c>
      <c r="O473" t="s">
        <v>158</v>
      </c>
      <c r="P473" t="str">
        <f t="shared" si="211"/>
        <v>6</v>
      </c>
      <c r="Q473">
        <v>21630</v>
      </c>
      <c r="R473" t="s">
        <v>527</v>
      </c>
      <c r="S473" t="s">
        <v>528</v>
      </c>
      <c r="T473" t="s">
        <v>529</v>
      </c>
      <c r="U473" t="s">
        <v>61</v>
      </c>
      <c r="V473">
        <v>2213</v>
      </c>
      <c r="W473" t="s">
        <v>3244</v>
      </c>
      <c r="X473" t="s">
        <v>3313</v>
      </c>
      <c r="Y473" s="95">
        <v>40969</v>
      </c>
      <c r="Z473" t="s">
        <v>63</v>
      </c>
      <c r="AA473" t="s">
        <v>118</v>
      </c>
      <c r="AB473" t="s">
        <v>162</v>
      </c>
      <c r="AC473" t="s">
        <v>4631</v>
      </c>
      <c r="AD473" t="s">
        <v>3315</v>
      </c>
      <c r="AF473" t="s">
        <v>3316</v>
      </c>
      <c r="AG473" t="s">
        <v>3254</v>
      </c>
      <c r="AI473" s="146" t="e">
        <v>#N/A</v>
      </c>
      <c r="AJ473" t="str">
        <f t="shared" si="212"/>
        <v>Active</v>
      </c>
      <c r="AK473">
        <f t="shared" si="213"/>
        <v>4484</v>
      </c>
      <c r="AL473" t="str">
        <f t="shared" si="214"/>
        <v>井澤 孝明</v>
      </c>
      <c r="AM473" s="155" t="e">
        <f>+VLOOKUP($AK473,#REF!,3,0)</f>
        <v>#REF!</v>
      </c>
      <c r="AN473" t="e">
        <f t="shared" si="215"/>
        <v>#REF!</v>
      </c>
      <c r="AO473" s="154" t="s">
        <v>54</v>
      </c>
      <c r="AP473" t="e">
        <f>VLOOKUP(AM473,#REF!,2,0)</f>
        <v>#REF!</v>
      </c>
      <c r="AQ473" t="e">
        <f>VLOOKUP(AM473,#REF!,3,0)</f>
        <v>#REF!</v>
      </c>
      <c r="AR473" t="e">
        <f>VLOOKUP(AM473,#REF!,4,0)</f>
        <v>#REF!</v>
      </c>
      <c r="AS473" t="str">
        <f t="shared" si="209"/>
        <v>Oracle Consulting Services</v>
      </c>
      <c r="AT473" t="e">
        <f>VLOOKUP(AM473,#REF!,6,0)</f>
        <v>#REF!</v>
      </c>
      <c r="AU473" t="e">
        <f>VLOOKUP(AM473,#REF!,7,0)</f>
        <v>#REF!</v>
      </c>
      <c r="AV473" t="e">
        <f>VLOOKUP(AM473,#REF!,8,0)</f>
        <v>#REF!</v>
      </c>
      <c r="AW473" s="155">
        <v>501636</v>
      </c>
      <c r="AX473" t="str">
        <f>VLOOKUP($BA473,Jobcodemaster!$A:$J,4,0)</f>
        <v>IC3</v>
      </c>
      <c r="AY473" t="str">
        <f>VLOOKUP($BA473,Jobcodemaster!$A:$J,5,0)</f>
        <v>L6</v>
      </c>
      <c r="AZ473" t="str">
        <f t="shared" si="216"/>
        <v>6</v>
      </c>
      <c r="BA473" s="155">
        <f t="shared" si="217"/>
        <v>21630</v>
      </c>
      <c r="BB473" t="str">
        <f>VLOOKUP($BA473,Jobcodemaster!$A:$J,7,0)</f>
        <v>21630.Consulting Solution Lead - IC3</v>
      </c>
      <c r="BC473" t="str">
        <f>VLOOKUP($BA473,Jobcodemaster!$A:$J,9,0)</f>
        <v>Consulting Solution Lead</v>
      </c>
      <c r="BD473" t="str">
        <f>VLOOKUP($BA473,Jobcodemaster!$A:$J,2,0)</f>
        <v>Solution</v>
      </c>
      <c r="BE473" t="str">
        <f>VLOOKUP($BA473,Jobcodemaster!$A:$J,3,0)</f>
        <v>B</v>
      </c>
      <c r="BF473" t="e">
        <f>VLOOKUP(AM473,#REF!,14,0)</f>
        <v>#REF!</v>
      </c>
      <c r="BG473" t="e">
        <f>VLOOKUP(AM473,#REF!,15,0)</f>
        <v>#REF!</v>
      </c>
      <c r="BH473" t="str">
        <f t="shared" si="218"/>
        <v>takaaki.izawa@oracle.com</v>
      </c>
      <c r="BI473" s="95">
        <f t="shared" si="219"/>
        <v>40969</v>
      </c>
      <c r="BJ473" t="str">
        <f t="shared" si="220"/>
        <v>C</v>
      </c>
      <c r="BK473" t="str">
        <f t="shared" si="221"/>
        <v>JP-Tokyo-Akasaka Office</v>
      </c>
      <c r="BL473" t="str">
        <f t="shared" si="222"/>
        <v>ACB</v>
      </c>
      <c r="BM473" t="str">
        <f t="shared" si="223"/>
        <v>ｲｻﾞﾜ ﾀｶｱｷ</v>
      </c>
      <c r="BN473" t="str">
        <f t="shared" si="224"/>
        <v>Takaaki Izawa</v>
      </c>
      <c r="BO473" s="164">
        <f t="shared" si="225"/>
        <v>0</v>
      </c>
      <c r="BP473" t="str">
        <f t="shared" si="226"/>
        <v>いざわ たかあき</v>
      </c>
      <c r="BQ473" t="e">
        <f>VLOOKUP(AM473,#REF!,12,0)</f>
        <v>#REF!</v>
      </c>
      <c r="BS473" s="173" t="str">
        <f t="shared" si="227"/>
        <v/>
      </c>
      <c r="BT473" s="173" t="str">
        <f t="shared" si="227"/>
        <v/>
      </c>
      <c r="BU473" s="173" t="str">
        <f t="shared" si="227"/>
        <v/>
      </c>
      <c r="BV473" s="173" t="str">
        <f t="shared" si="227"/>
        <v/>
      </c>
      <c r="BW473" s="173" t="e">
        <f t="shared" si="228"/>
        <v>#REF!</v>
      </c>
      <c r="BX473" s="173" t="str">
        <f t="shared" si="229"/>
        <v/>
      </c>
      <c r="BY473" s="174" t="str">
        <f t="shared" si="230"/>
        <v/>
      </c>
      <c r="BZ473" t="str">
        <f t="shared" si="231"/>
        <v/>
      </c>
      <c r="CA473" s="214" t="str">
        <f t="shared" si="232"/>
        <v/>
      </c>
      <c r="CB473" t="str">
        <f t="shared" si="233"/>
        <v/>
      </c>
      <c r="CC473" t="e">
        <f t="shared" si="234"/>
        <v>#REF!</v>
      </c>
      <c r="CD473" t="e">
        <f t="shared" si="210"/>
        <v>#REF!</v>
      </c>
      <c r="CE473" t="str">
        <f t="shared" si="235"/>
        <v/>
      </c>
      <c r="CF473" t="str">
        <f t="shared" si="236"/>
        <v/>
      </c>
      <c r="CG473" t="str">
        <f t="shared" si="237"/>
        <v/>
      </c>
    </row>
    <row r="474" spans="1:85">
      <c r="A474" t="s">
        <v>51</v>
      </c>
      <c r="B474">
        <v>1068194</v>
      </c>
      <c r="C474" t="s">
        <v>3318</v>
      </c>
      <c r="D474" t="s">
        <v>3245</v>
      </c>
      <c r="E474" t="s">
        <v>54</v>
      </c>
      <c r="F474" t="s">
        <v>2060</v>
      </c>
      <c r="G474" t="s">
        <v>3246</v>
      </c>
      <c r="H474" t="s">
        <v>3246</v>
      </c>
      <c r="I474" t="s">
        <v>55</v>
      </c>
      <c r="J474" t="s">
        <v>2062</v>
      </c>
      <c r="K474" t="s">
        <v>3248</v>
      </c>
      <c r="L474" t="s">
        <v>3248</v>
      </c>
      <c r="M474" s="217">
        <v>501636</v>
      </c>
      <c r="N474" t="s">
        <v>123</v>
      </c>
      <c r="O474" t="s">
        <v>158</v>
      </c>
      <c r="P474" t="str">
        <f t="shared" si="211"/>
        <v>6</v>
      </c>
      <c r="Q474">
        <v>20610</v>
      </c>
      <c r="R474" t="s">
        <v>590</v>
      </c>
      <c r="S474" t="s">
        <v>591</v>
      </c>
      <c r="T474" t="s">
        <v>368</v>
      </c>
      <c r="U474" t="s">
        <v>61</v>
      </c>
      <c r="V474">
        <v>2213</v>
      </c>
      <c r="W474" t="s">
        <v>3244</v>
      </c>
      <c r="X474" t="s">
        <v>3319</v>
      </c>
      <c r="Y474" s="95">
        <v>43419</v>
      </c>
      <c r="Z474" t="s">
        <v>63</v>
      </c>
      <c r="AA474" t="s">
        <v>118</v>
      </c>
      <c r="AB474" t="s">
        <v>162</v>
      </c>
      <c r="AC474" t="s">
        <v>4632</v>
      </c>
      <c r="AD474" t="s">
        <v>3321</v>
      </c>
      <c r="AF474" t="s">
        <v>4633</v>
      </c>
      <c r="AG474" t="s">
        <v>3254</v>
      </c>
      <c r="AI474" s="146" t="e">
        <v>#N/A</v>
      </c>
      <c r="AJ474" t="str">
        <f t="shared" si="212"/>
        <v>Active</v>
      </c>
      <c r="AK474">
        <f t="shared" si="213"/>
        <v>1068194</v>
      </c>
      <c r="AL474" t="str">
        <f t="shared" si="214"/>
        <v>加藤 康宏</v>
      </c>
      <c r="AM474" s="155" t="e">
        <f>+VLOOKUP($AK474,#REF!,3,0)</f>
        <v>#REF!</v>
      </c>
      <c r="AN474" t="e">
        <f t="shared" si="215"/>
        <v>#REF!</v>
      </c>
      <c r="AO474" s="154" t="s">
        <v>54</v>
      </c>
      <c r="AP474" t="e">
        <f>VLOOKUP(AM474,#REF!,2,0)</f>
        <v>#REF!</v>
      </c>
      <c r="AQ474" t="e">
        <f>VLOOKUP(AM474,#REF!,3,0)</f>
        <v>#REF!</v>
      </c>
      <c r="AR474" t="e">
        <f>VLOOKUP(AM474,#REF!,4,0)</f>
        <v>#REF!</v>
      </c>
      <c r="AS474" t="str">
        <f t="shared" si="209"/>
        <v>Oracle Consulting Services</v>
      </c>
      <c r="AT474" t="e">
        <f>VLOOKUP(AM474,#REF!,6,0)</f>
        <v>#REF!</v>
      </c>
      <c r="AU474" t="e">
        <f>VLOOKUP(AM474,#REF!,7,0)</f>
        <v>#REF!</v>
      </c>
      <c r="AV474" t="e">
        <f>VLOOKUP(AM474,#REF!,8,0)</f>
        <v>#REF!</v>
      </c>
      <c r="AW474" s="155">
        <v>501636</v>
      </c>
      <c r="AX474" t="str">
        <f>VLOOKUP($BA474,Jobcodemaster!$A:$J,4,0)</f>
        <v>IC3</v>
      </c>
      <c r="AY474" t="str">
        <f>VLOOKUP($BA474,Jobcodemaster!$A:$J,5,0)</f>
        <v>L6</v>
      </c>
      <c r="AZ474" t="str">
        <f t="shared" si="216"/>
        <v>6</v>
      </c>
      <c r="BA474" s="155">
        <f t="shared" si="217"/>
        <v>20610</v>
      </c>
      <c r="BB474" t="str">
        <f>VLOOKUP($BA474,Jobcodemaster!$A:$J,7,0)</f>
        <v>20610.Senior Principal Consultant - IC3</v>
      </c>
      <c r="BC474" t="str">
        <f>VLOOKUP($BA474,Jobcodemaster!$A:$J,9,0)</f>
        <v>Senior Principal Consultant</v>
      </c>
      <c r="BD474" t="str">
        <f>VLOOKUP($BA474,Jobcodemaster!$A:$J,2,0)</f>
        <v>Delivery</v>
      </c>
      <c r="BE474" t="str">
        <f>VLOOKUP($BA474,Jobcodemaster!$A:$J,3,0)</f>
        <v>B</v>
      </c>
      <c r="BF474" t="e">
        <f>VLOOKUP(AM474,#REF!,14,0)</f>
        <v>#REF!</v>
      </c>
      <c r="BG474" t="e">
        <f>VLOOKUP(AM474,#REF!,15,0)</f>
        <v>#REF!</v>
      </c>
      <c r="BH474" t="str">
        <f t="shared" si="218"/>
        <v>yasuhiro.kato@oracle.com</v>
      </c>
      <c r="BI474" s="95">
        <f t="shared" si="219"/>
        <v>43419</v>
      </c>
      <c r="BJ474" t="str">
        <f t="shared" si="220"/>
        <v>C</v>
      </c>
      <c r="BK474" t="str">
        <f t="shared" si="221"/>
        <v>JP-Tokyo-Akasaka Office</v>
      </c>
      <c r="BL474" t="str">
        <f t="shared" si="222"/>
        <v>ACB</v>
      </c>
      <c r="BM474" t="str">
        <f t="shared" si="223"/>
        <v>ｶﾄｳ ﾔｽﾋﾛ</v>
      </c>
      <c r="BN474" t="str">
        <f t="shared" si="224"/>
        <v>Yasuhiro Kato</v>
      </c>
      <c r="BO474" s="164">
        <f t="shared" si="225"/>
        <v>0</v>
      </c>
      <c r="BP474" t="str">
        <f t="shared" si="226"/>
        <v>かとう やすひろ</v>
      </c>
      <c r="BQ474" t="e">
        <f>VLOOKUP(AM474,#REF!,12,0)</f>
        <v>#REF!</v>
      </c>
      <c r="BS474" s="173" t="str">
        <f t="shared" si="227"/>
        <v/>
      </c>
      <c r="BT474" s="173" t="str">
        <f t="shared" si="227"/>
        <v/>
      </c>
      <c r="BU474" s="173" t="str">
        <f t="shared" si="227"/>
        <v/>
      </c>
      <c r="BV474" s="173" t="str">
        <f t="shared" si="227"/>
        <v/>
      </c>
      <c r="BW474" s="173" t="e">
        <f t="shared" si="228"/>
        <v>#REF!</v>
      </c>
      <c r="BX474" s="173" t="str">
        <f t="shared" si="229"/>
        <v/>
      </c>
      <c r="BY474" s="174" t="str">
        <f t="shared" si="230"/>
        <v/>
      </c>
      <c r="BZ474" t="str">
        <f t="shared" si="231"/>
        <v/>
      </c>
      <c r="CA474" s="214" t="str">
        <f t="shared" si="232"/>
        <v/>
      </c>
      <c r="CB474" t="str">
        <f t="shared" si="233"/>
        <v/>
      </c>
      <c r="CC474" t="e">
        <f t="shared" si="234"/>
        <v>#REF!</v>
      </c>
      <c r="CD474" t="e">
        <f t="shared" si="210"/>
        <v>#REF!</v>
      </c>
      <c r="CE474" t="str">
        <f t="shared" si="235"/>
        <v/>
      </c>
      <c r="CF474" t="str">
        <f t="shared" si="236"/>
        <v/>
      </c>
      <c r="CG474" t="str">
        <f t="shared" si="237"/>
        <v/>
      </c>
    </row>
    <row r="475" spans="1:85" s="151" customFormat="1">
      <c r="A475" s="151" t="s">
        <v>5021</v>
      </c>
      <c r="B475" s="151">
        <v>4237</v>
      </c>
      <c r="C475" s="151" t="s">
        <v>3324</v>
      </c>
      <c r="D475" s="151" t="s">
        <v>3245</v>
      </c>
      <c r="E475" s="151" t="s">
        <v>54</v>
      </c>
      <c r="F475" s="151" t="s">
        <v>2060</v>
      </c>
      <c r="G475" s="151" t="s">
        <v>3246</v>
      </c>
      <c r="H475" s="151" t="s">
        <v>3246</v>
      </c>
      <c r="I475" s="151" t="s">
        <v>55</v>
      </c>
      <c r="J475" s="151" t="s">
        <v>2062</v>
      </c>
      <c r="K475" s="151" t="s">
        <v>3248</v>
      </c>
      <c r="L475" s="151" t="s">
        <v>3248</v>
      </c>
      <c r="M475" s="217">
        <v>501636</v>
      </c>
      <c r="N475" s="151" t="s">
        <v>123</v>
      </c>
      <c r="O475" s="151" t="s">
        <v>124</v>
      </c>
      <c r="P475" t="str">
        <f t="shared" si="211"/>
        <v>5</v>
      </c>
      <c r="Q475" s="151">
        <v>20515</v>
      </c>
      <c r="R475" s="151" t="s">
        <v>432</v>
      </c>
      <c r="S475" s="151" t="s">
        <v>433</v>
      </c>
      <c r="T475" s="151" t="s">
        <v>368</v>
      </c>
      <c r="U475" s="151" t="s">
        <v>61</v>
      </c>
      <c r="V475" s="151">
        <v>2213</v>
      </c>
      <c r="W475" s="151" t="s">
        <v>3244</v>
      </c>
      <c r="X475" s="151" t="s">
        <v>3325</v>
      </c>
      <c r="Y475" s="152">
        <v>40634</v>
      </c>
      <c r="Z475" s="151" t="s">
        <v>201</v>
      </c>
      <c r="AA475" s="151" t="s">
        <v>118</v>
      </c>
      <c r="AB475" s="151" t="s">
        <v>162</v>
      </c>
      <c r="AC475" s="151" t="s">
        <v>4634</v>
      </c>
      <c r="AD475" s="151" t="s">
        <v>3327</v>
      </c>
      <c r="AF475" s="151" t="s">
        <v>3328</v>
      </c>
      <c r="AG475" s="151" t="s">
        <v>3254</v>
      </c>
      <c r="AI475" s="151" t="s">
        <v>5027</v>
      </c>
      <c r="AJ475" t="str">
        <f t="shared" si="212"/>
        <v>退職予定（4/30）</v>
      </c>
      <c r="AK475">
        <f t="shared" si="213"/>
        <v>4237</v>
      </c>
      <c r="AL475" t="str">
        <f t="shared" si="214"/>
        <v>加藤 弘氣</v>
      </c>
      <c r="AM475" s="155" t="e">
        <f>+VLOOKUP($AK475,#REF!,3,0)</f>
        <v>#REF!</v>
      </c>
      <c r="AN475" t="e">
        <f t="shared" si="215"/>
        <v>#REF!</v>
      </c>
      <c r="AO475" s="154" t="s">
        <v>54</v>
      </c>
      <c r="AP475" t="e">
        <f>VLOOKUP(AM475,#REF!,2,0)</f>
        <v>#REF!</v>
      </c>
      <c r="AQ475" t="e">
        <f>VLOOKUP(AM475,#REF!,3,0)</f>
        <v>#REF!</v>
      </c>
      <c r="AR475" t="e">
        <f>VLOOKUP(AM475,#REF!,4,0)</f>
        <v>#REF!</v>
      </c>
      <c r="AS475" t="str">
        <f t="shared" si="209"/>
        <v>Oracle Consulting Services</v>
      </c>
      <c r="AT475" t="e">
        <f>VLOOKUP(AM475,#REF!,6,0)</f>
        <v>#REF!</v>
      </c>
      <c r="AU475" t="e">
        <f>VLOOKUP(AM475,#REF!,7,0)</f>
        <v>#REF!</v>
      </c>
      <c r="AV475" t="e">
        <f>VLOOKUP(AM475,#REF!,8,0)</f>
        <v>#REF!</v>
      </c>
      <c r="AW475" s="155">
        <v>501636</v>
      </c>
      <c r="AX475" t="str">
        <f>VLOOKUP($BA475,Jobcodemaster!$A:$J,4,0)</f>
        <v>IC3</v>
      </c>
      <c r="AY475" t="str">
        <f>VLOOKUP($BA475,Jobcodemaster!$A:$J,5,0)</f>
        <v>L5</v>
      </c>
      <c r="AZ475" t="str">
        <f t="shared" si="216"/>
        <v>5</v>
      </c>
      <c r="BA475" s="155">
        <f t="shared" si="217"/>
        <v>20515</v>
      </c>
      <c r="BB475" t="str">
        <f>VLOOKUP($BA475,Jobcodemaster!$A:$J,7,0)</f>
        <v>20515.Principal Consultant - IC3</v>
      </c>
      <c r="BC475" t="str">
        <f>VLOOKUP($BA475,Jobcodemaster!$A:$J,9,0)</f>
        <v>Principal Consultant</v>
      </c>
      <c r="BD475" t="str">
        <f>VLOOKUP($BA475,Jobcodemaster!$A:$J,2,0)</f>
        <v>Delivery</v>
      </c>
      <c r="BE475" t="str">
        <f>VLOOKUP($BA475,Jobcodemaster!$A:$J,3,0)</f>
        <v>B</v>
      </c>
      <c r="BF475" t="e">
        <f>VLOOKUP(AM475,#REF!,14,0)</f>
        <v>#REF!</v>
      </c>
      <c r="BG475" t="e">
        <f>VLOOKUP(AM475,#REF!,15,0)</f>
        <v>#REF!</v>
      </c>
      <c r="BH475" t="str">
        <f t="shared" si="218"/>
        <v>koki.kato@oracle.com</v>
      </c>
      <c r="BI475" s="95">
        <f t="shared" si="219"/>
        <v>40634</v>
      </c>
      <c r="BJ475" t="str">
        <f t="shared" si="220"/>
        <v>NG</v>
      </c>
      <c r="BK475" t="str">
        <f t="shared" si="221"/>
        <v>JP-Tokyo-Akasaka Office</v>
      </c>
      <c r="BL475" t="str">
        <f t="shared" si="222"/>
        <v>ACB</v>
      </c>
      <c r="BM475" t="str">
        <f t="shared" si="223"/>
        <v>ｶﾄｳ ｺｳｷ</v>
      </c>
      <c r="BN475" t="str">
        <f t="shared" si="224"/>
        <v>Koki Kato</v>
      </c>
      <c r="BO475" s="164">
        <f t="shared" si="225"/>
        <v>0</v>
      </c>
      <c r="BP475" t="str">
        <f t="shared" si="226"/>
        <v>かとう こうき</v>
      </c>
      <c r="BQ475" t="e">
        <f>VLOOKUP(AM475,#REF!,12,0)</f>
        <v>#REF!</v>
      </c>
      <c r="BS475" s="173" t="str">
        <f t="shared" si="227"/>
        <v/>
      </c>
      <c r="BT475" s="173" t="str">
        <f t="shared" si="227"/>
        <v/>
      </c>
      <c r="BU475" s="173" t="str">
        <f t="shared" si="227"/>
        <v/>
      </c>
      <c r="BV475" s="173" t="str">
        <f t="shared" si="227"/>
        <v/>
      </c>
      <c r="BW475" s="173" t="e">
        <f t="shared" si="228"/>
        <v>#REF!</v>
      </c>
      <c r="BX475" s="173" t="str">
        <f t="shared" si="229"/>
        <v/>
      </c>
      <c r="BY475" s="174" t="str">
        <f t="shared" si="230"/>
        <v/>
      </c>
      <c r="BZ475" t="str">
        <f t="shared" si="231"/>
        <v/>
      </c>
      <c r="CA475" s="214" t="str">
        <f t="shared" si="232"/>
        <v/>
      </c>
      <c r="CB475" t="str">
        <f t="shared" si="233"/>
        <v/>
      </c>
      <c r="CC475" t="e">
        <f t="shared" si="234"/>
        <v>#REF!</v>
      </c>
      <c r="CD475" t="e">
        <f t="shared" si="210"/>
        <v>#REF!</v>
      </c>
      <c r="CE475" t="str">
        <f t="shared" si="235"/>
        <v/>
      </c>
      <c r="CF475" t="str">
        <f t="shared" si="236"/>
        <v/>
      </c>
      <c r="CG475" t="str">
        <f t="shared" si="237"/>
        <v/>
      </c>
    </row>
    <row r="476" spans="1:85">
      <c r="A476" t="s">
        <v>51</v>
      </c>
      <c r="B476">
        <v>1087798</v>
      </c>
      <c r="C476" t="s">
        <v>3330</v>
      </c>
      <c r="D476" t="s">
        <v>3245</v>
      </c>
      <c r="E476" t="s">
        <v>54</v>
      </c>
      <c r="F476" t="s">
        <v>2060</v>
      </c>
      <c r="G476" t="s">
        <v>3246</v>
      </c>
      <c r="H476" t="s">
        <v>3246</v>
      </c>
      <c r="I476" t="s">
        <v>55</v>
      </c>
      <c r="J476" t="s">
        <v>2062</v>
      </c>
      <c r="K476" t="s">
        <v>3248</v>
      </c>
      <c r="L476" t="s">
        <v>3248</v>
      </c>
      <c r="M476" s="217">
        <v>501636</v>
      </c>
      <c r="N476" t="s">
        <v>273</v>
      </c>
      <c r="O476" t="s">
        <v>274</v>
      </c>
      <c r="P476" t="str">
        <f t="shared" si="211"/>
        <v>4</v>
      </c>
      <c r="Q476">
        <v>20410</v>
      </c>
      <c r="R476" t="s">
        <v>542</v>
      </c>
      <c r="S476" t="s">
        <v>543</v>
      </c>
      <c r="T476" t="s">
        <v>368</v>
      </c>
      <c r="U476" t="s">
        <v>61</v>
      </c>
      <c r="V476">
        <v>2213</v>
      </c>
      <c r="W476" t="s">
        <v>3244</v>
      </c>
      <c r="X476" t="s">
        <v>3331</v>
      </c>
      <c r="Y476" s="95">
        <v>43525</v>
      </c>
      <c r="Z476" t="s">
        <v>63</v>
      </c>
      <c r="AA476" t="s">
        <v>118</v>
      </c>
      <c r="AB476" t="s">
        <v>162</v>
      </c>
      <c r="AC476" t="s">
        <v>4635</v>
      </c>
      <c r="AD476" t="s">
        <v>3333</v>
      </c>
      <c r="AF476" t="s">
        <v>4636</v>
      </c>
      <c r="AG476" t="s">
        <v>3254</v>
      </c>
      <c r="AI476" s="146" t="e">
        <v>#N/A</v>
      </c>
      <c r="AJ476" t="str">
        <f t="shared" si="212"/>
        <v>Active</v>
      </c>
      <c r="AK476">
        <f t="shared" si="213"/>
        <v>1087798</v>
      </c>
      <c r="AL476" t="str">
        <f t="shared" si="214"/>
        <v>石田 翔</v>
      </c>
      <c r="AM476" s="155" t="e">
        <f>+VLOOKUP($AK476,#REF!,3,0)</f>
        <v>#REF!</v>
      </c>
      <c r="AN476" t="e">
        <f t="shared" si="215"/>
        <v>#REF!</v>
      </c>
      <c r="AO476" s="154" t="s">
        <v>54</v>
      </c>
      <c r="AP476" t="e">
        <f>VLOOKUP(AM476,#REF!,2,0)</f>
        <v>#REF!</v>
      </c>
      <c r="AQ476" t="e">
        <f>VLOOKUP(AM476,#REF!,3,0)</f>
        <v>#REF!</v>
      </c>
      <c r="AR476" t="e">
        <f>VLOOKUP(AM476,#REF!,4,0)</f>
        <v>#REF!</v>
      </c>
      <c r="AS476" t="str">
        <f t="shared" si="209"/>
        <v>Oracle Consulting Services</v>
      </c>
      <c r="AT476" t="e">
        <f>VLOOKUP(AM476,#REF!,6,0)</f>
        <v>#REF!</v>
      </c>
      <c r="AU476" t="e">
        <f>VLOOKUP(AM476,#REF!,7,0)</f>
        <v>#REF!</v>
      </c>
      <c r="AV476" t="e">
        <f>VLOOKUP(AM476,#REF!,8,0)</f>
        <v>#REF!</v>
      </c>
      <c r="AW476" s="155">
        <v>501636</v>
      </c>
      <c r="AX476" t="str">
        <f>VLOOKUP($BA476,Jobcodemaster!$A:$J,4,0)</f>
        <v>IC2</v>
      </c>
      <c r="AY476" t="str">
        <f>VLOOKUP($BA476,Jobcodemaster!$A:$J,5,0)</f>
        <v>L4</v>
      </c>
      <c r="AZ476" t="str">
        <f t="shared" si="216"/>
        <v>4</v>
      </c>
      <c r="BA476" s="155">
        <f t="shared" si="217"/>
        <v>20410</v>
      </c>
      <c r="BB476" t="str">
        <f>VLOOKUP($BA476,Jobcodemaster!$A:$J,7,0)</f>
        <v>20410.Senior Consultant - IC2</v>
      </c>
      <c r="BC476" t="str">
        <f>VLOOKUP($BA476,Jobcodemaster!$A:$J,9,0)</f>
        <v>Senior Consultant</v>
      </c>
      <c r="BD476" t="str">
        <f>VLOOKUP($BA476,Jobcodemaster!$A:$J,2,0)</f>
        <v>Delivery</v>
      </c>
      <c r="BE476" t="str">
        <f>VLOOKUP($BA476,Jobcodemaster!$A:$J,3,0)</f>
        <v>B</v>
      </c>
      <c r="BF476" t="e">
        <f>VLOOKUP(AM476,#REF!,14,0)</f>
        <v>#REF!</v>
      </c>
      <c r="BG476" t="e">
        <f>VLOOKUP(AM476,#REF!,15,0)</f>
        <v>#REF!</v>
      </c>
      <c r="BH476" t="str">
        <f t="shared" si="218"/>
        <v>sho.ishida@oracle.com</v>
      </c>
      <c r="BI476" s="95">
        <f t="shared" si="219"/>
        <v>43525</v>
      </c>
      <c r="BJ476" t="str">
        <f t="shared" si="220"/>
        <v>C</v>
      </c>
      <c r="BK476" t="str">
        <f t="shared" si="221"/>
        <v>JP-Tokyo-Akasaka Office</v>
      </c>
      <c r="BL476" t="str">
        <f t="shared" si="222"/>
        <v>ACB</v>
      </c>
      <c r="BM476" t="str">
        <f t="shared" si="223"/>
        <v>ｲｼﾀﾞ ｼｮｳ</v>
      </c>
      <c r="BN476" t="str">
        <f t="shared" si="224"/>
        <v>Sho Ishida</v>
      </c>
      <c r="BO476" s="164">
        <f t="shared" si="225"/>
        <v>0</v>
      </c>
      <c r="BP476" t="str">
        <f t="shared" si="226"/>
        <v>いしだ しょう</v>
      </c>
      <c r="BQ476" t="e">
        <f>VLOOKUP(AM476,#REF!,12,0)</f>
        <v>#REF!</v>
      </c>
      <c r="BS476" s="173" t="str">
        <f t="shared" si="227"/>
        <v/>
      </c>
      <c r="BT476" s="173" t="str">
        <f t="shared" si="227"/>
        <v/>
      </c>
      <c r="BU476" s="173" t="str">
        <f t="shared" si="227"/>
        <v/>
      </c>
      <c r="BV476" s="173" t="str">
        <f t="shared" si="227"/>
        <v/>
      </c>
      <c r="BW476" s="173" t="e">
        <f t="shared" si="228"/>
        <v>#REF!</v>
      </c>
      <c r="BX476" s="173" t="str">
        <f t="shared" si="229"/>
        <v/>
      </c>
      <c r="BY476" s="174" t="str">
        <f t="shared" si="230"/>
        <v/>
      </c>
      <c r="BZ476" t="str">
        <f t="shared" si="231"/>
        <v/>
      </c>
      <c r="CA476" s="214" t="str">
        <f t="shared" si="232"/>
        <v/>
      </c>
      <c r="CB476" t="str">
        <f t="shared" si="233"/>
        <v/>
      </c>
      <c r="CC476" t="e">
        <f t="shared" si="234"/>
        <v>#REF!</v>
      </c>
      <c r="CD476" t="e">
        <f t="shared" si="210"/>
        <v>#REF!</v>
      </c>
      <c r="CE476" t="str">
        <f t="shared" si="235"/>
        <v/>
      </c>
      <c r="CF476" t="str">
        <f t="shared" si="236"/>
        <v/>
      </c>
      <c r="CG476" t="str">
        <f t="shared" si="237"/>
        <v/>
      </c>
    </row>
    <row r="477" spans="1:85">
      <c r="A477" t="s">
        <v>51</v>
      </c>
      <c r="B477">
        <v>4942</v>
      </c>
      <c r="C477" t="s">
        <v>3336</v>
      </c>
      <c r="D477" t="s">
        <v>3245</v>
      </c>
      <c r="E477" t="s">
        <v>54</v>
      </c>
      <c r="F477" t="s">
        <v>2060</v>
      </c>
      <c r="G477" t="s">
        <v>3246</v>
      </c>
      <c r="H477" t="s">
        <v>3246</v>
      </c>
      <c r="I477" t="s">
        <v>55</v>
      </c>
      <c r="J477" t="s">
        <v>2062</v>
      </c>
      <c r="K477" t="s">
        <v>3248</v>
      </c>
      <c r="L477" t="s">
        <v>3248</v>
      </c>
      <c r="M477" s="217">
        <v>501636</v>
      </c>
      <c r="N477" t="s">
        <v>219</v>
      </c>
      <c r="O477" t="s">
        <v>220</v>
      </c>
      <c r="P477" t="str">
        <f t="shared" si="211"/>
        <v>3</v>
      </c>
      <c r="Q477">
        <v>20310</v>
      </c>
      <c r="R477" t="s">
        <v>447</v>
      </c>
      <c r="S477" t="s">
        <v>448</v>
      </c>
      <c r="T477" t="s">
        <v>368</v>
      </c>
      <c r="U477" t="s">
        <v>61</v>
      </c>
      <c r="V477">
        <v>2213</v>
      </c>
      <c r="W477" t="s">
        <v>3244</v>
      </c>
      <c r="X477" t="s">
        <v>3337</v>
      </c>
      <c r="Y477" s="95">
        <v>41730</v>
      </c>
      <c r="Z477" t="s">
        <v>201</v>
      </c>
      <c r="AA477" t="s">
        <v>118</v>
      </c>
      <c r="AB477" t="s">
        <v>162</v>
      </c>
      <c r="AC477" t="s">
        <v>4637</v>
      </c>
      <c r="AD477" t="s">
        <v>3339</v>
      </c>
      <c r="AF477" t="s">
        <v>3340</v>
      </c>
      <c r="AG477" t="s">
        <v>3254</v>
      </c>
      <c r="AI477" s="146" t="e">
        <v>#N/A</v>
      </c>
      <c r="AJ477" t="str">
        <f t="shared" si="212"/>
        <v>Active</v>
      </c>
      <c r="AK477">
        <f t="shared" si="213"/>
        <v>4942</v>
      </c>
      <c r="AL477" t="str">
        <f t="shared" si="214"/>
        <v>笹渕 美寛</v>
      </c>
      <c r="AM477" s="155" t="e">
        <f>+VLOOKUP($AK477,#REF!,3,0)</f>
        <v>#REF!</v>
      </c>
      <c r="AN477" t="e">
        <f t="shared" si="215"/>
        <v>#REF!</v>
      </c>
      <c r="AO477" s="154" t="s">
        <v>54</v>
      </c>
      <c r="AP477" t="e">
        <f>VLOOKUP(AM477,#REF!,2,0)</f>
        <v>#REF!</v>
      </c>
      <c r="AQ477" t="e">
        <f>VLOOKUP(AM477,#REF!,3,0)</f>
        <v>#REF!</v>
      </c>
      <c r="AR477" t="e">
        <f>VLOOKUP(AM477,#REF!,4,0)</f>
        <v>#REF!</v>
      </c>
      <c r="AS477" t="str">
        <f t="shared" si="209"/>
        <v>Oracle Consulting Services</v>
      </c>
      <c r="AT477" t="e">
        <f>VLOOKUP(AM477,#REF!,6,0)</f>
        <v>#REF!</v>
      </c>
      <c r="AU477" t="e">
        <f>VLOOKUP(AM477,#REF!,7,0)</f>
        <v>#REF!</v>
      </c>
      <c r="AV477" t="e">
        <f>VLOOKUP(AM477,#REF!,8,0)</f>
        <v>#REF!</v>
      </c>
      <c r="AW477" s="155">
        <v>501636</v>
      </c>
      <c r="AX477" t="str">
        <f>VLOOKUP($BA477,Jobcodemaster!$A:$J,4,0)</f>
        <v>IC1</v>
      </c>
      <c r="AY477" t="str">
        <f>VLOOKUP($BA477,Jobcodemaster!$A:$J,5,0)</f>
        <v>L3</v>
      </c>
      <c r="AZ477" t="str">
        <f t="shared" si="216"/>
        <v>3</v>
      </c>
      <c r="BA477" s="155">
        <f t="shared" si="217"/>
        <v>20310</v>
      </c>
      <c r="BB477" t="str">
        <f>VLOOKUP($BA477,Jobcodemaster!$A:$J,7,0)</f>
        <v>20310.Staff Consultant - IC1</v>
      </c>
      <c r="BC477" t="str">
        <f>VLOOKUP($BA477,Jobcodemaster!$A:$J,9,0)</f>
        <v>Staff Consultant</v>
      </c>
      <c r="BD477" t="str">
        <f>VLOOKUP($BA477,Jobcodemaster!$A:$J,2,0)</f>
        <v>Delivery</v>
      </c>
      <c r="BE477" t="str">
        <f>VLOOKUP($BA477,Jobcodemaster!$A:$J,3,0)</f>
        <v>B</v>
      </c>
      <c r="BF477" t="e">
        <f>VLOOKUP(AM477,#REF!,14,0)</f>
        <v>#REF!</v>
      </c>
      <c r="BG477" t="e">
        <f>VLOOKUP(AM477,#REF!,15,0)</f>
        <v>#REF!</v>
      </c>
      <c r="BH477" t="str">
        <f t="shared" si="218"/>
        <v>yoshihiro.sasabuchi@oracle.com</v>
      </c>
      <c r="BI477" s="95">
        <f t="shared" si="219"/>
        <v>41730</v>
      </c>
      <c r="BJ477" t="str">
        <f t="shared" si="220"/>
        <v>NG</v>
      </c>
      <c r="BK477" t="str">
        <f t="shared" si="221"/>
        <v>JP-Tokyo-Akasaka Office</v>
      </c>
      <c r="BL477" t="str">
        <f t="shared" si="222"/>
        <v>ACB</v>
      </c>
      <c r="BM477" t="str">
        <f t="shared" si="223"/>
        <v>ｻｻﾌﾞﾁ ﾖｼﾋﾛ</v>
      </c>
      <c r="BN477" t="str">
        <f t="shared" si="224"/>
        <v>Yoshihiro Sasabuchi</v>
      </c>
      <c r="BO477" s="164">
        <f t="shared" si="225"/>
        <v>0</v>
      </c>
      <c r="BP477" t="str">
        <f t="shared" si="226"/>
        <v>ささぶち よしひろ</v>
      </c>
      <c r="BQ477" t="e">
        <f>VLOOKUP(AM477,#REF!,12,0)</f>
        <v>#REF!</v>
      </c>
      <c r="BS477" s="173" t="str">
        <f t="shared" si="227"/>
        <v/>
      </c>
      <c r="BT477" s="173" t="str">
        <f t="shared" si="227"/>
        <v/>
      </c>
      <c r="BU477" s="173" t="str">
        <f t="shared" si="227"/>
        <v/>
      </c>
      <c r="BV477" s="173" t="str">
        <f t="shared" si="227"/>
        <v/>
      </c>
      <c r="BW477" s="173" t="e">
        <f t="shared" si="228"/>
        <v>#REF!</v>
      </c>
      <c r="BX477" s="173" t="str">
        <f t="shared" si="229"/>
        <v/>
      </c>
      <c r="BY477" s="174" t="str">
        <f t="shared" si="230"/>
        <v/>
      </c>
      <c r="BZ477" t="str">
        <f t="shared" si="231"/>
        <v/>
      </c>
      <c r="CA477" s="214" t="str">
        <f t="shared" si="232"/>
        <v/>
      </c>
      <c r="CB477" t="str">
        <f t="shared" si="233"/>
        <v/>
      </c>
      <c r="CC477" t="e">
        <f t="shared" si="234"/>
        <v>#REF!</v>
      </c>
      <c r="CD477" t="e">
        <f t="shared" si="210"/>
        <v>#REF!</v>
      </c>
      <c r="CE477" t="str">
        <f t="shared" si="235"/>
        <v/>
      </c>
      <c r="CF477" t="str">
        <f t="shared" si="236"/>
        <v/>
      </c>
      <c r="CG477" t="str">
        <f t="shared" si="237"/>
        <v/>
      </c>
    </row>
    <row r="478" spans="1:85">
      <c r="A478" t="s">
        <v>51</v>
      </c>
      <c r="B478">
        <v>1062678</v>
      </c>
      <c r="C478" t="s">
        <v>4067</v>
      </c>
      <c r="D478" t="s">
        <v>3245</v>
      </c>
      <c r="E478" t="s">
        <v>54</v>
      </c>
      <c r="F478" t="s">
        <v>2060</v>
      </c>
      <c r="G478" t="s">
        <v>3246</v>
      </c>
      <c r="H478" t="s">
        <v>3246</v>
      </c>
      <c r="I478" t="s">
        <v>55</v>
      </c>
      <c r="J478" t="s">
        <v>2062</v>
      </c>
      <c r="K478" t="s">
        <v>3248</v>
      </c>
      <c r="L478" t="s">
        <v>3248</v>
      </c>
      <c r="M478" s="217">
        <v>501636</v>
      </c>
      <c r="N478" t="s">
        <v>219</v>
      </c>
      <c r="O478" t="s">
        <v>220</v>
      </c>
      <c r="P478" t="str">
        <f t="shared" si="211"/>
        <v>3</v>
      </c>
      <c r="Q478">
        <v>20310</v>
      </c>
      <c r="R478" t="s">
        <v>447</v>
      </c>
      <c r="S478" t="s">
        <v>448</v>
      </c>
      <c r="T478" t="s">
        <v>368</v>
      </c>
      <c r="U478" t="s">
        <v>61</v>
      </c>
      <c r="V478">
        <v>2213</v>
      </c>
      <c r="W478" t="s">
        <v>3244</v>
      </c>
      <c r="X478" t="s">
        <v>3343</v>
      </c>
      <c r="Y478" s="95">
        <v>43374</v>
      </c>
      <c r="Z478" t="s">
        <v>63</v>
      </c>
      <c r="AA478" t="s">
        <v>118</v>
      </c>
      <c r="AB478" t="s">
        <v>162</v>
      </c>
      <c r="AC478" t="s">
        <v>4638</v>
      </c>
      <c r="AD478" t="s">
        <v>3345</v>
      </c>
      <c r="AF478" t="s">
        <v>4639</v>
      </c>
      <c r="AG478" t="s">
        <v>3254</v>
      </c>
      <c r="AI478" s="146" t="e">
        <v>#N/A</v>
      </c>
      <c r="AJ478" t="str">
        <f t="shared" si="212"/>
        <v>Active</v>
      </c>
      <c r="AK478">
        <f t="shared" si="213"/>
        <v>1062678</v>
      </c>
      <c r="AL478" t="str">
        <f t="shared" si="214"/>
        <v>仲田 早百合</v>
      </c>
      <c r="AM478" s="155" t="e">
        <f>+VLOOKUP($AK478,#REF!,3,0)</f>
        <v>#REF!</v>
      </c>
      <c r="AN478" t="e">
        <f t="shared" si="215"/>
        <v>#REF!</v>
      </c>
      <c r="AO478" s="154" t="s">
        <v>54</v>
      </c>
      <c r="AP478" t="e">
        <f>VLOOKUP(AM478,#REF!,2,0)</f>
        <v>#REF!</v>
      </c>
      <c r="AQ478" t="e">
        <f>VLOOKUP(AM478,#REF!,3,0)</f>
        <v>#REF!</v>
      </c>
      <c r="AR478" t="e">
        <f>VLOOKUP(AM478,#REF!,4,0)</f>
        <v>#REF!</v>
      </c>
      <c r="AS478" t="str">
        <f t="shared" si="209"/>
        <v>Oracle Consulting Services</v>
      </c>
      <c r="AT478" t="e">
        <f>VLOOKUP(AM478,#REF!,6,0)</f>
        <v>#REF!</v>
      </c>
      <c r="AU478" t="e">
        <f>VLOOKUP(AM478,#REF!,7,0)</f>
        <v>#REF!</v>
      </c>
      <c r="AV478" t="e">
        <f>VLOOKUP(AM478,#REF!,8,0)</f>
        <v>#REF!</v>
      </c>
      <c r="AW478" s="155">
        <v>501636</v>
      </c>
      <c r="AX478" t="str">
        <f>VLOOKUP($BA478,Jobcodemaster!$A:$J,4,0)</f>
        <v>IC1</v>
      </c>
      <c r="AY478" t="str">
        <f>VLOOKUP($BA478,Jobcodemaster!$A:$J,5,0)</f>
        <v>L3</v>
      </c>
      <c r="AZ478" t="str">
        <f t="shared" si="216"/>
        <v>3</v>
      </c>
      <c r="BA478" s="155">
        <f t="shared" si="217"/>
        <v>20310</v>
      </c>
      <c r="BB478" t="str">
        <f>VLOOKUP($BA478,Jobcodemaster!$A:$J,7,0)</f>
        <v>20310.Staff Consultant - IC1</v>
      </c>
      <c r="BC478" t="str">
        <f>VLOOKUP($BA478,Jobcodemaster!$A:$J,9,0)</f>
        <v>Staff Consultant</v>
      </c>
      <c r="BD478" t="str">
        <f>VLOOKUP($BA478,Jobcodemaster!$A:$J,2,0)</f>
        <v>Delivery</v>
      </c>
      <c r="BE478" t="str">
        <f>VLOOKUP($BA478,Jobcodemaster!$A:$J,3,0)</f>
        <v>B</v>
      </c>
      <c r="BF478" t="e">
        <f>VLOOKUP(AM478,#REF!,14,0)</f>
        <v>#REF!</v>
      </c>
      <c r="BG478" t="e">
        <f>VLOOKUP(AM478,#REF!,15,0)</f>
        <v>#REF!</v>
      </c>
      <c r="BH478" t="str">
        <f t="shared" si="218"/>
        <v>sayuri.nakata@oracle.com</v>
      </c>
      <c r="BI478" s="95">
        <f t="shared" si="219"/>
        <v>43374</v>
      </c>
      <c r="BJ478" t="str">
        <f t="shared" si="220"/>
        <v>C</v>
      </c>
      <c r="BK478" t="str">
        <f t="shared" si="221"/>
        <v>JP-Tokyo-Akasaka Office</v>
      </c>
      <c r="BL478" t="str">
        <f t="shared" si="222"/>
        <v>ACB</v>
      </c>
      <c r="BM478" t="str">
        <f t="shared" si="223"/>
        <v>ﾅｶﾀ ｻﾕﾘ</v>
      </c>
      <c r="BN478" t="str">
        <f t="shared" si="224"/>
        <v>Sayuri Nakata</v>
      </c>
      <c r="BO478" s="164">
        <f t="shared" si="225"/>
        <v>0</v>
      </c>
      <c r="BP478" t="str">
        <f t="shared" si="226"/>
        <v>なかた さゆり</v>
      </c>
      <c r="BQ478" t="e">
        <f>VLOOKUP(AM478,#REF!,12,0)</f>
        <v>#REF!</v>
      </c>
      <c r="BS478" s="173" t="str">
        <f t="shared" si="227"/>
        <v/>
      </c>
      <c r="BT478" s="173" t="str">
        <f t="shared" si="227"/>
        <v/>
      </c>
      <c r="BU478" s="173" t="str">
        <f t="shared" si="227"/>
        <v/>
      </c>
      <c r="BV478" s="173" t="str">
        <f t="shared" si="227"/>
        <v/>
      </c>
      <c r="BW478" s="173" t="e">
        <f t="shared" si="228"/>
        <v>#REF!</v>
      </c>
      <c r="BX478" s="173" t="str">
        <f t="shared" si="229"/>
        <v/>
      </c>
      <c r="BY478" s="174" t="str">
        <f t="shared" si="230"/>
        <v/>
      </c>
      <c r="BZ478" t="str">
        <f t="shared" si="231"/>
        <v/>
      </c>
      <c r="CA478" s="214" t="str">
        <f t="shared" si="232"/>
        <v/>
      </c>
      <c r="CB478" t="str">
        <f t="shared" si="233"/>
        <v/>
      </c>
      <c r="CC478" t="e">
        <f t="shared" si="234"/>
        <v>#REF!</v>
      </c>
      <c r="CD478" t="e">
        <f t="shared" si="210"/>
        <v>#REF!</v>
      </c>
      <c r="CE478" t="str">
        <f t="shared" si="235"/>
        <v/>
      </c>
      <c r="CF478" t="str">
        <f t="shared" si="236"/>
        <v/>
      </c>
      <c r="CG478" t="str">
        <f t="shared" si="237"/>
        <v/>
      </c>
    </row>
    <row r="479" spans="1:85">
      <c r="A479" t="s">
        <v>51</v>
      </c>
      <c r="B479">
        <v>1064786</v>
      </c>
      <c r="C479" t="s">
        <v>3348</v>
      </c>
      <c r="D479" t="s">
        <v>3245</v>
      </c>
      <c r="E479" t="s">
        <v>54</v>
      </c>
      <c r="F479" t="s">
        <v>2060</v>
      </c>
      <c r="G479" t="s">
        <v>3246</v>
      </c>
      <c r="H479" t="s">
        <v>3246</v>
      </c>
      <c r="I479" t="s">
        <v>55</v>
      </c>
      <c r="J479" t="s">
        <v>2062</v>
      </c>
      <c r="K479" t="s">
        <v>3248</v>
      </c>
      <c r="L479" t="s">
        <v>3248</v>
      </c>
      <c r="M479" s="217">
        <v>501636</v>
      </c>
      <c r="N479" t="s">
        <v>219</v>
      </c>
      <c r="O479" t="s">
        <v>220</v>
      </c>
      <c r="P479" t="str">
        <f t="shared" si="211"/>
        <v>3</v>
      </c>
      <c r="Q479">
        <v>20310</v>
      </c>
      <c r="R479" t="s">
        <v>447</v>
      </c>
      <c r="S479" t="s">
        <v>448</v>
      </c>
      <c r="T479" t="s">
        <v>368</v>
      </c>
      <c r="U479" t="s">
        <v>61</v>
      </c>
      <c r="V479">
        <v>2213</v>
      </c>
      <c r="W479" t="s">
        <v>3244</v>
      </c>
      <c r="X479" t="s">
        <v>3349</v>
      </c>
      <c r="Y479" s="95">
        <v>43388</v>
      </c>
      <c r="Z479" t="s">
        <v>63</v>
      </c>
      <c r="AA479" t="s">
        <v>118</v>
      </c>
      <c r="AB479" t="s">
        <v>162</v>
      </c>
      <c r="AC479" t="s">
        <v>4640</v>
      </c>
      <c r="AD479" t="s">
        <v>3351</v>
      </c>
      <c r="AF479" t="s">
        <v>4641</v>
      </c>
      <c r="AG479" t="s">
        <v>3254</v>
      </c>
      <c r="AI479" s="146" t="e">
        <v>#N/A</v>
      </c>
      <c r="AJ479" t="str">
        <f t="shared" si="212"/>
        <v>Active</v>
      </c>
      <c r="AK479">
        <f t="shared" si="213"/>
        <v>1064786</v>
      </c>
      <c r="AL479" t="str">
        <f t="shared" si="214"/>
        <v>西尾 直樹</v>
      </c>
      <c r="AM479" s="155" t="e">
        <f>+VLOOKUP($AK479,#REF!,3,0)</f>
        <v>#REF!</v>
      </c>
      <c r="AN479" t="e">
        <f t="shared" si="215"/>
        <v>#REF!</v>
      </c>
      <c r="AO479" s="154" t="s">
        <v>54</v>
      </c>
      <c r="AP479" t="e">
        <f>VLOOKUP(AM479,#REF!,2,0)</f>
        <v>#REF!</v>
      </c>
      <c r="AQ479" t="e">
        <f>VLOOKUP(AM479,#REF!,3,0)</f>
        <v>#REF!</v>
      </c>
      <c r="AR479" t="e">
        <f>VLOOKUP(AM479,#REF!,4,0)</f>
        <v>#REF!</v>
      </c>
      <c r="AS479" t="str">
        <f t="shared" si="209"/>
        <v>Oracle Consulting Services</v>
      </c>
      <c r="AT479" t="e">
        <f>VLOOKUP(AM479,#REF!,6,0)</f>
        <v>#REF!</v>
      </c>
      <c r="AU479" t="e">
        <f>VLOOKUP(AM479,#REF!,7,0)</f>
        <v>#REF!</v>
      </c>
      <c r="AV479" t="e">
        <f>VLOOKUP(AM479,#REF!,8,0)</f>
        <v>#REF!</v>
      </c>
      <c r="AW479" s="155">
        <v>501636</v>
      </c>
      <c r="AX479" t="str">
        <f>VLOOKUP($BA479,Jobcodemaster!$A:$J,4,0)</f>
        <v>IC1</v>
      </c>
      <c r="AY479" t="str">
        <f>VLOOKUP($BA479,Jobcodemaster!$A:$J,5,0)</f>
        <v>L3</v>
      </c>
      <c r="AZ479" t="str">
        <f t="shared" si="216"/>
        <v>3</v>
      </c>
      <c r="BA479" s="155">
        <f t="shared" si="217"/>
        <v>20310</v>
      </c>
      <c r="BB479" t="str">
        <f>VLOOKUP($BA479,Jobcodemaster!$A:$J,7,0)</f>
        <v>20310.Staff Consultant - IC1</v>
      </c>
      <c r="BC479" t="str">
        <f>VLOOKUP($BA479,Jobcodemaster!$A:$J,9,0)</f>
        <v>Staff Consultant</v>
      </c>
      <c r="BD479" t="str">
        <f>VLOOKUP($BA479,Jobcodemaster!$A:$J,2,0)</f>
        <v>Delivery</v>
      </c>
      <c r="BE479" t="str">
        <f>VLOOKUP($BA479,Jobcodemaster!$A:$J,3,0)</f>
        <v>B</v>
      </c>
      <c r="BF479" t="e">
        <f>VLOOKUP(AM479,#REF!,14,0)</f>
        <v>#REF!</v>
      </c>
      <c r="BG479" t="e">
        <f>VLOOKUP(AM479,#REF!,15,0)</f>
        <v>#REF!</v>
      </c>
      <c r="BH479" t="str">
        <f t="shared" si="218"/>
        <v>naoki.nishio@oracle.com</v>
      </c>
      <c r="BI479" s="95">
        <f t="shared" si="219"/>
        <v>43388</v>
      </c>
      <c r="BJ479" t="str">
        <f t="shared" si="220"/>
        <v>C</v>
      </c>
      <c r="BK479" t="str">
        <f t="shared" si="221"/>
        <v>JP-Tokyo-Akasaka Office</v>
      </c>
      <c r="BL479" t="str">
        <f t="shared" si="222"/>
        <v>ACB</v>
      </c>
      <c r="BM479" t="str">
        <f t="shared" si="223"/>
        <v>ﾆｼｵ ﾅｵｷ</v>
      </c>
      <c r="BN479" t="str">
        <f t="shared" si="224"/>
        <v>Naoki Nishio</v>
      </c>
      <c r="BO479" s="164">
        <f t="shared" si="225"/>
        <v>0</v>
      </c>
      <c r="BP479" t="str">
        <f t="shared" si="226"/>
        <v>にしお なおき</v>
      </c>
      <c r="BQ479" t="e">
        <f>VLOOKUP(AM479,#REF!,12,0)</f>
        <v>#REF!</v>
      </c>
      <c r="BS479" s="173" t="str">
        <f t="shared" si="227"/>
        <v/>
      </c>
      <c r="BT479" s="173" t="str">
        <f t="shared" si="227"/>
        <v/>
      </c>
      <c r="BU479" s="173" t="str">
        <f t="shared" si="227"/>
        <v/>
      </c>
      <c r="BV479" s="173" t="str">
        <f t="shared" si="227"/>
        <v/>
      </c>
      <c r="BW479" s="173" t="e">
        <f t="shared" si="228"/>
        <v>#REF!</v>
      </c>
      <c r="BX479" s="173" t="str">
        <f t="shared" si="229"/>
        <v/>
      </c>
      <c r="BY479" s="174" t="str">
        <f t="shared" si="230"/>
        <v/>
      </c>
      <c r="BZ479" t="str">
        <f t="shared" si="231"/>
        <v/>
      </c>
      <c r="CA479" s="214" t="str">
        <f t="shared" si="232"/>
        <v/>
      </c>
      <c r="CB479" t="str">
        <f t="shared" si="233"/>
        <v/>
      </c>
      <c r="CC479" t="e">
        <f t="shared" si="234"/>
        <v>#REF!</v>
      </c>
      <c r="CD479" t="e">
        <f t="shared" si="210"/>
        <v>#REF!</v>
      </c>
      <c r="CE479" t="str">
        <f t="shared" si="235"/>
        <v/>
      </c>
      <c r="CF479" t="str">
        <f t="shared" si="236"/>
        <v/>
      </c>
      <c r="CG479" t="str">
        <f t="shared" si="237"/>
        <v/>
      </c>
    </row>
    <row r="480" spans="1:85">
      <c r="A480" t="s">
        <v>51</v>
      </c>
      <c r="B480">
        <v>1071997</v>
      </c>
      <c r="C480" t="s">
        <v>3354</v>
      </c>
      <c r="D480" t="s">
        <v>3245</v>
      </c>
      <c r="E480" t="s">
        <v>54</v>
      </c>
      <c r="F480" t="s">
        <v>2060</v>
      </c>
      <c r="G480" t="s">
        <v>3246</v>
      </c>
      <c r="H480" t="s">
        <v>3246</v>
      </c>
      <c r="I480" t="s">
        <v>55</v>
      </c>
      <c r="J480" t="s">
        <v>2062</v>
      </c>
      <c r="K480" t="s">
        <v>3248</v>
      </c>
      <c r="L480" t="s">
        <v>3248</v>
      </c>
      <c r="M480" s="217">
        <v>501636</v>
      </c>
      <c r="N480" t="s">
        <v>219</v>
      </c>
      <c r="O480" t="s">
        <v>220</v>
      </c>
      <c r="P480" t="str">
        <f t="shared" si="211"/>
        <v>3</v>
      </c>
      <c r="Q480">
        <v>20310</v>
      </c>
      <c r="R480" t="s">
        <v>447</v>
      </c>
      <c r="S480" t="s">
        <v>448</v>
      </c>
      <c r="T480" t="s">
        <v>368</v>
      </c>
      <c r="U480" t="s">
        <v>61</v>
      </c>
      <c r="V480">
        <v>2213</v>
      </c>
      <c r="W480" t="s">
        <v>3244</v>
      </c>
      <c r="X480" t="s">
        <v>3355</v>
      </c>
      <c r="Y480" s="95">
        <v>43466</v>
      </c>
      <c r="Z480" t="s">
        <v>63</v>
      </c>
      <c r="AA480" t="s">
        <v>118</v>
      </c>
      <c r="AB480" t="s">
        <v>162</v>
      </c>
      <c r="AC480" t="s">
        <v>4642</v>
      </c>
      <c r="AD480" t="s">
        <v>3357</v>
      </c>
      <c r="AF480" t="s">
        <v>4643</v>
      </c>
      <c r="AG480" t="s">
        <v>3254</v>
      </c>
      <c r="AI480" s="146" t="e">
        <v>#N/A</v>
      </c>
      <c r="AJ480" t="str">
        <f t="shared" si="212"/>
        <v>Active</v>
      </c>
      <c r="AK480">
        <f t="shared" si="213"/>
        <v>1071997</v>
      </c>
      <c r="AL480" t="str">
        <f t="shared" si="214"/>
        <v>加藤 航</v>
      </c>
      <c r="AM480" s="155" t="e">
        <f>+VLOOKUP($AK480,#REF!,3,0)</f>
        <v>#REF!</v>
      </c>
      <c r="AN480" t="e">
        <f t="shared" si="215"/>
        <v>#REF!</v>
      </c>
      <c r="AO480" s="154" t="s">
        <v>54</v>
      </c>
      <c r="AP480" t="e">
        <f>VLOOKUP(AM480,#REF!,2,0)</f>
        <v>#REF!</v>
      </c>
      <c r="AQ480" t="e">
        <f>VLOOKUP(AM480,#REF!,3,0)</f>
        <v>#REF!</v>
      </c>
      <c r="AR480" t="e">
        <f>VLOOKUP(AM480,#REF!,4,0)</f>
        <v>#REF!</v>
      </c>
      <c r="AS480" t="str">
        <f t="shared" si="209"/>
        <v>Oracle Consulting Services</v>
      </c>
      <c r="AT480" t="e">
        <f>VLOOKUP(AM480,#REF!,6,0)</f>
        <v>#REF!</v>
      </c>
      <c r="AU480" t="e">
        <f>VLOOKUP(AM480,#REF!,7,0)</f>
        <v>#REF!</v>
      </c>
      <c r="AV480" t="e">
        <f>VLOOKUP(AM480,#REF!,8,0)</f>
        <v>#REF!</v>
      </c>
      <c r="AW480" s="155">
        <v>501636</v>
      </c>
      <c r="AX480" t="str">
        <f>VLOOKUP($BA480,Jobcodemaster!$A:$J,4,0)</f>
        <v>IC1</v>
      </c>
      <c r="AY480" t="str">
        <f>VLOOKUP($BA480,Jobcodemaster!$A:$J,5,0)</f>
        <v>L3</v>
      </c>
      <c r="AZ480" t="str">
        <f t="shared" si="216"/>
        <v>3</v>
      </c>
      <c r="BA480" s="155">
        <f t="shared" si="217"/>
        <v>20310</v>
      </c>
      <c r="BB480" t="str">
        <f>VLOOKUP($BA480,Jobcodemaster!$A:$J,7,0)</f>
        <v>20310.Staff Consultant - IC1</v>
      </c>
      <c r="BC480" t="str">
        <f>VLOOKUP($BA480,Jobcodemaster!$A:$J,9,0)</f>
        <v>Staff Consultant</v>
      </c>
      <c r="BD480" t="str">
        <f>VLOOKUP($BA480,Jobcodemaster!$A:$J,2,0)</f>
        <v>Delivery</v>
      </c>
      <c r="BE480" t="str">
        <f>VLOOKUP($BA480,Jobcodemaster!$A:$J,3,0)</f>
        <v>B</v>
      </c>
      <c r="BF480" t="e">
        <f>VLOOKUP(AM480,#REF!,14,0)</f>
        <v>#REF!</v>
      </c>
      <c r="BG480" t="e">
        <f>VLOOKUP(AM480,#REF!,15,0)</f>
        <v>#REF!</v>
      </c>
      <c r="BH480" t="str">
        <f t="shared" si="218"/>
        <v>wataru.kato@oracle.com</v>
      </c>
      <c r="BI480" s="95">
        <f t="shared" si="219"/>
        <v>43466</v>
      </c>
      <c r="BJ480" t="str">
        <f t="shared" si="220"/>
        <v>C</v>
      </c>
      <c r="BK480" t="str">
        <f t="shared" si="221"/>
        <v>JP-Tokyo-Akasaka Office</v>
      </c>
      <c r="BL480" t="str">
        <f t="shared" si="222"/>
        <v>ACB</v>
      </c>
      <c r="BM480" t="str">
        <f t="shared" si="223"/>
        <v>ｶﾄｳ ﾜﾀﾙ</v>
      </c>
      <c r="BN480" t="str">
        <f t="shared" si="224"/>
        <v>Wataru Kato</v>
      </c>
      <c r="BO480" s="164">
        <f t="shared" si="225"/>
        <v>0</v>
      </c>
      <c r="BP480" t="str">
        <f t="shared" si="226"/>
        <v>かとう わたる</v>
      </c>
      <c r="BQ480" t="e">
        <f>VLOOKUP(AM480,#REF!,12,0)</f>
        <v>#REF!</v>
      </c>
      <c r="BS480" s="173" t="str">
        <f t="shared" si="227"/>
        <v/>
      </c>
      <c r="BT480" s="173" t="str">
        <f t="shared" si="227"/>
        <v/>
      </c>
      <c r="BU480" s="173" t="str">
        <f t="shared" si="227"/>
        <v/>
      </c>
      <c r="BV480" s="173" t="str">
        <f t="shared" si="227"/>
        <v/>
      </c>
      <c r="BW480" s="173" t="e">
        <f t="shared" si="228"/>
        <v>#REF!</v>
      </c>
      <c r="BX480" s="173" t="str">
        <f t="shared" si="229"/>
        <v/>
      </c>
      <c r="BY480" s="174" t="str">
        <f t="shared" si="230"/>
        <v/>
      </c>
      <c r="BZ480" t="str">
        <f t="shared" si="231"/>
        <v/>
      </c>
      <c r="CA480" s="214" t="str">
        <f t="shared" si="232"/>
        <v/>
      </c>
      <c r="CB480" t="str">
        <f t="shared" si="233"/>
        <v/>
      </c>
      <c r="CC480" t="e">
        <f t="shared" si="234"/>
        <v>#REF!</v>
      </c>
      <c r="CD480" t="e">
        <f t="shared" si="210"/>
        <v>#REF!</v>
      </c>
      <c r="CE480" t="str">
        <f t="shared" si="235"/>
        <v/>
      </c>
      <c r="CF480" t="str">
        <f t="shared" si="236"/>
        <v/>
      </c>
      <c r="CG480" t="str">
        <f t="shared" si="237"/>
        <v/>
      </c>
    </row>
    <row r="481" spans="1:85">
      <c r="A481" t="s">
        <v>51</v>
      </c>
      <c r="B481">
        <v>1076235</v>
      </c>
      <c r="C481" t="s">
        <v>3360</v>
      </c>
      <c r="D481" t="s">
        <v>3245</v>
      </c>
      <c r="E481" t="s">
        <v>54</v>
      </c>
      <c r="F481" t="s">
        <v>2060</v>
      </c>
      <c r="G481" t="s">
        <v>3246</v>
      </c>
      <c r="H481" t="s">
        <v>3246</v>
      </c>
      <c r="I481" t="s">
        <v>55</v>
      </c>
      <c r="J481" t="s">
        <v>2062</v>
      </c>
      <c r="K481" t="s">
        <v>3248</v>
      </c>
      <c r="L481" t="s">
        <v>3248</v>
      </c>
      <c r="M481" s="217">
        <v>501636</v>
      </c>
      <c r="N481" t="s">
        <v>219</v>
      </c>
      <c r="O481" t="s">
        <v>220</v>
      </c>
      <c r="P481" t="str">
        <f t="shared" si="211"/>
        <v>3</v>
      </c>
      <c r="Q481">
        <v>20310</v>
      </c>
      <c r="R481" t="s">
        <v>447</v>
      </c>
      <c r="S481" t="s">
        <v>448</v>
      </c>
      <c r="T481" t="s">
        <v>368</v>
      </c>
      <c r="U481" t="s">
        <v>61</v>
      </c>
      <c r="V481">
        <v>2213</v>
      </c>
      <c r="W481" t="s">
        <v>3244</v>
      </c>
      <c r="X481" t="s">
        <v>3361</v>
      </c>
      <c r="Y481" s="95">
        <v>43466</v>
      </c>
      <c r="Z481" t="s">
        <v>63</v>
      </c>
      <c r="AA481" t="s">
        <v>118</v>
      </c>
      <c r="AB481" t="s">
        <v>162</v>
      </c>
      <c r="AC481" t="s">
        <v>4644</v>
      </c>
      <c r="AD481" t="s">
        <v>3363</v>
      </c>
      <c r="AF481" t="s">
        <v>4645</v>
      </c>
      <c r="AG481" t="s">
        <v>3254</v>
      </c>
      <c r="AI481" s="146" t="e">
        <v>#N/A</v>
      </c>
      <c r="AJ481" t="str">
        <f t="shared" si="212"/>
        <v>Active</v>
      </c>
      <c r="AK481">
        <f t="shared" si="213"/>
        <v>1076235</v>
      </c>
      <c r="AL481" t="str">
        <f t="shared" si="214"/>
        <v>井口 勇弥</v>
      </c>
      <c r="AM481" s="155" t="e">
        <f>+VLOOKUP($AK481,#REF!,3,0)</f>
        <v>#REF!</v>
      </c>
      <c r="AN481" t="e">
        <f t="shared" si="215"/>
        <v>#REF!</v>
      </c>
      <c r="AO481" s="154" t="s">
        <v>54</v>
      </c>
      <c r="AP481" t="e">
        <f>VLOOKUP(AM481,#REF!,2,0)</f>
        <v>#REF!</v>
      </c>
      <c r="AQ481" t="e">
        <f>VLOOKUP(AM481,#REF!,3,0)</f>
        <v>#REF!</v>
      </c>
      <c r="AR481" t="e">
        <f>VLOOKUP(AM481,#REF!,4,0)</f>
        <v>#REF!</v>
      </c>
      <c r="AS481" t="str">
        <f t="shared" si="209"/>
        <v>Oracle Consulting Services</v>
      </c>
      <c r="AT481" t="e">
        <f>VLOOKUP(AM481,#REF!,6,0)</f>
        <v>#REF!</v>
      </c>
      <c r="AU481" t="e">
        <f>VLOOKUP(AM481,#REF!,7,0)</f>
        <v>#REF!</v>
      </c>
      <c r="AV481" t="e">
        <f>VLOOKUP(AM481,#REF!,8,0)</f>
        <v>#REF!</v>
      </c>
      <c r="AW481" s="155">
        <v>501636</v>
      </c>
      <c r="AX481" t="str">
        <f>VLOOKUP($BA481,Jobcodemaster!$A:$J,4,0)</f>
        <v>IC1</v>
      </c>
      <c r="AY481" t="str">
        <f>VLOOKUP($BA481,Jobcodemaster!$A:$J,5,0)</f>
        <v>L3</v>
      </c>
      <c r="AZ481" t="str">
        <f t="shared" si="216"/>
        <v>3</v>
      </c>
      <c r="BA481" s="155">
        <f t="shared" si="217"/>
        <v>20310</v>
      </c>
      <c r="BB481" t="str">
        <f>VLOOKUP($BA481,Jobcodemaster!$A:$J,7,0)</f>
        <v>20310.Staff Consultant - IC1</v>
      </c>
      <c r="BC481" t="str">
        <f>VLOOKUP($BA481,Jobcodemaster!$A:$J,9,0)</f>
        <v>Staff Consultant</v>
      </c>
      <c r="BD481" t="str">
        <f>VLOOKUP($BA481,Jobcodemaster!$A:$J,2,0)</f>
        <v>Delivery</v>
      </c>
      <c r="BE481" t="str">
        <f>VLOOKUP($BA481,Jobcodemaster!$A:$J,3,0)</f>
        <v>B</v>
      </c>
      <c r="BF481" t="e">
        <f>VLOOKUP(AM481,#REF!,14,0)</f>
        <v>#REF!</v>
      </c>
      <c r="BG481" t="e">
        <f>VLOOKUP(AM481,#REF!,15,0)</f>
        <v>#REF!</v>
      </c>
      <c r="BH481" t="str">
        <f t="shared" si="218"/>
        <v>yuya.iguchi@oracle.com</v>
      </c>
      <c r="BI481" s="95">
        <f t="shared" si="219"/>
        <v>43466</v>
      </c>
      <c r="BJ481" t="str">
        <f t="shared" si="220"/>
        <v>C</v>
      </c>
      <c r="BK481" t="str">
        <f t="shared" si="221"/>
        <v>JP-Tokyo-Akasaka Office</v>
      </c>
      <c r="BL481" t="str">
        <f t="shared" si="222"/>
        <v>ACB</v>
      </c>
      <c r="BM481" t="str">
        <f t="shared" si="223"/>
        <v>ｲｸﾞﾁ ﾕｳﾔ</v>
      </c>
      <c r="BN481" t="str">
        <f t="shared" si="224"/>
        <v>Yuya Iguchi</v>
      </c>
      <c r="BO481" s="164">
        <f t="shared" si="225"/>
        <v>0</v>
      </c>
      <c r="BP481" t="str">
        <f t="shared" si="226"/>
        <v>いぐち ゆうや</v>
      </c>
      <c r="BQ481" t="e">
        <f>VLOOKUP(AM481,#REF!,12,0)</f>
        <v>#REF!</v>
      </c>
      <c r="BS481" s="173" t="str">
        <f t="shared" si="227"/>
        <v/>
      </c>
      <c r="BT481" s="173" t="str">
        <f t="shared" si="227"/>
        <v/>
      </c>
      <c r="BU481" s="173" t="str">
        <f t="shared" si="227"/>
        <v/>
      </c>
      <c r="BV481" s="173" t="str">
        <f t="shared" si="227"/>
        <v/>
      </c>
      <c r="BW481" s="173" t="e">
        <f t="shared" si="228"/>
        <v>#REF!</v>
      </c>
      <c r="BX481" s="173" t="str">
        <f t="shared" si="229"/>
        <v/>
      </c>
      <c r="BY481" s="174" t="str">
        <f t="shared" si="230"/>
        <v/>
      </c>
      <c r="BZ481" t="str">
        <f t="shared" si="231"/>
        <v/>
      </c>
      <c r="CA481" s="214" t="str">
        <f t="shared" si="232"/>
        <v/>
      </c>
      <c r="CB481" t="str">
        <f t="shared" si="233"/>
        <v/>
      </c>
      <c r="CC481" t="e">
        <f t="shared" si="234"/>
        <v>#REF!</v>
      </c>
      <c r="CD481" t="e">
        <f t="shared" si="210"/>
        <v>#REF!</v>
      </c>
      <c r="CE481" t="str">
        <f t="shared" si="235"/>
        <v/>
      </c>
      <c r="CF481" t="str">
        <f t="shared" si="236"/>
        <v/>
      </c>
      <c r="CG481" t="str">
        <f t="shared" si="237"/>
        <v/>
      </c>
    </row>
    <row r="482" spans="1:85">
      <c r="A482" t="s">
        <v>51</v>
      </c>
      <c r="B482">
        <v>8429</v>
      </c>
      <c r="C482" t="s">
        <v>3366</v>
      </c>
      <c r="D482" t="s">
        <v>3245</v>
      </c>
      <c r="E482" t="s">
        <v>54</v>
      </c>
      <c r="F482" t="s">
        <v>2060</v>
      </c>
      <c r="G482" t="s">
        <v>3246</v>
      </c>
      <c r="H482" t="s">
        <v>3246</v>
      </c>
      <c r="I482" t="s">
        <v>55</v>
      </c>
      <c r="J482" t="s">
        <v>2062</v>
      </c>
      <c r="K482" t="s">
        <v>3248</v>
      </c>
      <c r="L482" t="s">
        <v>3248</v>
      </c>
      <c r="M482" s="217">
        <v>501636</v>
      </c>
      <c r="N482" t="s">
        <v>219</v>
      </c>
      <c r="O482" t="s">
        <v>355</v>
      </c>
      <c r="P482" t="str">
        <f t="shared" si="211"/>
        <v>2</v>
      </c>
      <c r="Q482">
        <v>20110</v>
      </c>
      <c r="R482" t="s">
        <v>568</v>
      </c>
      <c r="S482" t="s">
        <v>569</v>
      </c>
      <c r="T482" t="s">
        <v>368</v>
      </c>
      <c r="U482" t="s">
        <v>61</v>
      </c>
      <c r="V482">
        <v>2213</v>
      </c>
      <c r="W482" t="s">
        <v>3244</v>
      </c>
      <c r="X482" t="s">
        <v>3367</v>
      </c>
      <c r="Y482" s="95">
        <v>42461</v>
      </c>
      <c r="Z482" t="s">
        <v>201</v>
      </c>
      <c r="AA482" t="s">
        <v>118</v>
      </c>
      <c r="AB482" t="s">
        <v>162</v>
      </c>
      <c r="AC482" t="s">
        <v>4646</v>
      </c>
      <c r="AD482" t="s">
        <v>3369</v>
      </c>
      <c r="AF482" t="s">
        <v>3370</v>
      </c>
      <c r="AG482" t="s">
        <v>3254</v>
      </c>
      <c r="AI482" s="146" t="e">
        <v>#N/A</v>
      </c>
      <c r="AJ482" t="str">
        <f t="shared" si="212"/>
        <v>Active</v>
      </c>
      <c r="AK482">
        <f t="shared" si="213"/>
        <v>8429</v>
      </c>
      <c r="AL482" t="str">
        <f t="shared" si="214"/>
        <v>繁田 匠平</v>
      </c>
      <c r="AM482" s="155" t="e">
        <f>+VLOOKUP($AK482,#REF!,3,0)</f>
        <v>#REF!</v>
      </c>
      <c r="AN482" t="e">
        <f t="shared" si="215"/>
        <v>#REF!</v>
      </c>
      <c r="AO482" s="154" t="s">
        <v>54</v>
      </c>
      <c r="AP482" t="e">
        <f>VLOOKUP(AM482,#REF!,2,0)</f>
        <v>#REF!</v>
      </c>
      <c r="AQ482" t="e">
        <f>VLOOKUP(AM482,#REF!,3,0)</f>
        <v>#REF!</v>
      </c>
      <c r="AR482" t="e">
        <f>VLOOKUP(AM482,#REF!,4,0)</f>
        <v>#REF!</v>
      </c>
      <c r="AS482" t="str">
        <f t="shared" si="209"/>
        <v>Oracle Consulting Services</v>
      </c>
      <c r="AT482" t="e">
        <f>VLOOKUP(AM482,#REF!,6,0)</f>
        <v>#REF!</v>
      </c>
      <c r="AU482" t="e">
        <f>VLOOKUP(AM482,#REF!,7,0)</f>
        <v>#REF!</v>
      </c>
      <c r="AV482" t="e">
        <f>VLOOKUP(AM482,#REF!,8,0)</f>
        <v>#REF!</v>
      </c>
      <c r="AW482" s="155">
        <v>501636</v>
      </c>
      <c r="AX482" t="str">
        <f>VLOOKUP($BA482,Jobcodemaster!$A:$J,4,0)</f>
        <v>IC1</v>
      </c>
      <c r="AY482" t="str">
        <f>VLOOKUP($BA482,Jobcodemaster!$A:$J,5,0)</f>
        <v>L2</v>
      </c>
      <c r="AZ482" t="str">
        <f t="shared" si="216"/>
        <v>2</v>
      </c>
      <c r="BA482" s="155">
        <f t="shared" si="217"/>
        <v>20110</v>
      </c>
      <c r="BB482" t="str">
        <f>VLOOKUP($BA482,Jobcodemaster!$A:$J,7,0)</f>
        <v>20110.Associate Consultant - IC1</v>
      </c>
      <c r="BC482" t="str">
        <f>VLOOKUP($BA482,Jobcodemaster!$A:$J,9,0)</f>
        <v>Associate Consultant</v>
      </c>
      <c r="BD482" t="str">
        <f>VLOOKUP($BA482,Jobcodemaster!$A:$J,2,0)</f>
        <v>Delivery</v>
      </c>
      <c r="BE482" t="str">
        <f>VLOOKUP($BA482,Jobcodemaster!$A:$J,3,0)</f>
        <v>B</v>
      </c>
      <c r="BF482" t="e">
        <f>VLOOKUP(AM482,#REF!,14,0)</f>
        <v>#REF!</v>
      </c>
      <c r="BG482" t="e">
        <f>VLOOKUP(AM482,#REF!,15,0)</f>
        <v>#REF!</v>
      </c>
      <c r="BH482" t="str">
        <f t="shared" si="218"/>
        <v>shohei.shigeta@oracle.com</v>
      </c>
      <c r="BI482" s="95">
        <f t="shared" si="219"/>
        <v>42461</v>
      </c>
      <c r="BJ482" t="str">
        <f t="shared" si="220"/>
        <v>NG</v>
      </c>
      <c r="BK482" t="str">
        <f t="shared" si="221"/>
        <v>JP-Tokyo-Akasaka Office</v>
      </c>
      <c r="BL482" t="str">
        <f t="shared" si="222"/>
        <v>ACB</v>
      </c>
      <c r="BM482" t="str">
        <f t="shared" si="223"/>
        <v>ｼｹﾞﾀ ｼｮｳﾍｲ</v>
      </c>
      <c r="BN482" t="str">
        <f t="shared" si="224"/>
        <v>Shohei Shigeta</v>
      </c>
      <c r="BO482" s="164">
        <f t="shared" si="225"/>
        <v>0</v>
      </c>
      <c r="BP482" t="str">
        <f t="shared" si="226"/>
        <v>しげた しょうへい</v>
      </c>
      <c r="BQ482" t="e">
        <f>VLOOKUP(AM482,#REF!,12,0)</f>
        <v>#REF!</v>
      </c>
      <c r="BS482" s="173" t="str">
        <f t="shared" si="227"/>
        <v/>
      </c>
      <c r="BT482" s="173" t="str">
        <f t="shared" si="227"/>
        <v/>
      </c>
      <c r="BU482" s="173" t="str">
        <f t="shared" si="227"/>
        <v/>
      </c>
      <c r="BV482" s="173" t="str">
        <f t="shared" si="227"/>
        <v/>
      </c>
      <c r="BW482" s="173" t="e">
        <f t="shared" si="228"/>
        <v>#REF!</v>
      </c>
      <c r="BX482" s="173" t="str">
        <f t="shared" si="229"/>
        <v/>
      </c>
      <c r="BY482" s="174" t="str">
        <f t="shared" si="230"/>
        <v/>
      </c>
      <c r="BZ482" t="str">
        <f t="shared" si="231"/>
        <v/>
      </c>
      <c r="CA482" s="214" t="str">
        <f t="shared" si="232"/>
        <v/>
      </c>
      <c r="CB482" t="str">
        <f t="shared" si="233"/>
        <v/>
      </c>
      <c r="CC482" t="e">
        <f t="shared" si="234"/>
        <v>#REF!</v>
      </c>
      <c r="CD482" t="e">
        <f t="shared" si="210"/>
        <v>#REF!</v>
      </c>
      <c r="CE482" t="str">
        <f t="shared" si="235"/>
        <v/>
      </c>
      <c r="CF482" t="str">
        <f t="shared" si="236"/>
        <v/>
      </c>
      <c r="CG482" t="str">
        <f t="shared" si="237"/>
        <v/>
      </c>
    </row>
    <row r="483" spans="1:85">
      <c r="A483" t="s">
        <v>51</v>
      </c>
      <c r="B483">
        <v>3654</v>
      </c>
      <c r="C483" t="s">
        <v>3372</v>
      </c>
      <c r="D483" t="s">
        <v>3373</v>
      </c>
      <c r="E483" t="s">
        <v>54</v>
      </c>
      <c r="F483" t="s">
        <v>2060</v>
      </c>
      <c r="G483" t="s">
        <v>3374</v>
      </c>
      <c r="H483" t="s">
        <v>3374</v>
      </c>
      <c r="I483" t="s">
        <v>55</v>
      </c>
      <c r="J483" t="s">
        <v>2062</v>
      </c>
      <c r="K483" t="s">
        <v>3376</v>
      </c>
      <c r="L483" t="s">
        <v>3376</v>
      </c>
      <c r="M483" s="217">
        <v>506225</v>
      </c>
      <c r="N483" t="s">
        <v>197</v>
      </c>
      <c r="O483" t="s">
        <v>170</v>
      </c>
      <c r="P483" t="str">
        <f t="shared" si="211"/>
        <v>7</v>
      </c>
      <c r="Q483">
        <v>21110</v>
      </c>
      <c r="R483" t="s">
        <v>496</v>
      </c>
      <c r="S483" t="s">
        <v>497</v>
      </c>
      <c r="T483" t="s">
        <v>60</v>
      </c>
      <c r="U483" t="s">
        <v>61</v>
      </c>
      <c r="V483">
        <v>1082126</v>
      </c>
      <c r="W483" t="s">
        <v>2058</v>
      </c>
      <c r="X483" t="s">
        <v>3378</v>
      </c>
      <c r="Y483" s="95">
        <v>39508</v>
      </c>
      <c r="Z483" t="s">
        <v>63</v>
      </c>
      <c r="AA483" t="s">
        <v>118</v>
      </c>
      <c r="AB483" t="s">
        <v>162</v>
      </c>
      <c r="AC483" t="s">
        <v>4647</v>
      </c>
      <c r="AD483" t="s">
        <v>3380</v>
      </c>
      <c r="AE483" t="s">
        <v>67</v>
      </c>
      <c r="AF483" t="s">
        <v>3381</v>
      </c>
      <c r="AG483" t="s">
        <v>3382</v>
      </c>
      <c r="AI483" s="146" t="e">
        <v>#N/A</v>
      </c>
      <c r="AJ483" t="str">
        <f t="shared" si="212"/>
        <v>Active</v>
      </c>
      <c r="AK483">
        <f t="shared" si="213"/>
        <v>3654</v>
      </c>
      <c r="AL483" t="str">
        <f t="shared" si="214"/>
        <v>門田 正嗣</v>
      </c>
      <c r="AM483" s="155" t="e">
        <f>+VLOOKUP($AK483,#REF!,3,0)</f>
        <v>#REF!</v>
      </c>
      <c r="AN483" t="e">
        <f t="shared" si="215"/>
        <v>#REF!</v>
      </c>
      <c r="AO483" s="154" t="s">
        <v>54</v>
      </c>
      <c r="AP483" t="e">
        <f>VLOOKUP(AM483,#REF!,2,0)</f>
        <v>#REF!</v>
      </c>
      <c r="AQ483" t="e">
        <f>VLOOKUP(AM483,#REF!,3,0)</f>
        <v>#REF!</v>
      </c>
      <c r="AR483" t="e">
        <f>VLOOKUP(AM483,#REF!,4,0)</f>
        <v>#REF!</v>
      </c>
      <c r="AS483" t="str">
        <f t="shared" si="209"/>
        <v>Oracle Consulting Services</v>
      </c>
      <c r="AT483" t="e">
        <f>VLOOKUP(AM483,#REF!,6,0)</f>
        <v>#REF!</v>
      </c>
      <c r="AU483" t="e">
        <f>VLOOKUP(AM483,#REF!,7,0)</f>
        <v>#REF!</v>
      </c>
      <c r="AV483" t="e">
        <f>VLOOKUP(AM483,#REF!,8,0)</f>
        <v>#REF!</v>
      </c>
      <c r="AW483" s="155">
        <v>506205</v>
      </c>
      <c r="AX483" t="str">
        <f>VLOOKUP($BA483,Jobcodemaster!$A:$J,4,0)</f>
        <v>M3</v>
      </c>
      <c r="AY483" t="str">
        <f>VLOOKUP($BA483,Jobcodemaster!$A:$J,5,0)</f>
        <v>L7</v>
      </c>
      <c r="AZ483" t="str">
        <f t="shared" si="216"/>
        <v>7</v>
      </c>
      <c r="BA483" s="155">
        <f t="shared" si="217"/>
        <v>21110</v>
      </c>
      <c r="BB483" t="str">
        <f>VLOOKUP($BA483,Jobcodemaster!$A:$J,7,0)</f>
        <v>21110.Consulting Practice Manager - M3</v>
      </c>
      <c r="BC483" t="str">
        <f>VLOOKUP($BA483,Jobcodemaster!$A:$J,9,0)</f>
        <v>Consulting Practice Manager</v>
      </c>
      <c r="BD483" t="str">
        <f>VLOOKUP($BA483,Jobcodemaster!$A:$J,2,0)</f>
        <v>Practice</v>
      </c>
      <c r="BE483" t="str">
        <f>VLOOKUP($BA483,Jobcodemaster!$A:$J,3,0)</f>
        <v>B</v>
      </c>
      <c r="BF483" t="e">
        <f>VLOOKUP(AM483,#REF!,14,0)</f>
        <v>#REF!</v>
      </c>
      <c r="BG483" t="e">
        <f>VLOOKUP(AM483,#REF!,15,0)</f>
        <v>#REF!</v>
      </c>
      <c r="BH483" t="str">
        <f t="shared" si="218"/>
        <v>masatsugu.kadota@oracle.com</v>
      </c>
      <c r="BI483" s="95">
        <f t="shared" si="219"/>
        <v>39508</v>
      </c>
      <c r="BJ483" t="str">
        <f t="shared" si="220"/>
        <v>C</v>
      </c>
      <c r="BK483" t="str">
        <f t="shared" si="221"/>
        <v>JP-Tokyo-Akasaka Office</v>
      </c>
      <c r="BL483" t="str">
        <f t="shared" si="222"/>
        <v>ACB</v>
      </c>
      <c r="BM483" t="str">
        <f t="shared" si="223"/>
        <v>ｶﾄﾞﾀ ﾏｻﾂｸﾞ</v>
      </c>
      <c r="BN483" t="str">
        <f t="shared" si="224"/>
        <v>Masatsugu Kadota</v>
      </c>
      <c r="BO483" s="164" t="str">
        <f t="shared" si="225"/>
        <v>Y</v>
      </c>
      <c r="BP483" t="str">
        <f t="shared" si="226"/>
        <v>かどた まさつぐ</v>
      </c>
      <c r="BQ483" t="e">
        <f>VLOOKUP(AM483,#REF!,12,0)</f>
        <v>#REF!</v>
      </c>
      <c r="BS483" s="173" t="str">
        <f t="shared" si="227"/>
        <v>Y</v>
      </c>
      <c r="BT483" s="173" t="str">
        <f t="shared" si="227"/>
        <v/>
      </c>
      <c r="BU483" s="173" t="str">
        <f t="shared" si="227"/>
        <v/>
      </c>
      <c r="BV483" s="173" t="str">
        <f t="shared" si="227"/>
        <v/>
      </c>
      <c r="BW483" s="173" t="e">
        <f t="shared" si="228"/>
        <v>#REF!</v>
      </c>
      <c r="BX483" s="173" t="str">
        <f t="shared" si="229"/>
        <v>Y</v>
      </c>
      <c r="BY483" s="174">
        <f t="shared" si="230"/>
        <v>3654</v>
      </c>
      <c r="BZ483" t="str">
        <f t="shared" si="231"/>
        <v>masatsugu.kadota@oracle.com</v>
      </c>
      <c r="CA483" s="214">
        <f t="shared" si="232"/>
        <v>43574</v>
      </c>
      <c r="CB483">
        <f t="shared" si="233"/>
        <v>506205</v>
      </c>
      <c r="CC483" t="e">
        <f t="shared" si="234"/>
        <v>#REF!</v>
      </c>
      <c r="CD483" t="e">
        <f t="shared" si="210"/>
        <v>#REF!</v>
      </c>
      <c r="CE483" t="str">
        <f t="shared" si="235"/>
        <v>JPBG  - Oracle Corporation Japan</v>
      </c>
      <c r="CF483" t="str">
        <f t="shared" si="236"/>
        <v/>
      </c>
      <c r="CG483" t="str">
        <f t="shared" si="237"/>
        <v/>
      </c>
    </row>
    <row r="484" spans="1:85">
      <c r="A484" t="s">
        <v>51</v>
      </c>
      <c r="B484">
        <v>2939</v>
      </c>
      <c r="C484" t="s">
        <v>3384</v>
      </c>
      <c r="D484" t="s">
        <v>3373</v>
      </c>
      <c r="E484" t="s">
        <v>54</v>
      </c>
      <c r="F484" t="s">
        <v>2060</v>
      </c>
      <c r="G484" t="s">
        <v>3374</v>
      </c>
      <c r="H484" t="s">
        <v>3374</v>
      </c>
      <c r="I484" t="s">
        <v>55</v>
      </c>
      <c r="J484" t="s">
        <v>2062</v>
      </c>
      <c r="K484" t="s">
        <v>3376</v>
      </c>
      <c r="L484" t="s">
        <v>3376</v>
      </c>
      <c r="M484" s="217">
        <v>506225</v>
      </c>
      <c r="N484" t="s">
        <v>169</v>
      </c>
      <c r="O484" t="s">
        <v>170</v>
      </c>
      <c r="P484" t="str">
        <f t="shared" si="211"/>
        <v>7</v>
      </c>
      <c r="Q484">
        <v>12611</v>
      </c>
      <c r="R484" t="s">
        <v>617</v>
      </c>
      <c r="S484" t="s">
        <v>618</v>
      </c>
      <c r="T484" t="s">
        <v>619</v>
      </c>
      <c r="U484" t="s">
        <v>61</v>
      </c>
      <c r="V484">
        <v>3654</v>
      </c>
      <c r="W484" t="s">
        <v>3372</v>
      </c>
      <c r="X484" t="s">
        <v>3386</v>
      </c>
      <c r="Y484" s="95">
        <v>38534</v>
      </c>
      <c r="Z484" t="s">
        <v>63</v>
      </c>
      <c r="AA484" t="s">
        <v>118</v>
      </c>
      <c r="AB484" t="s">
        <v>162</v>
      </c>
      <c r="AC484" t="s">
        <v>4648</v>
      </c>
      <c r="AD484" t="s">
        <v>3388</v>
      </c>
      <c r="AF484" t="s">
        <v>3389</v>
      </c>
      <c r="AG484" t="s">
        <v>3382</v>
      </c>
      <c r="AI484" s="146" t="e">
        <v>#N/A</v>
      </c>
      <c r="AJ484" t="str">
        <f t="shared" si="212"/>
        <v>Active</v>
      </c>
      <c r="AK484">
        <f t="shared" si="213"/>
        <v>2939</v>
      </c>
      <c r="AL484" t="str">
        <f t="shared" si="214"/>
        <v>石田 幸平</v>
      </c>
      <c r="AM484" s="155" t="e">
        <f>+VLOOKUP($AK484,#REF!,3,0)</f>
        <v>#REF!</v>
      </c>
      <c r="AN484" t="e">
        <f t="shared" si="215"/>
        <v>#REF!</v>
      </c>
      <c r="AO484" s="154" t="s">
        <v>54</v>
      </c>
      <c r="AP484" t="e">
        <f>VLOOKUP(AM484,#REF!,2,0)</f>
        <v>#REF!</v>
      </c>
      <c r="AQ484" t="e">
        <f>VLOOKUP(AM484,#REF!,3,0)</f>
        <v>#REF!</v>
      </c>
      <c r="AR484" t="e">
        <f>VLOOKUP(AM484,#REF!,4,0)</f>
        <v>#REF!</v>
      </c>
      <c r="AS484" t="str">
        <f t="shared" si="209"/>
        <v>Oracle Consulting Services</v>
      </c>
      <c r="AT484" t="e">
        <f>VLOOKUP(AM484,#REF!,6,0)</f>
        <v>#REF!</v>
      </c>
      <c r="AU484" t="e">
        <f>VLOOKUP(AM484,#REF!,7,0)</f>
        <v>#REF!</v>
      </c>
      <c r="AV484" t="e">
        <f>VLOOKUP(AM484,#REF!,8,0)</f>
        <v>#REF!</v>
      </c>
      <c r="AW484" s="155">
        <v>506205</v>
      </c>
      <c r="AX484" t="str">
        <f>VLOOKUP($BA484,Jobcodemaster!$A:$J,4,0)</f>
        <v>IC4</v>
      </c>
      <c r="AY484" t="str">
        <f>VLOOKUP($BA484,Jobcodemaster!$A:$J,5,0)</f>
        <v>L7</v>
      </c>
      <c r="AZ484" t="str">
        <f t="shared" si="216"/>
        <v>7</v>
      </c>
      <c r="BA484" s="155">
        <f t="shared" si="217"/>
        <v>12611</v>
      </c>
      <c r="BB484" t="str">
        <f>VLOOKUP($BA484,Jobcodemaster!$A:$J,7,0)</f>
        <v>12611.Consulting Project Technical Manager - IC4</v>
      </c>
      <c r="BC484" t="str">
        <f>VLOOKUP($BA484,Jobcodemaster!$A:$J,9,0)</f>
        <v>Consulting Project Technical Manager</v>
      </c>
      <c r="BD484" t="str">
        <f>VLOOKUP($BA484,Jobcodemaster!$A:$J,2,0)</f>
        <v>Project</v>
      </c>
      <c r="BE484" t="str">
        <f>VLOOKUP($BA484,Jobcodemaster!$A:$J,3,0)</f>
        <v>B</v>
      </c>
      <c r="BF484" t="e">
        <f>VLOOKUP(AM484,#REF!,14,0)</f>
        <v>#REF!</v>
      </c>
      <c r="BG484" t="e">
        <f>VLOOKUP(AM484,#REF!,15,0)</f>
        <v>#REF!</v>
      </c>
      <c r="BH484" t="str">
        <f t="shared" si="218"/>
        <v>kohei.ishida@oracle.com</v>
      </c>
      <c r="BI484" s="95">
        <f t="shared" si="219"/>
        <v>38534</v>
      </c>
      <c r="BJ484" t="str">
        <f t="shared" si="220"/>
        <v>C</v>
      </c>
      <c r="BK484" t="str">
        <f t="shared" si="221"/>
        <v>JP-Tokyo-Akasaka Office</v>
      </c>
      <c r="BL484" t="str">
        <f t="shared" si="222"/>
        <v>ACB</v>
      </c>
      <c r="BM484" t="str">
        <f t="shared" si="223"/>
        <v>ｲｼﾀﾞ ｺｳﾍｲ</v>
      </c>
      <c r="BN484" t="str">
        <f t="shared" si="224"/>
        <v>Kohei Ishida</v>
      </c>
      <c r="BO484" s="164">
        <f t="shared" si="225"/>
        <v>0</v>
      </c>
      <c r="BP484" t="str">
        <f t="shared" si="226"/>
        <v>いしだ こうへい</v>
      </c>
      <c r="BQ484" t="e">
        <f>VLOOKUP(AM484,#REF!,12,0)</f>
        <v>#REF!</v>
      </c>
      <c r="BS484" s="173" t="str">
        <f t="shared" si="227"/>
        <v>Y</v>
      </c>
      <c r="BT484" s="173" t="str">
        <f t="shared" si="227"/>
        <v/>
      </c>
      <c r="BU484" s="173" t="str">
        <f t="shared" si="227"/>
        <v/>
      </c>
      <c r="BV484" s="173" t="str">
        <f t="shared" si="227"/>
        <v/>
      </c>
      <c r="BW484" s="173" t="e">
        <f t="shared" si="228"/>
        <v>#REF!</v>
      </c>
      <c r="BX484" s="173" t="str">
        <f t="shared" si="229"/>
        <v>Y</v>
      </c>
      <c r="BY484" s="174">
        <f t="shared" si="230"/>
        <v>2939</v>
      </c>
      <c r="BZ484" t="str">
        <f t="shared" si="231"/>
        <v>kohei.ishida@oracle.com</v>
      </c>
      <c r="CA484" s="214">
        <f t="shared" si="232"/>
        <v>43574</v>
      </c>
      <c r="CB484">
        <f t="shared" si="233"/>
        <v>506205</v>
      </c>
      <c r="CC484" t="e">
        <f t="shared" si="234"/>
        <v>#REF!</v>
      </c>
      <c r="CD484" t="e">
        <f t="shared" si="210"/>
        <v>#REF!</v>
      </c>
      <c r="CE484" t="str">
        <f t="shared" si="235"/>
        <v>JPBG  - Oracle Corporation Japan</v>
      </c>
      <c r="CF484" t="str">
        <f t="shared" si="236"/>
        <v/>
      </c>
      <c r="CG484" t="str">
        <f t="shared" si="237"/>
        <v/>
      </c>
    </row>
    <row r="485" spans="1:85">
      <c r="A485" t="s">
        <v>51</v>
      </c>
      <c r="B485">
        <v>577</v>
      </c>
      <c r="C485" t="s">
        <v>3391</v>
      </c>
      <c r="D485" t="s">
        <v>3373</v>
      </c>
      <c r="E485" t="s">
        <v>54</v>
      </c>
      <c r="F485" t="s">
        <v>2060</v>
      </c>
      <c r="G485" t="s">
        <v>3374</v>
      </c>
      <c r="H485" t="s">
        <v>3374</v>
      </c>
      <c r="I485" t="s">
        <v>55</v>
      </c>
      <c r="J485" t="s">
        <v>2062</v>
      </c>
      <c r="K485" t="s">
        <v>3376</v>
      </c>
      <c r="L485" t="s">
        <v>3376</v>
      </c>
      <c r="M485" s="217">
        <v>506225</v>
      </c>
      <c r="N485" t="s">
        <v>123</v>
      </c>
      <c r="O485" t="s">
        <v>158</v>
      </c>
      <c r="P485" t="str">
        <f t="shared" si="211"/>
        <v>6</v>
      </c>
      <c r="Q485">
        <v>20610</v>
      </c>
      <c r="R485" t="s">
        <v>590</v>
      </c>
      <c r="S485" t="s">
        <v>591</v>
      </c>
      <c r="T485" t="s">
        <v>368</v>
      </c>
      <c r="U485" t="s">
        <v>61</v>
      </c>
      <c r="V485">
        <v>3654</v>
      </c>
      <c r="W485" t="s">
        <v>3372</v>
      </c>
      <c r="X485" t="s">
        <v>3393</v>
      </c>
      <c r="Y485" s="95">
        <v>34851</v>
      </c>
      <c r="Z485" t="s">
        <v>63</v>
      </c>
      <c r="AA485" t="s">
        <v>64</v>
      </c>
      <c r="AB485" t="s">
        <v>162</v>
      </c>
      <c r="AC485" t="s">
        <v>4649</v>
      </c>
      <c r="AD485" t="s">
        <v>3395</v>
      </c>
      <c r="AF485" t="s">
        <v>3396</v>
      </c>
      <c r="AG485" t="s">
        <v>3382</v>
      </c>
      <c r="AI485" s="146" t="e">
        <v>#N/A</v>
      </c>
      <c r="AJ485" t="str">
        <f t="shared" si="212"/>
        <v>Active</v>
      </c>
      <c r="AK485">
        <f t="shared" si="213"/>
        <v>577</v>
      </c>
      <c r="AL485" t="str">
        <f t="shared" si="214"/>
        <v>百武 友幸</v>
      </c>
      <c r="AM485" s="155" t="e">
        <f>+VLOOKUP($AK485,#REF!,3,0)</f>
        <v>#REF!</v>
      </c>
      <c r="AN485" t="e">
        <f t="shared" si="215"/>
        <v>#REF!</v>
      </c>
      <c r="AO485" s="154" t="s">
        <v>54</v>
      </c>
      <c r="AP485" t="e">
        <f>VLOOKUP(AM485,#REF!,2,0)</f>
        <v>#REF!</v>
      </c>
      <c r="AQ485" t="e">
        <f>VLOOKUP(AM485,#REF!,3,0)</f>
        <v>#REF!</v>
      </c>
      <c r="AR485" t="e">
        <f>VLOOKUP(AM485,#REF!,4,0)</f>
        <v>#REF!</v>
      </c>
      <c r="AS485" t="str">
        <f t="shared" si="209"/>
        <v>Oracle Consulting Services</v>
      </c>
      <c r="AT485" t="e">
        <f>VLOOKUP(AM485,#REF!,6,0)</f>
        <v>#REF!</v>
      </c>
      <c r="AU485" t="e">
        <f>VLOOKUP(AM485,#REF!,7,0)</f>
        <v>#REF!</v>
      </c>
      <c r="AV485" t="e">
        <f>VLOOKUP(AM485,#REF!,8,0)</f>
        <v>#REF!</v>
      </c>
      <c r="AW485" s="155">
        <v>506205</v>
      </c>
      <c r="AX485" t="str">
        <f>VLOOKUP($BA485,Jobcodemaster!$A:$J,4,0)</f>
        <v>IC3</v>
      </c>
      <c r="AY485" t="str">
        <f>VLOOKUP($BA485,Jobcodemaster!$A:$J,5,0)</f>
        <v>L6</v>
      </c>
      <c r="AZ485" t="str">
        <f t="shared" si="216"/>
        <v>6</v>
      </c>
      <c r="BA485" s="155">
        <f t="shared" si="217"/>
        <v>20610</v>
      </c>
      <c r="BB485" t="str">
        <f>VLOOKUP($BA485,Jobcodemaster!$A:$J,7,0)</f>
        <v>20610.Senior Principal Consultant - IC3</v>
      </c>
      <c r="BC485" t="str">
        <f>VLOOKUP($BA485,Jobcodemaster!$A:$J,9,0)</f>
        <v>Senior Principal Consultant</v>
      </c>
      <c r="BD485" t="str">
        <f>VLOOKUP($BA485,Jobcodemaster!$A:$J,2,0)</f>
        <v>Delivery</v>
      </c>
      <c r="BE485" t="str">
        <f>VLOOKUP($BA485,Jobcodemaster!$A:$J,3,0)</f>
        <v>B</v>
      </c>
      <c r="BF485" t="e">
        <f>VLOOKUP(AM485,#REF!,14,0)</f>
        <v>#REF!</v>
      </c>
      <c r="BG485" t="e">
        <f>VLOOKUP(AM485,#REF!,15,0)</f>
        <v>#REF!</v>
      </c>
      <c r="BH485" t="str">
        <f t="shared" si="218"/>
        <v>tomoyuki.hyakutake@oracle.com</v>
      </c>
      <c r="BI485" s="95">
        <f t="shared" si="219"/>
        <v>34851</v>
      </c>
      <c r="BJ485" t="str">
        <f t="shared" si="220"/>
        <v>C</v>
      </c>
      <c r="BK485" t="str">
        <f t="shared" si="221"/>
        <v>JP-Tokyo-OAC</v>
      </c>
      <c r="BL485" t="str">
        <f t="shared" si="222"/>
        <v>ACB</v>
      </c>
      <c r="BM485" t="str">
        <f t="shared" si="223"/>
        <v>ﾋｬｸﾀｹ ﾄﾓﾕｷ</v>
      </c>
      <c r="BN485" t="str">
        <f t="shared" si="224"/>
        <v>Tomoyuki Hyakutake</v>
      </c>
      <c r="BO485" s="164">
        <f t="shared" si="225"/>
        <v>0</v>
      </c>
      <c r="BP485" t="str">
        <f t="shared" si="226"/>
        <v>ひゃくたけ ともゆき</v>
      </c>
      <c r="BQ485" t="e">
        <f>VLOOKUP(AM485,#REF!,12,0)</f>
        <v>#REF!</v>
      </c>
      <c r="BS485" s="173" t="str">
        <f t="shared" si="227"/>
        <v>Y</v>
      </c>
      <c r="BT485" s="173" t="str">
        <f t="shared" si="227"/>
        <v/>
      </c>
      <c r="BU485" s="173" t="str">
        <f t="shared" si="227"/>
        <v/>
      </c>
      <c r="BV485" s="173" t="str">
        <f t="shared" si="227"/>
        <v/>
      </c>
      <c r="BW485" s="173" t="e">
        <f t="shared" si="228"/>
        <v>#REF!</v>
      </c>
      <c r="BX485" s="173" t="str">
        <f t="shared" si="229"/>
        <v>Y</v>
      </c>
      <c r="BY485" s="174">
        <f t="shared" si="230"/>
        <v>577</v>
      </c>
      <c r="BZ485" t="str">
        <f t="shared" si="231"/>
        <v>tomoyuki.hyakutake@oracle.com</v>
      </c>
      <c r="CA485" s="214">
        <f t="shared" si="232"/>
        <v>43574</v>
      </c>
      <c r="CB485">
        <f t="shared" si="233"/>
        <v>506205</v>
      </c>
      <c r="CC485" t="e">
        <f t="shared" si="234"/>
        <v>#REF!</v>
      </c>
      <c r="CD485" t="e">
        <f t="shared" si="210"/>
        <v>#REF!</v>
      </c>
      <c r="CE485" t="str">
        <f t="shared" si="235"/>
        <v>JPBG  - Oracle Corporation Japan</v>
      </c>
      <c r="CF485" t="str">
        <f t="shared" si="236"/>
        <v/>
      </c>
      <c r="CG485" t="str">
        <f t="shared" si="237"/>
        <v/>
      </c>
    </row>
    <row r="486" spans="1:85">
      <c r="A486" t="s">
        <v>51</v>
      </c>
      <c r="B486">
        <v>1765</v>
      </c>
      <c r="C486" t="s">
        <v>3398</v>
      </c>
      <c r="D486" t="s">
        <v>3373</v>
      </c>
      <c r="E486" t="s">
        <v>54</v>
      </c>
      <c r="F486" t="s">
        <v>2060</v>
      </c>
      <c r="G486" t="s">
        <v>3374</v>
      </c>
      <c r="H486" t="s">
        <v>3374</v>
      </c>
      <c r="I486" t="s">
        <v>55</v>
      </c>
      <c r="J486" t="s">
        <v>2062</v>
      </c>
      <c r="K486" t="s">
        <v>3376</v>
      </c>
      <c r="L486" t="s">
        <v>3376</v>
      </c>
      <c r="M486" s="217">
        <v>506225</v>
      </c>
      <c r="N486" t="s">
        <v>123</v>
      </c>
      <c r="O486" t="s">
        <v>158</v>
      </c>
      <c r="P486" t="str">
        <f t="shared" si="211"/>
        <v>6</v>
      </c>
      <c r="Q486">
        <v>20610</v>
      </c>
      <c r="R486" t="s">
        <v>590</v>
      </c>
      <c r="S486" t="s">
        <v>591</v>
      </c>
      <c r="T486" t="s">
        <v>368</v>
      </c>
      <c r="U486" t="s">
        <v>61</v>
      </c>
      <c r="V486">
        <v>3654</v>
      </c>
      <c r="W486" t="s">
        <v>3372</v>
      </c>
      <c r="X486" t="s">
        <v>3399</v>
      </c>
      <c r="Y486" s="95">
        <v>36312</v>
      </c>
      <c r="Z486" t="s">
        <v>63</v>
      </c>
      <c r="AA486" t="s">
        <v>118</v>
      </c>
      <c r="AB486" t="s">
        <v>162</v>
      </c>
      <c r="AC486" t="s">
        <v>4650</v>
      </c>
      <c r="AD486" t="s">
        <v>3401</v>
      </c>
      <c r="AF486" t="s">
        <v>3402</v>
      </c>
      <c r="AG486" t="s">
        <v>3382</v>
      </c>
      <c r="AI486" s="146" t="e">
        <v>#N/A</v>
      </c>
      <c r="AJ486" t="str">
        <f t="shared" si="212"/>
        <v>Active</v>
      </c>
      <c r="AK486">
        <f t="shared" si="213"/>
        <v>1765</v>
      </c>
      <c r="AL486" t="str">
        <f t="shared" si="214"/>
        <v>鈴木 宏宣</v>
      </c>
      <c r="AM486" s="155" t="e">
        <f>+VLOOKUP($AK486,#REF!,3,0)</f>
        <v>#REF!</v>
      </c>
      <c r="AN486" t="e">
        <f t="shared" si="215"/>
        <v>#REF!</v>
      </c>
      <c r="AO486" s="154" t="s">
        <v>54</v>
      </c>
      <c r="AP486" t="e">
        <f>VLOOKUP(AM486,#REF!,2,0)</f>
        <v>#REF!</v>
      </c>
      <c r="AQ486" t="e">
        <f>VLOOKUP(AM486,#REF!,3,0)</f>
        <v>#REF!</v>
      </c>
      <c r="AR486" t="e">
        <f>VLOOKUP(AM486,#REF!,4,0)</f>
        <v>#REF!</v>
      </c>
      <c r="AS486" t="str">
        <f t="shared" si="209"/>
        <v>Oracle Consulting Services</v>
      </c>
      <c r="AT486" t="e">
        <f>VLOOKUP(AM486,#REF!,6,0)</f>
        <v>#REF!</v>
      </c>
      <c r="AU486" t="e">
        <f>VLOOKUP(AM486,#REF!,7,0)</f>
        <v>#REF!</v>
      </c>
      <c r="AV486" t="e">
        <f>VLOOKUP(AM486,#REF!,8,0)</f>
        <v>#REF!</v>
      </c>
      <c r="AW486" s="155">
        <v>506205</v>
      </c>
      <c r="AX486" t="str">
        <f>VLOOKUP($BA486,Jobcodemaster!$A:$J,4,0)</f>
        <v>IC3</v>
      </c>
      <c r="AY486" t="str">
        <f>VLOOKUP($BA486,Jobcodemaster!$A:$J,5,0)</f>
        <v>L6</v>
      </c>
      <c r="AZ486" t="str">
        <f t="shared" si="216"/>
        <v>6</v>
      </c>
      <c r="BA486" s="155">
        <f t="shared" si="217"/>
        <v>20610</v>
      </c>
      <c r="BB486" t="str">
        <f>VLOOKUP($BA486,Jobcodemaster!$A:$J,7,0)</f>
        <v>20610.Senior Principal Consultant - IC3</v>
      </c>
      <c r="BC486" t="str">
        <f>VLOOKUP($BA486,Jobcodemaster!$A:$J,9,0)</f>
        <v>Senior Principal Consultant</v>
      </c>
      <c r="BD486" t="str">
        <f>VLOOKUP($BA486,Jobcodemaster!$A:$J,2,0)</f>
        <v>Delivery</v>
      </c>
      <c r="BE486" t="str">
        <f>VLOOKUP($BA486,Jobcodemaster!$A:$J,3,0)</f>
        <v>B</v>
      </c>
      <c r="BF486" t="e">
        <f>VLOOKUP(AM486,#REF!,14,0)</f>
        <v>#REF!</v>
      </c>
      <c r="BG486" t="e">
        <f>VLOOKUP(AM486,#REF!,15,0)</f>
        <v>#REF!</v>
      </c>
      <c r="BH486" t="str">
        <f t="shared" si="218"/>
        <v>hironori.suzuki@oracle.com</v>
      </c>
      <c r="BI486" s="95">
        <f t="shared" si="219"/>
        <v>36312</v>
      </c>
      <c r="BJ486" t="str">
        <f t="shared" si="220"/>
        <v>C</v>
      </c>
      <c r="BK486" t="str">
        <f t="shared" si="221"/>
        <v>JP-Tokyo-Akasaka Office</v>
      </c>
      <c r="BL486" t="str">
        <f t="shared" si="222"/>
        <v>ACB</v>
      </c>
      <c r="BM486" t="str">
        <f t="shared" si="223"/>
        <v>ｽｽﾞｷ ﾋﾛﾉﾘ</v>
      </c>
      <c r="BN486" t="str">
        <f t="shared" si="224"/>
        <v>Hironori Suzuki</v>
      </c>
      <c r="BO486" s="164">
        <f t="shared" si="225"/>
        <v>0</v>
      </c>
      <c r="BP486" t="str">
        <f t="shared" si="226"/>
        <v>すずき ひろのり</v>
      </c>
      <c r="BQ486" t="e">
        <f>VLOOKUP(AM486,#REF!,12,0)</f>
        <v>#REF!</v>
      </c>
      <c r="BS486" s="173" t="str">
        <f t="shared" si="227"/>
        <v>Y</v>
      </c>
      <c r="BT486" s="173" t="str">
        <f t="shared" si="227"/>
        <v/>
      </c>
      <c r="BU486" s="173" t="str">
        <f t="shared" si="227"/>
        <v/>
      </c>
      <c r="BV486" s="173" t="str">
        <f t="shared" si="227"/>
        <v/>
      </c>
      <c r="BW486" s="173" t="e">
        <f t="shared" si="228"/>
        <v>#REF!</v>
      </c>
      <c r="BX486" s="173" t="str">
        <f t="shared" si="229"/>
        <v>Y</v>
      </c>
      <c r="BY486" s="174">
        <f t="shared" si="230"/>
        <v>1765</v>
      </c>
      <c r="BZ486" t="str">
        <f t="shared" si="231"/>
        <v>hironori.suzuki@oracle.com</v>
      </c>
      <c r="CA486" s="214">
        <f t="shared" si="232"/>
        <v>43574</v>
      </c>
      <c r="CB486">
        <f t="shared" si="233"/>
        <v>506205</v>
      </c>
      <c r="CC486" t="e">
        <f t="shared" si="234"/>
        <v>#REF!</v>
      </c>
      <c r="CD486" t="e">
        <f t="shared" si="210"/>
        <v>#REF!</v>
      </c>
      <c r="CE486" t="str">
        <f t="shared" si="235"/>
        <v>JPBG  - Oracle Corporation Japan</v>
      </c>
      <c r="CF486" t="str">
        <f t="shared" si="236"/>
        <v/>
      </c>
      <c r="CG486" t="str">
        <f t="shared" si="237"/>
        <v/>
      </c>
    </row>
    <row r="487" spans="1:85">
      <c r="A487" t="s">
        <v>51</v>
      </c>
      <c r="B487">
        <v>2259</v>
      </c>
      <c r="C487" t="s">
        <v>3404</v>
      </c>
      <c r="D487" t="s">
        <v>3373</v>
      </c>
      <c r="E487" t="s">
        <v>54</v>
      </c>
      <c r="F487" t="s">
        <v>2060</v>
      </c>
      <c r="G487" t="s">
        <v>3374</v>
      </c>
      <c r="H487" t="s">
        <v>3374</v>
      </c>
      <c r="I487" t="s">
        <v>55</v>
      </c>
      <c r="J487" t="s">
        <v>2062</v>
      </c>
      <c r="K487" t="s">
        <v>3376</v>
      </c>
      <c r="L487" t="s">
        <v>3376</v>
      </c>
      <c r="M487" s="217">
        <v>506225</v>
      </c>
      <c r="N487" t="s">
        <v>123</v>
      </c>
      <c r="O487" t="s">
        <v>158</v>
      </c>
      <c r="P487" t="str">
        <f t="shared" si="211"/>
        <v>6</v>
      </c>
      <c r="Q487">
        <v>20610</v>
      </c>
      <c r="R487" t="s">
        <v>590</v>
      </c>
      <c r="S487" t="s">
        <v>591</v>
      </c>
      <c r="T487" t="s">
        <v>368</v>
      </c>
      <c r="U487" t="s">
        <v>61</v>
      </c>
      <c r="V487">
        <v>3654</v>
      </c>
      <c r="W487" t="s">
        <v>3372</v>
      </c>
      <c r="X487" t="s">
        <v>3405</v>
      </c>
      <c r="Y487" s="95">
        <v>36982</v>
      </c>
      <c r="Z487" t="s">
        <v>63</v>
      </c>
      <c r="AA487" t="s">
        <v>118</v>
      </c>
      <c r="AB487" t="s">
        <v>162</v>
      </c>
      <c r="AC487" t="s">
        <v>4651</v>
      </c>
      <c r="AD487" t="s">
        <v>3407</v>
      </c>
      <c r="AF487" t="s">
        <v>3408</v>
      </c>
      <c r="AG487" t="s">
        <v>3382</v>
      </c>
      <c r="AI487" s="146" t="e">
        <v>#N/A</v>
      </c>
      <c r="AJ487" t="str">
        <f t="shared" si="212"/>
        <v>Active</v>
      </c>
      <c r="AK487">
        <f t="shared" si="213"/>
        <v>2259</v>
      </c>
      <c r="AL487" t="str">
        <f t="shared" si="214"/>
        <v>森田 伸康</v>
      </c>
      <c r="AM487" s="155" t="e">
        <f>+VLOOKUP($AK487,#REF!,3,0)</f>
        <v>#REF!</v>
      </c>
      <c r="AN487" t="e">
        <f t="shared" si="215"/>
        <v>#REF!</v>
      </c>
      <c r="AO487" s="154" t="s">
        <v>54</v>
      </c>
      <c r="AP487" t="e">
        <f>VLOOKUP(AM487,#REF!,2,0)</f>
        <v>#REF!</v>
      </c>
      <c r="AQ487" t="e">
        <f>VLOOKUP(AM487,#REF!,3,0)</f>
        <v>#REF!</v>
      </c>
      <c r="AR487" t="e">
        <f>VLOOKUP(AM487,#REF!,4,0)</f>
        <v>#REF!</v>
      </c>
      <c r="AS487" t="str">
        <f t="shared" si="209"/>
        <v>Oracle Consulting Services</v>
      </c>
      <c r="AT487" t="e">
        <f>VLOOKUP(AM487,#REF!,6,0)</f>
        <v>#REF!</v>
      </c>
      <c r="AU487" t="e">
        <f>VLOOKUP(AM487,#REF!,7,0)</f>
        <v>#REF!</v>
      </c>
      <c r="AV487" t="e">
        <f>VLOOKUP(AM487,#REF!,8,0)</f>
        <v>#REF!</v>
      </c>
      <c r="AW487" s="155">
        <v>506205</v>
      </c>
      <c r="AX487" t="str">
        <f>VLOOKUP($BA487,Jobcodemaster!$A:$J,4,0)</f>
        <v>IC3</v>
      </c>
      <c r="AY487" t="str">
        <f>VLOOKUP($BA487,Jobcodemaster!$A:$J,5,0)</f>
        <v>L6</v>
      </c>
      <c r="AZ487" t="str">
        <f t="shared" si="216"/>
        <v>6</v>
      </c>
      <c r="BA487" s="155">
        <f t="shared" si="217"/>
        <v>20610</v>
      </c>
      <c r="BB487" t="str">
        <f>VLOOKUP($BA487,Jobcodemaster!$A:$J,7,0)</f>
        <v>20610.Senior Principal Consultant - IC3</v>
      </c>
      <c r="BC487" t="str">
        <f>VLOOKUP($BA487,Jobcodemaster!$A:$J,9,0)</f>
        <v>Senior Principal Consultant</v>
      </c>
      <c r="BD487" t="str">
        <f>VLOOKUP($BA487,Jobcodemaster!$A:$J,2,0)</f>
        <v>Delivery</v>
      </c>
      <c r="BE487" t="str">
        <f>VLOOKUP($BA487,Jobcodemaster!$A:$J,3,0)</f>
        <v>B</v>
      </c>
      <c r="BF487" t="e">
        <f>VLOOKUP(AM487,#REF!,14,0)</f>
        <v>#REF!</v>
      </c>
      <c r="BG487" t="e">
        <f>VLOOKUP(AM487,#REF!,15,0)</f>
        <v>#REF!</v>
      </c>
      <c r="BH487" t="str">
        <f t="shared" si="218"/>
        <v>nobuyasu.morita@oracle.com</v>
      </c>
      <c r="BI487" s="95">
        <f t="shared" si="219"/>
        <v>36982</v>
      </c>
      <c r="BJ487" t="str">
        <f t="shared" si="220"/>
        <v>C</v>
      </c>
      <c r="BK487" t="str">
        <f t="shared" si="221"/>
        <v>JP-Tokyo-Akasaka Office</v>
      </c>
      <c r="BL487" t="str">
        <f t="shared" si="222"/>
        <v>ACB</v>
      </c>
      <c r="BM487" t="str">
        <f t="shared" si="223"/>
        <v>ﾓﾘﾀ ﾉﾌﾞﾔｽ</v>
      </c>
      <c r="BN487" t="str">
        <f t="shared" si="224"/>
        <v>Nobuyasu Morita</v>
      </c>
      <c r="BO487" s="164">
        <f t="shared" si="225"/>
        <v>0</v>
      </c>
      <c r="BP487" t="str">
        <f t="shared" si="226"/>
        <v>もりた のぶやす</v>
      </c>
      <c r="BQ487" t="e">
        <f>VLOOKUP(AM487,#REF!,12,0)</f>
        <v>#REF!</v>
      </c>
      <c r="BS487" s="173" t="str">
        <f t="shared" si="227"/>
        <v>Y</v>
      </c>
      <c r="BT487" s="173" t="str">
        <f t="shared" si="227"/>
        <v/>
      </c>
      <c r="BU487" s="173" t="str">
        <f t="shared" si="227"/>
        <v/>
      </c>
      <c r="BV487" s="173" t="str">
        <f t="shared" si="227"/>
        <v/>
      </c>
      <c r="BW487" s="173" t="e">
        <f t="shared" si="228"/>
        <v>#REF!</v>
      </c>
      <c r="BX487" s="173" t="str">
        <f t="shared" si="229"/>
        <v>Y</v>
      </c>
      <c r="BY487" s="174">
        <f t="shared" si="230"/>
        <v>2259</v>
      </c>
      <c r="BZ487" t="str">
        <f t="shared" si="231"/>
        <v>nobuyasu.morita@oracle.com</v>
      </c>
      <c r="CA487" s="214">
        <f t="shared" si="232"/>
        <v>43574</v>
      </c>
      <c r="CB487">
        <f t="shared" si="233"/>
        <v>506205</v>
      </c>
      <c r="CC487" t="e">
        <f t="shared" si="234"/>
        <v>#REF!</v>
      </c>
      <c r="CD487" t="e">
        <f t="shared" si="210"/>
        <v>#REF!</v>
      </c>
      <c r="CE487" t="str">
        <f t="shared" si="235"/>
        <v>JPBG  - Oracle Corporation Japan</v>
      </c>
      <c r="CF487" t="str">
        <f t="shared" si="236"/>
        <v/>
      </c>
      <c r="CG487" t="str">
        <f t="shared" si="237"/>
        <v/>
      </c>
    </row>
    <row r="488" spans="1:85">
      <c r="A488" t="s">
        <v>51</v>
      </c>
      <c r="B488">
        <v>3495</v>
      </c>
      <c r="C488" t="s">
        <v>3410</v>
      </c>
      <c r="D488" t="s">
        <v>3373</v>
      </c>
      <c r="E488" t="s">
        <v>54</v>
      </c>
      <c r="F488" t="s">
        <v>2060</v>
      </c>
      <c r="G488" t="s">
        <v>3374</v>
      </c>
      <c r="H488" t="s">
        <v>3374</v>
      </c>
      <c r="I488" t="s">
        <v>55</v>
      </c>
      <c r="J488" t="s">
        <v>2062</v>
      </c>
      <c r="K488" t="s">
        <v>3376</v>
      </c>
      <c r="L488" t="s">
        <v>3376</v>
      </c>
      <c r="M488" s="217">
        <v>506225</v>
      </c>
      <c r="N488" t="s">
        <v>123</v>
      </c>
      <c r="O488" t="s">
        <v>158</v>
      </c>
      <c r="P488" t="str">
        <f t="shared" si="211"/>
        <v>6</v>
      </c>
      <c r="Q488">
        <v>20610</v>
      </c>
      <c r="R488" t="s">
        <v>590</v>
      </c>
      <c r="S488" t="s">
        <v>591</v>
      </c>
      <c r="T488" t="s">
        <v>368</v>
      </c>
      <c r="U488" t="s">
        <v>61</v>
      </c>
      <c r="V488">
        <v>3654</v>
      </c>
      <c r="W488" t="s">
        <v>3372</v>
      </c>
      <c r="X488" t="s">
        <v>3411</v>
      </c>
      <c r="Y488" s="95">
        <v>39326</v>
      </c>
      <c r="Z488" t="s">
        <v>63</v>
      </c>
      <c r="AA488" t="s">
        <v>118</v>
      </c>
      <c r="AB488" t="s">
        <v>162</v>
      </c>
      <c r="AC488" t="s">
        <v>4652</v>
      </c>
      <c r="AD488" t="s">
        <v>3413</v>
      </c>
      <c r="AF488" t="s">
        <v>3414</v>
      </c>
      <c r="AG488" t="s">
        <v>3382</v>
      </c>
      <c r="AI488" s="146" t="e">
        <v>#N/A</v>
      </c>
      <c r="AJ488" t="str">
        <f t="shared" si="212"/>
        <v>Active</v>
      </c>
      <c r="AK488">
        <f t="shared" si="213"/>
        <v>3495</v>
      </c>
      <c r="AL488" t="str">
        <f t="shared" si="214"/>
        <v>小佐見 保</v>
      </c>
      <c r="AM488" s="155" t="e">
        <f>+VLOOKUP($AK488,#REF!,3,0)</f>
        <v>#REF!</v>
      </c>
      <c r="AN488" t="e">
        <f t="shared" si="215"/>
        <v>#REF!</v>
      </c>
      <c r="AO488" s="154" t="s">
        <v>54</v>
      </c>
      <c r="AP488" t="e">
        <f>VLOOKUP(AM488,#REF!,2,0)</f>
        <v>#REF!</v>
      </c>
      <c r="AQ488" t="e">
        <f>VLOOKUP(AM488,#REF!,3,0)</f>
        <v>#REF!</v>
      </c>
      <c r="AR488" t="e">
        <f>VLOOKUP(AM488,#REF!,4,0)</f>
        <v>#REF!</v>
      </c>
      <c r="AS488" t="str">
        <f t="shared" si="209"/>
        <v>Oracle Consulting Services</v>
      </c>
      <c r="AT488" t="e">
        <f>VLOOKUP(AM488,#REF!,6,0)</f>
        <v>#REF!</v>
      </c>
      <c r="AU488" t="e">
        <f>VLOOKUP(AM488,#REF!,7,0)</f>
        <v>#REF!</v>
      </c>
      <c r="AV488" t="e">
        <f>VLOOKUP(AM488,#REF!,8,0)</f>
        <v>#REF!</v>
      </c>
      <c r="AW488" s="155">
        <v>506205</v>
      </c>
      <c r="AX488" t="str">
        <f>VLOOKUP($BA488,Jobcodemaster!$A:$J,4,0)</f>
        <v>IC3</v>
      </c>
      <c r="AY488" t="str">
        <f>VLOOKUP($BA488,Jobcodemaster!$A:$J,5,0)</f>
        <v>L6</v>
      </c>
      <c r="AZ488" t="str">
        <f t="shared" si="216"/>
        <v>6</v>
      </c>
      <c r="BA488" s="155">
        <f t="shared" si="217"/>
        <v>20610</v>
      </c>
      <c r="BB488" t="str">
        <f>VLOOKUP($BA488,Jobcodemaster!$A:$J,7,0)</f>
        <v>20610.Senior Principal Consultant - IC3</v>
      </c>
      <c r="BC488" t="str">
        <f>VLOOKUP($BA488,Jobcodemaster!$A:$J,9,0)</f>
        <v>Senior Principal Consultant</v>
      </c>
      <c r="BD488" t="str">
        <f>VLOOKUP($BA488,Jobcodemaster!$A:$J,2,0)</f>
        <v>Delivery</v>
      </c>
      <c r="BE488" t="str">
        <f>VLOOKUP($BA488,Jobcodemaster!$A:$J,3,0)</f>
        <v>B</v>
      </c>
      <c r="BF488" t="e">
        <f>VLOOKUP(AM488,#REF!,14,0)</f>
        <v>#REF!</v>
      </c>
      <c r="BG488" t="e">
        <f>VLOOKUP(AM488,#REF!,15,0)</f>
        <v>#REF!</v>
      </c>
      <c r="BH488" t="str">
        <f t="shared" si="218"/>
        <v>tamotsu.kosami@oracle.com</v>
      </c>
      <c r="BI488" s="95">
        <f t="shared" si="219"/>
        <v>39326</v>
      </c>
      <c r="BJ488" t="str">
        <f t="shared" si="220"/>
        <v>C</v>
      </c>
      <c r="BK488" t="str">
        <f t="shared" si="221"/>
        <v>JP-Tokyo-Akasaka Office</v>
      </c>
      <c r="BL488" t="str">
        <f t="shared" si="222"/>
        <v>ACB</v>
      </c>
      <c r="BM488" t="str">
        <f t="shared" si="223"/>
        <v>ｺｻﾐ ﾀﾓﾂ</v>
      </c>
      <c r="BN488" t="str">
        <f t="shared" si="224"/>
        <v>Tamotsu Kosami</v>
      </c>
      <c r="BO488" s="164">
        <f t="shared" si="225"/>
        <v>0</v>
      </c>
      <c r="BP488" t="str">
        <f t="shared" si="226"/>
        <v>こさみ たもつ</v>
      </c>
      <c r="BQ488" t="e">
        <f>VLOOKUP(AM488,#REF!,12,0)</f>
        <v>#REF!</v>
      </c>
      <c r="BS488" s="173" t="str">
        <f t="shared" si="227"/>
        <v>Y</v>
      </c>
      <c r="BT488" s="173" t="str">
        <f t="shared" si="227"/>
        <v/>
      </c>
      <c r="BU488" s="173" t="str">
        <f t="shared" si="227"/>
        <v/>
      </c>
      <c r="BV488" s="173" t="str">
        <f t="shared" si="227"/>
        <v/>
      </c>
      <c r="BW488" s="173" t="e">
        <f t="shared" si="228"/>
        <v>#REF!</v>
      </c>
      <c r="BX488" s="173" t="str">
        <f t="shared" si="229"/>
        <v>Y</v>
      </c>
      <c r="BY488" s="174">
        <f t="shared" si="230"/>
        <v>3495</v>
      </c>
      <c r="BZ488" t="str">
        <f t="shared" si="231"/>
        <v>tamotsu.kosami@oracle.com</v>
      </c>
      <c r="CA488" s="214">
        <f t="shared" si="232"/>
        <v>43574</v>
      </c>
      <c r="CB488">
        <f t="shared" si="233"/>
        <v>506205</v>
      </c>
      <c r="CC488" t="e">
        <f t="shared" si="234"/>
        <v>#REF!</v>
      </c>
      <c r="CD488" t="e">
        <f t="shared" si="210"/>
        <v>#REF!</v>
      </c>
      <c r="CE488" t="str">
        <f t="shared" si="235"/>
        <v>JPBG  - Oracle Corporation Japan</v>
      </c>
      <c r="CF488" t="str">
        <f t="shared" si="236"/>
        <v/>
      </c>
      <c r="CG488" t="str">
        <f t="shared" si="237"/>
        <v/>
      </c>
    </row>
    <row r="489" spans="1:85">
      <c r="A489" t="s">
        <v>51</v>
      </c>
      <c r="B489">
        <v>3993</v>
      </c>
      <c r="C489" t="s">
        <v>3416</v>
      </c>
      <c r="D489" t="s">
        <v>3373</v>
      </c>
      <c r="E489" t="s">
        <v>54</v>
      </c>
      <c r="F489" t="s">
        <v>2060</v>
      </c>
      <c r="G489" t="s">
        <v>3374</v>
      </c>
      <c r="H489" t="s">
        <v>3374</v>
      </c>
      <c r="I489" t="s">
        <v>55</v>
      </c>
      <c r="J489" t="s">
        <v>2062</v>
      </c>
      <c r="K489" t="s">
        <v>3376</v>
      </c>
      <c r="L489" t="s">
        <v>3376</v>
      </c>
      <c r="M489" s="217">
        <v>506225</v>
      </c>
      <c r="N489" t="s">
        <v>123</v>
      </c>
      <c r="O489" t="s">
        <v>158</v>
      </c>
      <c r="P489" t="str">
        <f t="shared" si="211"/>
        <v>6</v>
      </c>
      <c r="Q489">
        <v>21630</v>
      </c>
      <c r="R489" t="s">
        <v>527</v>
      </c>
      <c r="S489" t="s">
        <v>528</v>
      </c>
      <c r="T489" t="s">
        <v>529</v>
      </c>
      <c r="U489" t="s">
        <v>61</v>
      </c>
      <c r="V489">
        <v>3654</v>
      </c>
      <c r="W489" t="s">
        <v>3372</v>
      </c>
      <c r="X489" t="s">
        <v>3417</v>
      </c>
      <c r="Y489" s="95">
        <v>40118</v>
      </c>
      <c r="Z489" t="s">
        <v>63</v>
      </c>
      <c r="AA489" t="s">
        <v>118</v>
      </c>
      <c r="AB489" t="s">
        <v>162</v>
      </c>
      <c r="AC489" t="s">
        <v>4653</v>
      </c>
      <c r="AD489" t="s">
        <v>3419</v>
      </c>
      <c r="AF489" t="s">
        <v>3420</v>
      </c>
      <c r="AG489" t="s">
        <v>3382</v>
      </c>
      <c r="AI489" s="146" t="e">
        <v>#N/A</v>
      </c>
      <c r="AJ489" t="str">
        <f t="shared" si="212"/>
        <v>Active</v>
      </c>
      <c r="AK489">
        <f t="shared" si="213"/>
        <v>3993</v>
      </c>
      <c r="AL489" t="str">
        <f t="shared" si="214"/>
        <v>石井 友子</v>
      </c>
      <c r="AM489" s="155" t="e">
        <f>+VLOOKUP($AK489,#REF!,3,0)</f>
        <v>#REF!</v>
      </c>
      <c r="AN489" t="e">
        <f t="shared" si="215"/>
        <v>#REF!</v>
      </c>
      <c r="AO489" s="154" t="s">
        <v>54</v>
      </c>
      <c r="AP489" t="e">
        <f>VLOOKUP(AM489,#REF!,2,0)</f>
        <v>#REF!</v>
      </c>
      <c r="AQ489" t="e">
        <f>VLOOKUP(AM489,#REF!,3,0)</f>
        <v>#REF!</v>
      </c>
      <c r="AR489" t="e">
        <f>VLOOKUP(AM489,#REF!,4,0)</f>
        <v>#REF!</v>
      </c>
      <c r="AS489" t="str">
        <f t="shared" si="209"/>
        <v>Oracle Consulting Services</v>
      </c>
      <c r="AT489" t="e">
        <f>VLOOKUP(AM489,#REF!,6,0)</f>
        <v>#REF!</v>
      </c>
      <c r="AU489" t="e">
        <f>VLOOKUP(AM489,#REF!,7,0)</f>
        <v>#REF!</v>
      </c>
      <c r="AV489" t="e">
        <f>VLOOKUP(AM489,#REF!,8,0)</f>
        <v>#REF!</v>
      </c>
      <c r="AW489" s="155">
        <v>506205</v>
      </c>
      <c r="AX489" t="str">
        <f>VLOOKUP($BA489,Jobcodemaster!$A:$J,4,0)</f>
        <v>IC3</v>
      </c>
      <c r="AY489" t="str">
        <f>VLOOKUP($BA489,Jobcodemaster!$A:$J,5,0)</f>
        <v>L6</v>
      </c>
      <c r="AZ489" t="str">
        <f t="shared" si="216"/>
        <v>6</v>
      </c>
      <c r="BA489" s="155">
        <f t="shared" si="217"/>
        <v>21630</v>
      </c>
      <c r="BB489" t="str">
        <f>VLOOKUP($BA489,Jobcodemaster!$A:$J,7,0)</f>
        <v>21630.Consulting Solution Lead - IC3</v>
      </c>
      <c r="BC489" t="str">
        <f>VLOOKUP($BA489,Jobcodemaster!$A:$J,9,0)</f>
        <v>Consulting Solution Lead</v>
      </c>
      <c r="BD489" t="str">
        <f>VLOOKUP($BA489,Jobcodemaster!$A:$J,2,0)</f>
        <v>Solution</v>
      </c>
      <c r="BE489" t="str">
        <f>VLOOKUP($BA489,Jobcodemaster!$A:$J,3,0)</f>
        <v>B</v>
      </c>
      <c r="BF489" t="e">
        <f>VLOOKUP(AM489,#REF!,14,0)</f>
        <v>#REF!</v>
      </c>
      <c r="BG489" t="e">
        <f>VLOOKUP(AM489,#REF!,15,0)</f>
        <v>#REF!</v>
      </c>
      <c r="BH489" t="str">
        <f t="shared" si="218"/>
        <v>tomoko.ishii@oracle.com</v>
      </c>
      <c r="BI489" s="95">
        <f t="shared" si="219"/>
        <v>40118</v>
      </c>
      <c r="BJ489" t="str">
        <f t="shared" si="220"/>
        <v>C</v>
      </c>
      <c r="BK489" t="str">
        <f t="shared" si="221"/>
        <v>JP-Tokyo-Akasaka Office</v>
      </c>
      <c r="BL489" t="str">
        <f t="shared" si="222"/>
        <v>ACB</v>
      </c>
      <c r="BM489" t="str">
        <f t="shared" si="223"/>
        <v>ｲｼｲ ﾄﾓｺ</v>
      </c>
      <c r="BN489" t="str">
        <f t="shared" si="224"/>
        <v>Tomoko Ishii</v>
      </c>
      <c r="BO489" s="164">
        <f t="shared" si="225"/>
        <v>0</v>
      </c>
      <c r="BP489" t="str">
        <f t="shared" si="226"/>
        <v>いしい ともこ</v>
      </c>
      <c r="BQ489" t="e">
        <f>VLOOKUP(AM489,#REF!,12,0)</f>
        <v>#REF!</v>
      </c>
      <c r="BS489" s="173" t="str">
        <f t="shared" si="227"/>
        <v>Y</v>
      </c>
      <c r="BT489" s="173" t="str">
        <f t="shared" si="227"/>
        <v/>
      </c>
      <c r="BU489" s="173" t="str">
        <f t="shared" si="227"/>
        <v/>
      </c>
      <c r="BV489" s="173" t="str">
        <f t="shared" si="227"/>
        <v/>
      </c>
      <c r="BW489" s="173" t="e">
        <f t="shared" si="228"/>
        <v>#REF!</v>
      </c>
      <c r="BX489" s="173" t="str">
        <f t="shared" si="229"/>
        <v>Y</v>
      </c>
      <c r="BY489" s="174">
        <f t="shared" si="230"/>
        <v>3993</v>
      </c>
      <c r="BZ489" t="str">
        <f t="shared" si="231"/>
        <v>tomoko.ishii@oracle.com</v>
      </c>
      <c r="CA489" s="214">
        <f t="shared" si="232"/>
        <v>43574</v>
      </c>
      <c r="CB489">
        <f t="shared" si="233"/>
        <v>506205</v>
      </c>
      <c r="CC489" t="e">
        <f t="shared" si="234"/>
        <v>#REF!</v>
      </c>
      <c r="CD489" t="e">
        <f t="shared" si="210"/>
        <v>#REF!</v>
      </c>
      <c r="CE489" t="str">
        <f t="shared" si="235"/>
        <v>JPBG  - Oracle Corporation Japan</v>
      </c>
      <c r="CF489" t="str">
        <f t="shared" si="236"/>
        <v/>
      </c>
      <c r="CG489" t="str">
        <f t="shared" si="237"/>
        <v/>
      </c>
    </row>
    <row r="490" spans="1:85">
      <c r="A490" t="s">
        <v>51</v>
      </c>
      <c r="B490">
        <v>1020782</v>
      </c>
      <c r="C490" t="s">
        <v>3422</v>
      </c>
      <c r="D490" t="s">
        <v>3373</v>
      </c>
      <c r="E490" t="s">
        <v>54</v>
      </c>
      <c r="F490" t="s">
        <v>2060</v>
      </c>
      <c r="G490" t="s">
        <v>3374</v>
      </c>
      <c r="H490" t="s">
        <v>3374</v>
      </c>
      <c r="I490" t="s">
        <v>55</v>
      </c>
      <c r="J490" t="s">
        <v>2062</v>
      </c>
      <c r="K490" t="s">
        <v>3376</v>
      </c>
      <c r="L490" t="s">
        <v>3376</v>
      </c>
      <c r="M490" s="217">
        <v>506225</v>
      </c>
      <c r="N490" t="s">
        <v>219</v>
      </c>
      <c r="O490" t="s">
        <v>355</v>
      </c>
      <c r="P490" t="str">
        <f t="shared" si="211"/>
        <v>2</v>
      </c>
      <c r="Q490" s="150">
        <v>20110</v>
      </c>
      <c r="R490" s="144" t="s">
        <v>568</v>
      </c>
      <c r="S490" t="s">
        <v>357</v>
      </c>
      <c r="T490" t="s">
        <v>127</v>
      </c>
      <c r="U490" t="s">
        <v>128</v>
      </c>
      <c r="V490">
        <v>3654</v>
      </c>
      <c r="W490" t="s">
        <v>3372</v>
      </c>
      <c r="X490" t="s">
        <v>3423</v>
      </c>
      <c r="Y490" s="95">
        <v>43191</v>
      </c>
      <c r="Z490" t="s">
        <v>201</v>
      </c>
      <c r="AA490" t="s">
        <v>118</v>
      </c>
      <c r="AB490" t="s">
        <v>162</v>
      </c>
      <c r="AC490" t="s">
        <v>4654</v>
      </c>
      <c r="AD490" t="s">
        <v>3425</v>
      </c>
      <c r="AF490" t="s">
        <v>3426</v>
      </c>
      <c r="AG490" t="s">
        <v>3382</v>
      </c>
      <c r="AI490" s="146" t="s">
        <v>5019</v>
      </c>
      <c r="AJ490" t="str">
        <f t="shared" si="212"/>
        <v>Active</v>
      </c>
      <c r="AK490">
        <f t="shared" si="213"/>
        <v>1020782</v>
      </c>
      <c r="AL490" t="str">
        <f t="shared" si="214"/>
        <v>上久保 光</v>
      </c>
      <c r="AM490" s="155" t="e">
        <f>+VLOOKUP($AK490,#REF!,3,0)</f>
        <v>#REF!</v>
      </c>
      <c r="AN490" t="e">
        <f t="shared" si="215"/>
        <v>#REF!</v>
      </c>
      <c r="AO490" s="154" t="s">
        <v>54</v>
      </c>
      <c r="AP490" t="e">
        <f>VLOOKUP(AM490,#REF!,2,0)</f>
        <v>#REF!</v>
      </c>
      <c r="AQ490" t="e">
        <f>VLOOKUP(AM490,#REF!,3,0)</f>
        <v>#REF!</v>
      </c>
      <c r="AR490" t="e">
        <f>VLOOKUP(AM490,#REF!,4,0)</f>
        <v>#REF!</v>
      </c>
      <c r="AS490" t="str">
        <f t="shared" si="209"/>
        <v>Oracle Consulting Services</v>
      </c>
      <c r="AT490" t="e">
        <f>VLOOKUP(AM490,#REF!,6,0)</f>
        <v>#REF!</v>
      </c>
      <c r="AU490" t="e">
        <f>VLOOKUP(AM490,#REF!,7,0)</f>
        <v>#REF!</v>
      </c>
      <c r="AV490" t="e">
        <f>VLOOKUP(AM490,#REF!,8,0)</f>
        <v>#REF!</v>
      </c>
      <c r="AW490" s="155">
        <v>506205</v>
      </c>
      <c r="AX490" t="str">
        <f>VLOOKUP($BA490,Jobcodemaster!$A:$J,4,0)</f>
        <v>IC1</v>
      </c>
      <c r="AY490" t="str">
        <f>VLOOKUP($BA490,Jobcodemaster!$A:$J,5,0)</f>
        <v>L2</v>
      </c>
      <c r="AZ490" t="str">
        <f t="shared" si="216"/>
        <v>2</v>
      </c>
      <c r="BA490" s="155">
        <f t="shared" si="217"/>
        <v>20110</v>
      </c>
      <c r="BB490" t="str">
        <f>VLOOKUP($BA490,Jobcodemaster!$A:$J,7,0)</f>
        <v>20110.Associate Consultant - IC1</v>
      </c>
      <c r="BC490" t="str">
        <f>VLOOKUP($BA490,Jobcodemaster!$A:$J,9,0)</f>
        <v>Associate Consultant</v>
      </c>
      <c r="BD490" t="str">
        <f>VLOOKUP($BA490,Jobcodemaster!$A:$J,2,0)</f>
        <v>Delivery</v>
      </c>
      <c r="BE490" t="str">
        <f>VLOOKUP($BA490,Jobcodemaster!$A:$J,3,0)</f>
        <v>B</v>
      </c>
      <c r="BF490" t="e">
        <f>VLOOKUP(AM490,#REF!,14,0)</f>
        <v>#REF!</v>
      </c>
      <c r="BG490" t="e">
        <f>VLOOKUP(AM490,#REF!,15,0)</f>
        <v>#REF!</v>
      </c>
      <c r="BH490" t="str">
        <f t="shared" si="218"/>
        <v>hikaru.kamikubo@oracle.com</v>
      </c>
      <c r="BI490" s="95">
        <f t="shared" si="219"/>
        <v>43191</v>
      </c>
      <c r="BJ490" t="str">
        <f t="shared" si="220"/>
        <v>NG</v>
      </c>
      <c r="BK490" t="str">
        <f t="shared" si="221"/>
        <v>JP-Tokyo-Akasaka Office</v>
      </c>
      <c r="BL490" t="str">
        <f t="shared" si="222"/>
        <v>ACB</v>
      </c>
      <c r="BM490" t="str">
        <f t="shared" si="223"/>
        <v>ｶﾐｸﾎﾞ ﾋｶﾙ</v>
      </c>
      <c r="BN490" t="str">
        <f t="shared" si="224"/>
        <v>Hikaru Kamikubo</v>
      </c>
      <c r="BO490" s="164">
        <f t="shared" si="225"/>
        <v>0</v>
      </c>
      <c r="BP490" t="str">
        <f t="shared" si="226"/>
        <v>かみくぼ ひかる</v>
      </c>
      <c r="BQ490" t="e">
        <f>VLOOKUP(AM490,#REF!,12,0)</f>
        <v>#REF!</v>
      </c>
      <c r="BS490" s="173" t="str">
        <f t="shared" si="227"/>
        <v>Y</v>
      </c>
      <c r="BT490" s="173" t="str">
        <f t="shared" si="227"/>
        <v/>
      </c>
      <c r="BU490" s="173" t="str">
        <f t="shared" si="227"/>
        <v/>
      </c>
      <c r="BV490" s="173" t="str">
        <f t="shared" si="227"/>
        <v/>
      </c>
      <c r="BW490" s="173" t="e">
        <f t="shared" si="228"/>
        <v>#REF!</v>
      </c>
      <c r="BX490" s="173" t="str">
        <f t="shared" si="229"/>
        <v>Y</v>
      </c>
      <c r="BY490" s="174">
        <f t="shared" si="230"/>
        <v>1020782</v>
      </c>
      <c r="BZ490" t="str">
        <f t="shared" si="231"/>
        <v>hikaru.kamikubo@oracle.com</v>
      </c>
      <c r="CA490" s="214">
        <f t="shared" si="232"/>
        <v>43574</v>
      </c>
      <c r="CB490">
        <f t="shared" si="233"/>
        <v>506205</v>
      </c>
      <c r="CC490" t="e">
        <f t="shared" si="234"/>
        <v>#REF!</v>
      </c>
      <c r="CD490" t="e">
        <f t="shared" si="210"/>
        <v>#REF!</v>
      </c>
      <c r="CE490" t="str">
        <f t="shared" si="235"/>
        <v>JPBG  - Oracle Corporation Japan</v>
      </c>
      <c r="CF490" t="str">
        <f t="shared" si="236"/>
        <v/>
      </c>
      <c r="CG490" t="str">
        <f t="shared" si="237"/>
        <v/>
      </c>
    </row>
    <row r="491" spans="1:85">
      <c r="A491" t="s">
        <v>51</v>
      </c>
      <c r="B491">
        <v>5042</v>
      </c>
      <c r="C491" t="s">
        <v>3428</v>
      </c>
      <c r="D491" t="s">
        <v>3429</v>
      </c>
      <c r="E491" t="s">
        <v>54</v>
      </c>
      <c r="F491" t="s">
        <v>2060</v>
      </c>
      <c r="G491" t="s">
        <v>3430</v>
      </c>
      <c r="H491" t="s">
        <v>3430</v>
      </c>
      <c r="I491" t="s">
        <v>55</v>
      </c>
      <c r="J491" t="s">
        <v>2062</v>
      </c>
      <c r="K491" t="s">
        <v>3432</v>
      </c>
      <c r="L491" t="s">
        <v>3432</v>
      </c>
      <c r="M491" s="217">
        <v>506205</v>
      </c>
      <c r="N491" t="s">
        <v>197</v>
      </c>
      <c r="O491" t="s">
        <v>170</v>
      </c>
      <c r="P491" t="str">
        <f t="shared" si="211"/>
        <v>7</v>
      </c>
      <c r="Q491">
        <v>21110</v>
      </c>
      <c r="R491" t="s">
        <v>496</v>
      </c>
      <c r="S491" t="s">
        <v>497</v>
      </c>
      <c r="T491" t="s">
        <v>60</v>
      </c>
      <c r="U491" t="s">
        <v>61</v>
      </c>
      <c r="V491">
        <v>1082126</v>
      </c>
      <c r="W491" t="s">
        <v>2058</v>
      </c>
      <c r="X491" t="s">
        <v>3434</v>
      </c>
      <c r="Y491" s="95">
        <v>38718</v>
      </c>
      <c r="Z491" t="s">
        <v>63</v>
      </c>
      <c r="AA491" t="s">
        <v>118</v>
      </c>
      <c r="AB491" t="s">
        <v>162</v>
      </c>
      <c r="AC491" t="s">
        <v>4655</v>
      </c>
      <c r="AD491" t="s">
        <v>3436</v>
      </c>
      <c r="AE491" t="s">
        <v>67</v>
      </c>
      <c r="AF491" t="s">
        <v>3437</v>
      </c>
      <c r="AG491" t="s">
        <v>3438</v>
      </c>
      <c r="AI491" s="146" t="e">
        <v>#N/A</v>
      </c>
      <c r="AJ491" t="str">
        <f t="shared" si="212"/>
        <v>Active</v>
      </c>
      <c r="AK491">
        <f t="shared" si="213"/>
        <v>5042</v>
      </c>
      <c r="AL491" t="str">
        <f t="shared" si="214"/>
        <v>涌田 将博</v>
      </c>
      <c r="AM491" s="155" t="e">
        <f>+VLOOKUP($AK491,#REF!,3,0)</f>
        <v>#REF!</v>
      </c>
      <c r="AN491" t="e">
        <f t="shared" si="215"/>
        <v>#REF!</v>
      </c>
      <c r="AO491" s="154" t="s">
        <v>54</v>
      </c>
      <c r="AP491" t="e">
        <f>VLOOKUP(AM491,#REF!,2,0)</f>
        <v>#REF!</v>
      </c>
      <c r="AQ491" t="e">
        <f>VLOOKUP(AM491,#REF!,3,0)</f>
        <v>#REF!</v>
      </c>
      <c r="AR491" t="e">
        <f>VLOOKUP(AM491,#REF!,4,0)</f>
        <v>#REF!</v>
      </c>
      <c r="AS491" t="str">
        <f t="shared" si="209"/>
        <v>Oracle Consulting Services</v>
      </c>
      <c r="AT491" t="e">
        <f>VLOOKUP(AM491,#REF!,6,0)</f>
        <v>#REF!</v>
      </c>
      <c r="AU491" t="e">
        <f>VLOOKUP(AM491,#REF!,7,0)</f>
        <v>#REF!</v>
      </c>
      <c r="AV491" t="e">
        <f>VLOOKUP(AM491,#REF!,8,0)</f>
        <v>#REF!</v>
      </c>
      <c r="AW491" s="155">
        <v>506205</v>
      </c>
      <c r="AX491" t="str">
        <f>VLOOKUP($BA491,Jobcodemaster!$A:$J,4,0)</f>
        <v>M3</v>
      </c>
      <c r="AY491" t="str">
        <f>VLOOKUP($BA491,Jobcodemaster!$A:$J,5,0)</f>
        <v>L7</v>
      </c>
      <c r="AZ491" t="str">
        <f t="shared" si="216"/>
        <v>7</v>
      </c>
      <c r="BA491" s="155">
        <f t="shared" si="217"/>
        <v>21110</v>
      </c>
      <c r="BB491" t="str">
        <f>VLOOKUP($BA491,Jobcodemaster!$A:$J,7,0)</f>
        <v>21110.Consulting Practice Manager - M3</v>
      </c>
      <c r="BC491" t="str">
        <f>VLOOKUP($BA491,Jobcodemaster!$A:$J,9,0)</f>
        <v>Consulting Practice Manager</v>
      </c>
      <c r="BD491" t="str">
        <f>VLOOKUP($BA491,Jobcodemaster!$A:$J,2,0)</f>
        <v>Practice</v>
      </c>
      <c r="BE491" t="str">
        <f>VLOOKUP($BA491,Jobcodemaster!$A:$J,3,0)</f>
        <v>B</v>
      </c>
      <c r="BF491" t="e">
        <f>VLOOKUP(AM491,#REF!,14,0)</f>
        <v>#REF!</v>
      </c>
      <c r="BG491" t="e">
        <f>VLOOKUP(AM491,#REF!,15,0)</f>
        <v>#REF!</v>
      </c>
      <c r="BH491" t="str">
        <f t="shared" si="218"/>
        <v>masahiro.wakuda@oracle.com</v>
      </c>
      <c r="BI491" s="95">
        <f t="shared" si="219"/>
        <v>38718</v>
      </c>
      <c r="BJ491" t="str">
        <f t="shared" si="220"/>
        <v>C</v>
      </c>
      <c r="BK491" t="str">
        <f t="shared" si="221"/>
        <v>JP-Tokyo-Akasaka Office</v>
      </c>
      <c r="BL491" t="str">
        <f t="shared" si="222"/>
        <v>ACB</v>
      </c>
      <c r="BM491" t="str">
        <f t="shared" si="223"/>
        <v>ﾜｸﾀﾞ ﾏｻﾋﾛ</v>
      </c>
      <c r="BN491" t="str">
        <f t="shared" si="224"/>
        <v>Masahiro Wakuda</v>
      </c>
      <c r="BO491" s="164" t="str">
        <f t="shared" si="225"/>
        <v>Y</v>
      </c>
      <c r="BP491" t="str">
        <f t="shared" si="226"/>
        <v>わくだ まさひろ</v>
      </c>
      <c r="BQ491" t="e">
        <f>VLOOKUP(AM491,#REF!,12,0)</f>
        <v>#REF!</v>
      </c>
      <c r="BS491" s="173" t="str">
        <f t="shared" si="227"/>
        <v/>
      </c>
      <c r="BT491" s="173" t="str">
        <f t="shared" si="227"/>
        <v/>
      </c>
      <c r="BU491" s="173" t="str">
        <f t="shared" si="227"/>
        <v/>
      </c>
      <c r="BV491" s="173" t="str">
        <f t="shared" si="227"/>
        <v/>
      </c>
      <c r="BW491" s="173" t="e">
        <f t="shared" si="228"/>
        <v>#REF!</v>
      </c>
      <c r="BX491" s="173" t="str">
        <f t="shared" si="229"/>
        <v/>
      </c>
      <c r="BY491" s="174" t="str">
        <f t="shared" si="230"/>
        <v/>
      </c>
      <c r="BZ491" t="str">
        <f t="shared" si="231"/>
        <v/>
      </c>
      <c r="CA491" s="214" t="str">
        <f t="shared" si="232"/>
        <v/>
      </c>
      <c r="CB491" t="str">
        <f t="shared" si="233"/>
        <v/>
      </c>
      <c r="CC491" t="e">
        <f t="shared" si="234"/>
        <v>#REF!</v>
      </c>
      <c r="CD491" t="e">
        <f t="shared" si="210"/>
        <v>#REF!</v>
      </c>
      <c r="CE491" t="str">
        <f t="shared" si="235"/>
        <v/>
      </c>
      <c r="CF491" t="str">
        <f t="shared" si="236"/>
        <v/>
      </c>
      <c r="CG491" t="str">
        <f t="shared" si="237"/>
        <v/>
      </c>
    </row>
    <row r="492" spans="1:85">
      <c r="A492" t="s">
        <v>51</v>
      </c>
      <c r="B492">
        <v>3641</v>
      </c>
      <c r="C492" t="s">
        <v>3440</v>
      </c>
      <c r="D492" t="s">
        <v>3429</v>
      </c>
      <c r="E492" t="s">
        <v>54</v>
      </c>
      <c r="F492" t="s">
        <v>2060</v>
      </c>
      <c r="G492" t="s">
        <v>3430</v>
      </c>
      <c r="H492" t="s">
        <v>3430</v>
      </c>
      <c r="I492" t="s">
        <v>55</v>
      </c>
      <c r="J492" t="s">
        <v>2062</v>
      </c>
      <c r="K492" t="s">
        <v>3432</v>
      </c>
      <c r="L492" t="s">
        <v>3432</v>
      </c>
      <c r="M492" s="217">
        <v>506205</v>
      </c>
      <c r="N492" t="s">
        <v>123</v>
      </c>
      <c r="O492" t="s">
        <v>158</v>
      </c>
      <c r="P492" t="str">
        <f t="shared" si="211"/>
        <v>6</v>
      </c>
      <c r="Q492">
        <v>12609</v>
      </c>
      <c r="R492" t="s">
        <v>632</v>
      </c>
      <c r="S492" t="s">
        <v>633</v>
      </c>
      <c r="T492" t="s">
        <v>619</v>
      </c>
      <c r="U492" t="s">
        <v>61</v>
      </c>
      <c r="V492">
        <v>5042</v>
      </c>
      <c r="W492" t="s">
        <v>3428</v>
      </c>
      <c r="X492" t="s">
        <v>3441</v>
      </c>
      <c r="Y492" s="95">
        <v>39494</v>
      </c>
      <c r="Z492" t="s">
        <v>63</v>
      </c>
      <c r="AA492" t="s">
        <v>3442</v>
      </c>
      <c r="AB492" t="s">
        <v>3443</v>
      </c>
      <c r="AC492" t="s">
        <v>4656</v>
      </c>
      <c r="AD492" t="s">
        <v>3445</v>
      </c>
      <c r="AF492" t="s">
        <v>3446</v>
      </c>
      <c r="AG492" t="s">
        <v>3438</v>
      </c>
      <c r="AI492" s="146" t="e">
        <v>#N/A</v>
      </c>
      <c r="AJ492" t="str">
        <f t="shared" si="212"/>
        <v>Active</v>
      </c>
      <c r="AK492">
        <f t="shared" si="213"/>
        <v>3641</v>
      </c>
      <c r="AL492" t="str">
        <f t="shared" si="214"/>
        <v>山本 耕生</v>
      </c>
      <c r="AM492" s="155" t="e">
        <f>+VLOOKUP($AK492,#REF!,3,0)</f>
        <v>#REF!</v>
      </c>
      <c r="AN492" t="e">
        <f t="shared" si="215"/>
        <v>#REF!</v>
      </c>
      <c r="AO492" s="154" t="s">
        <v>54</v>
      </c>
      <c r="AP492" t="e">
        <f>VLOOKUP(AM492,#REF!,2,0)</f>
        <v>#REF!</v>
      </c>
      <c r="AQ492" t="e">
        <f>VLOOKUP(AM492,#REF!,3,0)</f>
        <v>#REF!</v>
      </c>
      <c r="AR492" t="e">
        <f>VLOOKUP(AM492,#REF!,4,0)</f>
        <v>#REF!</v>
      </c>
      <c r="AS492" t="str">
        <f t="shared" si="209"/>
        <v>Oracle Consulting Services</v>
      </c>
      <c r="AT492" t="e">
        <f>VLOOKUP(AM492,#REF!,6,0)</f>
        <v>#REF!</v>
      </c>
      <c r="AU492" t="e">
        <f>VLOOKUP(AM492,#REF!,7,0)</f>
        <v>#REF!</v>
      </c>
      <c r="AV492" t="e">
        <f>VLOOKUP(AM492,#REF!,8,0)</f>
        <v>#REF!</v>
      </c>
      <c r="AW492" s="155">
        <v>506205</v>
      </c>
      <c r="AX492" t="str">
        <f>VLOOKUP($BA492,Jobcodemaster!$A:$J,4,0)</f>
        <v>IC3</v>
      </c>
      <c r="AY492" t="str">
        <f>VLOOKUP($BA492,Jobcodemaster!$A:$J,5,0)</f>
        <v>L6</v>
      </c>
      <c r="AZ492" t="str">
        <f t="shared" si="216"/>
        <v>6</v>
      </c>
      <c r="BA492" s="155">
        <f t="shared" si="217"/>
        <v>12609</v>
      </c>
      <c r="BB492" t="str">
        <f>VLOOKUP($BA492,Jobcodemaster!$A:$J,7,0)</f>
        <v>12609.Consulting Project Senior Principal - IC3</v>
      </c>
      <c r="BC492" t="str">
        <f>VLOOKUP($BA492,Jobcodemaster!$A:$J,9,0)</f>
        <v>Consulting Project Senior Principal Consultant</v>
      </c>
      <c r="BD492" t="str">
        <f>VLOOKUP($BA492,Jobcodemaster!$A:$J,2,0)</f>
        <v>Project</v>
      </c>
      <c r="BE492" t="str">
        <f>VLOOKUP($BA492,Jobcodemaster!$A:$J,3,0)</f>
        <v>B</v>
      </c>
      <c r="BF492" t="e">
        <f>VLOOKUP(AM492,#REF!,14,0)</f>
        <v>#REF!</v>
      </c>
      <c r="BG492" t="e">
        <f>VLOOKUP(AM492,#REF!,15,0)</f>
        <v>#REF!</v>
      </c>
      <c r="BH492" t="str">
        <f t="shared" si="218"/>
        <v>kosei.yamamoto@oracle.com</v>
      </c>
      <c r="BI492" s="95">
        <f t="shared" si="219"/>
        <v>39494</v>
      </c>
      <c r="BJ492" t="str">
        <f t="shared" si="220"/>
        <v>C</v>
      </c>
      <c r="BK492" t="str">
        <f t="shared" si="221"/>
        <v>JP-Toyota</v>
      </c>
      <c r="BL492" t="str">
        <f t="shared" si="222"/>
        <v>Toyota</v>
      </c>
      <c r="BM492" t="str">
        <f t="shared" si="223"/>
        <v>ﾔﾏﾓﾄ ｺｳｾｲ</v>
      </c>
      <c r="BN492" t="str">
        <f t="shared" si="224"/>
        <v>Kosei Yamamoto</v>
      </c>
      <c r="BO492" s="164">
        <f t="shared" si="225"/>
        <v>0</v>
      </c>
      <c r="BP492" t="str">
        <f t="shared" si="226"/>
        <v>やまもと こうせい</v>
      </c>
      <c r="BQ492" t="e">
        <f>VLOOKUP(AM492,#REF!,12,0)</f>
        <v>#REF!</v>
      </c>
      <c r="BS492" s="173" t="str">
        <f t="shared" si="227"/>
        <v/>
      </c>
      <c r="BT492" s="173" t="str">
        <f t="shared" si="227"/>
        <v/>
      </c>
      <c r="BU492" s="173" t="str">
        <f t="shared" si="227"/>
        <v/>
      </c>
      <c r="BV492" s="173" t="str">
        <f t="shared" si="227"/>
        <v/>
      </c>
      <c r="BW492" s="173" t="e">
        <f t="shared" si="228"/>
        <v>#REF!</v>
      </c>
      <c r="BX492" s="173" t="str">
        <f t="shared" si="229"/>
        <v/>
      </c>
      <c r="BY492" s="174" t="str">
        <f t="shared" si="230"/>
        <v/>
      </c>
      <c r="BZ492" t="str">
        <f t="shared" si="231"/>
        <v/>
      </c>
      <c r="CA492" s="214" t="str">
        <f t="shared" si="232"/>
        <v/>
      </c>
      <c r="CB492" t="str">
        <f t="shared" si="233"/>
        <v/>
      </c>
      <c r="CC492" t="e">
        <f t="shared" si="234"/>
        <v>#REF!</v>
      </c>
      <c r="CD492" t="e">
        <f t="shared" si="210"/>
        <v>#REF!</v>
      </c>
      <c r="CE492" t="str">
        <f t="shared" si="235"/>
        <v/>
      </c>
      <c r="CF492" t="str">
        <f t="shared" si="236"/>
        <v/>
      </c>
      <c r="CG492" t="str">
        <f t="shared" si="237"/>
        <v/>
      </c>
    </row>
    <row r="493" spans="1:85">
      <c r="A493" t="s">
        <v>51</v>
      </c>
      <c r="B493">
        <v>4486</v>
      </c>
      <c r="C493" t="s">
        <v>3448</v>
      </c>
      <c r="D493" t="s">
        <v>3429</v>
      </c>
      <c r="E493" t="s">
        <v>54</v>
      </c>
      <c r="F493" t="s">
        <v>2060</v>
      </c>
      <c r="G493" t="s">
        <v>3430</v>
      </c>
      <c r="H493" t="s">
        <v>3430</v>
      </c>
      <c r="I493" t="s">
        <v>55</v>
      </c>
      <c r="J493" t="s">
        <v>2062</v>
      </c>
      <c r="K493" t="s">
        <v>3432</v>
      </c>
      <c r="L493" t="s">
        <v>3432</v>
      </c>
      <c r="M493" s="217">
        <v>506205</v>
      </c>
      <c r="N493" t="s">
        <v>123</v>
      </c>
      <c r="O493" t="s">
        <v>158</v>
      </c>
      <c r="P493" t="str">
        <f t="shared" si="211"/>
        <v>6</v>
      </c>
      <c r="Q493">
        <v>12609</v>
      </c>
      <c r="R493" t="s">
        <v>632</v>
      </c>
      <c r="S493" t="s">
        <v>633</v>
      </c>
      <c r="T493" t="s">
        <v>619</v>
      </c>
      <c r="U493" t="s">
        <v>61</v>
      </c>
      <c r="V493">
        <v>5042</v>
      </c>
      <c r="W493" t="s">
        <v>3428</v>
      </c>
      <c r="X493" t="s">
        <v>3449</v>
      </c>
      <c r="Y493" s="95">
        <v>40969</v>
      </c>
      <c r="Z493" t="s">
        <v>63</v>
      </c>
      <c r="AA493" t="s">
        <v>3442</v>
      </c>
      <c r="AB493" t="s">
        <v>3443</v>
      </c>
      <c r="AC493" t="s">
        <v>4657</v>
      </c>
      <c r="AD493" t="s">
        <v>3451</v>
      </c>
      <c r="AF493" t="s">
        <v>3452</v>
      </c>
      <c r="AG493" t="s">
        <v>3438</v>
      </c>
      <c r="AI493" s="146" t="e">
        <v>#N/A</v>
      </c>
      <c r="AJ493" t="str">
        <f t="shared" si="212"/>
        <v>Active</v>
      </c>
      <c r="AK493">
        <f t="shared" si="213"/>
        <v>4486</v>
      </c>
      <c r="AL493" t="str">
        <f t="shared" si="214"/>
        <v>木村 暢介</v>
      </c>
      <c r="AM493" s="155" t="e">
        <f>+VLOOKUP($AK493,#REF!,3,0)</f>
        <v>#REF!</v>
      </c>
      <c r="AN493" t="e">
        <f t="shared" si="215"/>
        <v>#REF!</v>
      </c>
      <c r="AO493" s="154" t="s">
        <v>54</v>
      </c>
      <c r="AP493" t="e">
        <f>VLOOKUP(AM493,#REF!,2,0)</f>
        <v>#REF!</v>
      </c>
      <c r="AQ493" t="e">
        <f>VLOOKUP(AM493,#REF!,3,0)</f>
        <v>#REF!</v>
      </c>
      <c r="AR493" t="e">
        <f>VLOOKUP(AM493,#REF!,4,0)</f>
        <v>#REF!</v>
      </c>
      <c r="AS493" t="str">
        <f t="shared" si="209"/>
        <v>Oracle Consulting Services</v>
      </c>
      <c r="AT493" t="e">
        <f>VLOOKUP(AM493,#REF!,6,0)</f>
        <v>#REF!</v>
      </c>
      <c r="AU493" t="e">
        <f>VLOOKUP(AM493,#REF!,7,0)</f>
        <v>#REF!</v>
      </c>
      <c r="AV493" t="e">
        <f>VLOOKUP(AM493,#REF!,8,0)</f>
        <v>#REF!</v>
      </c>
      <c r="AW493" s="155">
        <v>506205</v>
      </c>
      <c r="AX493" t="str">
        <f>VLOOKUP($BA493,Jobcodemaster!$A:$J,4,0)</f>
        <v>IC3</v>
      </c>
      <c r="AY493" t="str">
        <f>VLOOKUP($BA493,Jobcodemaster!$A:$J,5,0)</f>
        <v>L6</v>
      </c>
      <c r="AZ493" t="str">
        <f t="shared" si="216"/>
        <v>6</v>
      </c>
      <c r="BA493" s="155">
        <f t="shared" si="217"/>
        <v>12609</v>
      </c>
      <c r="BB493" t="str">
        <f>VLOOKUP($BA493,Jobcodemaster!$A:$J,7,0)</f>
        <v>12609.Consulting Project Senior Principal - IC3</v>
      </c>
      <c r="BC493" t="str">
        <f>VLOOKUP($BA493,Jobcodemaster!$A:$J,9,0)</f>
        <v>Consulting Project Senior Principal Consultant</v>
      </c>
      <c r="BD493" t="str">
        <f>VLOOKUP($BA493,Jobcodemaster!$A:$J,2,0)</f>
        <v>Project</v>
      </c>
      <c r="BE493" t="str">
        <f>VLOOKUP($BA493,Jobcodemaster!$A:$J,3,0)</f>
        <v>B</v>
      </c>
      <c r="BF493" t="e">
        <f>VLOOKUP(AM493,#REF!,14,0)</f>
        <v>#REF!</v>
      </c>
      <c r="BG493" t="e">
        <f>VLOOKUP(AM493,#REF!,15,0)</f>
        <v>#REF!</v>
      </c>
      <c r="BH493" t="str">
        <f t="shared" si="218"/>
        <v>masayuki.kimura@oracle.com</v>
      </c>
      <c r="BI493" s="95">
        <f t="shared" si="219"/>
        <v>40969</v>
      </c>
      <c r="BJ493" t="str">
        <f t="shared" si="220"/>
        <v>C</v>
      </c>
      <c r="BK493" t="str">
        <f t="shared" si="221"/>
        <v>JP-Toyota</v>
      </c>
      <c r="BL493" t="str">
        <f t="shared" si="222"/>
        <v>Toyota</v>
      </c>
      <c r="BM493" t="str">
        <f t="shared" si="223"/>
        <v>ｷﾑﾗ ﾏｻﾕｷ</v>
      </c>
      <c r="BN493" t="str">
        <f t="shared" si="224"/>
        <v>Masayuki Kimura</v>
      </c>
      <c r="BO493" s="164">
        <f t="shared" si="225"/>
        <v>0</v>
      </c>
      <c r="BP493" t="str">
        <f t="shared" si="226"/>
        <v>きむら まさゆき</v>
      </c>
      <c r="BQ493" t="e">
        <f>VLOOKUP(AM493,#REF!,12,0)</f>
        <v>#REF!</v>
      </c>
      <c r="BS493" s="173" t="str">
        <f t="shared" si="227"/>
        <v/>
      </c>
      <c r="BT493" s="173" t="str">
        <f t="shared" si="227"/>
        <v/>
      </c>
      <c r="BU493" s="173" t="str">
        <f t="shared" si="227"/>
        <v/>
      </c>
      <c r="BV493" s="173" t="str">
        <f t="shared" si="227"/>
        <v/>
      </c>
      <c r="BW493" s="173" t="e">
        <f t="shared" si="228"/>
        <v>#REF!</v>
      </c>
      <c r="BX493" s="173" t="str">
        <f t="shared" si="229"/>
        <v/>
      </c>
      <c r="BY493" s="174" t="str">
        <f t="shared" si="230"/>
        <v/>
      </c>
      <c r="BZ493" t="str">
        <f t="shared" si="231"/>
        <v/>
      </c>
      <c r="CA493" s="214" t="str">
        <f t="shared" si="232"/>
        <v/>
      </c>
      <c r="CB493" t="str">
        <f t="shared" si="233"/>
        <v/>
      </c>
      <c r="CC493" t="e">
        <f t="shared" si="234"/>
        <v>#REF!</v>
      </c>
      <c r="CD493" t="e">
        <f t="shared" si="210"/>
        <v>#REF!</v>
      </c>
      <c r="CE493" t="str">
        <f t="shared" si="235"/>
        <v/>
      </c>
      <c r="CF493" t="str">
        <f t="shared" si="236"/>
        <v/>
      </c>
      <c r="CG493" t="str">
        <f t="shared" si="237"/>
        <v/>
      </c>
    </row>
    <row r="494" spans="1:85">
      <c r="A494" t="s">
        <v>51</v>
      </c>
      <c r="B494">
        <v>4639</v>
      </c>
      <c r="C494" t="s">
        <v>3454</v>
      </c>
      <c r="D494" t="s">
        <v>3429</v>
      </c>
      <c r="E494" t="s">
        <v>54</v>
      </c>
      <c r="F494" t="s">
        <v>2060</v>
      </c>
      <c r="G494" t="s">
        <v>3430</v>
      </c>
      <c r="H494" t="s">
        <v>3430</v>
      </c>
      <c r="I494" t="s">
        <v>55</v>
      </c>
      <c r="J494" t="s">
        <v>2062</v>
      </c>
      <c r="K494" t="s">
        <v>3432</v>
      </c>
      <c r="L494" t="s">
        <v>3432</v>
      </c>
      <c r="M494" s="217">
        <v>506205</v>
      </c>
      <c r="N494" t="s">
        <v>123</v>
      </c>
      <c r="O494" t="s">
        <v>124</v>
      </c>
      <c r="P494" t="str">
        <f t="shared" si="211"/>
        <v>5</v>
      </c>
      <c r="Q494">
        <v>20515</v>
      </c>
      <c r="R494" t="s">
        <v>432</v>
      </c>
      <c r="S494" t="s">
        <v>433</v>
      </c>
      <c r="T494" t="s">
        <v>368</v>
      </c>
      <c r="U494" t="s">
        <v>61</v>
      </c>
      <c r="V494">
        <v>5042</v>
      </c>
      <c r="W494" t="s">
        <v>3428</v>
      </c>
      <c r="X494" t="s">
        <v>3455</v>
      </c>
      <c r="Y494" s="95">
        <v>41228</v>
      </c>
      <c r="Z494" t="s">
        <v>63</v>
      </c>
      <c r="AA494" t="s">
        <v>118</v>
      </c>
      <c r="AB494" t="s">
        <v>162</v>
      </c>
      <c r="AC494" t="s">
        <v>4658</v>
      </c>
      <c r="AD494" t="s">
        <v>3457</v>
      </c>
      <c r="AF494" t="s">
        <v>3458</v>
      </c>
      <c r="AG494" t="s">
        <v>3438</v>
      </c>
      <c r="AI494" s="146" t="e">
        <v>#N/A</v>
      </c>
      <c r="AJ494" t="str">
        <f t="shared" si="212"/>
        <v>Active</v>
      </c>
      <c r="AK494">
        <f t="shared" si="213"/>
        <v>4639</v>
      </c>
      <c r="AL494" t="str">
        <f t="shared" si="214"/>
        <v>井上 謙吾</v>
      </c>
      <c r="AM494" s="155" t="e">
        <f>+VLOOKUP($AK494,#REF!,3,0)</f>
        <v>#REF!</v>
      </c>
      <c r="AN494" t="e">
        <f t="shared" si="215"/>
        <v>#REF!</v>
      </c>
      <c r="AO494" s="154" t="s">
        <v>54</v>
      </c>
      <c r="AP494" t="e">
        <f>VLOOKUP(AM494,#REF!,2,0)</f>
        <v>#REF!</v>
      </c>
      <c r="AQ494" t="e">
        <f>VLOOKUP(AM494,#REF!,3,0)</f>
        <v>#REF!</v>
      </c>
      <c r="AR494" t="e">
        <f>VLOOKUP(AM494,#REF!,4,0)</f>
        <v>#REF!</v>
      </c>
      <c r="AS494" t="str">
        <f t="shared" si="209"/>
        <v>Oracle Consulting Services</v>
      </c>
      <c r="AT494" t="e">
        <f>VLOOKUP(AM494,#REF!,6,0)</f>
        <v>#REF!</v>
      </c>
      <c r="AU494" t="e">
        <f>VLOOKUP(AM494,#REF!,7,0)</f>
        <v>#REF!</v>
      </c>
      <c r="AV494" t="e">
        <f>VLOOKUP(AM494,#REF!,8,0)</f>
        <v>#REF!</v>
      </c>
      <c r="AW494" s="155">
        <v>506205</v>
      </c>
      <c r="AX494" t="str">
        <f>VLOOKUP($BA494,Jobcodemaster!$A:$J,4,0)</f>
        <v>IC3</v>
      </c>
      <c r="AY494" t="str">
        <f>VLOOKUP($BA494,Jobcodemaster!$A:$J,5,0)</f>
        <v>L5</v>
      </c>
      <c r="AZ494" t="str">
        <f t="shared" si="216"/>
        <v>5</v>
      </c>
      <c r="BA494" s="155">
        <f t="shared" si="217"/>
        <v>20515</v>
      </c>
      <c r="BB494" t="str">
        <f>VLOOKUP($BA494,Jobcodemaster!$A:$J,7,0)</f>
        <v>20515.Principal Consultant - IC3</v>
      </c>
      <c r="BC494" t="str">
        <f>VLOOKUP($BA494,Jobcodemaster!$A:$J,9,0)</f>
        <v>Principal Consultant</v>
      </c>
      <c r="BD494" t="str">
        <f>VLOOKUP($BA494,Jobcodemaster!$A:$J,2,0)</f>
        <v>Delivery</v>
      </c>
      <c r="BE494" t="str">
        <f>VLOOKUP($BA494,Jobcodemaster!$A:$J,3,0)</f>
        <v>B</v>
      </c>
      <c r="BF494" t="e">
        <f>VLOOKUP(AM494,#REF!,14,0)</f>
        <v>#REF!</v>
      </c>
      <c r="BG494" t="e">
        <f>VLOOKUP(AM494,#REF!,15,0)</f>
        <v>#REF!</v>
      </c>
      <c r="BH494" t="str">
        <f t="shared" si="218"/>
        <v>kengo.x.inoue@oracle.com</v>
      </c>
      <c r="BI494" s="95">
        <f t="shared" si="219"/>
        <v>41228</v>
      </c>
      <c r="BJ494" t="str">
        <f t="shared" si="220"/>
        <v>C</v>
      </c>
      <c r="BK494" t="str">
        <f t="shared" si="221"/>
        <v>JP-Tokyo-Akasaka Office</v>
      </c>
      <c r="BL494" t="str">
        <f t="shared" si="222"/>
        <v>ACB</v>
      </c>
      <c r="BM494" t="str">
        <f t="shared" si="223"/>
        <v>ｲﾉｳｴ ｹﾝｺﾞ</v>
      </c>
      <c r="BN494" t="str">
        <f t="shared" si="224"/>
        <v>Kengo Inoue</v>
      </c>
      <c r="BO494" s="164">
        <f t="shared" si="225"/>
        <v>0</v>
      </c>
      <c r="BP494" t="str">
        <f t="shared" si="226"/>
        <v>いのうえ けんご</v>
      </c>
      <c r="BQ494" t="e">
        <f>VLOOKUP(AM494,#REF!,12,0)</f>
        <v>#REF!</v>
      </c>
      <c r="BS494" s="173" t="str">
        <f t="shared" si="227"/>
        <v/>
      </c>
      <c r="BT494" s="173" t="str">
        <f t="shared" si="227"/>
        <v/>
      </c>
      <c r="BU494" s="173" t="str">
        <f t="shared" si="227"/>
        <v/>
      </c>
      <c r="BV494" s="173" t="str">
        <f t="shared" si="227"/>
        <v/>
      </c>
      <c r="BW494" s="173" t="e">
        <f t="shared" si="228"/>
        <v>#REF!</v>
      </c>
      <c r="BX494" s="173" t="str">
        <f t="shared" si="229"/>
        <v/>
      </c>
      <c r="BY494" s="174" t="str">
        <f t="shared" si="230"/>
        <v/>
      </c>
      <c r="BZ494" t="str">
        <f t="shared" si="231"/>
        <v/>
      </c>
      <c r="CA494" s="214" t="str">
        <f t="shared" si="232"/>
        <v/>
      </c>
      <c r="CB494" t="str">
        <f t="shared" si="233"/>
        <v/>
      </c>
      <c r="CC494" t="e">
        <f t="shared" si="234"/>
        <v>#REF!</v>
      </c>
      <c r="CD494" t="e">
        <f t="shared" si="210"/>
        <v>#REF!</v>
      </c>
      <c r="CE494" t="str">
        <f t="shared" si="235"/>
        <v/>
      </c>
      <c r="CF494" t="str">
        <f t="shared" si="236"/>
        <v/>
      </c>
      <c r="CG494" t="str">
        <f t="shared" si="237"/>
        <v/>
      </c>
    </row>
    <row r="495" spans="1:85">
      <c r="A495" t="s">
        <v>51</v>
      </c>
      <c r="B495">
        <v>5148</v>
      </c>
      <c r="C495" t="s">
        <v>3460</v>
      </c>
      <c r="D495" t="s">
        <v>3429</v>
      </c>
      <c r="E495" t="s">
        <v>54</v>
      </c>
      <c r="F495" t="s">
        <v>2060</v>
      </c>
      <c r="G495" t="s">
        <v>3430</v>
      </c>
      <c r="H495" t="s">
        <v>3430</v>
      </c>
      <c r="I495" t="s">
        <v>55</v>
      </c>
      <c r="J495" t="s">
        <v>2062</v>
      </c>
      <c r="K495" t="s">
        <v>3432</v>
      </c>
      <c r="L495" t="s">
        <v>3432</v>
      </c>
      <c r="M495" s="217">
        <v>506205</v>
      </c>
      <c r="N495" t="s">
        <v>123</v>
      </c>
      <c r="O495" t="s">
        <v>124</v>
      </c>
      <c r="P495" t="str">
        <f t="shared" si="211"/>
        <v>5</v>
      </c>
      <c r="Q495">
        <v>20515</v>
      </c>
      <c r="R495" t="s">
        <v>432</v>
      </c>
      <c r="S495" t="s">
        <v>433</v>
      </c>
      <c r="T495" t="s">
        <v>368</v>
      </c>
      <c r="U495" t="s">
        <v>61</v>
      </c>
      <c r="V495">
        <v>5042</v>
      </c>
      <c r="W495" t="s">
        <v>3428</v>
      </c>
      <c r="X495" t="s">
        <v>3461</v>
      </c>
      <c r="Y495" s="95">
        <v>38718</v>
      </c>
      <c r="Z495" t="s">
        <v>63</v>
      </c>
      <c r="AA495" t="s">
        <v>118</v>
      </c>
      <c r="AB495" t="s">
        <v>162</v>
      </c>
      <c r="AC495" t="s">
        <v>4659</v>
      </c>
      <c r="AD495" t="s">
        <v>3463</v>
      </c>
      <c r="AF495" t="s">
        <v>3464</v>
      </c>
      <c r="AG495" t="s">
        <v>3438</v>
      </c>
      <c r="AI495" s="146" t="e">
        <v>#N/A</v>
      </c>
      <c r="AJ495" t="str">
        <f t="shared" si="212"/>
        <v>Active</v>
      </c>
      <c r="AK495">
        <f t="shared" si="213"/>
        <v>5148</v>
      </c>
      <c r="AL495" t="str">
        <f t="shared" si="214"/>
        <v>出水 浩太朗</v>
      </c>
      <c r="AM495" s="155" t="e">
        <f>+VLOOKUP($AK495,#REF!,3,0)</f>
        <v>#REF!</v>
      </c>
      <c r="AN495" t="e">
        <f t="shared" si="215"/>
        <v>#REF!</v>
      </c>
      <c r="AO495" s="154" t="s">
        <v>54</v>
      </c>
      <c r="AP495" t="e">
        <f>VLOOKUP(AM495,#REF!,2,0)</f>
        <v>#REF!</v>
      </c>
      <c r="AQ495" t="e">
        <f>VLOOKUP(AM495,#REF!,3,0)</f>
        <v>#REF!</v>
      </c>
      <c r="AR495" t="e">
        <f>VLOOKUP(AM495,#REF!,4,0)</f>
        <v>#REF!</v>
      </c>
      <c r="AS495" t="str">
        <f t="shared" si="209"/>
        <v>Oracle Consulting Services</v>
      </c>
      <c r="AT495" t="e">
        <f>VLOOKUP(AM495,#REF!,6,0)</f>
        <v>#REF!</v>
      </c>
      <c r="AU495" t="e">
        <f>VLOOKUP(AM495,#REF!,7,0)</f>
        <v>#REF!</v>
      </c>
      <c r="AV495" t="e">
        <f>VLOOKUP(AM495,#REF!,8,0)</f>
        <v>#REF!</v>
      </c>
      <c r="AW495" s="155">
        <v>506205</v>
      </c>
      <c r="AX495" t="str">
        <f>VLOOKUP($BA495,Jobcodemaster!$A:$J,4,0)</f>
        <v>IC3</v>
      </c>
      <c r="AY495" t="str">
        <f>VLOOKUP($BA495,Jobcodemaster!$A:$J,5,0)</f>
        <v>L5</v>
      </c>
      <c r="AZ495" t="str">
        <f t="shared" si="216"/>
        <v>5</v>
      </c>
      <c r="BA495" s="155">
        <f t="shared" si="217"/>
        <v>20515</v>
      </c>
      <c r="BB495" t="str">
        <f>VLOOKUP($BA495,Jobcodemaster!$A:$J,7,0)</f>
        <v>20515.Principal Consultant - IC3</v>
      </c>
      <c r="BC495" t="str">
        <f>VLOOKUP($BA495,Jobcodemaster!$A:$J,9,0)</f>
        <v>Principal Consultant</v>
      </c>
      <c r="BD495" t="str">
        <f>VLOOKUP($BA495,Jobcodemaster!$A:$J,2,0)</f>
        <v>Delivery</v>
      </c>
      <c r="BE495" t="str">
        <f>VLOOKUP($BA495,Jobcodemaster!$A:$J,3,0)</f>
        <v>B</v>
      </c>
      <c r="BF495" t="e">
        <f>VLOOKUP(AM495,#REF!,14,0)</f>
        <v>#REF!</v>
      </c>
      <c r="BG495" t="e">
        <f>VLOOKUP(AM495,#REF!,15,0)</f>
        <v>#REF!</v>
      </c>
      <c r="BH495" t="str">
        <f t="shared" si="218"/>
        <v>kotaro.izumi@oracle.com</v>
      </c>
      <c r="BI495" s="95">
        <f t="shared" si="219"/>
        <v>38718</v>
      </c>
      <c r="BJ495" t="str">
        <f t="shared" si="220"/>
        <v>C</v>
      </c>
      <c r="BK495" t="str">
        <f t="shared" si="221"/>
        <v>JP-Tokyo-Akasaka Office</v>
      </c>
      <c r="BL495" t="str">
        <f t="shared" si="222"/>
        <v>ACB</v>
      </c>
      <c r="BM495" t="str">
        <f t="shared" si="223"/>
        <v>ｲｽﾞﾐ ｺｳﾀﾛｳ</v>
      </c>
      <c r="BN495" t="str">
        <f t="shared" si="224"/>
        <v>Kotaro Izumi</v>
      </c>
      <c r="BO495" s="164">
        <f t="shared" si="225"/>
        <v>0</v>
      </c>
      <c r="BP495" t="str">
        <f t="shared" si="226"/>
        <v>いずみ こうたろう</v>
      </c>
      <c r="BQ495" t="e">
        <f>VLOOKUP(AM495,#REF!,12,0)</f>
        <v>#REF!</v>
      </c>
      <c r="BS495" s="173" t="str">
        <f t="shared" si="227"/>
        <v/>
      </c>
      <c r="BT495" s="173" t="str">
        <f t="shared" si="227"/>
        <v/>
      </c>
      <c r="BU495" s="173" t="str">
        <f t="shared" si="227"/>
        <v/>
      </c>
      <c r="BV495" s="173" t="str">
        <f t="shared" si="227"/>
        <v/>
      </c>
      <c r="BW495" s="173" t="e">
        <f t="shared" si="228"/>
        <v>#REF!</v>
      </c>
      <c r="BX495" s="173" t="str">
        <f t="shared" si="229"/>
        <v/>
      </c>
      <c r="BY495" s="174" t="str">
        <f t="shared" si="230"/>
        <v/>
      </c>
      <c r="BZ495" t="str">
        <f t="shared" si="231"/>
        <v/>
      </c>
      <c r="CA495" s="214" t="str">
        <f t="shared" si="232"/>
        <v/>
      </c>
      <c r="CB495" t="str">
        <f t="shared" si="233"/>
        <v/>
      </c>
      <c r="CC495" t="e">
        <f t="shared" si="234"/>
        <v>#REF!</v>
      </c>
      <c r="CD495" t="e">
        <f t="shared" si="210"/>
        <v>#REF!</v>
      </c>
      <c r="CE495" t="str">
        <f t="shared" si="235"/>
        <v/>
      </c>
      <c r="CF495" t="str">
        <f t="shared" si="236"/>
        <v/>
      </c>
      <c r="CG495" t="str">
        <f t="shared" si="237"/>
        <v/>
      </c>
    </row>
    <row r="496" spans="1:85">
      <c r="A496" t="s">
        <v>51</v>
      </c>
      <c r="B496">
        <v>5162</v>
      </c>
      <c r="C496" t="s">
        <v>3466</v>
      </c>
      <c r="D496" t="s">
        <v>3429</v>
      </c>
      <c r="E496" t="s">
        <v>54</v>
      </c>
      <c r="F496" t="s">
        <v>2060</v>
      </c>
      <c r="G496" t="s">
        <v>3430</v>
      </c>
      <c r="H496" t="s">
        <v>3430</v>
      </c>
      <c r="I496" t="s">
        <v>55</v>
      </c>
      <c r="J496" t="s">
        <v>2062</v>
      </c>
      <c r="K496" t="s">
        <v>3432</v>
      </c>
      <c r="L496" t="s">
        <v>3432</v>
      </c>
      <c r="M496" s="217">
        <v>506205</v>
      </c>
      <c r="N496" t="s">
        <v>123</v>
      </c>
      <c r="O496" t="s">
        <v>124</v>
      </c>
      <c r="P496" t="str">
        <f t="shared" si="211"/>
        <v>5</v>
      </c>
      <c r="Q496">
        <v>20515</v>
      </c>
      <c r="R496" t="s">
        <v>432</v>
      </c>
      <c r="S496" t="s">
        <v>433</v>
      </c>
      <c r="T496" t="s">
        <v>368</v>
      </c>
      <c r="U496" t="s">
        <v>61</v>
      </c>
      <c r="V496">
        <v>5042</v>
      </c>
      <c r="W496" t="s">
        <v>3428</v>
      </c>
      <c r="X496" t="s">
        <v>3467</v>
      </c>
      <c r="Y496" s="95">
        <v>38718</v>
      </c>
      <c r="Z496" t="s">
        <v>63</v>
      </c>
      <c r="AA496" t="s">
        <v>118</v>
      </c>
      <c r="AB496" t="s">
        <v>162</v>
      </c>
      <c r="AC496" t="s">
        <v>4660</v>
      </c>
      <c r="AD496" t="s">
        <v>3469</v>
      </c>
      <c r="AF496" t="s">
        <v>3470</v>
      </c>
      <c r="AG496" t="s">
        <v>3438</v>
      </c>
      <c r="AI496" s="146" t="e">
        <v>#N/A</v>
      </c>
      <c r="AJ496" t="str">
        <f t="shared" si="212"/>
        <v>Active</v>
      </c>
      <c r="AK496">
        <f t="shared" si="213"/>
        <v>5162</v>
      </c>
      <c r="AL496" t="str">
        <f t="shared" si="214"/>
        <v>光井 豊和</v>
      </c>
      <c r="AM496" s="155" t="e">
        <f>+VLOOKUP($AK496,#REF!,3,0)</f>
        <v>#REF!</v>
      </c>
      <c r="AN496" t="e">
        <f t="shared" si="215"/>
        <v>#REF!</v>
      </c>
      <c r="AO496" s="154" t="s">
        <v>54</v>
      </c>
      <c r="AP496" t="e">
        <f>VLOOKUP(AM496,#REF!,2,0)</f>
        <v>#REF!</v>
      </c>
      <c r="AQ496" t="e">
        <f>VLOOKUP(AM496,#REF!,3,0)</f>
        <v>#REF!</v>
      </c>
      <c r="AR496" t="e">
        <f>VLOOKUP(AM496,#REF!,4,0)</f>
        <v>#REF!</v>
      </c>
      <c r="AS496" t="str">
        <f t="shared" si="209"/>
        <v>Oracle Consulting Services</v>
      </c>
      <c r="AT496" t="e">
        <f>VLOOKUP(AM496,#REF!,6,0)</f>
        <v>#REF!</v>
      </c>
      <c r="AU496" t="e">
        <f>VLOOKUP(AM496,#REF!,7,0)</f>
        <v>#REF!</v>
      </c>
      <c r="AV496" t="e">
        <f>VLOOKUP(AM496,#REF!,8,0)</f>
        <v>#REF!</v>
      </c>
      <c r="AW496" s="155">
        <v>506205</v>
      </c>
      <c r="AX496" t="str">
        <f>VLOOKUP($BA496,Jobcodemaster!$A:$J,4,0)</f>
        <v>IC3</v>
      </c>
      <c r="AY496" t="str">
        <f>VLOOKUP($BA496,Jobcodemaster!$A:$J,5,0)</f>
        <v>L5</v>
      </c>
      <c r="AZ496" t="str">
        <f t="shared" si="216"/>
        <v>5</v>
      </c>
      <c r="BA496" s="155">
        <f t="shared" si="217"/>
        <v>20515</v>
      </c>
      <c r="BB496" t="str">
        <f>VLOOKUP($BA496,Jobcodemaster!$A:$J,7,0)</f>
        <v>20515.Principal Consultant - IC3</v>
      </c>
      <c r="BC496" t="str">
        <f>VLOOKUP($BA496,Jobcodemaster!$A:$J,9,0)</f>
        <v>Principal Consultant</v>
      </c>
      <c r="BD496" t="str">
        <f>VLOOKUP($BA496,Jobcodemaster!$A:$J,2,0)</f>
        <v>Delivery</v>
      </c>
      <c r="BE496" t="str">
        <f>VLOOKUP($BA496,Jobcodemaster!$A:$J,3,0)</f>
        <v>B</v>
      </c>
      <c r="BF496" t="e">
        <f>VLOOKUP(AM496,#REF!,14,0)</f>
        <v>#REF!</v>
      </c>
      <c r="BG496" t="e">
        <f>VLOOKUP(AM496,#REF!,15,0)</f>
        <v>#REF!</v>
      </c>
      <c r="BH496" t="str">
        <f t="shared" si="218"/>
        <v>toyokazu.mitsui@oracle.com</v>
      </c>
      <c r="BI496" s="95">
        <f t="shared" si="219"/>
        <v>38718</v>
      </c>
      <c r="BJ496" t="str">
        <f t="shared" si="220"/>
        <v>C</v>
      </c>
      <c r="BK496" t="str">
        <f t="shared" si="221"/>
        <v>JP-Tokyo-Akasaka Office</v>
      </c>
      <c r="BL496" t="str">
        <f t="shared" si="222"/>
        <v>ACB</v>
      </c>
      <c r="BM496" t="str">
        <f t="shared" si="223"/>
        <v>ﾐﾂｲ ﾄﾖｶｽﾞ</v>
      </c>
      <c r="BN496" t="str">
        <f t="shared" si="224"/>
        <v>Toyokazu Mitsui</v>
      </c>
      <c r="BO496" s="164">
        <f t="shared" si="225"/>
        <v>0</v>
      </c>
      <c r="BP496" t="str">
        <f t="shared" si="226"/>
        <v>みつい とよかず</v>
      </c>
      <c r="BQ496" t="e">
        <f>VLOOKUP(AM496,#REF!,12,0)</f>
        <v>#REF!</v>
      </c>
      <c r="BS496" s="173" t="str">
        <f t="shared" si="227"/>
        <v/>
      </c>
      <c r="BT496" s="173" t="str">
        <f t="shared" si="227"/>
        <v/>
      </c>
      <c r="BU496" s="173" t="str">
        <f t="shared" si="227"/>
        <v/>
      </c>
      <c r="BV496" s="173" t="str">
        <f t="shared" si="227"/>
        <v/>
      </c>
      <c r="BW496" s="173" t="e">
        <f t="shared" si="228"/>
        <v>#REF!</v>
      </c>
      <c r="BX496" s="173" t="str">
        <f t="shared" si="229"/>
        <v/>
      </c>
      <c r="BY496" s="174" t="str">
        <f t="shared" si="230"/>
        <v/>
      </c>
      <c r="BZ496" t="str">
        <f t="shared" si="231"/>
        <v/>
      </c>
      <c r="CA496" s="214" t="str">
        <f t="shared" si="232"/>
        <v/>
      </c>
      <c r="CB496" t="str">
        <f t="shared" si="233"/>
        <v/>
      </c>
      <c r="CC496" t="e">
        <f t="shared" si="234"/>
        <v>#REF!</v>
      </c>
      <c r="CD496" t="e">
        <f t="shared" si="210"/>
        <v>#REF!</v>
      </c>
      <c r="CE496" t="str">
        <f t="shared" si="235"/>
        <v/>
      </c>
      <c r="CF496" t="str">
        <f t="shared" si="236"/>
        <v/>
      </c>
      <c r="CG496" t="str">
        <f t="shared" si="237"/>
        <v/>
      </c>
    </row>
    <row r="497" spans="1:85">
      <c r="A497" t="s">
        <v>51</v>
      </c>
      <c r="B497">
        <v>985726</v>
      </c>
      <c r="C497" t="s">
        <v>3472</v>
      </c>
      <c r="D497" t="s">
        <v>3429</v>
      </c>
      <c r="E497" t="s">
        <v>54</v>
      </c>
      <c r="F497" t="s">
        <v>2060</v>
      </c>
      <c r="G497" t="s">
        <v>3430</v>
      </c>
      <c r="H497" t="s">
        <v>3430</v>
      </c>
      <c r="I497" t="s">
        <v>55</v>
      </c>
      <c r="J497" t="s">
        <v>2062</v>
      </c>
      <c r="K497" t="s">
        <v>3432</v>
      </c>
      <c r="L497" t="s">
        <v>3432</v>
      </c>
      <c r="M497" s="217">
        <v>506205</v>
      </c>
      <c r="N497" t="s">
        <v>123</v>
      </c>
      <c r="O497" t="s">
        <v>124</v>
      </c>
      <c r="P497" t="str">
        <f t="shared" si="211"/>
        <v>5</v>
      </c>
      <c r="Q497">
        <v>20515</v>
      </c>
      <c r="R497" t="s">
        <v>432</v>
      </c>
      <c r="S497" t="s">
        <v>433</v>
      </c>
      <c r="T497" t="s">
        <v>368</v>
      </c>
      <c r="U497" t="s">
        <v>61</v>
      </c>
      <c r="V497">
        <v>5042</v>
      </c>
      <c r="W497" t="s">
        <v>3428</v>
      </c>
      <c r="X497" t="s">
        <v>3473</v>
      </c>
      <c r="Y497" s="95">
        <v>42979</v>
      </c>
      <c r="Z497" t="s">
        <v>63</v>
      </c>
      <c r="AA497" t="s">
        <v>3442</v>
      </c>
      <c r="AB497" t="s">
        <v>3443</v>
      </c>
      <c r="AC497" t="s">
        <v>4661</v>
      </c>
      <c r="AD497" t="s">
        <v>3475</v>
      </c>
      <c r="AF497" t="s">
        <v>3476</v>
      </c>
      <c r="AG497" t="s">
        <v>3438</v>
      </c>
      <c r="AI497" s="146" t="e">
        <v>#N/A</v>
      </c>
      <c r="AJ497" t="str">
        <f t="shared" si="212"/>
        <v>Active</v>
      </c>
      <c r="AK497">
        <f t="shared" si="213"/>
        <v>985726</v>
      </c>
      <c r="AL497" t="str">
        <f t="shared" si="214"/>
        <v>狩野 哲久</v>
      </c>
      <c r="AM497" s="155" t="e">
        <f>+VLOOKUP($AK497,#REF!,3,0)</f>
        <v>#REF!</v>
      </c>
      <c r="AN497" t="e">
        <f t="shared" si="215"/>
        <v>#REF!</v>
      </c>
      <c r="AO497" s="154" t="s">
        <v>54</v>
      </c>
      <c r="AP497" t="e">
        <f>VLOOKUP(AM497,#REF!,2,0)</f>
        <v>#REF!</v>
      </c>
      <c r="AQ497" t="e">
        <f>VLOOKUP(AM497,#REF!,3,0)</f>
        <v>#REF!</v>
      </c>
      <c r="AR497" t="e">
        <f>VLOOKUP(AM497,#REF!,4,0)</f>
        <v>#REF!</v>
      </c>
      <c r="AS497" t="str">
        <f t="shared" si="209"/>
        <v>Oracle Consulting Services</v>
      </c>
      <c r="AT497" t="e">
        <f>VLOOKUP(AM497,#REF!,6,0)</f>
        <v>#REF!</v>
      </c>
      <c r="AU497" t="e">
        <f>VLOOKUP(AM497,#REF!,7,0)</f>
        <v>#REF!</v>
      </c>
      <c r="AV497" t="e">
        <f>VLOOKUP(AM497,#REF!,8,0)</f>
        <v>#REF!</v>
      </c>
      <c r="AW497" s="155">
        <v>506205</v>
      </c>
      <c r="AX497" t="str">
        <f>VLOOKUP($BA497,Jobcodemaster!$A:$J,4,0)</f>
        <v>IC3</v>
      </c>
      <c r="AY497" t="str">
        <f>VLOOKUP($BA497,Jobcodemaster!$A:$J,5,0)</f>
        <v>L5</v>
      </c>
      <c r="AZ497" t="str">
        <f t="shared" si="216"/>
        <v>5</v>
      </c>
      <c r="BA497" s="155">
        <f t="shared" si="217"/>
        <v>20515</v>
      </c>
      <c r="BB497" t="str">
        <f>VLOOKUP($BA497,Jobcodemaster!$A:$J,7,0)</f>
        <v>20515.Principal Consultant - IC3</v>
      </c>
      <c r="BC497" t="str">
        <f>VLOOKUP($BA497,Jobcodemaster!$A:$J,9,0)</f>
        <v>Principal Consultant</v>
      </c>
      <c r="BD497" t="str">
        <f>VLOOKUP($BA497,Jobcodemaster!$A:$J,2,0)</f>
        <v>Delivery</v>
      </c>
      <c r="BE497" t="str">
        <f>VLOOKUP($BA497,Jobcodemaster!$A:$J,3,0)</f>
        <v>B</v>
      </c>
      <c r="BF497" t="e">
        <f>VLOOKUP(AM497,#REF!,14,0)</f>
        <v>#REF!</v>
      </c>
      <c r="BG497" t="e">
        <f>VLOOKUP(AM497,#REF!,15,0)</f>
        <v>#REF!</v>
      </c>
      <c r="BH497" t="str">
        <f t="shared" si="218"/>
        <v>norihisa.kano@oracle.com</v>
      </c>
      <c r="BI497" s="95">
        <f t="shared" si="219"/>
        <v>42979</v>
      </c>
      <c r="BJ497" t="str">
        <f t="shared" si="220"/>
        <v>C</v>
      </c>
      <c r="BK497" t="str">
        <f t="shared" si="221"/>
        <v>JP-Toyota</v>
      </c>
      <c r="BL497" t="str">
        <f t="shared" si="222"/>
        <v>Toyota</v>
      </c>
      <c r="BM497" t="str">
        <f t="shared" si="223"/>
        <v>ｶﾉｳ ﾉﾘﾋｻ</v>
      </c>
      <c r="BN497" t="str">
        <f t="shared" si="224"/>
        <v>Norihisa Kano</v>
      </c>
      <c r="BO497" s="164">
        <f t="shared" si="225"/>
        <v>0</v>
      </c>
      <c r="BP497" t="str">
        <f t="shared" si="226"/>
        <v>かのう のりひさ</v>
      </c>
      <c r="BQ497" t="e">
        <f>VLOOKUP(AM497,#REF!,12,0)</f>
        <v>#REF!</v>
      </c>
      <c r="BS497" s="173" t="str">
        <f t="shared" si="227"/>
        <v/>
      </c>
      <c r="BT497" s="173" t="str">
        <f t="shared" si="227"/>
        <v/>
      </c>
      <c r="BU497" s="173" t="str">
        <f t="shared" si="227"/>
        <v/>
      </c>
      <c r="BV497" s="173" t="str">
        <f t="shared" si="227"/>
        <v/>
      </c>
      <c r="BW497" s="173" t="e">
        <f t="shared" si="228"/>
        <v>#REF!</v>
      </c>
      <c r="BX497" s="173" t="str">
        <f t="shared" si="229"/>
        <v/>
      </c>
      <c r="BY497" s="174" t="str">
        <f t="shared" si="230"/>
        <v/>
      </c>
      <c r="BZ497" t="str">
        <f t="shared" si="231"/>
        <v/>
      </c>
      <c r="CA497" s="214" t="str">
        <f t="shared" si="232"/>
        <v/>
      </c>
      <c r="CB497" t="str">
        <f t="shared" si="233"/>
        <v/>
      </c>
      <c r="CC497" t="e">
        <f t="shared" si="234"/>
        <v>#REF!</v>
      </c>
      <c r="CD497" t="e">
        <f t="shared" si="210"/>
        <v>#REF!</v>
      </c>
      <c r="CE497" t="str">
        <f t="shared" si="235"/>
        <v/>
      </c>
      <c r="CF497" t="str">
        <f t="shared" si="236"/>
        <v/>
      </c>
      <c r="CG497" t="str">
        <f t="shared" si="237"/>
        <v/>
      </c>
    </row>
    <row r="498" spans="1:85">
      <c r="A498" t="s">
        <v>51</v>
      </c>
      <c r="B498">
        <v>985748</v>
      </c>
      <c r="C498" t="s">
        <v>3478</v>
      </c>
      <c r="D498" t="s">
        <v>3429</v>
      </c>
      <c r="E498" t="s">
        <v>54</v>
      </c>
      <c r="F498" t="s">
        <v>2060</v>
      </c>
      <c r="G498" t="s">
        <v>3430</v>
      </c>
      <c r="H498" t="s">
        <v>3430</v>
      </c>
      <c r="I498" t="s">
        <v>55</v>
      </c>
      <c r="J498" t="s">
        <v>2062</v>
      </c>
      <c r="K498" t="s">
        <v>3432</v>
      </c>
      <c r="L498" t="s">
        <v>3432</v>
      </c>
      <c r="M498" s="217">
        <v>506205</v>
      </c>
      <c r="N498" t="s">
        <v>123</v>
      </c>
      <c r="O498" t="s">
        <v>124</v>
      </c>
      <c r="P498" t="str">
        <f t="shared" si="211"/>
        <v>5</v>
      </c>
      <c r="Q498">
        <v>20515</v>
      </c>
      <c r="R498" t="s">
        <v>432</v>
      </c>
      <c r="S498" t="s">
        <v>433</v>
      </c>
      <c r="T498" t="s">
        <v>368</v>
      </c>
      <c r="U498" t="s">
        <v>61</v>
      </c>
      <c r="V498">
        <v>5042</v>
      </c>
      <c r="W498" t="s">
        <v>3428</v>
      </c>
      <c r="X498" t="s">
        <v>3479</v>
      </c>
      <c r="Y498" s="95">
        <v>42979</v>
      </c>
      <c r="Z498" t="s">
        <v>63</v>
      </c>
      <c r="AA498" t="s">
        <v>3442</v>
      </c>
      <c r="AB498" t="s">
        <v>3443</v>
      </c>
      <c r="AC498" t="s">
        <v>4662</v>
      </c>
      <c r="AD498" t="s">
        <v>3481</v>
      </c>
      <c r="AF498" t="s">
        <v>3482</v>
      </c>
      <c r="AG498" t="s">
        <v>3438</v>
      </c>
      <c r="AI498" s="146" t="e">
        <v>#N/A</v>
      </c>
      <c r="AJ498" t="str">
        <f t="shared" si="212"/>
        <v>Active</v>
      </c>
      <c r="AK498">
        <f t="shared" si="213"/>
        <v>985748</v>
      </c>
      <c r="AL498" t="str">
        <f t="shared" si="214"/>
        <v>伊東 貴幸</v>
      </c>
      <c r="AM498" s="155" t="e">
        <f>+VLOOKUP($AK498,#REF!,3,0)</f>
        <v>#REF!</v>
      </c>
      <c r="AN498" t="e">
        <f t="shared" si="215"/>
        <v>#REF!</v>
      </c>
      <c r="AO498" s="154" t="s">
        <v>54</v>
      </c>
      <c r="AP498" t="e">
        <f>VLOOKUP(AM498,#REF!,2,0)</f>
        <v>#REF!</v>
      </c>
      <c r="AQ498" t="e">
        <f>VLOOKUP(AM498,#REF!,3,0)</f>
        <v>#REF!</v>
      </c>
      <c r="AR498" t="e">
        <f>VLOOKUP(AM498,#REF!,4,0)</f>
        <v>#REF!</v>
      </c>
      <c r="AS498" t="str">
        <f t="shared" si="209"/>
        <v>Oracle Consulting Services</v>
      </c>
      <c r="AT498" t="e">
        <f>VLOOKUP(AM498,#REF!,6,0)</f>
        <v>#REF!</v>
      </c>
      <c r="AU498" t="e">
        <f>VLOOKUP(AM498,#REF!,7,0)</f>
        <v>#REF!</v>
      </c>
      <c r="AV498" t="e">
        <f>VLOOKUP(AM498,#REF!,8,0)</f>
        <v>#REF!</v>
      </c>
      <c r="AW498" s="155">
        <v>506205</v>
      </c>
      <c r="AX498" t="str">
        <f>VLOOKUP($BA498,Jobcodemaster!$A:$J,4,0)</f>
        <v>IC3</v>
      </c>
      <c r="AY498" t="str">
        <f>VLOOKUP($BA498,Jobcodemaster!$A:$J,5,0)</f>
        <v>L5</v>
      </c>
      <c r="AZ498" t="str">
        <f t="shared" si="216"/>
        <v>5</v>
      </c>
      <c r="BA498" s="155">
        <f t="shared" si="217"/>
        <v>20515</v>
      </c>
      <c r="BB498" t="str">
        <f>VLOOKUP($BA498,Jobcodemaster!$A:$J,7,0)</f>
        <v>20515.Principal Consultant - IC3</v>
      </c>
      <c r="BC498" t="str">
        <f>VLOOKUP($BA498,Jobcodemaster!$A:$J,9,0)</f>
        <v>Principal Consultant</v>
      </c>
      <c r="BD498" t="str">
        <f>VLOOKUP($BA498,Jobcodemaster!$A:$J,2,0)</f>
        <v>Delivery</v>
      </c>
      <c r="BE498" t="str">
        <f>VLOOKUP($BA498,Jobcodemaster!$A:$J,3,0)</f>
        <v>B</v>
      </c>
      <c r="BF498" t="e">
        <f>VLOOKUP(AM498,#REF!,14,0)</f>
        <v>#REF!</v>
      </c>
      <c r="BG498" t="e">
        <f>VLOOKUP(AM498,#REF!,15,0)</f>
        <v>#REF!</v>
      </c>
      <c r="BH498" t="str">
        <f t="shared" si="218"/>
        <v>takayuki.ti.ito@oracle.com</v>
      </c>
      <c r="BI498" s="95">
        <f t="shared" si="219"/>
        <v>42979</v>
      </c>
      <c r="BJ498" t="str">
        <f t="shared" si="220"/>
        <v>C</v>
      </c>
      <c r="BK498" t="str">
        <f t="shared" si="221"/>
        <v>JP-Toyota</v>
      </c>
      <c r="BL498" t="str">
        <f t="shared" si="222"/>
        <v>Toyota</v>
      </c>
      <c r="BM498" t="str">
        <f t="shared" si="223"/>
        <v>ｲﾄｳ ﾀｶﾕｷ</v>
      </c>
      <c r="BN498" t="str">
        <f t="shared" si="224"/>
        <v>Takayuki Ito</v>
      </c>
      <c r="BO498" s="164">
        <f t="shared" si="225"/>
        <v>0</v>
      </c>
      <c r="BP498" t="str">
        <f t="shared" si="226"/>
        <v>いとう たかゆき</v>
      </c>
      <c r="BQ498" t="e">
        <f>VLOOKUP(AM498,#REF!,12,0)</f>
        <v>#REF!</v>
      </c>
      <c r="BS498" s="173" t="str">
        <f t="shared" si="227"/>
        <v/>
      </c>
      <c r="BT498" s="173" t="str">
        <f t="shared" si="227"/>
        <v/>
      </c>
      <c r="BU498" s="173" t="str">
        <f t="shared" si="227"/>
        <v/>
      </c>
      <c r="BV498" s="173" t="str">
        <f t="shared" si="227"/>
        <v/>
      </c>
      <c r="BW498" s="173" t="e">
        <f t="shared" si="228"/>
        <v>#REF!</v>
      </c>
      <c r="BX498" s="173" t="str">
        <f t="shared" si="229"/>
        <v/>
      </c>
      <c r="BY498" s="174" t="str">
        <f t="shared" si="230"/>
        <v/>
      </c>
      <c r="BZ498" t="str">
        <f t="shared" si="231"/>
        <v/>
      </c>
      <c r="CA498" s="214" t="str">
        <f t="shared" si="232"/>
        <v/>
      </c>
      <c r="CB498" t="str">
        <f t="shared" si="233"/>
        <v/>
      </c>
      <c r="CC498" t="e">
        <f t="shared" si="234"/>
        <v>#REF!</v>
      </c>
      <c r="CD498" t="e">
        <f t="shared" si="210"/>
        <v>#REF!</v>
      </c>
      <c r="CE498" t="str">
        <f t="shared" si="235"/>
        <v/>
      </c>
      <c r="CF498" t="str">
        <f t="shared" si="236"/>
        <v/>
      </c>
      <c r="CG498" t="str">
        <f t="shared" si="237"/>
        <v/>
      </c>
    </row>
    <row r="499" spans="1:85">
      <c r="A499" t="s">
        <v>51</v>
      </c>
      <c r="B499">
        <v>1049439</v>
      </c>
      <c r="C499" t="s">
        <v>3484</v>
      </c>
      <c r="D499" t="s">
        <v>3429</v>
      </c>
      <c r="E499" t="s">
        <v>54</v>
      </c>
      <c r="F499" t="s">
        <v>2060</v>
      </c>
      <c r="G499" t="s">
        <v>3430</v>
      </c>
      <c r="H499" t="s">
        <v>3430</v>
      </c>
      <c r="I499" t="s">
        <v>55</v>
      </c>
      <c r="J499" t="s">
        <v>2062</v>
      </c>
      <c r="K499" t="s">
        <v>3432</v>
      </c>
      <c r="L499" t="s">
        <v>3432</v>
      </c>
      <c r="M499" s="217">
        <v>506205</v>
      </c>
      <c r="N499" t="s">
        <v>273</v>
      </c>
      <c r="O499" t="s">
        <v>274</v>
      </c>
      <c r="P499" t="str">
        <f t="shared" si="211"/>
        <v>4</v>
      </c>
      <c r="Q499">
        <v>20410</v>
      </c>
      <c r="R499" t="s">
        <v>542</v>
      </c>
      <c r="S499" t="s">
        <v>543</v>
      </c>
      <c r="T499" t="s">
        <v>368</v>
      </c>
      <c r="U499" t="s">
        <v>61</v>
      </c>
      <c r="V499">
        <v>5042</v>
      </c>
      <c r="W499" t="s">
        <v>3428</v>
      </c>
      <c r="X499" t="s">
        <v>3486</v>
      </c>
      <c r="Y499" s="95">
        <v>43313</v>
      </c>
      <c r="Z499" t="s">
        <v>63</v>
      </c>
      <c r="AA499" t="s">
        <v>3442</v>
      </c>
      <c r="AB499" t="s">
        <v>3443</v>
      </c>
      <c r="AC499" t="s">
        <v>4663</v>
      </c>
      <c r="AD499" t="s">
        <v>3488</v>
      </c>
      <c r="AF499" t="s">
        <v>4664</v>
      </c>
      <c r="AG499" t="s">
        <v>3438</v>
      </c>
      <c r="AI499" s="146" t="e">
        <v>#N/A</v>
      </c>
      <c r="AJ499" t="str">
        <f t="shared" si="212"/>
        <v>Active</v>
      </c>
      <c r="AK499">
        <f t="shared" si="213"/>
        <v>1049439</v>
      </c>
      <c r="AL499" t="str">
        <f t="shared" si="214"/>
        <v>上良 圭司</v>
      </c>
      <c r="AM499" s="155" t="e">
        <f>+VLOOKUP($AK499,#REF!,3,0)</f>
        <v>#REF!</v>
      </c>
      <c r="AN499" t="e">
        <f t="shared" si="215"/>
        <v>#REF!</v>
      </c>
      <c r="AO499" s="154" t="s">
        <v>54</v>
      </c>
      <c r="AP499" t="e">
        <f>VLOOKUP(AM499,#REF!,2,0)</f>
        <v>#REF!</v>
      </c>
      <c r="AQ499" t="e">
        <f>VLOOKUP(AM499,#REF!,3,0)</f>
        <v>#REF!</v>
      </c>
      <c r="AR499" t="e">
        <f>VLOOKUP(AM499,#REF!,4,0)</f>
        <v>#REF!</v>
      </c>
      <c r="AS499" t="str">
        <f t="shared" si="209"/>
        <v>Oracle Consulting Services</v>
      </c>
      <c r="AT499" t="e">
        <f>VLOOKUP(AM499,#REF!,6,0)</f>
        <v>#REF!</v>
      </c>
      <c r="AU499" t="e">
        <f>VLOOKUP(AM499,#REF!,7,0)</f>
        <v>#REF!</v>
      </c>
      <c r="AV499" t="e">
        <f>VLOOKUP(AM499,#REF!,8,0)</f>
        <v>#REF!</v>
      </c>
      <c r="AW499" s="155">
        <v>506205</v>
      </c>
      <c r="AX499" t="str">
        <f>VLOOKUP($BA499,Jobcodemaster!$A:$J,4,0)</f>
        <v>IC2</v>
      </c>
      <c r="AY499" t="str">
        <f>VLOOKUP($BA499,Jobcodemaster!$A:$J,5,0)</f>
        <v>L4</v>
      </c>
      <c r="AZ499" t="str">
        <f t="shared" si="216"/>
        <v>4</v>
      </c>
      <c r="BA499" s="155">
        <f t="shared" si="217"/>
        <v>20410</v>
      </c>
      <c r="BB499" t="str">
        <f>VLOOKUP($BA499,Jobcodemaster!$A:$J,7,0)</f>
        <v>20410.Senior Consultant - IC2</v>
      </c>
      <c r="BC499" t="str">
        <f>VLOOKUP($BA499,Jobcodemaster!$A:$J,9,0)</f>
        <v>Senior Consultant</v>
      </c>
      <c r="BD499" t="str">
        <f>VLOOKUP($BA499,Jobcodemaster!$A:$J,2,0)</f>
        <v>Delivery</v>
      </c>
      <c r="BE499" t="str">
        <f>VLOOKUP($BA499,Jobcodemaster!$A:$J,3,0)</f>
        <v>B</v>
      </c>
      <c r="BF499" t="e">
        <f>VLOOKUP(AM499,#REF!,14,0)</f>
        <v>#REF!</v>
      </c>
      <c r="BG499" t="e">
        <f>VLOOKUP(AM499,#REF!,15,0)</f>
        <v>#REF!</v>
      </c>
      <c r="BH499" t="str">
        <f t="shared" si="218"/>
        <v>keiji.kk.kamiryo@oracle.com</v>
      </c>
      <c r="BI499" s="95">
        <f t="shared" si="219"/>
        <v>43313</v>
      </c>
      <c r="BJ499" t="str">
        <f t="shared" si="220"/>
        <v>C</v>
      </c>
      <c r="BK499" t="str">
        <f t="shared" si="221"/>
        <v>JP-Toyota</v>
      </c>
      <c r="BL499" t="str">
        <f t="shared" si="222"/>
        <v>Toyota</v>
      </c>
      <c r="BM499" t="str">
        <f t="shared" si="223"/>
        <v>ｶﾐﾘｮｳ ｹｲｼﾞ</v>
      </c>
      <c r="BN499" t="str">
        <f t="shared" si="224"/>
        <v>Keiji Kamiryo</v>
      </c>
      <c r="BO499" s="164">
        <f t="shared" si="225"/>
        <v>0</v>
      </c>
      <c r="BP499" t="str">
        <f t="shared" si="226"/>
        <v>かみりょう けいじ</v>
      </c>
      <c r="BQ499" t="e">
        <f>VLOOKUP(AM499,#REF!,12,0)</f>
        <v>#REF!</v>
      </c>
      <c r="BS499" s="173" t="str">
        <f t="shared" si="227"/>
        <v/>
      </c>
      <c r="BT499" s="173" t="str">
        <f t="shared" si="227"/>
        <v/>
      </c>
      <c r="BU499" s="173" t="str">
        <f t="shared" si="227"/>
        <v/>
      </c>
      <c r="BV499" s="173" t="str">
        <f t="shared" si="227"/>
        <v/>
      </c>
      <c r="BW499" s="173" t="e">
        <f t="shared" si="228"/>
        <v>#REF!</v>
      </c>
      <c r="BX499" s="173" t="str">
        <f t="shared" si="229"/>
        <v/>
      </c>
      <c r="BY499" s="174" t="str">
        <f t="shared" si="230"/>
        <v/>
      </c>
      <c r="BZ499" t="str">
        <f t="shared" si="231"/>
        <v/>
      </c>
      <c r="CA499" s="214" t="str">
        <f t="shared" si="232"/>
        <v/>
      </c>
      <c r="CB499" t="str">
        <f t="shared" si="233"/>
        <v/>
      </c>
      <c r="CC499" t="e">
        <f t="shared" si="234"/>
        <v>#REF!</v>
      </c>
      <c r="CD499" t="e">
        <f t="shared" si="210"/>
        <v>#REF!</v>
      </c>
      <c r="CE499" t="str">
        <f t="shared" si="235"/>
        <v/>
      </c>
      <c r="CF499" t="str">
        <f t="shared" si="236"/>
        <v/>
      </c>
      <c r="CG499" t="str">
        <f t="shared" si="237"/>
        <v/>
      </c>
    </row>
    <row r="500" spans="1:85">
      <c r="A500" t="s">
        <v>51</v>
      </c>
      <c r="B500">
        <v>4913</v>
      </c>
      <c r="C500" t="s">
        <v>3491</v>
      </c>
      <c r="D500" t="s">
        <v>3429</v>
      </c>
      <c r="E500" t="s">
        <v>54</v>
      </c>
      <c r="F500" t="s">
        <v>2060</v>
      </c>
      <c r="G500" t="s">
        <v>3430</v>
      </c>
      <c r="H500" t="s">
        <v>3430</v>
      </c>
      <c r="I500" t="s">
        <v>55</v>
      </c>
      <c r="J500" t="s">
        <v>2062</v>
      </c>
      <c r="K500" t="s">
        <v>3432</v>
      </c>
      <c r="L500" t="s">
        <v>3432</v>
      </c>
      <c r="M500" s="217">
        <v>506205</v>
      </c>
      <c r="N500" t="s">
        <v>219</v>
      </c>
      <c r="O500" t="s">
        <v>220</v>
      </c>
      <c r="P500" t="str">
        <f t="shared" si="211"/>
        <v>3</v>
      </c>
      <c r="Q500">
        <v>20310</v>
      </c>
      <c r="R500" t="s">
        <v>447</v>
      </c>
      <c r="S500" t="s">
        <v>448</v>
      </c>
      <c r="T500" t="s">
        <v>368</v>
      </c>
      <c r="U500" t="s">
        <v>61</v>
      </c>
      <c r="V500">
        <v>5042</v>
      </c>
      <c r="W500" t="s">
        <v>3428</v>
      </c>
      <c r="X500" t="s">
        <v>3492</v>
      </c>
      <c r="Y500" s="95">
        <v>41730</v>
      </c>
      <c r="Z500" t="s">
        <v>63</v>
      </c>
      <c r="AA500" t="s">
        <v>118</v>
      </c>
      <c r="AB500" t="s">
        <v>162</v>
      </c>
      <c r="AC500" t="s">
        <v>4665</v>
      </c>
      <c r="AD500" t="s">
        <v>3494</v>
      </c>
      <c r="AF500" t="s">
        <v>3495</v>
      </c>
      <c r="AG500" t="s">
        <v>3438</v>
      </c>
      <c r="AI500" s="146" t="e">
        <v>#N/A</v>
      </c>
      <c r="AJ500" t="str">
        <f t="shared" si="212"/>
        <v>Active</v>
      </c>
      <c r="AK500">
        <f t="shared" si="213"/>
        <v>4913</v>
      </c>
      <c r="AL500" t="str">
        <f t="shared" si="214"/>
        <v>土門 大貴</v>
      </c>
      <c r="AM500" s="155" t="e">
        <f>+VLOOKUP($AK500,#REF!,3,0)</f>
        <v>#REF!</v>
      </c>
      <c r="AN500" t="e">
        <f t="shared" si="215"/>
        <v>#REF!</v>
      </c>
      <c r="AO500" s="154" t="s">
        <v>54</v>
      </c>
      <c r="AP500" t="e">
        <f>VLOOKUP(AM500,#REF!,2,0)</f>
        <v>#REF!</v>
      </c>
      <c r="AQ500" t="e">
        <f>VLOOKUP(AM500,#REF!,3,0)</f>
        <v>#REF!</v>
      </c>
      <c r="AR500" t="e">
        <f>VLOOKUP(AM500,#REF!,4,0)</f>
        <v>#REF!</v>
      </c>
      <c r="AS500" t="str">
        <f t="shared" si="209"/>
        <v>Oracle Consulting Services</v>
      </c>
      <c r="AT500" t="e">
        <f>VLOOKUP(AM500,#REF!,6,0)</f>
        <v>#REF!</v>
      </c>
      <c r="AU500" t="e">
        <f>VLOOKUP(AM500,#REF!,7,0)</f>
        <v>#REF!</v>
      </c>
      <c r="AV500" t="e">
        <f>VLOOKUP(AM500,#REF!,8,0)</f>
        <v>#REF!</v>
      </c>
      <c r="AW500" s="155">
        <v>506205</v>
      </c>
      <c r="AX500" t="str">
        <f>VLOOKUP($BA500,Jobcodemaster!$A:$J,4,0)</f>
        <v>IC1</v>
      </c>
      <c r="AY500" t="str">
        <f>VLOOKUP($BA500,Jobcodemaster!$A:$J,5,0)</f>
        <v>L3</v>
      </c>
      <c r="AZ500" t="str">
        <f t="shared" si="216"/>
        <v>3</v>
      </c>
      <c r="BA500" s="155">
        <f t="shared" si="217"/>
        <v>20310</v>
      </c>
      <c r="BB500" t="str">
        <f>VLOOKUP($BA500,Jobcodemaster!$A:$J,7,0)</f>
        <v>20310.Staff Consultant - IC1</v>
      </c>
      <c r="BC500" t="str">
        <f>VLOOKUP($BA500,Jobcodemaster!$A:$J,9,0)</f>
        <v>Staff Consultant</v>
      </c>
      <c r="BD500" t="str">
        <f>VLOOKUP($BA500,Jobcodemaster!$A:$J,2,0)</f>
        <v>Delivery</v>
      </c>
      <c r="BE500" t="str">
        <f>VLOOKUP($BA500,Jobcodemaster!$A:$J,3,0)</f>
        <v>B</v>
      </c>
      <c r="BF500" t="e">
        <f>VLOOKUP(AM500,#REF!,14,0)</f>
        <v>#REF!</v>
      </c>
      <c r="BG500" t="e">
        <f>VLOOKUP(AM500,#REF!,15,0)</f>
        <v>#REF!</v>
      </c>
      <c r="BH500" t="str">
        <f t="shared" si="218"/>
        <v>daiki.domon@oracle.com</v>
      </c>
      <c r="BI500" s="95">
        <f t="shared" si="219"/>
        <v>41730</v>
      </c>
      <c r="BJ500" t="str">
        <f t="shared" si="220"/>
        <v>C</v>
      </c>
      <c r="BK500" t="str">
        <f t="shared" si="221"/>
        <v>JP-Tokyo-Akasaka Office</v>
      </c>
      <c r="BL500" t="str">
        <f t="shared" si="222"/>
        <v>ACB</v>
      </c>
      <c r="BM500" t="str">
        <f t="shared" si="223"/>
        <v>ﾄﾞﾓﾝ ﾀﾞｲｷ</v>
      </c>
      <c r="BN500" t="str">
        <f t="shared" si="224"/>
        <v>Daiki Domon</v>
      </c>
      <c r="BO500" s="164">
        <f t="shared" si="225"/>
        <v>0</v>
      </c>
      <c r="BP500" t="str">
        <f t="shared" si="226"/>
        <v>どもん だいき</v>
      </c>
      <c r="BQ500" t="e">
        <f>VLOOKUP(AM500,#REF!,12,0)</f>
        <v>#REF!</v>
      </c>
      <c r="BS500" s="173" t="str">
        <f t="shared" si="227"/>
        <v/>
      </c>
      <c r="BT500" s="173" t="str">
        <f t="shared" si="227"/>
        <v/>
      </c>
      <c r="BU500" s="173" t="str">
        <f t="shared" si="227"/>
        <v/>
      </c>
      <c r="BV500" s="173" t="str">
        <f t="shared" si="227"/>
        <v/>
      </c>
      <c r="BW500" s="173" t="e">
        <f t="shared" si="228"/>
        <v>#REF!</v>
      </c>
      <c r="BX500" s="173" t="str">
        <f t="shared" si="229"/>
        <v/>
      </c>
      <c r="BY500" s="174" t="str">
        <f t="shared" si="230"/>
        <v/>
      </c>
      <c r="BZ500" t="str">
        <f t="shared" si="231"/>
        <v/>
      </c>
      <c r="CA500" s="214" t="str">
        <f t="shared" si="232"/>
        <v/>
      </c>
      <c r="CB500" t="str">
        <f t="shared" si="233"/>
        <v/>
      </c>
      <c r="CC500" t="e">
        <f t="shared" si="234"/>
        <v>#REF!</v>
      </c>
      <c r="CD500" t="e">
        <f t="shared" si="210"/>
        <v>#REF!</v>
      </c>
      <c r="CE500" t="str">
        <f t="shared" si="235"/>
        <v/>
      </c>
      <c r="CF500" t="str">
        <f t="shared" si="236"/>
        <v/>
      </c>
      <c r="CG500" t="str">
        <f t="shared" si="237"/>
        <v/>
      </c>
    </row>
    <row r="501" spans="1:85">
      <c r="A501" t="s">
        <v>51</v>
      </c>
      <c r="B501">
        <v>8303</v>
      </c>
      <c r="C501" t="s">
        <v>3497</v>
      </c>
      <c r="D501" t="s">
        <v>3429</v>
      </c>
      <c r="E501" t="s">
        <v>54</v>
      </c>
      <c r="F501" t="s">
        <v>2060</v>
      </c>
      <c r="G501" t="s">
        <v>3430</v>
      </c>
      <c r="H501" t="s">
        <v>3430</v>
      </c>
      <c r="I501" t="s">
        <v>55</v>
      </c>
      <c r="J501" t="s">
        <v>2062</v>
      </c>
      <c r="K501" t="s">
        <v>3432</v>
      </c>
      <c r="L501" t="s">
        <v>3432</v>
      </c>
      <c r="M501" s="217">
        <v>506205</v>
      </c>
      <c r="N501" t="s">
        <v>219</v>
      </c>
      <c r="O501" t="s">
        <v>220</v>
      </c>
      <c r="P501" t="str">
        <f t="shared" si="211"/>
        <v>3</v>
      </c>
      <c r="Q501">
        <v>20310</v>
      </c>
      <c r="R501" t="s">
        <v>447</v>
      </c>
      <c r="S501" t="s">
        <v>448</v>
      </c>
      <c r="T501" t="s">
        <v>368</v>
      </c>
      <c r="U501" t="s">
        <v>61</v>
      </c>
      <c r="V501">
        <v>5042</v>
      </c>
      <c r="W501" t="s">
        <v>3428</v>
      </c>
      <c r="X501" t="s">
        <v>3498</v>
      </c>
      <c r="Y501" s="95">
        <v>42309</v>
      </c>
      <c r="Z501" t="s">
        <v>63</v>
      </c>
      <c r="AA501" t="s">
        <v>3442</v>
      </c>
      <c r="AB501" t="s">
        <v>3443</v>
      </c>
      <c r="AC501" t="s">
        <v>4666</v>
      </c>
      <c r="AD501" t="s">
        <v>3500</v>
      </c>
      <c r="AF501" t="s">
        <v>3501</v>
      </c>
      <c r="AG501" t="s">
        <v>3438</v>
      </c>
      <c r="AI501" s="146" t="e">
        <v>#N/A</v>
      </c>
      <c r="AJ501" t="str">
        <f t="shared" si="212"/>
        <v>Active</v>
      </c>
      <c r="AK501">
        <f t="shared" si="213"/>
        <v>8303</v>
      </c>
      <c r="AL501" t="str">
        <f t="shared" si="214"/>
        <v>坂本 圭市</v>
      </c>
      <c r="AM501" s="155" t="e">
        <f>+VLOOKUP($AK501,#REF!,3,0)</f>
        <v>#REF!</v>
      </c>
      <c r="AN501" t="e">
        <f t="shared" si="215"/>
        <v>#REF!</v>
      </c>
      <c r="AO501" s="154" t="s">
        <v>54</v>
      </c>
      <c r="AP501" t="e">
        <f>VLOOKUP(AM501,#REF!,2,0)</f>
        <v>#REF!</v>
      </c>
      <c r="AQ501" t="e">
        <f>VLOOKUP(AM501,#REF!,3,0)</f>
        <v>#REF!</v>
      </c>
      <c r="AR501" t="e">
        <f>VLOOKUP(AM501,#REF!,4,0)</f>
        <v>#REF!</v>
      </c>
      <c r="AS501" t="str">
        <f t="shared" si="209"/>
        <v>Oracle Consulting Services</v>
      </c>
      <c r="AT501" t="e">
        <f>VLOOKUP(AM501,#REF!,6,0)</f>
        <v>#REF!</v>
      </c>
      <c r="AU501" t="e">
        <f>VLOOKUP(AM501,#REF!,7,0)</f>
        <v>#REF!</v>
      </c>
      <c r="AV501" t="e">
        <f>VLOOKUP(AM501,#REF!,8,0)</f>
        <v>#REF!</v>
      </c>
      <c r="AW501" s="155">
        <v>506205</v>
      </c>
      <c r="AX501" t="str">
        <f>VLOOKUP($BA501,Jobcodemaster!$A:$J,4,0)</f>
        <v>IC1</v>
      </c>
      <c r="AY501" t="str">
        <f>VLOOKUP($BA501,Jobcodemaster!$A:$J,5,0)</f>
        <v>L3</v>
      </c>
      <c r="AZ501" t="str">
        <f t="shared" si="216"/>
        <v>3</v>
      </c>
      <c r="BA501" s="155">
        <f t="shared" si="217"/>
        <v>20310</v>
      </c>
      <c r="BB501" t="str">
        <f>VLOOKUP($BA501,Jobcodemaster!$A:$J,7,0)</f>
        <v>20310.Staff Consultant - IC1</v>
      </c>
      <c r="BC501" t="str">
        <f>VLOOKUP($BA501,Jobcodemaster!$A:$J,9,0)</f>
        <v>Staff Consultant</v>
      </c>
      <c r="BD501" t="str">
        <f>VLOOKUP($BA501,Jobcodemaster!$A:$J,2,0)</f>
        <v>Delivery</v>
      </c>
      <c r="BE501" t="str">
        <f>VLOOKUP($BA501,Jobcodemaster!$A:$J,3,0)</f>
        <v>B</v>
      </c>
      <c r="BF501" t="e">
        <f>VLOOKUP(AM501,#REF!,14,0)</f>
        <v>#REF!</v>
      </c>
      <c r="BG501" t="e">
        <f>VLOOKUP(AM501,#REF!,15,0)</f>
        <v>#REF!</v>
      </c>
      <c r="BH501" t="str">
        <f t="shared" si="218"/>
        <v>keiichi.sakamoto@oracle.com</v>
      </c>
      <c r="BI501" s="95">
        <f t="shared" si="219"/>
        <v>42309</v>
      </c>
      <c r="BJ501" t="str">
        <f t="shared" si="220"/>
        <v>C</v>
      </c>
      <c r="BK501" t="str">
        <f t="shared" si="221"/>
        <v>JP-Toyota</v>
      </c>
      <c r="BL501" t="str">
        <f t="shared" si="222"/>
        <v>Toyota</v>
      </c>
      <c r="BM501" t="str">
        <f t="shared" si="223"/>
        <v>ｻｶﾓﾄ ｹｲｲﾁ</v>
      </c>
      <c r="BN501" t="str">
        <f t="shared" si="224"/>
        <v>Keiichi Sakamoto</v>
      </c>
      <c r="BO501" s="164">
        <f t="shared" si="225"/>
        <v>0</v>
      </c>
      <c r="BP501" t="str">
        <f t="shared" si="226"/>
        <v>さかもと けいいち</v>
      </c>
      <c r="BQ501" t="e">
        <f>VLOOKUP(AM501,#REF!,12,0)</f>
        <v>#REF!</v>
      </c>
      <c r="BS501" s="173" t="str">
        <f t="shared" si="227"/>
        <v/>
      </c>
      <c r="BT501" s="173" t="str">
        <f t="shared" si="227"/>
        <v/>
      </c>
      <c r="BU501" s="173" t="str">
        <f t="shared" si="227"/>
        <v/>
      </c>
      <c r="BV501" s="173" t="str">
        <f t="shared" si="227"/>
        <v/>
      </c>
      <c r="BW501" s="173" t="e">
        <f t="shared" si="228"/>
        <v>#REF!</v>
      </c>
      <c r="BX501" s="173" t="str">
        <f t="shared" si="229"/>
        <v/>
      </c>
      <c r="BY501" s="174" t="str">
        <f t="shared" si="230"/>
        <v/>
      </c>
      <c r="BZ501" t="str">
        <f t="shared" si="231"/>
        <v/>
      </c>
      <c r="CA501" s="214" t="str">
        <f t="shared" si="232"/>
        <v/>
      </c>
      <c r="CB501" t="str">
        <f t="shared" si="233"/>
        <v/>
      </c>
      <c r="CC501" t="e">
        <f t="shared" si="234"/>
        <v>#REF!</v>
      </c>
      <c r="CD501" t="e">
        <f t="shared" si="210"/>
        <v>#REF!</v>
      </c>
      <c r="CE501" t="str">
        <f t="shared" si="235"/>
        <v/>
      </c>
      <c r="CF501" t="str">
        <f t="shared" si="236"/>
        <v/>
      </c>
      <c r="CG501" t="str">
        <f t="shared" si="237"/>
        <v/>
      </c>
    </row>
    <row r="502" spans="1:85">
      <c r="A502" t="s">
        <v>51</v>
      </c>
      <c r="B502">
        <v>8493</v>
      </c>
      <c r="C502" t="s">
        <v>3503</v>
      </c>
      <c r="D502" t="s">
        <v>3429</v>
      </c>
      <c r="E502" t="s">
        <v>54</v>
      </c>
      <c r="F502" t="s">
        <v>2060</v>
      </c>
      <c r="G502" t="s">
        <v>3430</v>
      </c>
      <c r="H502" t="s">
        <v>3430</v>
      </c>
      <c r="I502" t="s">
        <v>55</v>
      </c>
      <c r="J502" t="s">
        <v>2062</v>
      </c>
      <c r="K502" t="s">
        <v>3432</v>
      </c>
      <c r="L502" t="s">
        <v>3432</v>
      </c>
      <c r="M502" s="217">
        <v>506205</v>
      </c>
      <c r="N502" t="s">
        <v>219</v>
      </c>
      <c r="O502" t="s">
        <v>355</v>
      </c>
      <c r="P502" t="str">
        <f t="shared" si="211"/>
        <v>2</v>
      </c>
      <c r="Q502">
        <v>20110</v>
      </c>
      <c r="R502" t="s">
        <v>568</v>
      </c>
      <c r="S502" t="s">
        <v>569</v>
      </c>
      <c r="T502" t="s">
        <v>368</v>
      </c>
      <c r="U502" t="s">
        <v>61</v>
      </c>
      <c r="V502">
        <v>5042</v>
      </c>
      <c r="W502" t="s">
        <v>3428</v>
      </c>
      <c r="X502" t="s">
        <v>3504</v>
      </c>
      <c r="Y502" s="95">
        <v>42461</v>
      </c>
      <c r="Z502" t="s">
        <v>201</v>
      </c>
      <c r="AA502" t="s">
        <v>118</v>
      </c>
      <c r="AB502" t="s">
        <v>3443</v>
      </c>
      <c r="AC502" t="s">
        <v>4667</v>
      </c>
      <c r="AD502" t="s">
        <v>3506</v>
      </c>
      <c r="AF502" t="s">
        <v>3507</v>
      </c>
      <c r="AG502" t="s">
        <v>3438</v>
      </c>
      <c r="AI502" s="146" t="e">
        <v>#N/A</v>
      </c>
      <c r="AJ502" t="str">
        <f t="shared" si="212"/>
        <v>Active</v>
      </c>
      <c r="AK502">
        <f t="shared" si="213"/>
        <v>8493</v>
      </c>
      <c r="AL502" t="str">
        <f t="shared" si="214"/>
        <v>張 昊</v>
      </c>
      <c r="AM502" s="155" t="e">
        <f>+VLOOKUP($AK502,#REF!,3,0)</f>
        <v>#REF!</v>
      </c>
      <c r="AN502" t="e">
        <f t="shared" si="215"/>
        <v>#REF!</v>
      </c>
      <c r="AO502" s="154" t="s">
        <v>54</v>
      </c>
      <c r="AP502" t="e">
        <f>VLOOKUP(AM502,#REF!,2,0)</f>
        <v>#REF!</v>
      </c>
      <c r="AQ502" t="e">
        <f>VLOOKUP(AM502,#REF!,3,0)</f>
        <v>#REF!</v>
      </c>
      <c r="AR502" t="e">
        <f>VLOOKUP(AM502,#REF!,4,0)</f>
        <v>#REF!</v>
      </c>
      <c r="AS502" t="str">
        <f t="shared" si="209"/>
        <v>Oracle Consulting Services</v>
      </c>
      <c r="AT502" t="e">
        <f>VLOOKUP(AM502,#REF!,6,0)</f>
        <v>#REF!</v>
      </c>
      <c r="AU502" t="e">
        <f>VLOOKUP(AM502,#REF!,7,0)</f>
        <v>#REF!</v>
      </c>
      <c r="AV502" t="e">
        <f>VLOOKUP(AM502,#REF!,8,0)</f>
        <v>#REF!</v>
      </c>
      <c r="AW502" s="155">
        <v>506205</v>
      </c>
      <c r="AX502" t="str">
        <f>VLOOKUP($BA502,Jobcodemaster!$A:$J,4,0)</f>
        <v>IC1</v>
      </c>
      <c r="AY502" t="str">
        <f>VLOOKUP($BA502,Jobcodemaster!$A:$J,5,0)</f>
        <v>L2</v>
      </c>
      <c r="AZ502" t="str">
        <f t="shared" si="216"/>
        <v>2</v>
      </c>
      <c r="BA502" s="155">
        <f t="shared" si="217"/>
        <v>20110</v>
      </c>
      <c r="BB502" t="str">
        <f>VLOOKUP($BA502,Jobcodemaster!$A:$J,7,0)</f>
        <v>20110.Associate Consultant - IC1</v>
      </c>
      <c r="BC502" t="str">
        <f>VLOOKUP($BA502,Jobcodemaster!$A:$J,9,0)</f>
        <v>Associate Consultant</v>
      </c>
      <c r="BD502" t="str">
        <f>VLOOKUP($BA502,Jobcodemaster!$A:$J,2,0)</f>
        <v>Delivery</v>
      </c>
      <c r="BE502" t="str">
        <f>VLOOKUP($BA502,Jobcodemaster!$A:$J,3,0)</f>
        <v>B</v>
      </c>
      <c r="BF502" t="e">
        <f>VLOOKUP(AM502,#REF!,14,0)</f>
        <v>#REF!</v>
      </c>
      <c r="BG502" t="e">
        <f>VLOOKUP(AM502,#REF!,15,0)</f>
        <v>#REF!</v>
      </c>
      <c r="BH502" t="str">
        <f t="shared" si="218"/>
        <v>zhang.h.hao@oracle.com</v>
      </c>
      <c r="BI502" s="95">
        <f t="shared" si="219"/>
        <v>42461</v>
      </c>
      <c r="BJ502" t="str">
        <f t="shared" si="220"/>
        <v>NG</v>
      </c>
      <c r="BK502" t="str">
        <f t="shared" si="221"/>
        <v>JP-Tokyo-Akasaka Office</v>
      </c>
      <c r="BL502" t="str">
        <f t="shared" si="222"/>
        <v>Toyota</v>
      </c>
      <c r="BM502" t="str">
        <f t="shared" si="223"/>
        <v>ﾁｮｳ ｺｳ</v>
      </c>
      <c r="BN502" t="str">
        <f t="shared" si="224"/>
        <v>Hao Zhang</v>
      </c>
      <c r="BO502" s="164">
        <f t="shared" si="225"/>
        <v>0</v>
      </c>
      <c r="BP502" t="str">
        <f t="shared" si="226"/>
        <v>ちょう こう</v>
      </c>
      <c r="BQ502" t="e">
        <f>VLOOKUP(AM502,#REF!,12,0)</f>
        <v>#REF!</v>
      </c>
      <c r="BS502" s="173" t="str">
        <f t="shared" si="227"/>
        <v/>
      </c>
      <c r="BT502" s="173" t="str">
        <f t="shared" si="227"/>
        <v/>
      </c>
      <c r="BU502" s="173" t="str">
        <f t="shared" si="227"/>
        <v/>
      </c>
      <c r="BV502" s="173" t="str">
        <f t="shared" si="227"/>
        <v/>
      </c>
      <c r="BW502" s="173" t="e">
        <f t="shared" si="228"/>
        <v>#REF!</v>
      </c>
      <c r="BX502" s="173" t="str">
        <f t="shared" si="229"/>
        <v/>
      </c>
      <c r="BY502" s="174" t="str">
        <f t="shared" si="230"/>
        <v/>
      </c>
      <c r="BZ502" t="str">
        <f t="shared" si="231"/>
        <v/>
      </c>
      <c r="CA502" s="214" t="str">
        <f t="shared" si="232"/>
        <v/>
      </c>
      <c r="CB502" t="str">
        <f t="shared" si="233"/>
        <v/>
      </c>
      <c r="CC502" t="e">
        <f t="shared" si="234"/>
        <v>#REF!</v>
      </c>
      <c r="CD502" t="e">
        <f t="shared" si="210"/>
        <v>#REF!</v>
      </c>
      <c r="CE502" t="str">
        <f t="shared" si="235"/>
        <v/>
      </c>
      <c r="CF502" t="str">
        <f t="shared" si="236"/>
        <v/>
      </c>
      <c r="CG502" t="str">
        <f t="shared" si="237"/>
        <v/>
      </c>
    </row>
    <row r="503" spans="1:85">
      <c r="A503" t="s">
        <v>51</v>
      </c>
      <c r="B503">
        <v>1590</v>
      </c>
      <c r="C503" t="s">
        <v>3509</v>
      </c>
      <c r="D503" t="s">
        <v>3510</v>
      </c>
      <c r="E503" t="s">
        <v>54</v>
      </c>
      <c r="F503" t="s">
        <v>2060</v>
      </c>
      <c r="G503" t="s">
        <v>3511</v>
      </c>
      <c r="H503" t="s">
        <v>3511</v>
      </c>
      <c r="I503" t="s">
        <v>55</v>
      </c>
      <c r="J503" t="s">
        <v>2062</v>
      </c>
      <c r="K503" t="s">
        <v>3513</v>
      </c>
      <c r="L503" t="s">
        <v>3513</v>
      </c>
      <c r="M503" s="217">
        <v>506205</v>
      </c>
      <c r="N503" t="s">
        <v>243</v>
      </c>
      <c r="O503" t="s">
        <v>234</v>
      </c>
      <c r="P503" t="str">
        <f t="shared" si="211"/>
        <v>8</v>
      </c>
      <c r="Q503">
        <v>21650</v>
      </c>
      <c r="R503" t="s">
        <v>1593</v>
      </c>
      <c r="S503" t="s">
        <v>1594</v>
      </c>
      <c r="T503" t="s">
        <v>529</v>
      </c>
      <c r="U503" t="s">
        <v>61</v>
      </c>
      <c r="V503">
        <v>702494</v>
      </c>
      <c r="W503" t="s">
        <v>3515</v>
      </c>
      <c r="X503" t="s">
        <v>3516</v>
      </c>
      <c r="Y503" s="95">
        <v>36069</v>
      </c>
      <c r="Z503" t="s">
        <v>63</v>
      </c>
      <c r="AA503" t="s">
        <v>909</v>
      </c>
      <c r="AB503" t="s">
        <v>910</v>
      </c>
      <c r="AC503" t="s">
        <v>4668</v>
      </c>
      <c r="AD503" t="s">
        <v>3518</v>
      </c>
      <c r="AF503" t="s">
        <v>3519</v>
      </c>
      <c r="AG503" t="s">
        <v>3520</v>
      </c>
      <c r="AI503" s="146" t="e">
        <v>#N/A</v>
      </c>
      <c r="AJ503" t="str">
        <f t="shared" si="212"/>
        <v>Active</v>
      </c>
      <c r="AK503">
        <f t="shared" si="213"/>
        <v>1590</v>
      </c>
      <c r="AL503" t="str">
        <f t="shared" si="214"/>
        <v>平尾 克美</v>
      </c>
      <c r="AM503" s="155" t="e">
        <f>+VLOOKUP($AK503,#REF!,3,0)</f>
        <v>#REF!</v>
      </c>
      <c r="AN503" t="e">
        <f t="shared" si="215"/>
        <v>#REF!</v>
      </c>
      <c r="AO503" s="154" t="s">
        <v>54</v>
      </c>
      <c r="AP503" t="e">
        <f>VLOOKUP(AM503,#REF!,2,0)</f>
        <v>#REF!</v>
      </c>
      <c r="AQ503" t="e">
        <f>VLOOKUP(AM503,#REF!,3,0)</f>
        <v>#REF!</v>
      </c>
      <c r="AR503" t="e">
        <f>VLOOKUP(AM503,#REF!,4,0)</f>
        <v>#REF!</v>
      </c>
      <c r="AS503" t="str">
        <f t="shared" si="209"/>
        <v>Oracle Consulting Services</v>
      </c>
      <c r="AT503" t="e">
        <f>VLOOKUP(AM503,#REF!,6,0)</f>
        <v>#REF!</v>
      </c>
      <c r="AU503" t="e">
        <f>VLOOKUP(AM503,#REF!,7,0)</f>
        <v>#REF!</v>
      </c>
      <c r="AV503" t="e">
        <f>VLOOKUP(AM503,#REF!,8,0)</f>
        <v>#REF!</v>
      </c>
      <c r="AW503" s="155">
        <v>506205</v>
      </c>
      <c r="AX503" t="str">
        <f>VLOOKUP($BA503,Jobcodemaster!$A:$J,4,0)</f>
        <v>IC5</v>
      </c>
      <c r="AY503" t="str">
        <f>VLOOKUP($BA503,Jobcodemaster!$A:$J,5,0)</f>
        <v>L8</v>
      </c>
      <c r="AZ503" t="str">
        <f t="shared" si="216"/>
        <v>8</v>
      </c>
      <c r="BA503" s="155">
        <f t="shared" si="217"/>
        <v>21650</v>
      </c>
      <c r="BB503" t="str">
        <f>VLOOKUP($BA503,Jobcodemaster!$A:$J,7,0)</f>
        <v>21650.Consulting Solution Director -IC5</v>
      </c>
      <c r="BC503" t="str">
        <f>VLOOKUP($BA503,Jobcodemaster!$A:$J,9,0)</f>
        <v>Consulting Solution Director</v>
      </c>
      <c r="BD503" t="str">
        <f>VLOOKUP($BA503,Jobcodemaster!$A:$J,2,0)</f>
        <v>Solution</v>
      </c>
      <c r="BE503" t="str">
        <f>VLOOKUP($BA503,Jobcodemaster!$A:$J,3,0)</f>
        <v>B</v>
      </c>
      <c r="BF503" t="e">
        <f>VLOOKUP(AM503,#REF!,14,0)</f>
        <v>#REF!</v>
      </c>
      <c r="BG503" t="e">
        <f>VLOOKUP(AM503,#REF!,15,0)</f>
        <v>#REF!</v>
      </c>
      <c r="BH503" t="str">
        <f t="shared" si="218"/>
        <v>katsumi.hirao@oracle.com</v>
      </c>
      <c r="BI503" s="95">
        <f t="shared" si="219"/>
        <v>36069</v>
      </c>
      <c r="BJ503" t="str">
        <f t="shared" si="220"/>
        <v>C</v>
      </c>
      <c r="BK503" t="str">
        <f t="shared" si="221"/>
        <v>JP-Osaka</v>
      </c>
      <c r="BL503" t="str">
        <f t="shared" si="222"/>
        <v>Osaka</v>
      </c>
      <c r="BM503" t="str">
        <f t="shared" si="223"/>
        <v>ﾋﾗｵ ｶﾂﾐ</v>
      </c>
      <c r="BN503" t="str">
        <f t="shared" si="224"/>
        <v>Katsumi Hirao</v>
      </c>
      <c r="BO503" s="164">
        <f t="shared" si="225"/>
        <v>0</v>
      </c>
      <c r="BP503" t="str">
        <f t="shared" si="226"/>
        <v>ひらお かつみ</v>
      </c>
      <c r="BQ503" t="e">
        <f>VLOOKUP(AM503,#REF!,12,0)</f>
        <v>#REF!</v>
      </c>
      <c r="BS503" s="173" t="str">
        <f t="shared" si="227"/>
        <v/>
      </c>
      <c r="BT503" s="173" t="str">
        <f t="shared" si="227"/>
        <v/>
      </c>
      <c r="BU503" s="173" t="str">
        <f t="shared" si="227"/>
        <v/>
      </c>
      <c r="BV503" s="173" t="str">
        <f t="shared" si="227"/>
        <v/>
      </c>
      <c r="BW503" s="173" t="e">
        <f t="shared" si="228"/>
        <v>#REF!</v>
      </c>
      <c r="BX503" s="173" t="str">
        <f t="shared" si="229"/>
        <v/>
      </c>
      <c r="BY503" s="174" t="str">
        <f t="shared" si="230"/>
        <v/>
      </c>
      <c r="BZ503" t="str">
        <f t="shared" si="231"/>
        <v/>
      </c>
      <c r="CA503" s="214" t="str">
        <f t="shared" si="232"/>
        <v/>
      </c>
      <c r="CB503" t="str">
        <f t="shared" si="233"/>
        <v/>
      </c>
      <c r="CC503" t="e">
        <f t="shared" si="234"/>
        <v>#REF!</v>
      </c>
      <c r="CD503" t="e">
        <f t="shared" si="210"/>
        <v>#REF!</v>
      </c>
      <c r="CE503" t="str">
        <f t="shared" si="235"/>
        <v/>
      </c>
      <c r="CF503" t="str">
        <f t="shared" si="236"/>
        <v/>
      </c>
      <c r="CG503" t="str">
        <f t="shared" si="237"/>
        <v/>
      </c>
    </row>
    <row r="504" spans="1:85">
      <c r="A504" t="s">
        <v>51</v>
      </c>
      <c r="B504">
        <v>2176</v>
      </c>
      <c r="C504" t="s">
        <v>3522</v>
      </c>
      <c r="D504" t="s">
        <v>3510</v>
      </c>
      <c r="E504" t="s">
        <v>54</v>
      </c>
      <c r="F504" t="s">
        <v>2060</v>
      </c>
      <c r="G504" t="s">
        <v>3511</v>
      </c>
      <c r="H504" t="s">
        <v>3511</v>
      </c>
      <c r="I504" t="s">
        <v>55</v>
      </c>
      <c r="J504" t="s">
        <v>2062</v>
      </c>
      <c r="K504" t="s">
        <v>3513</v>
      </c>
      <c r="L504" t="s">
        <v>3513</v>
      </c>
      <c r="M504" s="217">
        <v>506205</v>
      </c>
      <c r="N504" t="s">
        <v>243</v>
      </c>
      <c r="O504" t="s">
        <v>234</v>
      </c>
      <c r="P504" t="str">
        <f t="shared" si="211"/>
        <v>8</v>
      </c>
      <c r="Q504">
        <v>21650</v>
      </c>
      <c r="R504" t="s">
        <v>1593</v>
      </c>
      <c r="S504" t="s">
        <v>1594</v>
      </c>
      <c r="T504" t="s">
        <v>529</v>
      </c>
      <c r="U504" t="s">
        <v>61</v>
      </c>
      <c r="V504">
        <v>702494</v>
      </c>
      <c r="W504" t="s">
        <v>3515</v>
      </c>
      <c r="X504" t="s">
        <v>3524</v>
      </c>
      <c r="Y504" s="95">
        <v>36951</v>
      </c>
      <c r="Z504" t="s">
        <v>63</v>
      </c>
      <c r="AA504" t="s">
        <v>909</v>
      </c>
      <c r="AB504" t="s">
        <v>910</v>
      </c>
      <c r="AC504" t="s">
        <v>4669</v>
      </c>
      <c r="AD504" t="s">
        <v>3526</v>
      </c>
      <c r="AF504" t="s">
        <v>3527</v>
      </c>
      <c r="AG504" t="s">
        <v>3520</v>
      </c>
      <c r="AI504" s="146" t="e">
        <v>#N/A</v>
      </c>
      <c r="AJ504" t="str">
        <f t="shared" si="212"/>
        <v>Active</v>
      </c>
      <c r="AK504">
        <f t="shared" si="213"/>
        <v>2176</v>
      </c>
      <c r="AL504" t="str">
        <f t="shared" si="214"/>
        <v>高見 忠司</v>
      </c>
      <c r="AM504" s="155" t="e">
        <f>+VLOOKUP($AK504,#REF!,3,0)</f>
        <v>#REF!</v>
      </c>
      <c r="AN504" t="e">
        <f t="shared" si="215"/>
        <v>#REF!</v>
      </c>
      <c r="AO504" s="154" t="s">
        <v>54</v>
      </c>
      <c r="AP504" t="e">
        <f>VLOOKUP(AM504,#REF!,2,0)</f>
        <v>#REF!</v>
      </c>
      <c r="AQ504" t="e">
        <f>VLOOKUP(AM504,#REF!,3,0)</f>
        <v>#REF!</v>
      </c>
      <c r="AR504" t="e">
        <f>VLOOKUP(AM504,#REF!,4,0)</f>
        <v>#REF!</v>
      </c>
      <c r="AS504" t="str">
        <f t="shared" si="209"/>
        <v>Oracle Consulting Services</v>
      </c>
      <c r="AT504" t="e">
        <f>VLOOKUP(AM504,#REF!,6,0)</f>
        <v>#REF!</v>
      </c>
      <c r="AU504" t="e">
        <f>VLOOKUP(AM504,#REF!,7,0)</f>
        <v>#REF!</v>
      </c>
      <c r="AV504" t="e">
        <f>VLOOKUP(AM504,#REF!,8,0)</f>
        <v>#REF!</v>
      </c>
      <c r="AW504" s="155">
        <v>506205</v>
      </c>
      <c r="AX504" t="str">
        <f>VLOOKUP($BA504,Jobcodemaster!$A:$J,4,0)</f>
        <v>IC5</v>
      </c>
      <c r="AY504" t="str">
        <f>VLOOKUP($BA504,Jobcodemaster!$A:$J,5,0)</f>
        <v>L8</v>
      </c>
      <c r="AZ504" t="str">
        <f t="shared" si="216"/>
        <v>8</v>
      </c>
      <c r="BA504" s="155">
        <f t="shared" si="217"/>
        <v>21650</v>
      </c>
      <c r="BB504" t="str">
        <f>VLOOKUP($BA504,Jobcodemaster!$A:$J,7,0)</f>
        <v>21650.Consulting Solution Director -IC5</v>
      </c>
      <c r="BC504" t="str">
        <f>VLOOKUP($BA504,Jobcodemaster!$A:$J,9,0)</f>
        <v>Consulting Solution Director</v>
      </c>
      <c r="BD504" t="str">
        <f>VLOOKUP($BA504,Jobcodemaster!$A:$J,2,0)</f>
        <v>Solution</v>
      </c>
      <c r="BE504" t="str">
        <f>VLOOKUP($BA504,Jobcodemaster!$A:$J,3,0)</f>
        <v>B</v>
      </c>
      <c r="BF504" t="e">
        <f>VLOOKUP(AM504,#REF!,14,0)</f>
        <v>#REF!</v>
      </c>
      <c r="BG504" t="e">
        <f>VLOOKUP(AM504,#REF!,15,0)</f>
        <v>#REF!</v>
      </c>
      <c r="BH504" t="str">
        <f t="shared" si="218"/>
        <v>tadashi.takami@oracle.com</v>
      </c>
      <c r="BI504" s="95">
        <f t="shared" si="219"/>
        <v>36951</v>
      </c>
      <c r="BJ504" t="str">
        <f t="shared" si="220"/>
        <v>C</v>
      </c>
      <c r="BK504" t="str">
        <f t="shared" si="221"/>
        <v>JP-Osaka</v>
      </c>
      <c r="BL504" t="str">
        <f t="shared" si="222"/>
        <v>Osaka</v>
      </c>
      <c r="BM504" t="str">
        <f t="shared" si="223"/>
        <v>ﾀｶﾐ ﾀﾀﾞｼ</v>
      </c>
      <c r="BN504" t="str">
        <f t="shared" si="224"/>
        <v>Tadashi Takami</v>
      </c>
      <c r="BO504" s="164">
        <f t="shared" si="225"/>
        <v>0</v>
      </c>
      <c r="BP504" t="str">
        <f t="shared" si="226"/>
        <v>たかみ ただし</v>
      </c>
      <c r="BQ504" t="e">
        <f>VLOOKUP(AM504,#REF!,12,0)</f>
        <v>#REF!</v>
      </c>
      <c r="BS504" s="173" t="str">
        <f t="shared" si="227"/>
        <v/>
      </c>
      <c r="BT504" s="173" t="str">
        <f t="shared" si="227"/>
        <v/>
      </c>
      <c r="BU504" s="173" t="str">
        <f t="shared" si="227"/>
        <v/>
      </c>
      <c r="BV504" s="173" t="str">
        <f t="shared" si="227"/>
        <v/>
      </c>
      <c r="BW504" s="173" t="e">
        <f t="shared" si="228"/>
        <v>#REF!</v>
      </c>
      <c r="BX504" s="173" t="str">
        <f t="shared" si="229"/>
        <v/>
      </c>
      <c r="BY504" s="174" t="str">
        <f t="shared" si="230"/>
        <v/>
      </c>
      <c r="BZ504" t="str">
        <f t="shared" si="231"/>
        <v/>
      </c>
      <c r="CA504" s="214" t="str">
        <f t="shared" si="232"/>
        <v/>
      </c>
      <c r="CB504" t="str">
        <f t="shared" si="233"/>
        <v/>
      </c>
      <c r="CC504" t="e">
        <f t="shared" si="234"/>
        <v>#REF!</v>
      </c>
      <c r="CD504" t="e">
        <f t="shared" si="210"/>
        <v>#REF!</v>
      </c>
      <c r="CE504" t="str">
        <f t="shared" si="235"/>
        <v/>
      </c>
      <c r="CF504" t="str">
        <f t="shared" si="236"/>
        <v/>
      </c>
      <c r="CG504" t="str">
        <f t="shared" si="237"/>
        <v/>
      </c>
    </row>
    <row r="505" spans="1:85">
      <c r="A505" t="s">
        <v>51</v>
      </c>
      <c r="B505">
        <v>2957</v>
      </c>
      <c r="C505" t="s">
        <v>3529</v>
      </c>
      <c r="D505" t="s">
        <v>3510</v>
      </c>
      <c r="E505" t="s">
        <v>54</v>
      </c>
      <c r="F505" t="s">
        <v>2060</v>
      </c>
      <c r="G505" t="s">
        <v>3511</v>
      </c>
      <c r="H505" t="s">
        <v>3511</v>
      </c>
      <c r="I505" t="s">
        <v>55</v>
      </c>
      <c r="J505" t="s">
        <v>2062</v>
      </c>
      <c r="K505" t="s">
        <v>3513</v>
      </c>
      <c r="L505" t="s">
        <v>3513</v>
      </c>
      <c r="M505" s="217">
        <v>506205</v>
      </c>
      <c r="N505" t="s">
        <v>169</v>
      </c>
      <c r="O505" t="s">
        <v>170</v>
      </c>
      <c r="P505" t="str">
        <f t="shared" si="211"/>
        <v>7</v>
      </c>
      <c r="Q505">
        <v>21640</v>
      </c>
      <c r="R505" t="s">
        <v>1172</v>
      </c>
      <c r="S505" t="s">
        <v>1173</v>
      </c>
      <c r="T505" t="s">
        <v>529</v>
      </c>
      <c r="U505" t="s">
        <v>61</v>
      </c>
      <c r="V505">
        <v>702494</v>
      </c>
      <c r="W505" t="s">
        <v>3515</v>
      </c>
      <c r="X505" t="s">
        <v>3530</v>
      </c>
      <c r="Y505" s="95">
        <v>38565</v>
      </c>
      <c r="Z505" t="s">
        <v>63</v>
      </c>
      <c r="AA505" t="s">
        <v>909</v>
      </c>
      <c r="AB505" t="s">
        <v>910</v>
      </c>
      <c r="AC505" t="s">
        <v>4670</v>
      </c>
      <c r="AD505" t="s">
        <v>3532</v>
      </c>
      <c r="AF505" t="s">
        <v>3533</v>
      </c>
      <c r="AG505" t="s">
        <v>3520</v>
      </c>
      <c r="AI505" s="146" t="e">
        <v>#N/A</v>
      </c>
      <c r="AJ505" t="str">
        <f t="shared" si="212"/>
        <v>Active</v>
      </c>
      <c r="AK505">
        <f t="shared" si="213"/>
        <v>2957</v>
      </c>
      <c r="AL505" t="str">
        <f t="shared" si="214"/>
        <v>魚躬 忠則</v>
      </c>
      <c r="AM505" s="155" t="e">
        <f>+VLOOKUP($AK505,#REF!,3,0)</f>
        <v>#REF!</v>
      </c>
      <c r="AN505" t="e">
        <f t="shared" si="215"/>
        <v>#REF!</v>
      </c>
      <c r="AO505" s="154" t="s">
        <v>54</v>
      </c>
      <c r="AP505" t="e">
        <f>VLOOKUP(AM505,#REF!,2,0)</f>
        <v>#REF!</v>
      </c>
      <c r="AQ505" t="e">
        <f>VLOOKUP(AM505,#REF!,3,0)</f>
        <v>#REF!</v>
      </c>
      <c r="AR505" t="e">
        <f>VLOOKUP(AM505,#REF!,4,0)</f>
        <v>#REF!</v>
      </c>
      <c r="AS505" t="str">
        <f t="shared" si="209"/>
        <v>Oracle Consulting Services</v>
      </c>
      <c r="AT505" t="e">
        <f>VLOOKUP(AM505,#REF!,6,0)</f>
        <v>#REF!</v>
      </c>
      <c r="AU505" t="e">
        <f>VLOOKUP(AM505,#REF!,7,0)</f>
        <v>#REF!</v>
      </c>
      <c r="AV505" t="e">
        <f>VLOOKUP(AM505,#REF!,8,0)</f>
        <v>#REF!</v>
      </c>
      <c r="AW505" s="155">
        <v>506205</v>
      </c>
      <c r="AX505" t="str">
        <f>VLOOKUP($BA505,Jobcodemaster!$A:$J,4,0)</f>
        <v>IC4</v>
      </c>
      <c r="AY505" t="str">
        <f>VLOOKUP($BA505,Jobcodemaster!$A:$J,5,0)</f>
        <v>L7</v>
      </c>
      <c r="AZ505" t="str">
        <f t="shared" si="216"/>
        <v>7</v>
      </c>
      <c r="BA505" s="155">
        <f t="shared" si="217"/>
        <v>21640</v>
      </c>
      <c r="BB505" t="str">
        <f>VLOOKUP($BA505,Jobcodemaster!$A:$J,7,0)</f>
        <v>21640.Consulting Solution Manager - IC4</v>
      </c>
      <c r="BC505" t="str">
        <f>VLOOKUP($BA505,Jobcodemaster!$A:$J,9,0)</f>
        <v>Consulting Solution Manager</v>
      </c>
      <c r="BD505" t="str">
        <f>VLOOKUP($BA505,Jobcodemaster!$A:$J,2,0)</f>
        <v>Solution</v>
      </c>
      <c r="BE505" t="str">
        <f>VLOOKUP($BA505,Jobcodemaster!$A:$J,3,0)</f>
        <v>B</v>
      </c>
      <c r="BF505" t="e">
        <f>VLOOKUP(AM505,#REF!,14,0)</f>
        <v>#REF!</v>
      </c>
      <c r="BG505" t="e">
        <f>VLOOKUP(AM505,#REF!,15,0)</f>
        <v>#REF!</v>
      </c>
      <c r="BH505" t="str">
        <f t="shared" si="218"/>
        <v>tadanori.uonomi@oracle.com</v>
      </c>
      <c r="BI505" s="95">
        <f t="shared" si="219"/>
        <v>38565</v>
      </c>
      <c r="BJ505" t="str">
        <f t="shared" si="220"/>
        <v>C</v>
      </c>
      <c r="BK505" t="str">
        <f t="shared" si="221"/>
        <v>JP-Osaka</v>
      </c>
      <c r="BL505" t="str">
        <f t="shared" si="222"/>
        <v>Osaka</v>
      </c>
      <c r="BM505" t="str">
        <f t="shared" si="223"/>
        <v>ｳｵﾉﾐ ﾀﾀﾞﾉﾘ</v>
      </c>
      <c r="BN505" t="str">
        <f t="shared" si="224"/>
        <v>Tadanori Uonomi</v>
      </c>
      <c r="BO505" s="164">
        <f t="shared" si="225"/>
        <v>0</v>
      </c>
      <c r="BP505" t="str">
        <f t="shared" si="226"/>
        <v>うおのみ ただのり</v>
      </c>
      <c r="BQ505" t="e">
        <f>VLOOKUP(AM505,#REF!,12,0)</f>
        <v>#REF!</v>
      </c>
      <c r="BS505" s="173" t="str">
        <f t="shared" si="227"/>
        <v/>
      </c>
      <c r="BT505" s="173" t="str">
        <f t="shared" si="227"/>
        <v/>
      </c>
      <c r="BU505" s="173" t="str">
        <f t="shared" si="227"/>
        <v/>
      </c>
      <c r="BV505" s="173" t="str">
        <f t="shared" si="227"/>
        <v/>
      </c>
      <c r="BW505" s="173" t="e">
        <f t="shared" si="228"/>
        <v>#REF!</v>
      </c>
      <c r="BX505" s="173" t="str">
        <f t="shared" si="229"/>
        <v/>
      </c>
      <c r="BY505" s="174" t="str">
        <f t="shared" si="230"/>
        <v/>
      </c>
      <c r="BZ505" t="str">
        <f t="shared" si="231"/>
        <v/>
      </c>
      <c r="CA505" s="214" t="str">
        <f t="shared" si="232"/>
        <v/>
      </c>
      <c r="CB505" t="str">
        <f t="shared" si="233"/>
        <v/>
      </c>
      <c r="CC505" t="e">
        <f t="shared" si="234"/>
        <v>#REF!</v>
      </c>
      <c r="CD505" t="e">
        <f t="shared" si="210"/>
        <v>#REF!</v>
      </c>
      <c r="CE505" t="str">
        <f t="shared" si="235"/>
        <v/>
      </c>
      <c r="CF505" t="str">
        <f t="shared" si="236"/>
        <v/>
      </c>
      <c r="CG505" t="str">
        <f t="shared" si="237"/>
        <v/>
      </c>
    </row>
    <row r="506" spans="1:85">
      <c r="A506" t="s">
        <v>51</v>
      </c>
      <c r="B506">
        <v>3082</v>
      </c>
      <c r="C506" t="s">
        <v>3535</v>
      </c>
      <c r="D506" t="s">
        <v>3510</v>
      </c>
      <c r="E506" t="s">
        <v>54</v>
      </c>
      <c r="F506" t="s">
        <v>2060</v>
      </c>
      <c r="G506" t="s">
        <v>3511</v>
      </c>
      <c r="H506" t="s">
        <v>3511</v>
      </c>
      <c r="I506" t="s">
        <v>55</v>
      </c>
      <c r="J506" t="s">
        <v>2062</v>
      </c>
      <c r="K506" t="s">
        <v>3513</v>
      </c>
      <c r="L506" t="s">
        <v>3513</v>
      </c>
      <c r="M506" s="217">
        <v>506205</v>
      </c>
      <c r="N506" t="s">
        <v>169</v>
      </c>
      <c r="O506" t="s">
        <v>170</v>
      </c>
      <c r="P506" t="str">
        <f t="shared" si="211"/>
        <v>7</v>
      </c>
      <c r="Q506">
        <v>20820</v>
      </c>
      <c r="R506" t="s">
        <v>1817</v>
      </c>
      <c r="S506" t="s">
        <v>1818</v>
      </c>
      <c r="T506" t="s">
        <v>368</v>
      </c>
      <c r="U506" t="s">
        <v>61</v>
      </c>
      <c r="V506">
        <v>702494</v>
      </c>
      <c r="W506" t="s">
        <v>3515</v>
      </c>
      <c r="X506" t="s">
        <v>3537</v>
      </c>
      <c r="Y506" s="95">
        <v>38823</v>
      </c>
      <c r="Z506" t="s">
        <v>63</v>
      </c>
      <c r="AA506" t="s">
        <v>909</v>
      </c>
      <c r="AB506" t="s">
        <v>910</v>
      </c>
      <c r="AC506" t="s">
        <v>4671</v>
      </c>
      <c r="AD506" t="s">
        <v>3539</v>
      </c>
      <c r="AF506" t="s">
        <v>3540</v>
      </c>
      <c r="AG506" t="s">
        <v>3520</v>
      </c>
      <c r="AI506" s="146" t="e">
        <v>#N/A</v>
      </c>
      <c r="AJ506" t="str">
        <f t="shared" si="212"/>
        <v>Active</v>
      </c>
      <c r="AK506">
        <f t="shared" si="213"/>
        <v>3082</v>
      </c>
      <c r="AL506" t="str">
        <f t="shared" si="214"/>
        <v>佐田 崇</v>
      </c>
      <c r="AM506" s="155" t="e">
        <f>+VLOOKUP($AK506,#REF!,3,0)</f>
        <v>#REF!</v>
      </c>
      <c r="AN506" t="e">
        <f t="shared" si="215"/>
        <v>#REF!</v>
      </c>
      <c r="AO506" s="154" t="s">
        <v>54</v>
      </c>
      <c r="AP506" t="e">
        <f>VLOOKUP(AM506,#REF!,2,0)</f>
        <v>#REF!</v>
      </c>
      <c r="AQ506" t="e">
        <f>VLOOKUP(AM506,#REF!,3,0)</f>
        <v>#REF!</v>
      </c>
      <c r="AR506" t="e">
        <f>VLOOKUP(AM506,#REF!,4,0)</f>
        <v>#REF!</v>
      </c>
      <c r="AS506" t="str">
        <f t="shared" si="209"/>
        <v>Oracle Consulting Services</v>
      </c>
      <c r="AT506" t="e">
        <f>VLOOKUP(AM506,#REF!,6,0)</f>
        <v>#REF!</v>
      </c>
      <c r="AU506" t="e">
        <f>VLOOKUP(AM506,#REF!,7,0)</f>
        <v>#REF!</v>
      </c>
      <c r="AV506" t="e">
        <f>VLOOKUP(AM506,#REF!,8,0)</f>
        <v>#REF!</v>
      </c>
      <c r="AW506" s="155">
        <v>506205</v>
      </c>
      <c r="AX506" t="str">
        <f>VLOOKUP($BA506,Jobcodemaster!$A:$J,4,0)</f>
        <v>IC4</v>
      </c>
      <c r="AY506" t="str">
        <f>VLOOKUP($BA506,Jobcodemaster!$A:$J,5,0)</f>
        <v>L7</v>
      </c>
      <c r="AZ506" t="str">
        <f t="shared" si="216"/>
        <v>7</v>
      </c>
      <c r="BA506" s="155">
        <f t="shared" si="217"/>
        <v>20820</v>
      </c>
      <c r="BB506" t="str">
        <f>VLOOKUP($BA506,Jobcodemaster!$A:$J,7,0)</f>
        <v>20820.Consulting Technical Manager - IC4</v>
      </c>
      <c r="BC506" t="str">
        <f>VLOOKUP($BA506,Jobcodemaster!$A:$J,9,0)</f>
        <v>Consulting Technical Manager</v>
      </c>
      <c r="BD506" t="str">
        <f>VLOOKUP($BA506,Jobcodemaster!$A:$J,2,0)</f>
        <v>Delivery</v>
      </c>
      <c r="BE506" t="str">
        <f>VLOOKUP($BA506,Jobcodemaster!$A:$J,3,0)</f>
        <v>B</v>
      </c>
      <c r="BF506" t="e">
        <f>VLOOKUP(AM506,#REF!,14,0)</f>
        <v>#REF!</v>
      </c>
      <c r="BG506" t="e">
        <f>VLOOKUP(AM506,#REF!,15,0)</f>
        <v>#REF!</v>
      </c>
      <c r="BH506" t="str">
        <f t="shared" si="218"/>
        <v>takashi.sada@oracle.com</v>
      </c>
      <c r="BI506" s="95">
        <f t="shared" si="219"/>
        <v>38823</v>
      </c>
      <c r="BJ506" t="str">
        <f t="shared" si="220"/>
        <v>C</v>
      </c>
      <c r="BK506" t="str">
        <f t="shared" si="221"/>
        <v>JP-Osaka</v>
      </c>
      <c r="BL506" t="str">
        <f t="shared" si="222"/>
        <v>Osaka</v>
      </c>
      <c r="BM506" t="str">
        <f t="shared" si="223"/>
        <v>ｻﾀﾞ ﾀｶｼ</v>
      </c>
      <c r="BN506" t="str">
        <f t="shared" si="224"/>
        <v>Takashi Sada</v>
      </c>
      <c r="BO506" s="164">
        <f t="shared" si="225"/>
        <v>0</v>
      </c>
      <c r="BP506" t="str">
        <f t="shared" si="226"/>
        <v>さだ たかし</v>
      </c>
      <c r="BQ506" t="e">
        <f>VLOOKUP(AM506,#REF!,12,0)</f>
        <v>#REF!</v>
      </c>
      <c r="BS506" s="173" t="str">
        <f t="shared" si="227"/>
        <v/>
      </c>
      <c r="BT506" s="173" t="str">
        <f t="shared" si="227"/>
        <v/>
      </c>
      <c r="BU506" s="173" t="str">
        <f t="shared" si="227"/>
        <v/>
      </c>
      <c r="BV506" s="173" t="str">
        <f t="shared" si="227"/>
        <v/>
      </c>
      <c r="BW506" s="173" t="e">
        <f t="shared" si="228"/>
        <v>#REF!</v>
      </c>
      <c r="BX506" s="173" t="str">
        <f t="shared" si="229"/>
        <v/>
      </c>
      <c r="BY506" s="174" t="str">
        <f t="shared" si="230"/>
        <v/>
      </c>
      <c r="BZ506" t="str">
        <f t="shared" si="231"/>
        <v/>
      </c>
      <c r="CA506" s="214" t="str">
        <f t="shared" si="232"/>
        <v/>
      </c>
      <c r="CB506" t="str">
        <f t="shared" si="233"/>
        <v/>
      </c>
      <c r="CC506" t="e">
        <f t="shared" si="234"/>
        <v>#REF!</v>
      </c>
      <c r="CD506" t="e">
        <f t="shared" si="210"/>
        <v>#REF!</v>
      </c>
      <c r="CE506" t="str">
        <f t="shared" si="235"/>
        <v/>
      </c>
      <c r="CF506" t="str">
        <f t="shared" si="236"/>
        <v/>
      </c>
      <c r="CG506" t="str">
        <f t="shared" si="237"/>
        <v/>
      </c>
    </row>
    <row r="507" spans="1:85">
      <c r="A507" t="s">
        <v>51</v>
      </c>
      <c r="B507">
        <v>1826</v>
      </c>
      <c r="C507" t="s">
        <v>3542</v>
      </c>
      <c r="D507" t="s">
        <v>3510</v>
      </c>
      <c r="E507" t="s">
        <v>54</v>
      </c>
      <c r="F507" t="s">
        <v>2060</v>
      </c>
      <c r="G507" t="s">
        <v>3511</v>
      </c>
      <c r="H507" t="s">
        <v>3511</v>
      </c>
      <c r="I507" t="s">
        <v>55</v>
      </c>
      <c r="J507" t="s">
        <v>2062</v>
      </c>
      <c r="K507" t="s">
        <v>3513</v>
      </c>
      <c r="L507" t="s">
        <v>3513</v>
      </c>
      <c r="M507" s="217">
        <v>506205</v>
      </c>
      <c r="N507" t="s">
        <v>123</v>
      </c>
      <c r="O507" t="s">
        <v>158</v>
      </c>
      <c r="P507" t="str">
        <f t="shared" si="211"/>
        <v>6</v>
      </c>
      <c r="Q507">
        <v>20610</v>
      </c>
      <c r="R507" t="s">
        <v>590</v>
      </c>
      <c r="S507" t="s">
        <v>591</v>
      </c>
      <c r="T507" t="s">
        <v>368</v>
      </c>
      <c r="U507" t="s">
        <v>61</v>
      </c>
      <c r="V507">
        <v>702494</v>
      </c>
      <c r="W507" t="s">
        <v>3515</v>
      </c>
      <c r="X507" t="s">
        <v>3543</v>
      </c>
      <c r="Y507" s="95">
        <v>36434</v>
      </c>
      <c r="Z507" t="s">
        <v>63</v>
      </c>
      <c r="AA507" t="s">
        <v>909</v>
      </c>
      <c r="AB507" t="s">
        <v>910</v>
      </c>
      <c r="AC507" t="s">
        <v>4672</v>
      </c>
      <c r="AD507" t="s">
        <v>3545</v>
      </c>
      <c r="AF507" t="s">
        <v>3546</v>
      </c>
      <c r="AG507" t="s">
        <v>3520</v>
      </c>
      <c r="AI507" s="146" t="e">
        <v>#N/A</v>
      </c>
      <c r="AJ507" t="str">
        <f t="shared" si="212"/>
        <v>Active</v>
      </c>
      <c r="AK507">
        <f t="shared" si="213"/>
        <v>1826</v>
      </c>
      <c r="AL507" t="str">
        <f t="shared" si="214"/>
        <v>入口 大</v>
      </c>
      <c r="AM507" s="155" t="e">
        <f>+VLOOKUP($AK507,#REF!,3,0)</f>
        <v>#REF!</v>
      </c>
      <c r="AN507" t="e">
        <f t="shared" si="215"/>
        <v>#REF!</v>
      </c>
      <c r="AO507" s="154" t="s">
        <v>54</v>
      </c>
      <c r="AP507" t="e">
        <f>VLOOKUP(AM507,#REF!,2,0)</f>
        <v>#REF!</v>
      </c>
      <c r="AQ507" t="e">
        <f>VLOOKUP(AM507,#REF!,3,0)</f>
        <v>#REF!</v>
      </c>
      <c r="AR507" t="e">
        <f>VLOOKUP(AM507,#REF!,4,0)</f>
        <v>#REF!</v>
      </c>
      <c r="AS507" t="str">
        <f t="shared" si="209"/>
        <v>Oracle Consulting Services</v>
      </c>
      <c r="AT507" t="e">
        <f>VLOOKUP(AM507,#REF!,6,0)</f>
        <v>#REF!</v>
      </c>
      <c r="AU507" t="e">
        <f>VLOOKUP(AM507,#REF!,7,0)</f>
        <v>#REF!</v>
      </c>
      <c r="AV507" t="e">
        <f>VLOOKUP(AM507,#REF!,8,0)</f>
        <v>#REF!</v>
      </c>
      <c r="AW507" s="155">
        <v>506205</v>
      </c>
      <c r="AX507" t="str">
        <f>VLOOKUP($BA507,Jobcodemaster!$A:$J,4,0)</f>
        <v>IC3</v>
      </c>
      <c r="AY507" t="str">
        <f>VLOOKUP($BA507,Jobcodemaster!$A:$J,5,0)</f>
        <v>L6</v>
      </c>
      <c r="AZ507" t="str">
        <f t="shared" si="216"/>
        <v>6</v>
      </c>
      <c r="BA507" s="155">
        <f t="shared" si="217"/>
        <v>20610</v>
      </c>
      <c r="BB507" t="str">
        <f>VLOOKUP($BA507,Jobcodemaster!$A:$J,7,0)</f>
        <v>20610.Senior Principal Consultant - IC3</v>
      </c>
      <c r="BC507" t="str">
        <f>VLOOKUP($BA507,Jobcodemaster!$A:$J,9,0)</f>
        <v>Senior Principal Consultant</v>
      </c>
      <c r="BD507" t="str">
        <f>VLOOKUP($BA507,Jobcodemaster!$A:$J,2,0)</f>
        <v>Delivery</v>
      </c>
      <c r="BE507" t="str">
        <f>VLOOKUP($BA507,Jobcodemaster!$A:$J,3,0)</f>
        <v>B</v>
      </c>
      <c r="BF507" t="e">
        <f>VLOOKUP(AM507,#REF!,14,0)</f>
        <v>#REF!</v>
      </c>
      <c r="BG507" t="e">
        <f>VLOOKUP(AM507,#REF!,15,0)</f>
        <v>#REF!</v>
      </c>
      <c r="BH507" t="str">
        <f t="shared" si="218"/>
        <v>futoshi.iriguchi@oracle.com</v>
      </c>
      <c r="BI507" s="95">
        <f t="shared" si="219"/>
        <v>36434</v>
      </c>
      <c r="BJ507" t="str">
        <f t="shared" si="220"/>
        <v>C</v>
      </c>
      <c r="BK507" t="str">
        <f t="shared" si="221"/>
        <v>JP-Osaka</v>
      </c>
      <c r="BL507" t="str">
        <f t="shared" si="222"/>
        <v>Osaka</v>
      </c>
      <c r="BM507" t="str">
        <f t="shared" si="223"/>
        <v>ｲﾘｸﾞﾁ ﾌﾄｼ</v>
      </c>
      <c r="BN507" t="str">
        <f t="shared" si="224"/>
        <v>Futoshi Iriguchi</v>
      </c>
      <c r="BO507" s="164">
        <f t="shared" si="225"/>
        <v>0</v>
      </c>
      <c r="BP507" t="str">
        <f t="shared" si="226"/>
        <v>いりぐち ふとし</v>
      </c>
      <c r="BQ507" t="e">
        <f>VLOOKUP(AM507,#REF!,12,0)</f>
        <v>#REF!</v>
      </c>
      <c r="BS507" s="173" t="str">
        <f t="shared" si="227"/>
        <v/>
      </c>
      <c r="BT507" s="173" t="str">
        <f t="shared" si="227"/>
        <v/>
      </c>
      <c r="BU507" s="173" t="str">
        <f t="shared" si="227"/>
        <v/>
      </c>
      <c r="BV507" s="173" t="str">
        <f t="shared" si="227"/>
        <v/>
      </c>
      <c r="BW507" s="173" t="e">
        <f t="shared" si="228"/>
        <v>#REF!</v>
      </c>
      <c r="BX507" s="173" t="str">
        <f t="shared" si="229"/>
        <v/>
      </c>
      <c r="BY507" s="174" t="str">
        <f t="shared" si="230"/>
        <v/>
      </c>
      <c r="BZ507" t="str">
        <f t="shared" si="231"/>
        <v/>
      </c>
      <c r="CA507" s="214" t="str">
        <f t="shared" si="232"/>
        <v/>
      </c>
      <c r="CB507" t="str">
        <f t="shared" si="233"/>
        <v/>
      </c>
      <c r="CC507" t="e">
        <f t="shared" si="234"/>
        <v>#REF!</v>
      </c>
      <c r="CD507" t="e">
        <f t="shared" si="210"/>
        <v>#REF!</v>
      </c>
      <c r="CE507" t="str">
        <f t="shared" si="235"/>
        <v/>
      </c>
      <c r="CF507" t="str">
        <f t="shared" si="236"/>
        <v/>
      </c>
      <c r="CG507" t="str">
        <f t="shared" si="237"/>
        <v/>
      </c>
    </row>
    <row r="508" spans="1:85">
      <c r="A508" t="s">
        <v>51</v>
      </c>
      <c r="B508">
        <v>1907</v>
      </c>
      <c r="C508" t="s">
        <v>3548</v>
      </c>
      <c r="D508" t="s">
        <v>3510</v>
      </c>
      <c r="E508" t="s">
        <v>54</v>
      </c>
      <c r="F508" t="s">
        <v>2060</v>
      </c>
      <c r="G508" t="s">
        <v>3511</v>
      </c>
      <c r="H508" t="s">
        <v>3511</v>
      </c>
      <c r="I508" t="s">
        <v>55</v>
      </c>
      <c r="J508" t="s">
        <v>2062</v>
      </c>
      <c r="K508" t="s">
        <v>3513</v>
      </c>
      <c r="L508" t="s">
        <v>3513</v>
      </c>
      <c r="M508" s="217">
        <v>506205</v>
      </c>
      <c r="N508" t="s">
        <v>123</v>
      </c>
      <c r="O508" t="s">
        <v>158</v>
      </c>
      <c r="P508" t="str">
        <f t="shared" si="211"/>
        <v>6</v>
      </c>
      <c r="Q508">
        <v>20610</v>
      </c>
      <c r="R508" t="s">
        <v>590</v>
      </c>
      <c r="S508" t="s">
        <v>591</v>
      </c>
      <c r="T508" t="s">
        <v>368</v>
      </c>
      <c r="U508" t="s">
        <v>61</v>
      </c>
      <c r="V508">
        <v>702494</v>
      </c>
      <c r="W508" t="s">
        <v>3515</v>
      </c>
      <c r="X508" t="s">
        <v>3549</v>
      </c>
      <c r="Y508" s="95">
        <v>36586</v>
      </c>
      <c r="Z508" t="s">
        <v>63</v>
      </c>
      <c r="AA508" t="s">
        <v>909</v>
      </c>
      <c r="AB508" t="s">
        <v>910</v>
      </c>
      <c r="AC508" t="s">
        <v>4673</v>
      </c>
      <c r="AD508" t="s">
        <v>3551</v>
      </c>
      <c r="AF508" t="s">
        <v>3552</v>
      </c>
      <c r="AG508" t="s">
        <v>3520</v>
      </c>
      <c r="AI508" s="146" t="e">
        <v>#N/A</v>
      </c>
      <c r="AJ508" t="str">
        <f t="shared" si="212"/>
        <v>Active</v>
      </c>
      <c r="AK508">
        <f t="shared" si="213"/>
        <v>1907</v>
      </c>
      <c r="AL508" t="str">
        <f t="shared" si="214"/>
        <v>重川 多三恵</v>
      </c>
      <c r="AM508" s="155" t="e">
        <f>+VLOOKUP($AK508,#REF!,3,0)</f>
        <v>#REF!</v>
      </c>
      <c r="AN508" t="e">
        <f t="shared" si="215"/>
        <v>#REF!</v>
      </c>
      <c r="AO508" s="154" t="s">
        <v>54</v>
      </c>
      <c r="AP508" t="e">
        <f>VLOOKUP(AM508,#REF!,2,0)</f>
        <v>#REF!</v>
      </c>
      <c r="AQ508" t="e">
        <f>VLOOKUP(AM508,#REF!,3,0)</f>
        <v>#REF!</v>
      </c>
      <c r="AR508" t="e">
        <f>VLOOKUP(AM508,#REF!,4,0)</f>
        <v>#REF!</v>
      </c>
      <c r="AS508" t="str">
        <f t="shared" si="209"/>
        <v>Oracle Consulting Services</v>
      </c>
      <c r="AT508" t="e">
        <f>VLOOKUP(AM508,#REF!,6,0)</f>
        <v>#REF!</v>
      </c>
      <c r="AU508" t="e">
        <f>VLOOKUP(AM508,#REF!,7,0)</f>
        <v>#REF!</v>
      </c>
      <c r="AV508" t="e">
        <f>VLOOKUP(AM508,#REF!,8,0)</f>
        <v>#REF!</v>
      </c>
      <c r="AW508" s="155">
        <v>506205</v>
      </c>
      <c r="AX508" t="str">
        <f>VLOOKUP($BA508,Jobcodemaster!$A:$J,4,0)</f>
        <v>IC3</v>
      </c>
      <c r="AY508" t="str">
        <f>VLOOKUP($BA508,Jobcodemaster!$A:$J,5,0)</f>
        <v>L6</v>
      </c>
      <c r="AZ508" t="str">
        <f t="shared" si="216"/>
        <v>6</v>
      </c>
      <c r="BA508" s="155">
        <f t="shared" si="217"/>
        <v>20610</v>
      </c>
      <c r="BB508" t="str">
        <f>VLOOKUP($BA508,Jobcodemaster!$A:$J,7,0)</f>
        <v>20610.Senior Principal Consultant - IC3</v>
      </c>
      <c r="BC508" t="str">
        <f>VLOOKUP($BA508,Jobcodemaster!$A:$J,9,0)</f>
        <v>Senior Principal Consultant</v>
      </c>
      <c r="BD508" t="str">
        <f>VLOOKUP($BA508,Jobcodemaster!$A:$J,2,0)</f>
        <v>Delivery</v>
      </c>
      <c r="BE508" t="str">
        <f>VLOOKUP($BA508,Jobcodemaster!$A:$J,3,0)</f>
        <v>B</v>
      </c>
      <c r="BF508" t="e">
        <f>VLOOKUP(AM508,#REF!,14,0)</f>
        <v>#REF!</v>
      </c>
      <c r="BG508" t="e">
        <f>VLOOKUP(AM508,#REF!,15,0)</f>
        <v>#REF!</v>
      </c>
      <c r="BH508" t="str">
        <f t="shared" si="218"/>
        <v>tamie.shigekawa@oracle.com</v>
      </c>
      <c r="BI508" s="95">
        <f t="shared" si="219"/>
        <v>36586</v>
      </c>
      <c r="BJ508" t="str">
        <f t="shared" si="220"/>
        <v>C</v>
      </c>
      <c r="BK508" t="str">
        <f t="shared" si="221"/>
        <v>JP-Osaka</v>
      </c>
      <c r="BL508" t="str">
        <f t="shared" si="222"/>
        <v>Osaka</v>
      </c>
      <c r="BM508" t="str">
        <f t="shared" si="223"/>
        <v>ｼｹﾞｶﾜ ﾀﾐｴ</v>
      </c>
      <c r="BN508" t="str">
        <f t="shared" si="224"/>
        <v>Tamie Shigekawa</v>
      </c>
      <c r="BO508" s="164">
        <f t="shared" si="225"/>
        <v>0</v>
      </c>
      <c r="BP508" t="str">
        <f t="shared" si="226"/>
        <v>しげかわ たみえ</v>
      </c>
      <c r="BQ508" t="e">
        <f>VLOOKUP(AM508,#REF!,12,0)</f>
        <v>#REF!</v>
      </c>
      <c r="BS508" s="173" t="str">
        <f t="shared" si="227"/>
        <v/>
      </c>
      <c r="BT508" s="173" t="str">
        <f t="shared" si="227"/>
        <v/>
      </c>
      <c r="BU508" s="173" t="str">
        <f t="shared" si="227"/>
        <v/>
      </c>
      <c r="BV508" s="173" t="str">
        <f t="shared" si="227"/>
        <v/>
      </c>
      <c r="BW508" s="173" t="e">
        <f t="shared" si="228"/>
        <v>#REF!</v>
      </c>
      <c r="BX508" s="173" t="str">
        <f t="shared" si="229"/>
        <v/>
      </c>
      <c r="BY508" s="174" t="str">
        <f t="shared" si="230"/>
        <v/>
      </c>
      <c r="BZ508" t="str">
        <f t="shared" si="231"/>
        <v/>
      </c>
      <c r="CA508" s="214" t="str">
        <f t="shared" si="232"/>
        <v/>
      </c>
      <c r="CB508" t="str">
        <f t="shared" si="233"/>
        <v/>
      </c>
      <c r="CC508" t="e">
        <f t="shared" si="234"/>
        <v>#REF!</v>
      </c>
      <c r="CD508" t="e">
        <f t="shared" si="210"/>
        <v>#REF!</v>
      </c>
      <c r="CE508" t="str">
        <f t="shared" si="235"/>
        <v/>
      </c>
      <c r="CF508" t="str">
        <f t="shared" si="236"/>
        <v/>
      </c>
      <c r="CG508" t="str">
        <f t="shared" si="237"/>
        <v/>
      </c>
    </row>
    <row r="509" spans="1:85">
      <c r="A509" t="s">
        <v>51</v>
      </c>
      <c r="B509">
        <v>3223</v>
      </c>
      <c r="C509" t="s">
        <v>3554</v>
      </c>
      <c r="D509" t="s">
        <v>3510</v>
      </c>
      <c r="E509" t="s">
        <v>54</v>
      </c>
      <c r="F509" t="s">
        <v>2060</v>
      </c>
      <c r="G509" t="s">
        <v>3511</v>
      </c>
      <c r="H509" t="s">
        <v>3511</v>
      </c>
      <c r="I509" t="s">
        <v>55</v>
      </c>
      <c r="J509" t="s">
        <v>2062</v>
      </c>
      <c r="K509" t="s">
        <v>3513</v>
      </c>
      <c r="L509" t="s">
        <v>3513</v>
      </c>
      <c r="M509" s="217">
        <v>506205</v>
      </c>
      <c r="N509" t="s">
        <v>123</v>
      </c>
      <c r="O509" t="s">
        <v>158</v>
      </c>
      <c r="P509" t="str">
        <f t="shared" si="211"/>
        <v>6</v>
      </c>
      <c r="Q509">
        <v>20610</v>
      </c>
      <c r="R509" t="s">
        <v>590</v>
      </c>
      <c r="S509" t="s">
        <v>591</v>
      </c>
      <c r="T509" t="s">
        <v>368</v>
      </c>
      <c r="U509" t="s">
        <v>61</v>
      </c>
      <c r="V509">
        <v>702494</v>
      </c>
      <c r="W509" t="s">
        <v>3515</v>
      </c>
      <c r="X509" t="s">
        <v>3555</v>
      </c>
      <c r="Y509" s="95">
        <v>39022</v>
      </c>
      <c r="Z509" t="s">
        <v>63</v>
      </c>
      <c r="AA509" t="s">
        <v>909</v>
      </c>
      <c r="AB509" t="s">
        <v>910</v>
      </c>
      <c r="AC509" t="s">
        <v>4674</v>
      </c>
      <c r="AD509" t="s">
        <v>3557</v>
      </c>
      <c r="AF509" t="s">
        <v>3558</v>
      </c>
      <c r="AG509" t="s">
        <v>3520</v>
      </c>
      <c r="AI509" s="146" t="e">
        <v>#N/A</v>
      </c>
      <c r="AJ509" t="str">
        <f t="shared" si="212"/>
        <v>Active</v>
      </c>
      <c r="AK509">
        <f t="shared" si="213"/>
        <v>3223</v>
      </c>
      <c r="AL509" t="str">
        <f t="shared" si="214"/>
        <v>横溝 勇</v>
      </c>
      <c r="AM509" s="155" t="e">
        <f>+VLOOKUP($AK509,#REF!,3,0)</f>
        <v>#REF!</v>
      </c>
      <c r="AN509" t="e">
        <f t="shared" si="215"/>
        <v>#REF!</v>
      </c>
      <c r="AO509" s="154" t="s">
        <v>54</v>
      </c>
      <c r="AP509" t="e">
        <f>VLOOKUP(AM509,#REF!,2,0)</f>
        <v>#REF!</v>
      </c>
      <c r="AQ509" t="e">
        <f>VLOOKUP(AM509,#REF!,3,0)</f>
        <v>#REF!</v>
      </c>
      <c r="AR509" t="e">
        <f>VLOOKUP(AM509,#REF!,4,0)</f>
        <v>#REF!</v>
      </c>
      <c r="AS509" t="str">
        <f t="shared" si="209"/>
        <v>Oracle Consulting Services</v>
      </c>
      <c r="AT509" t="e">
        <f>VLOOKUP(AM509,#REF!,6,0)</f>
        <v>#REF!</v>
      </c>
      <c r="AU509" t="e">
        <f>VLOOKUP(AM509,#REF!,7,0)</f>
        <v>#REF!</v>
      </c>
      <c r="AV509" t="e">
        <f>VLOOKUP(AM509,#REF!,8,0)</f>
        <v>#REF!</v>
      </c>
      <c r="AW509" s="155">
        <v>506205</v>
      </c>
      <c r="AX509" t="str">
        <f>VLOOKUP($BA509,Jobcodemaster!$A:$J,4,0)</f>
        <v>IC3</v>
      </c>
      <c r="AY509" t="str">
        <f>VLOOKUP($BA509,Jobcodemaster!$A:$J,5,0)</f>
        <v>L6</v>
      </c>
      <c r="AZ509" t="str">
        <f t="shared" si="216"/>
        <v>6</v>
      </c>
      <c r="BA509" s="155">
        <f t="shared" si="217"/>
        <v>20610</v>
      </c>
      <c r="BB509" t="str">
        <f>VLOOKUP($BA509,Jobcodemaster!$A:$J,7,0)</f>
        <v>20610.Senior Principal Consultant - IC3</v>
      </c>
      <c r="BC509" t="str">
        <f>VLOOKUP($BA509,Jobcodemaster!$A:$J,9,0)</f>
        <v>Senior Principal Consultant</v>
      </c>
      <c r="BD509" t="str">
        <f>VLOOKUP($BA509,Jobcodemaster!$A:$J,2,0)</f>
        <v>Delivery</v>
      </c>
      <c r="BE509" t="str">
        <f>VLOOKUP($BA509,Jobcodemaster!$A:$J,3,0)</f>
        <v>B</v>
      </c>
      <c r="BF509" t="e">
        <f>VLOOKUP(AM509,#REF!,14,0)</f>
        <v>#REF!</v>
      </c>
      <c r="BG509" t="e">
        <f>VLOOKUP(AM509,#REF!,15,0)</f>
        <v>#REF!</v>
      </c>
      <c r="BH509" t="str">
        <f t="shared" si="218"/>
        <v>isamu.yokomizo@oracle.com</v>
      </c>
      <c r="BI509" s="95">
        <f t="shared" si="219"/>
        <v>39022</v>
      </c>
      <c r="BJ509" t="str">
        <f t="shared" si="220"/>
        <v>C</v>
      </c>
      <c r="BK509" t="str">
        <f t="shared" si="221"/>
        <v>JP-Osaka</v>
      </c>
      <c r="BL509" t="str">
        <f t="shared" si="222"/>
        <v>Osaka</v>
      </c>
      <c r="BM509" t="str">
        <f t="shared" si="223"/>
        <v>ﾖｺﾐｿﾞ ｲｻﾑ</v>
      </c>
      <c r="BN509" t="str">
        <f t="shared" si="224"/>
        <v>Isamu Yokomizo</v>
      </c>
      <c r="BO509" s="164">
        <f t="shared" si="225"/>
        <v>0</v>
      </c>
      <c r="BP509" t="str">
        <f t="shared" si="226"/>
        <v>よこみぞ いさむ</v>
      </c>
      <c r="BQ509" t="e">
        <f>VLOOKUP(AM509,#REF!,12,0)</f>
        <v>#REF!</v>
      </c>
      <c r="BS509" s="173" t="str">
        <f t="shared" si="227"/>
        <v/>
      </c>
      <c r="BT509" s="173" t="str">
        <f t="shared" si="227"/>
        <v/>
      </c>
      <c r="BU509" s="173" t="str">
        <f t="shared" si="227"/>
        <v/>
      </c>
      <c r="BV509" s="173" t="str">
        <f t="shared" si="227"/>
        <v/>
      </c>
      <c r="BW509" s="173" t="e">
        <f t="shared" si="228"/>
        <v>#REF!</v>
      </c>
      <c r="BX509" s="173" t="str">
        <f t="shared" si="229"/>
        <v/>
      </c>
      <c r="BY509" s="174" t="str">
        <f t="shared" si="230"/>
        <v/>
      </c>
      <c r="BZ509" t="str">
        <f t="shared" si="231"/>
        <v/>
      </c>
      <c r="CA509" s="214" t="str">
        <f t="shared" si="232"/>
        <v/>
      </c>
      <c r="CB509" t="str">
        <f t="shared" si="233"/>
        <v/>
      </c>
      <c r="CC509" t="e">
        <f t="shared" si="234"/>
        <v>#REF!</v>
      </c>
      <c r="CD509" t="e">
        <f t="shared" si="210"/>
        <v>#REF!</v>
      </c>
      <c r="CE509" t="str">
        <f t="shared" si="235"/>
        <v/>
      </c>
      <c r="CF509" t="str">
        <f t="shared" si="236"/>
        <v/>
      </c>
      <c r="CG509" t="str">
        <f t="shared" si="237"/>
        <v/>
      </c>
    </row>
    <row r="510" spans="1:85">
      <c r="A510" t="s">
        <v>51</v>
      </c>
      <c r="B510">
        <v>3633</v>
      </c>
      <c r="C510" t="s">
        <v>3560</v>
      </c>
      <c r="D510" t="s">
        <v>3510</v>
      </c>
      <c r="E510" t="s">
        <v>54</v>
      </c>
      <c r="F510" t="s">
        <v>2060</v>
      </c>
      <c r="G510" t="s">
        <v>3511</v>
      </c>
      <c r="H510" t="s">
        <v>3511</v>
      </c>
      <c r="I510" t="s">
        <v>55</v>
      </c>
      <c r="J510" t="s">
        <v>2062</v>
      </c>
      <c r="K510" t="s">
        <v>3513</v>
      </c>
      <c r="L510" t="s">
        <v>3513</v>
      </c>
      <c r="M510" s="217">
        <v>506205</v>
      </c>
      <c r="N510" t="s">
        <v>123</v>
      </c>
      <c r="O510" t="s">
        <v>158</v>
      </c>
      <c r="P510" t="str">
        <f t="shared" si="211"/>
        <v>6</v>
      </c>
      <c r="Q510">
        <v>20610</v>
      </c>
      <c r="R510" t="s">
        <v>590</v>
      </c>
      <c r="S510" t="s">
        <v>591</v>
      </c>
      <c r="T510" t="s">
        <v>368</v>
      </c>
      <c r="U510" t="s">
        <v>61</v>
      </c>
      <c r="V510">
        <v>702494</v>
      </c>
      <c r="W510" t="s">
        <v>3515</v>
      </c>
      <c r="X510" t="s">
        <v>3561</v>
      </c>
      <c r="Y510" s="95">
        <v>39479</v>
      </c>
      <c r="Z510" t="s">
        <v>63</v>
      </c>
      <c r="AA510" t="s">
        <v>909</v>
      </c>
      <c r="AB510" t="s">
        <v>910</v>
      </c>
      <c r="AC510" t="s">
        <v>4675</v>
      </c>
      <c r="AD510" t="s">
        <v>3563</v>
      </c>
      <c r="AF510" t="s">
        <v>3564</v>
      </c>
      <c r="AG510" t="s">
        <v>3520</v>
      </c>
      <c r="AI510" s="146" t="e">
        <v>#N/A</v>
      </c>
      <c r="AJ510" t="str">
        <f t="shared" si="212"/>
        <v>Active</v>
      </c>
      <c r="AK510">
        <f t="shared" si="213"/>
        <v>3633</v>
      </c>
      <c r="AL510" t="str">
        <f t="shared" si="214"/>
        <v>光藤 康志</v>
      </c>
      <c r="AM510" s="155" t="e">
        <f>+VLOOKUP($AK510,#REF!,3,0)</f>
        <v>#REF!</v>
      </c>
      <c r="AN510" t="e">
        <f t="shared" si="215"/>
        <v>#REF!</v>
      </c>
      <c r="AO510" s="154" t="s">
        <v>54</v>
      </c>
      <c r="AP510" t="e">
        <f>VLOOKUP(AM510,#REF!,2,0)</f>
        <v>#REF!</v>
      </c>
      <c r="AQ510" t="e">
        <f>VLOOKUP(AM510,#REF!,3,0)</f>
        <v>#REF!</v>
      </c>
      <c r="AR510" t="e">
        <f>VLOOKUP(AM510,#REF!,4,0)</f>
        <v>#REF!</v>
      </c>
      <c r="AS510" t="str">
        <f t="shared" si="209"/>
        <v>Oracle Consulting Services</v>
      </c>
      <c r="AT510" t="e">
        <f>VLOOKUP(AM510,#REF!,6,0)</f>
        <v>#REF!</v>
      </c>
      <c r="AU510" t="e">
        <f>VLOOKUP(AM510,#REF!,7,0)</f>
        <v>#REF!</v>
      </c>
      <c r="AV510" t="e">
        <f>VLOOKUP(AM510,#REF!,8,0)</f>
        <v>#REF!</v>
      </c>
      <c r="AW510" s="155">
        <v>506205</v>
      </c>
      <c r="AX510" t="str">
        <f>VLOOKUP($BA510,Jobcodemaster!$A:$J,4,0)</f>
        <v>IC3</v>
      </c>
      <c r="AY510" t="str">
        <f>VLOOKUP($BA510,Jobcodemaster!$A:$J,5,0)</f>
        <v>L6</v>
      </c>
      <c r="AZ510" t="str">
        <f t="shared" si="216"/>
        <v>6</v>
      </c>
      <c r="BA510" s="155">
        <f t="shared" si="217"/>
        <v>20610</v>
      </c>
      <c r="BB510" t="str">
        <f>VLOOKUP($BA510,Jobcodemaster!$A:$J,7,0)</f>
        <v>20610.Senior Principal Consultant - IC3</v>
      </c>
      <c r="BC510" t="str">
        <f>VLOOKUP($BA510,Jobcodemaster!$A:$J,9,0)</f>
        <v>Senior Principal Consultant</v>
      </c>
      <c r="BD510" t="str">
        <f>VLOOKUP($BA510,Jobcodemaster!$A:$J,2,0)</f>
        <v>Delivery</v>
      </c>
      <c r="BE510" t="str">
        <f>VLOOKUP($BA510,Jobcodemaster!$A:$J,3,0)</f>
        <v>B</v>
      </c>
      <c r="BF510" t="e">
        <f>VLOOKUP(AM510,#REF!,14,0)</f>
        <v>#REF!</v>
      </c>
      <c r="BG510" t="e">
        <f>VLOOKUP(AM510,#REF!,15,0)</f>
        <v>#REF!</v>
      </c>
      <c r="BH510" t="str">
        <f t="shared" si="218"/>
        <v>koji.mitsufuji@oracle.com</v>
      </c>
      <c r="BI510" s="95">
        <f t="shared" si="219"/>
        <v>39479</v>
      </c>
      <c r="BJ510" t="str">
        <f t="shared" si="220"/>
        <v>C</v>
      </c>
      <c r="BK510" t="str">
        <f t="shared" si="221"/>
        <v>JP-Osaka</v>
      </c>
      <c r="BL510" t="str">
        <f t="shared" si="222"/>
        <v>Osaka</v>
      </c>
      <c r="BM510" t="str">
        <f t="shared" si="223"/>
        <v>ﾐﾂﾌｼﾞ ｺｳｼﾞ</v>
      </c>
      <c r="BN510" t="str">
        <f t="shared" si="224"/>
        <v>Koji Mitsufuji</v>
      </c>
      <c r="BO510" s="164">
        <f t="shared" si="225"/>
        <v>0</v>
      </c>
      <c r="BP510" t="str">
        <f t="shared" si="226"/>
        <v>みつふじ こうじ</v>
      </c>
      <c r="BQ510" t="e">
        <f>VLOOKUP(AM510,#REF!,12,0)</f>
        <v>#REF!</v>
      </c>
      <c r="BS510" s="173" t="str">
        <f t="shared" si="227"/>
        <v/>
      </c>
      <c r="BT510" s="173" t="str">
        <f t="shared" si="227"/>
        <v/>
      </c>
      <c r="BU510" s="173" t="str">
        <f t="shared" si="227"/>
        <v/>
      </c>
      <c r="BV510" s="173" t="str">
        <f t="shared" si="227"/>
        <v/>
      </c>
      <c r="BW510" s="173" t="e">
        <f t="shared" si="228"/>
        <v>#REF!</v>
      </c>
      <c r="BX510" s="173" t="str">
        <f t="shared" si="229"/>
        <v/>
      </c>
      <c r="BY510" s="174" t="str">
        <f t="shared" si="230"/>
        <v/>
      </c>
      <c r="BZ510" t="str">
        <f t="shared" si="231"/>
        <v/>
      </c>
      <c r="CA510" s="214" t="str">
        <f t="shared" si="232"/>
        <v/>
      </c>
      <c r="CB510" t="str">
        <f t="shared" si="233"/>
        <v/>
      </c>
      <c r="CC510" t="e">
        <f t="shared" si="234"/>
        <v>#REF!</v>
      </c>
      <c r="CD510" t="e">
        <f t="shared" si="210"/>
        <v>#REF!</v>
      </c>
      <c r="CE510" t="str">
        <f t="shared" si="235"/>
        <v/>
      </c>
      <c r="CF510" t="str">
        <f t="shared" si="236"/>
        <v/>
      </c>
      <c r="CG510" t="str">
        <f t="shared" si="237"/>
        <v/>
      </c>
    </row>
    <row r="511" spans="1:85">
      <c r="A511" t="s">
        <v>51</v>
      </c>
      <c r="B511">
        <v>3875</v>
      </c>
      <c r="C511" t="s">
        <v>3566</v>
      </c>
      <c r="D511" t="s">
        <v>3510</v>
      </c>
      <c r="E511" t="s">
        <v>54</v>
      </c>
      <c r="F511" t="s">
        <v>2060</v>
      </c>
      <c r="G511" t="s">
        <v>3511</v>
      </c>
      <c r="H511" t="s">
        <v>3511</v>
      </c>
      <c r="I511" t="s">
        <v>55</v>
      </c>
      <c r="J511" t="s">
        <v>2062</v>
      </c>
      <c r="K511" t="s">
        <v>3513</v>
      </c>
      <c r="L511" t="s">
        <v>3513</v>
      </c>
      <c r="M511" s="217">
        <v>506205</v>
      </c>
      <c r="N511" t="s">
        <v>123</v>
      </c>
      <c r="O511" t="s">
        <v>158</v>
      </c>
      <c r="P511" t="str">
        <f t="shared" si="211"/>
        <v>6</v>
      </c>
      <c r="Q511">
        <v>20610</v>
      </c>
      <c r="R511" t="s">
        <v>590</v>
      </c>
      <c r="S511" t="s">
        <v>591</v>
      </c>
      <c r="T511" t="s">
        <v>368</v>
      </c>
      <c r="U511" t="s">
        <v>61</v>
      </c>
      <c r="V511">
        <v>702494</v>
      </c>
      <c r="W511" t="s">
        <v>3515</v>
      </c>
      <c r="X511" t="s">
        <v>3567</v>
      </c>
      <c r="Y511" s="95">
        <v>39753</v>
      </c>
      <c r="Z511" t="s">
        <v>63</v>
      </c>
      <c r="AA511" t="s">
        <v>909</v>
      </c>
      <c r="AB511" t="s">
        <v>910</v>
      </c>
      <c r="AC511" t="s">
        <v>4676</v>
      </c>
      <c r="AD511" t="s">
        <v>3569</v>
      </c>
      <c r="AF511" t="s">
        <v>3570</v>
      </c>
      <c r="AG511" t="s">
        <v>3520</v>
      </c>
      <c r="AI511" s="146" t="e">
        <v>#N/A</v>
      </c>
      <c r="AJ511" t="str">
        <f t="shared" si="212"/>
        <v>Active</v>
      </c>
      <c r="AK511">
        <f t="shared" si="213"/>
        <v>3875</v>
      </c>
      <c r="AL511" t="str">
        <f t="shared" si="214"/>
        <v>田中 博一</v>
      </c>
      <c r="AM511" s="155" t="e">
        <f>+VLOOKUP($AK511,#REF!,3,0)</f>
        <v>#REF!</v>
      </c>
      <c r="AN511" t="e">
        <f t="shared" si="215"/>
        <v>#REF!</v>
      </c>
      <c r="AO511" s="154" t="s">
        <v>54</v>
      </c>
      <c r="AP511" t="e">
        <f>VLOOKUP(AM511,#REF!,2,0)</f>
        <v>#REF!</v>
      </c>
      <c r="AQ511" t="e">
        <f>VLOOKUP(AM511,#REF!,3,0)</f>
        <v>#REF!</v>
      </c>
      <c r="AR511" t="e">
        <f>VLOOKUP(AM511,#REF!,4,0)</f>
        <v>#REF!</v>
      </c>
      <c r="AS511" t="str">
        <f t="shared" si="209"/>
        <v>Oracle Consulting Services</v>
      </c>
      <c r="AT511" t="e">
        <f>VLOOKUP(AM511,#REF!,6,0)</f>
        <v>#REF!</v>
      </c>
      <c r="AU511" t="e">
        <f>VLOOKUP(AM511,#REF!,7,0)</f>
        <v>#REF!</v>
      </c>
      <c r="AV511" t="e">
        <f>VLOOKUP(AM511,#REF!,8,0)</f>
        <v>#REF!</v>
      </c>
      <c r="AW511" s="155">
        <v>506205</v>
      </c>
      <c r="AX511" t="str">
        <f>VLOOKUP($BA511,Jobcodemaster!$A:$J,4,0)</f>
        <v>IC3</v>
      </c>
      <c r="AY511" t="str">
        <f>VLOOKUP($BA511,Jobcodemaster!$A:$J,5,0)</f>
        <v>L6</v>
      </c>
      <c r="AZ511" t="str">
        <f t="shared" si="216"/>
        <v>6</v>
      </c>
      <c r="BA511" s="155">
        <f t="shared" si="217"/>
        <v>20610</v>
      </c>
      <c r="BB511" t="str">
        <f>VLOOKUP($BA511,Jobcodemaster!$A:$J,7,0)</f>
        <v>20610.Senior Principal Consultant - IC3</v>
      </c>
      <c r="BC511" t="str">
        <f>VLOOKUP($BA511,Jobcodemaster!$A:$J,9,0)</f>
        <v>Senior Principal Consultant</v>
      </c>
      <c r="BD511" t="str">
        <f>VLOOKUP($BA511,Jobcodemaster!$A:$J,2,0)</f>
        <v>Delivery</v>
      </c>
      <c r="BE511" t="str">
        <f>VLOOKUP($BA511,Jobcodemaster!$A:$J,3,0)</f>
        <v>B</v>
      </c>
      <c r="BF511" t="e">
        <f>VLOOKUP(AM511,#REF!,14,0)</f>
        <v>#REF!</v>
      </c>
      <c r="BG511" t="e">
        <f>VLOOKUP(AM511,#REF!,15,0)</f>
        <v>#REF!</v>
      </c>
      <c r="BH511" t="str">
        <f t="shared" si="218"/>
        <v>hirokazu.x.tanaka@oracle.com</v>
      </c>
      <c r="BI511" s="95">
        <f t="shared" si="219"/>
        <v>39753</v>
      </c>
      <c r="BJ511" t="str">
        <f t="shared" si="220"/>
        <v>C</v>
      </c>
      <c r="BK511" t="str">
        <f t="shared" si="221"/>
        <v>JP-Osaka</v>
      </c>
      <c r="BL511" t="str">
        <f t="shared" si="222"/>
        <v>Osaka</v>
      </c>
      <c r="BM511" t="str">
        <f t="shared" si="223"/>
        <v>ﾀﾅｶ ﾋﾛｶｽﾞ</v>
      </c>
      <c r="BN511" t="str">
        <f t="shared" si="224"/>
        <v>Hirokazu Tanaka</v>
      </c>
      <c r="BO511" s="164">
        <f t="shared" si="225"/>
        <v>0</v>
      </c>
      <c r="BP511" t="str">
        <f t="shared" si="226"/>
        <v>たなか ひろかず</v>
      </c>
      <c r="BQ511" t="e">
        <f>VLOOKUP(AM511,#REF!,12,0)</f>
        <v>#REF!</v>
      </c>
      <c r="BS511" s="173" t="str">
        <f t="shared" si="227"/>
        <v/>
      </c>
      <c r="BT511" s="173" t="str">
        <f t="shared" si="227"/>
        <v/>
      </c>
      <c r="BU511" s="173" t="str">
        <f t="shared" si="227"/>
        <v/>
      </c>
      <c r="BV511" s="173" t="str">
        <f t="shared" si="227"/>
        <v/>
      </c>
      <c r="BW511" s="173" t="e">
        <f t="shared" si="228"/>
        <v>#REF!</v>
      </c>
      <c r="BX511" s="173" t="str">
        <f t="shared" si="229"/>
        <v/>
      </c>
      <c r="BY511" s="174" t="str">
        <f t="shared" si="230"/>
        <v/>
      </c>
      <c r="BZ511" t="str">
        <f t="shared" si="231"/>
        <v/>
      </c>
      <c r="CA511" s="214" t="str">
        <f t="shared" si="232"/>
        <v/>
      </c>
      <c r="CB511" t="str">
        <f t="shared" si="233"/>
        <v/>
      </c>
      <c r="CC511" t="e">
        <f t="shared" si="234"/>
        <v>#REF!</v>
      </c>
      <c r="CD511" t="e">
        <f t="shared" si="210"/>
        <v>#REF!</v>
      </c>
      <c r="CE511" t="str">
        <f t="shared" si="235"/>
        <v/>
      </c>
      <c r="CF511" t="str">
        <f t="shared" si="236"/>
        <v/>
      </c>
      <c r="CG511" t="str">
        <f t="shared" si="237"/>
        <v/>
      </c>
    </row>
    <row r="512" spans="1:85">
      <c r="A512" t="s">
        <v>51</v>
      </c>
      <c r="B512">
        <v>123</v>
      </c>
      <c r="C512" t="s">
        <v>3572</v>
      </c>
      <c r="D512" t="s">
        <v>3510</v>
      </c>
      <c r="E512" t="s">
        <v>54</v>
      </c>
      <c r="F512" t="s">
        <v>2060</v>
      </c>
      <c r="G512" t="s">
        <v>3511</v>
      </c>
      <c r="H512" t="s">
        <v>3511</v>
      </c>
      <c r="I512" t="s">
        <v>55</v>
      </c>
      <c r="J512" t="s">
        <v>2062</v>
      </c>
      <c r="K512" t="s">
        <v>3513</v>
      </c>
      <c r="L512" t="s">
        <v>3513</v>
      </c>
      <c r="M512" s="217">
        <v>506205</v>
      </c>
      <c r="N512" t="s">
        <v>123</v>
      </c>
      <c r="O512" t="s">
        <v>124</v>
      </c>
      <c r="P512" t="str">
        <f t="shared" si="211"/>
        <v>5</v>
      </c>
      <c r="Q512">
        <v>20515</v>
      </c>
      <c r="R512" t="s">
        <v>432</v>
      </c>
      <c r="S512" t="s">
        <v>433</v>
      </c>
      <c r="T512" t="s">
        <v>368</v>
      </c>
      <c r="U512" t="s">
        <v>61</v>
      </c>
      <c r="V512">
        <v>702494</v>
      </c>
      <c r="W512" t="s">
        <v>3515</v>
      </c>
      <c r="X512" t="s">
        <v>3573</v>
      </c>
      <c r="Y512" s="95">
        <v>33878</v>
      </c>
      <c r="Z512" t="s">
        <v>63</v>
      </c>
      <c r="AA512" t="s">
        <v>909</v>
      </c>
      <c r="AB512" t="s">
        <v>910</v>
      </c>
      <c r="AC512" t="s">
        <v>4677</v>
      </c>
      <c r="AD512" t="s">
        <v>3575</v>
      </c>
      <c r="AF512" t="s">
        <v>3576</v>
      </c>
      <c r="AG512" t="s">
        <v>3520</v>
      </c>
      <c r="AI512" s="146" t="e">
        <v>#N/A</v>
      </c>
      <c r="AJ512" t="str">
        <f t="shared" si="212"/>
        <v>Active</v>
      </c>
      <c r="AK512">
        <f t="shared" si="213"/>
        <v>123</v>
      </c>
      <c r="AL512" t="str">
        <f t="shared" si="214"/>
        <v>辻原 幸夫</v>
      </c>
      <c r="AM512" s="155" t="e">
        <f>+VLOOKUP($AK512,#REF!,3,0)</f>
        <v>#REF!</v>
      </c>
      <c r="AN512" t="e">
        <f t="shared" si="215"/>
        <v>#REF!</v>
      </c>
      <c r="AO512" s="154" t="s">
        <v>54</v>
      </c>
      <c r="AP512" t="e">
        <f>VLOOKUP(AM512,#REF!,2,0)</f>
        <v>#REF!</v>
      </c>
      <c r="AQ512" t="e">
        <f>VLOOKUP(AM512,#REF!,3,0)</f>
        <v>#REF!</v>
      </c>
      <c r="AR512" t="e">
        <f>VLOOKUP(AM512,#REF!,4,0)</f>
        <v>#REF!</v>
      </c>
      <c r="AS512" t="str">
        <f t="shared" si="209"/>
        <v>Oracle Consulting Services</v>
      </c>
      <c r="AT512" t="e">
        <f>VLOOKUP(AM512,#REF!,6,0)</f>
        <v>#REF!</v>
      </c>
      <c r="AU512" t="e">
        <f>VLOOKUP(AM512,#REF!,7,0)</f>
        <v>#REF!</v>
      </c>
      <c r="AV512" t="e">
        <f>VLOOKUP(AM512,#REF!,8,0)</f>
        <v>#REF!</v>
      </c>
      <c r="AW512" s="155">
        <v>506205</v>
      </c>
      <c r="AX512" t="str">
        <f>VLOOKUP($BA512,Jobcodemaster!$A:$J,4,0)</f>
        <v>IC3</v>
      </c>
      <c r="AY512" t="str">
        <f>VLOOKUP($BA512,Jobcodemaster!$A:$J,5,0)</f>
        <v>L5</v>
      </c>
      <c r="AZ512" t="str">
        <f t="shared" si="216"/>
        <v>5</v>
      </c>
      <c r="BA512" s="155">
        <f t="shared" si="217"/>
        <v>20515</v>
      </c>
      <c r="BB512" t="str">
        <f>VLOOKUP($BA512,Jobcodemaster!$A:$J,7,0)</f>
        <v>20515.Principal Consultant - IC3</v>
      </c>
      <c r="BC512" t="str">
        <f>VLOOKUP($BA512,Jobcodemaster!$A:$J,9,0)</f>
        <v>Principal Consultant</v>
      </c>
      <c r="BD512" t="str">
        <f>VLOOKUP($BA512,Jobcodemaster!$A:$J,2,0)</f>
        <v>Delivery</v>
      </c>
      <c r="BE512" t="str">
        <f>VLOOKUP($BA512,Jobcodemaster!$A:$J,3,0)</f>
        <v>B</v>
      </c>
      <c r="BF512" t="e">
        <f>VLOOKUP(AM512,#REF!,14,0)</f>
        <v>#REF!</v>
      </c>
      <c r="BG512" t="e">
        <f>VLOOKUP(AM512,#REF!,15,0)</f>
        <v>#REF!</v>
      </c>
      <c r="BH512" t="str">
        <f t="shared" si="218"/>
        <v>yukio.tsujihara@oracle.com</v>
      </c>
      <c r="BI512" s="95">
        <f t="shared" si="219"/>
        <v>33878</v>
      </c>
      <c r="BJ512" t="str">
        <f t="shared" si="220"/>
        <v>C</v>
      </c>
      <c r="BK512" t="str">
        <f t="shared" si="221"/>
        <v>JP-Osaka</v>
      </c>
      <c r="BL512" t="str">
        <f t="shared" si="222"/>
        <v>Osaka</v>
      </c>
      <c r="BM512" t="str">
        <f t="shared" si="223"/>
        <v>ﾂｼﾞﾊﾗ ﾕｷｵ</v>
      </c>
      <c r="BN512" t="str">
        <f t="shared" si="224"/>
        <v>Yukio Tsujihara</v>
      </c>
      <c r="BO512" s="164">
        <f t="shared" si="225"/>
        <v>0</v>
      </c>
      <c r="BP512" t="str">
        <f t="shared" si="226"/>
        <v>つじはら ゆきお</v>
      </c>
      <c r="BQ512" t="e">
        <f>VLOOKUP(AM512,#REF!,12,0)</f>
        <v>#REF!</v>
      </c>
      <c r="BS512" s="173" t="str">
        <f t="shared" si="227"/>
        <v/>
      </c>
      <c r="BT512" s="173" t="str">
        <f t="shared" si="227"/>
        <v/>
      </c>
      <c r="BU512" s="173" t="str">
        <f t="shared" si="227"/>
        <v/>
      </c>
      <c r="BV512" s="173" t="str">
        <f t="shared" si="227"/>
        <v/>
      </c>
      <c r="BW512" s="173" t="e">
        <f t="shared" si="228"/>
        <v>#REF!</v>
      </c>
      <c r="BX512" s="173" t="str">
        <f t="shared" si="229"/>
        <v/>
      </c>
      <c r="BY512" s="174" t="str">
        <f t="shared" si="230"/>
        <v/>
      </c>
      <c r="BZ512" t="str">
        <f t="shared" si="231"/>
        <v/>
      </c>
      <c r="CA512" s="214" t="str">
        <f t="shared" si="232"/>
        <v/>
      </c>
      <c r="CB512" t="str">
        <f t="shared" si="233"/>
        <v/>
      </c>
      <c r="CC512" t="e">
        <f t="shared" si="234"/>
        <v>#REF!</v>
      </c>
      <c r="CD512" t="e">
        <f t="shared" si="210"/>
        <v>#REF!</v>
      </c>
      <c r="CE512" t="str">
        <f t="shared" si="235"/>
        <v/>
      </c>
      <c r="CF512" t="str">
        <f t="shared" si="236"/>
        <v/>
      </c>
      <c r="CG512" t="str">
        <f t="shared" si="237"/>
        <v/>
      </c>
    </row>
    <row r="513" spans="1:85">
      <c r="A513" t="s">
        <v>51</v>
      </c>
      <c r="B513">
        <v>4923</v>
      </c>
      <c r="C513" t="s">
        <v>3578</v>
      </c>
      <c r="D513" t="s">
        <v>3579</v>
      </c>
      <c r="E513" t="s">
        <v>54</v>
      </c>
      <c r="F513" t="s">
        <v>3580</v>
      </c>
      <c r="G513" t="s">
        <v>3580</v>
      </c>
      <c r="H513" t="s">
        <v>3580</v>
      </c>
      <c r="I513" t="s">
        <v>55</v>
      </c>
      <c r="J513" t="s">
        <v>3583</v>
      </c>
      <c r="K513" t="s">
        <v>3583</v>
      </c>
      <c r="L513" t="s">
        <v>3583</v>
      </c>
      <c r="M513" s="217">
        <v>506195</v>
      </c>
      <c r="N513" t="s">
        <v>142</v>
      </c>
      <c r="O513" t="s">
        <v>143</v>
      </c>
      <c r="P513" t="str">
        <f t="shared" si="211"/>
        <v>9</v>
      </c>
      <c r="Q513">
        <v>23020</v>
      </c>
      <c r="R513" t="s">
        <v>401</v>
      </c>
      <c r="S513" t="s">
        <v>402</v>
      </c>
      <c r="T513" t="s">
        <v>60</v>
      </c>
      <c r="U513" t="s">
        <v>61</v>
      </c>
      <c r="V513">
        <v>959431</v>
      </c>
      <c r="W513" t="s">
        <v>52</v>
      </c>
      <c r="X513" t="s">
        <v>3587</v>
      </c>
      <c r="Y513" s="95">
        <v>41760</v>
      </c>
      <c r="Z513" t="s">
        <v>63</v>
      </c>
      <c r="AA513" t="s">
        <v>118</v>
      </c>
      <c r="AB513" t="s">
        <v>119</v>
      </c>
      <c r="AC513" t="s">
        <v>4678</v>
      </c>
      <c r="AD513" t="s">
        <v>3589</v>
      </c>
      <c r="AE513" t="s">
        <v>67</v>
      </c>
      <c r="AF513" t="s">
        <v>3590</v>
      </c>
      <c r="AG513" t="s">
        <v>3591</v>
      </c>
      <c r="AI513" s="146" t="e">
        <v>#N/A</v>
      </c>
      <c r="AJ513" t="str">
        <f t="shared" si="212"/>
        <v>Active</v>
      </c>
      <c r="AK513">
        <f t="shared" si="213"/>
        <v>4923</v>
      </c>
      <c r="AL513" t="str">
        <f t="shared" si="214"/>
        <v>沖村 一宏</v>
      </c>
      <c r="AM513" s="155" t="e">
        <f>+VLOOKUP($AK513,#REF!,3,0)</f>
        <v>#REF!</v>
      </c>
      <c r="AN513" t="e">
        <f t="shared" si="215"/>
        <v>#REF!</v>
      </c>
      <c r="AO513" s="154" t="s">
        <v>54</v>
      </c>
      <c r="AP513" t="e">
        <f>VLOOKUP(AM513,#REF!,2,0)</f>
        <v>#REF!</v>
      </c>
      <c r="AQ513" t="e">
        <f>VLOOKUP(AM513,#REF!,3,0)</f>
        <v>#REF!</v>
      </c>
      <c r="AR513" t="e">
        <f>VLOOKUP(AM513,#REF!,4,0)</f>
        <v>#REF!</v>
      </c>
      <c r="AS513" t="str">
        <f t="shared" si="209"/>
        <v>Oracle Consulting Services</v>
      </c>
      <c r="AT513" t="e">
        <f>VLOOKUP(AM513,#REF!,6,0)</f>
        <v>#REF!</v>
      </c>
      <c r="AU513" t="e">
        <f>VLOOKUP(AM513,#REF!,7,0)</f>
        <v>#REF!</v>
      </c>
      <c r="AV513" t="e">
        <f>VLOOKUP(AM513,#REF!,8,0)</f>
        <v>#REF!</v>
      </c>
      <c r="AW513" s="199" t="s">
        <v>5124</v>
      </c>
      <c r="AX513" t="str">
        <f>VLOOKUP($BA513,Jobcodemaster!$A:$J,4,0)</f>
        <v>M5</v>
      </c>
      <c r="AY513" t="str">
        <f>VLOOKUP($BA513,Jobcodemaster!$A:$J,5,0)</f>
        <v>L9</v>
      </c>
      <c r="AZ513" t="str">
        <f t="shared" si="216"/>
        <v>9</v>
      </c>
      <c r="BA513" s="155">
        <f t="shared" si="217"/>
        <v>23020</v>
      </c>
      <c r="BB513" t="str">
        <f>VLOOKUP($BA513,Jobcodemaster!$A:$J,7,0)</f>
        <v>23020.Consulting Senior Practice Director - M5</v>
      </c>
      <c r="BC513" t="str">
        <f>VLOOKUP($BA513,Jobcodemaster!$A:$J,9,0)</f>
        <v>Consulting Senior Practice Director</v>
      </c>
      <c r="BD513" t="str">
        <f>VLOOKUP($BA513,Jobcodemaster!$A:$J,2,0)</f>
        <v>Practice</v>
      </c>
      <c r="BE513" t="str">
        <f>VLOOKUP($BA513,Jobcodemaster!$A:$J,3,0)</f>
        <v>B</v>
      </c>
      <c r="BF513" t="e">
        <f>VLOOKUP(AM513,#REF!,14,0)</f>
        <v>#REF!</v>
      </c>
      <c r="BG513" t="e">
        <f>VLOOKUP(AM513,#REF!,15,0)</f>
        <v>#REF!</v>
      </c>
      <c r="BH513" t="str">
        <f t="shared" si="218"/>
        <v>kazuhiro.okimura@oracle.com</v>
      </c>
      <c r="BI513" s="95">
        <f t="shared" si="219"/>
        <v>41760</v>
      </c>
      <c r="BJ513" t="str">
        <f t="shared" si="220"/>
        <v>C</v>
      </c>
      <c r="BK513" t="str">
        <f t="shared" si="221"/>
        <v>JP-Tokyo-Akasaka Office</v>
      </c>
      <c r="BL513" t="str">
        <f t="shared" si="222"/>
        <v>OAC</v>
      </c>
      <c r="BM513" t="str">
        <f t="shared" si="223"/>
        <v>ｵｷﾑﾗ ｶｽﾞﾋﾛ</v>
      </c>
      <c r="BN513" t="str">
        <f t="shared" si="224"/>
        <v>Kazuhiro Okimura</v>
      </c>
      <c r="BO513" s="164" t="str">
        <f t="shared" si="225"/>
        <v>Y</v>
      </c>
      <c r="BP513" t="str">
        <f t="shared" si="226"/>
        <v>おきむら かずひろ</v>
      </c>
      <c r="BQ513" t="e">
        <f>VLOOKUP(AM513,#REF!,12,0)</f>
        <v>#REF!</v>
      </c>
      <c r="BS513" s="173" t="str">
        <f t="shared" si="227"/>
        <v>Y</v>
      </c>
      <c r="BT513" s="173" t="str">
        <f t="shared" si="227"/>
        <v/>
      </c>
      <c r="BU513" s="173" t="str">
        <f t="shared" si="227"/>
        <v/>
      </c>
      <c r="BV513" s="173" t="str">
        <f t="shared" si="227"/>
        <v/>
      </c>
      <c r="BW513" s="173" t="e">
        <f t="shared" si="228"/>
        <v>#REF!</v>
      </c>
      <c r="BX513" s="173" t="str">
        <f t="shared" si="229"/>
        <v>Y</v>
      </c>
      <c r="BY513" s="174">
        <f t="shared" si="230"/>
        <v>4923</v>
      </c>
      <c r="BZ513" t="str">
        <f t="shared" si="231"/>
        <v>kazuhiro.okimura@oracle.com</v>
      </c>
      <c r="CA513" s="214">
        <f t="shared" si="232"/>
        <v>43574</v>
      </c>
      <c r="CB513" t="str">
        <f t="shared" si="233"/>
        <v>506195</v>
      </c>
      <c r="CC513" t="e">
        <f t="shared" si="234"/>
        <v>#REF!</v>
      </c>
      <c r="CD513" t="e">
        <f t="shared" si="210"/>
        <v>#REF!</v>
      </c>
      <c r="CE513" t="str">
        <f t="shared" si="235"/>
        <v>JPBG  - Oracle Corporation Japan</v>
      </c>
      <c r="CF513" t="str">
        <f t="shared" si="236"/>
        <v/>
      </c>
      <c r="CG513" t="str">
        <f t="shared" si="237"/>
        <v/>
      </c>
    </row>
    <row r="514" spans="1:85">
      <c r="A514" t="s">
        <v>51</v>
      </c>
      <c r="B514">
        <v>1978</v>
      </c>
      <c r="C514" t="s">
        <v>3593</v>
      </c>
      <c r="D514" t="s">
        <v>3579</v>
      </c>
      <c r="E514" t="s">
        <v>54</v>
      </c>
      <c r="F514" t="s">
        <v>3580</v>
      </c>
      <c r="G514" t="s">
        <v>3580</v>
      </c>
      <c r="H514" t="s">
        <v>3580</v>
      </c>
      <c r="I514" t="s">
        <v>55</v>
      </c>
      <c r="J514" t="s">
        <v>3583</v>
      </c>
      <c r="K514" t="s">
        <v>3583</v>
      </c>
      <c r="L514" t="s">
        <v>3583</v>
      </c>
      <c r="M514" s="217">
        <v>506195</v>
      </c>
      <c r="N514" t="s">
        <v>123</v>
      </c>
      <c r="O514" t="s">
        <v>158</v>
      </c>
      <c r="P514" t="str">
        <f t="shared" si="211"/>
        <v>6</v>
      </c>
      <c r="Q514">
        <v>22026</v>
      </c>
      <c r="R514" t="s">
        <v>179</v>
      </c>
      <c r="S514" t="s">
        <v>180</v>
      </c>
      <c r="T514" t="s">
        <v>127</v>
      </c>
      <c r="U514" t="s">
        <v>128</v>
      </c>
      <c r="V514">
        <v>4923</v>
      </c>
      <c r="W514" t="s">
        <v>3578</v>
      </c>
      <c r="X514" t="s">
        <v>3594</v>
      </c>
      <c r="Y514" s="95">
        <v>36617</v>
      </c>
      <c r="Z514" t="s">
        <v>201</v>
      </c>
      <c r="AA514" t="s">
        <v>118</v>
      </c>
      <c r="AB514" t="s">
        <v>119</v>
      </c>
      <c r="AC514" t="s">
        <v>4679</v>
      </c>
      <c r="AD514" t="s">
        <v>3596</v>
      </c>
      <c r="AF514" t="s">
        <v>3597</v>
      </c>
      <c r="AG514" t="s">
        <v>3591</v>
      </c>
      <c r="AI514" s="146" t="e">
        <v>#N/A</v>
      </c>
      <c r="AJ514" t="str">
        <f t="shared" si="212"/>
        <v>Active</v>
      </c>
      <c r="AK514">
        <f t="shared" si="213"/>
        <v>1978</v>
      </c>
      <c r="AL514" t="str">
        <f t="shared" si="214"/>
        <v>吉兼 三香子</v>
      </c>
      <c r="AM514" s="155" t="e">
        <f>+VLOOKUP($AK514,#REF!,3,0)</f>
        <v>#REF!</v>
      </c>
      <c r="AN514" t="e">
        <f t="shared" si="215"/>
        <v>#REF!</v>
      </c>
      <c r="AO514" s="154" t="s">
        <v>54</v>
      </c>
      <c r="AP514" t="e">
        <f>VLOOKUP(AM514,#REF!,2,0)</f>
        <v>#REF!</v>
      </c>
      <c r="AQ514" t="e">
        <f>VLOOKUP(AM514,#REF!,3,0)</f>
        <v>#REF!</v>
      </c>
      <c r="AR514" t="e">
        <f>VLOOKUP(AM514,#REF!,4,0)</f>
        <v>#REF!</v>
      </c>
      <c r="AS514" t="str">
        <f t="shared" si="209"/>
        <v>Oracle Consulting Services</v>
      </c>
      <c r="AT514" t="e">
        <f>VLOOKUP(AM514,#REF!,6,0)</f>
        <v>#REF!</v>
      </c>
      <c r="AU514" t="e">
        <f>VLOOKUP(AM514,#REF!,7,0)</f>
        <v>#REF!</v>
      </c>
      <c r="AV514" t="e">
        <f>VLOOKUP(AM514,#REF!,8,0)</f>
        <v>#REF!</v>
      </c>
      <c r="AW514" s="199" t="s">
        <v>5124</v>
      </c>
      <c r="AX514" t="str">
        <f>VLOOKUP($BA514,Jobcodemaster!$A:$J,4,0)</f>
        <v>IC3</v>
      </c>
      <c r="AY514" t="str">
        <f>VLOOKUP($BA514,Jobcodemaster!$A:$J,5,0)</f>
        <v>L6</v>
      </c>
      <c r="AZ514" t="str">
        <f t="shared" si="216"/>
        <v>6</v>
      </c>
      <c r="BA514" s="155">
        <f t="shared" si="217"/>
        <v>22026</v>
      </c>
      <c r="BB514" t="str">
        <f>VLOOKUP($BA514,Jobcodemaster!$A:$J,7,0)</f>
        <v>22026.Consulting Staff Senior Principal - IC3</v>
      </c>
      <c r="BC514" t="str">
        <f>VLOOKUP($BA514,Jobcodemaster!$A:$J,9,0)</f>
        <v>Consulting Staff Senior Principal</v>
      </c>
      <c r="BD514" t="str">
        <f>VLOOKUP($BA514,Jobcodemaster!$A:$J,2,0)</f>
        <v>General/Operations</v>
      </c>
      <c r="BE514" t="str">
        <f>VLOOKUP($BA514,Jobcodemaster!$A:$J,3,0)</f>
        <v>NB</v>
      </c>
      <c r="BF514" t="e">
        <f>VLOOKUP(AM514,#REF!,14,0)</f>
        <v>#REF!</v>
      </c>
      <c r="BG514" t="e">
        <f>VLOOKUP(AM514,#REF!,15,0)</f>
        <v>#REF!</v>
      </c>
      <c r="BH514" t="str">
        <f t="shared" si="218"/>
        <v>mikako.yoshikane@oracle.com</v>
      </c>
      <c r="BI514" s="95">
        <f t="shared" si="219"/>
        <v>36617</v>
      </c>
      <c r="BJ514" t="str">
        <f t="shared" si="220"/>
        <v>NG</v>
      </c>
      <c r="BK514" t="str">
        <f t="shared" si="221"/>
        <v>JP-Tokyo-Akasaka Office</v>
      </c>
      <c r="BL514" t="str">
        <f t="shared" si="222"/>
        <v>OAC</v>
      </c>
      <c r="BM514" t="str">
        <f t="shared" si="223"/>
        <v>ﾖｼｶﾈ ﾐｶｺ</v>
      </c>
      <c r="BN514" t="str">
        <f t="shared" si="224"/>
        <v>Mikako Yoshikane</v>
      </c>
      <c r="BO514" s="164">
        <f t="shared" si="225"/>
        <v>0</v>
      </c>
      <c r="BP514" t="str">
        <f t="shared" si="226"/>
        <v>よしかね みかこ</v>
      </c>
      <c r="BQ514" t="e">
        <f>VLOOKUP(AM514,#REF!,12,0)</f>
        <v>#REF!</v>
      </c>
      <c r="BS514" s="173" t="str">
        <f t="shared" si="227"/>
        <v>Y</v>
      </c>
      <c r="BT514" s="173" t="str">
        <f t="shared" si="227"/>
        <v/>
      </c>
      <c r="BU514" s="173" t="str">
        <f t="shared" si="227"/>
        <v/>
      </c>
      <c r="BV514" s="173" t="str">
        <f t="shared" si="227"/>
        <v/>
      </c>
      <c r="BW514" s="173" t="e">
        <f t="shared" si="228"/>
        <v>#REF!</v>
      </c>
      <c r="BX514" s="173" t="str">
        <f t="shared" si="229"/>
        <v>Y</v>
      </c>
      <c r="BY514" s="174">
        <f t="shared" si="230"/>
        <v>1978</v>
      </c>
      <c r="BZ514" t="str">
        <f t="shared" si="231"/>
        <v>mikako.yoshikane@oracle.com</v>
      </c>
      <c r="CA514" s="214">
        <f t="shared" si="232"/>
        <v>43574</v>
      </c>
      <c r="CB514" t="str">
        <f t="shared" si="233"/>
        <v>506195</v>
      </c>
      <c r="CC514" t="e">
        <f t="shared" si="234"/>
        <v>#REF!</v>
      </c>
      <c r="CD514" t="e">
        <f t="shared" si="210"/>
        <v>#REF!</v>
      </c>
      <c r="CE514" t="str">
        <f t="shared" si="235"/>
        <v>JPBG  - Oracle Corporation Japan</v>
      </c>
      <c r="CF514" t="str">
        <f t="shared" si="236"/>
        <v/>
      </c>
      <c r="CG514" t="str">
        <f t="shared" si="237"/>
        <v/>
      </c>
    </row>
    <row r="515" spans="1:85">
      <c r="A515" t="s">
        <v>51</v>
      </c>
      <c r="B515">
        <v>2339</v>
      </c>
      <c r="C515" t="s">
        <v>3599</v>
      </c>
      <c r="D515" t="s">
        <v>3600</v>
      </c>
      <c r="E515" t="s">
        <v>54</v>
      </c>
      <c r="F515" t="s">
        <v>3580</v>
      </c>
      <c r="G515" t="s">
        <v>3601</v>
      </c>
      <c r="H515" t="s">
        <v>3601</v>
      </c>
      <c r="I515" t="s">
        <v>55</v>
      </c>
      <c r="J515" t="s">
        <v>3583</v>
      </c>
      <c r="K515" t="s">
        <v>3603</v>
      </c>
      <c r="L515" t="s">
        <v>3603</v>
      </c>
      <c r="M515" s="217">
        <v>506195</v>
      </c>
      <c r="N515" t="s">
        <v>243</v>
      </c>
      <c r="O515" t="s">
        <v>234</v>
      </c>
      <c r="P515" t="str">
        <f t="shared" si="211"/>
        <v>8</v>
      </c>
      <c r="Q515">
        <v>12612</v>
      </c>
      <c r="R515" t="s">
        <v>1512</v>
      </c>
      <c r="S515" t="s">
        <v>1513</v>
      </c>
      <c r="T515" t="s">
        <v>619</v>
      </c>
      <c r="U515" t="s">
        <v>61</v>
      </c>
      <c r="V515">
        <v>4923</v>
      </c>
      <c r="W515" t="s">
        <v>3578</v>
      </c>
      <c r="X515" t="s">
        <v>3605</v>
      </c>
      <c r="Y515" s="95">
        <v>37104</v>
      </c>
      <c r="Z515" t="s">
        <v>63</v>
      </c>
      <c r="AA515" t="s">
        <v>909</v>
      </c>
      <c r="AB515" t="s">
        <v>910</v>
      </c>
      <c r="AC515" t="s">
        <v>4680</v>
      </c>
      <c r="AD515" t="s">
        <v>3607</v>
      </c>
      <c r="AF515" t="s">
        <v>3608</v>
      </c>
      <c r="AG515" t="s">
        <v>3609</v>
      </c>
      <c r="AI515" s="146" t="e">
        <v>#N/A</v>
      </c>
      <c r="AJ515" t="str">
        <f t="shared" si="212"/>
        <v>Active</v>
      </c>
      <c r="AK515">
        <f t="shared" si="213"/>
        <v>2339</v>
      </c>
      <c r="AL515" t="str">
        <f t="shared" si="214"/>
        <v>室田 伸一</v>
      </c>
      <c r="AM515" s="155" t="e">
        <f>+VLOOKUP($AK515,#REF!,3,0)</f>
        <v>#REF!</v>
      </c>
      <c r="AN515" t="e">
        <f t="shared" si="215"/>
        <v>#REF!</v>
      </c>
      <c r="AO515" s="154" t="s">
        <v>54</v>
      </c>
      <c r="AP515" t="e">
        <f>VLOOKUP(AM515,#REF!,2,0)</f>
        <v>#REF!</v>
      </c>
      <c r="AQ515" t="e">
        <f>VLOOKUP(AM515,#REF!,3,0)</f>
        <v>#REF!</v>
      </c>
      <c r="AR515" t="e">
        <f>VLOOKUP(AM515,#REF!,4,0)</f>
        <v>#REF!</v>
      </c>
      <c r="AS515" t="str">
        <f t="shared" si="209"/>
        <v>Oracle Consulting Services</v>
      </c>
      <c r="AT515" t="e">
        <f>VLOOKUP(AM515,#REF!,6,0)</f>
        <v>#REF!</v>
      </c>
      <c r="AU515" t="e">
        <f>VLOOKUP(AM515,#REF!,7,0)</f>
        <v>#REF!</v>
      </c>
      <c r="AV515" t="e">
        <f>VLOOKUP(AM515,#REF!,8,0)</f>
        <v>#REF!</v>
      </c>
      <c r="AW515" s="199" t="s">
        <v>5124</v>
      </c>
      <c r="AX515" t="str">
        <f>VLOOKUP($BA515,Jobcodemaster!$A:$J,4,0)</f>
        <v>IC5</v>
      </c>
      <c r="AY515" t="str">
        <f>VLOOKUP($BA515,Jobcodemaster!$A:$J,5,0)</f>
        <v>L8</v>
      </c>
      <c r="AZ515" t="str">
        <f t="shared" si="216"/>
        <v>8</v>
      </c>
      <c r="BA515" s="155">
        <f t="shared" si="217"/>
        <v>12612</v>
      </c>
      <c r="BB515" t="str">
        <f>VLOOKUP($BA515,Jobcodemaster!$A:$J,7,0)</f>
        <v>12612.Consulting Project Technical Director - IC5</v>
      </c>
      <c r="BC515" t="str">
        <f>VLOOKUP($BA515,Jobcodemaster!$A:$J,9,0)</f>
        <v>Consulting Project Technical Director</v>
      </c>
      <c r="BD515" t="str">
        <f>VLOOKUP($BA515,Jobcodemaster!$A:$J,2,0)</f>
        <v>Project</v>
      </c>
      <c r="BE515" t="str">
        <f>VLOOKUP($BA515,Jobcodemaster!$A:$J,3,0)</f>
        <v>B</v>
      </c>
      <c r="BF515" t="e">
        <f>VLOOKUP(AM515,#REF!,14,0)</f>
        <v>#REF!</v>
      </c>
      <c r="BG515" t="e">
        <f>VLOOKUP(AM515,#REF!,15,0)</f>
        <v>#REF!</v>
      </c>
      <c r="BH515" t="str">
        <f t="shared" si="218"/>
        <v>shinichi.murota@oracle.com</v>
      </c>
      <c r="BI515" s="95">
        <f t="shared" si="219"/>
        <v>37104</v>
      </c>
      <c r="BJ515" t="str">
        <f t="shared" si="220"/>
        <v>C</v>
      </c>
      <c r="BK515" t="str">
        <f t="shared" si="221"/>
        <v>JP-Osaka</v>
      </c>
      <c r="BL515" t="str">
        <f t="shared" si="222"/>
        <v>Osaka</v>
      </c>
      <c r="BM515" t="str">
        <f t="shared" si="223"/>
        <v>ﾑﾛﾀ ｼﾝｲﾁ</v>
      </c>
      <c r="BN515" t="str">
        <f t="shared" si="224"/>
        <v>Shinichi Murota</v>
      </c>
      <c r="BO515" s="164">
        <f t="shared" si="225"/>
        <v>0</v>
      </c>
      <c r="BP515" t="str">
        <f t="shared" si="226"/>
        <v>むろた しんいち</v>
      </c>
      <c r="BQ515" t="e">
        <f>VLOOKUP(AM515,#REF!,12,0)</f>
        <v>#REF!</v>
      </c>
      <c r="BS515" s="173" t="str">
        <f t="shared" si="227"/>
        <v>Y</v>
      </c>
      <c r="BT515" s="173" t="str">
        <f t="shared" si="227"/>
        <v/>
      </c>
      <c r="BU515" s="173" t="str">
        <f t="shared" si="227"/>
        <v/>
      </c>
      <c r="BV515" s="173" t="str">
        <f t="shared" ref="BV515:BV574" si="238">IF(P515&lt;&gt;AZ515,"Y","")</f>
        <v/>
      </c>
      <c r="BW515" s="173" t="e">
        <f t="shared" si="228"/>
        <v>#REF!</v>
      </c>
      <c r="BX515" s="173" t="str">
        <f t="shared" si="229"/>
        <v>Y</v>
      </c>
      <c r="BY515" s="174">
        <f t="shared" si="230"/>
        <v>2339</v>
      </c>
      <c r="BZ515" t="str">
        <f t="shared" si="231"/>
        <v>shinichi.murota@oracle.com</v>
      </c>
      <c r="CA515" s="214">
        <f t="shared" si="232"/>
        <v>43574</v>
      </c>
      <c r="CB515" t="str">
        <f t="shared" si="233"/>
        <v>506195</v>
      </c>
      <c r="CC515" t="e">
        <f t="shared" si="234"/>
        <v>#REF!</v>
      </c>
      <c r="CD515" t="e">
        <f t="shared" ref="CD515:CD574" si="239">IF($BW515="","",VLOOKUP(CC:CC,AK:BH,24,FALSE))</f>
        <v>#REF!</v>
      </c>
      <c r="CE515" t="str">
        <f t="shared" si="235"/>
        <v>JPBG  - Oracle Corporation Japan</v>
      </c>
      <c r="CF515" t="str">
        <f t="shared" si="236"/>
        <v/>
      </c>
      <c r="CG515" t="str">
        <f t="shared" si="237"/>
        <v/>
      </c>
    </row>
    <row r="516" spans="1:85">
      <c r="A516" t="s">
        <v>51</v>
      </c>
      <c r="B516">
        <v>2386</v>
      </c>
      <c r="C516" t="s">
        <v>3611</v>
      </c>
      <c r="D516" t="s">
        <v>3600</v>
      </c>
      <c r="E516" t="s">
        <v>54</v>
      </c>
      <c r="F516" t="s">
        <v>3580</v>
      </c>
      <c r="G516" t="s">
        <v>3601</v>
      </c>
      <c r="H516" t="s">
        <v>3601</v>
      </c>
      <c r="I516" t="s">
        <v>55</v>
      </c>
      <c r="J516" t="s">
        <v>3583</v>
      </c>
      <c r="K516" t="s">
        <v>3603</v>
      </c>
      <c r="L516" t="s">
        <v>3603</v>
      </c>
      <c r="M516" s="217">
        <v>506195</v>
      </c>
      <c r="N516" t="s">
        <v>243</v>
      </c>
      <c r="O516" t="s">
        <v>234</v>
      </c>
      <c r="P516" t="str">
        <f t="shared" ref="P516:P574" si="240">MID(O516,2,LEN(O516))</f>
        <v>8</v>
      </c>
      <c r="Q516">
        <v>12612</v>
      </c>
      <c r="R516" t="s">
        <v>1512</v>
      </c>
      <c r="S516" t="s">
        <v>1513</v>
      </c>
      <c r="T516" t="s">
        <v>619</v>
      </c>
      <c r="U516" t="s">
        <v>61</v>
      </c>
      <c r="V516">
        <v>4923</v>
      </c>
      <c r="W516" t="s">
        <v>3578</v>
      </c>
      <c r="X516" t="s">
        <v>3613</v>
      </c>
      <c r="Y516" s="95">
        <v>37165</v>
      </c>
      <c r="Z516" t="s">
        <v>63</v>
      </c>
      <c r="AA516" t="s">
        <v>909</v>
      </c>
      <c r="AB516" t="s">
        <v>910</v>
      </c>
      <c r="AC516" t="s">
        <v>4681</v>
      </c>
      <c r="AD516" t="s">
        <v>3615</v>
      </c>
      <c r="AF516" t="s">
        <v>3616</v>
      </c>
      <c r="AG516" t="s">
        <v>3609</v>
      </c>
      <c r="AI516" s="146" t="e">
        <v>#N/A</v>
      </c>
      <c r="AJ516" t="str">
        <f t="shared" ref="AJ516:AJ574" si="241">A516</f>
        <v>Active</v>
      </c>
      <c r="AK516">
        <f t="shared" ref="AK516:AK574" si="242">B516</f>
        <v>2386</v>
      </c>
      <c r="AL516" t="str">
        <f t="shared" ref="AL516:AL574" si="243">C516</f>
        <v>二村 祥史</v>
      </c>
      <c r="AM516" s="155" t="e">
        <f>+VLOOKUP($AK516,#REF!,3,0)</f>
        <v>#REF!</v>
      </c>
      <c r="AN516" t="e">
        <f t="shared" ref="AN516:AN574" si="244">CONCATENATE(AO516,IF(AP516="", "", " - "&amp;AP516),IF(AQ516="",""," - "&amp;AQ516),IF(AR516="",""," - "&amp;AR516))</f>
        <v>#REF!</v>
      </c>
      <c r="AO516" s="154" t="s">
        <v>54</v>
      </c>
      <c r="AP516" t="e">
        <f>VLOOKUP(AM516,#REF!,2,0)</f>
        <v>#REF!</v>
      </c>
      <c r="AQ516" t="e">
        <f>VLOOKUP(AM516,#REF!,3,0)</f>
        <v>#REF!</v>
      </c>
      <c r="AR516" t="e">
        <f>VLOOKUP(AM516,#REF!,4,0)</f>
        <v>#REF!</v>
      </c>
      <c r="AS516" t="str">
        <f t="shared" si="209"/>
        <v>Oracle Consulting Services</v>
      </c>
      <c r="AT516" t="e">
        <f>VLOOKUP(AM516,#REF!,6,0)</f>
        <v>#REF!</v>
      </c>
      <c r="AU516" t="e">
        <f>VLOOKUP(AM516,#REF!,7,0)</f>
        <v>#REF!</v>
      </c>
      <c r="AV516" t="e">
        <f>VLOOKUP(AM516,#REF!,8,0)</f>
        <v>#REF!</v>
      </c>
      <c r="AW516" s="199" t="s">
        <v>5124</v>
      </c>
      <c r="AX516" t="str">
        <f>VLOOKUP($BA516,Jobcodemaster!$A:$J,4,0)</f>
        <v>IC5</v>
      </c>
      <c r="AY516" t="str">
        <f>VLOOKUP($BA516,Jobcodemaster!$A:$J,5,0)</f>
        <v>L8</v>
      </c>
      <c r="AZ516" t="str">
        <f t="shared" ref="AZ516:AZ574" si="245">MID(AY516,2,LEN(AY516))</f>
        <v>8</v>
      </c>
      <c r="BA516" s="155">
        <f t="shared" ref="BA516:BA574" si="246">Q516</f>
        <v>12612</v>
      </c>
      <c r="BB516" t="str">
        <f>VLOOKUP($BA516,Jobcodemaster!$A:$J,7,0)</f>
        <v>12612.Consulting Project Technical Director - IC5</v>
      </c>
      <c r="BC516" t="str">
        <f>VLOOKUP($BA516,Jobcodemaster!$A:$J,9,0)</f>
        <v>Consulting Project Technical Director</v>
      </c>
      <c r="BD516" t="str">
        <f>VLOOKUP($BA516,Jobcodemaster!$A:$J,2,0)</f>
        <v>Project</v>
      </c>
      <c r="BE516" t="str">
        <f>VLOOKUP($BA516,Jobcodemaster!$A:$J,3,0)</f>
        <v>B</v>
      </c>
      <c r="BF516" t="e">
        <f>VLOOKUP(AM516,#REF!,14,0)</f>
        <v>#REF!</v>
      </c>
      <c r="BG516" t="e">
        <f>VLOOKUP(AM516,#REF!,15,0)</f>
        <v>#REF!</v>
      </c>
      <c r="BH516" t="str">
        <f t="shared" ref="BH516:BH574" si="247">X516</f>
        <v>yoshifumi.futamura@oracle.com</v>
      </c>
      <c r="BI516" s="95">
        <f t="shared" ref="BI516:BI574" si="248">Y516</f>
        <v>37165</v>
      </c>
      <c r="BJ516" t="str">
        <f t="shared" ref="BJ516:BJ574" si="249">Z516</f>
        <v>C</v>
      </c>
      <c r="BK516" t="str">
        <f t="shared" ref="BK516:BK574" si="250">AA516</f>
        <v>JP-Osaka</v>
      </c>
      <c r="BL516" t="str">
        <f t="shared" ref="BL516:BL574" si="251">AB516</f>
        <v>Osaka</v>
      </c>
      <c r="BM516" t="str">
        <f t="shared" ref="BM516:BM574" si="252">AC516</f>
        <v>ﾌﾀﾑﾗ ﾖｼﾌﾐ</v>
      </c>
      <c r="BN516" t="str">
        <f t="shared" ref="BN516:BN574" si="253">AD516</f>
        <v>Yoshifumi Futamura</v>
      </c>
      <c r="BO516" s="164">
        <f t="shared" ref="BO516:BO574" si="254">AE516</f>
        <v>0</v>
      </c>
      <c r="BP516" t="str">
        <f t="shared" ref="BP516:BP574" si="255">AF516</f>
        <v>ふたむら よしふみ</v>
      </c>
      <c r="BQ516" t="e">
        <f>VLOOKUP(AM516,#REF!,12,0)</f>
        <v>#REF!</v>
      </c>
      <c r="BS516" s="173" t="str">
        <f t="shared" ref="BS516:BU574" si="256">IF(M516&lt;&gt;AW516,"Y","")</f>
        <v>Y</v>
      </c>
      <c r="BT516" s="173" t="str">
        <f t="shared" si="256"/>
        <v/>
      </c>
      <c r="BU516" s="173" t="str">
        <f t="shared" si="256"/>
        <v/>
      </c>
      <c r="BV516" s="173" t="str">
        <f t="shared" si="238"/>
        <v/>
      </c>
      <c r="BW516" s="173" t="e">
        <f t="shared" ref="BW516:BW574" si="257">IF(W516&lt;&gt;BG516,"Y","")</f>
        <v>#REF!</v>
      </c>
      <c r="BX516" s="173" t="str">
        <f t="shared" ref="BX516:BX574" si="258">IF(COUNTIF(BS516:BW516,"Y")&lt;&gt;0,"Y","")</f>
        <v>Y</v>
      </c>
      <c r="BY516" s="174">
        <f t="shared" ref="BY516:BY574" si="259">IF($BX516="","",B516)</f>
        <v>2386</v>
      </c>
      <c r="BZ516" t="str">
        <f t="shared" ref="BZ516:BZ574" si="260">IF($BX516="","",X516)</f>
        <v>yoshifumi.futamura@oracle.com</v>
      </c>
      <c r="CA516" s="214">
        <f t="shared" ref="CA516:CA574" si="261">IF($BX516="","",DATE(2019,4,19))</f>
        <v>43574</v>
      </c>
      <c r="CB516" t="str">
        <f t="shared" ref="CB516:CB574" si="262">IF($BS516="","",AW516)</f>
        <v>506195</v>
      </c>
      <c r="CC516" t="e">
        <f t="shared" ref="CC516:CC574" si="263">IF($BW516="","",VALUE(BF516))</f>
        <v>#REF!</v>
      </c>
      <c r="CD516" t="e">
        <f t="shared" si="239"/>
        <v>#REF!</v>
      </c>
      <c r="CE516" t="str">
        <f t="shared" ref="CE516:CE574" si="264">IF($BX516="","","JPBG  - Oracle Corporation Japan")</f>
        <v>JPBG  - Oracle Corporation Japan</v>
      </c>
      <c r="CF516" t="str">
        <f t="shared" ref="CF516:CF574" si="265">IF($BV516="","",AW516)</f>
        <v/>
      </c>
      <c r="CG516" t="str">
        <f t="shared" ref="CG516:CG574" si="266">IF($BV516="","",BB516)</f>
        <v/>
      </c>
    </row>
    <row r="517" spans="1:85">
      <c r="A517" t="s">
        <v>51</v>
      </c>
      <c r="B517">
        <v>5003</v>
      </c>
      <c r="C517" t="s">
        <v>3618</v>
      </c>
      <c r="D517" t="s">
        <v>3600</v>
      </c>
      <c r="E517" t="s">
        <v>54</v>
      </c>
      <c r="F517" t="s">
        <v>3580</v>
      </c>
      <c r="G517" t="s">
        <v>3601</v>
      </c>
      <c r="H517" t="s">
        <v>3601</v>
      </c>
      <c r="I517" t="s">
        <v>55</v>
      </c>
      <c r="J517" t="s">
        <v>3583</v>
      </c>
      <c r="K517" t="s">
        <v>3603</v>
      </c>
      <c r="L517" t="s">
        <v>3603</v>
      </c>
      <c r="M517" s="217">
        <v>506195</v>
      </c>
      <c r="N517" t="s">
        <v>169</v>
      </c>
      <c r="O517" t="s">
        <v>170</v>
      </c>
      <c r="P517" t="str">
        <f t="shared" si="240"/>
        <v>7</v>
      </c>
      <c r="Q517">
        <v>12611</v>
      </c>
      <c r="R517" t="s">
        <v>617</v>
      </c>
      <c r="S517" t="s">
        <v>618</v>
      </c>
      <c r="T517" t="s">
        <v>619</v>
      </c>
      <c r="U517" t="s">
        <v>61</v>
      </c>
      <c r="V517">
        <v>4923</v>
      </c>
      <c r="W517" t="s">
        <v>3578</v>
      </c>
      <c r="X517" t="s">
        <v>3619</v>
      </c>
      <c r="Y517" s="95">
        <v>38718</v>
      </c>
      <c r="Z517" t="s">
        <v>63</v>
      </c>
      <c r="AA517" t="s">
        <v>118</v>
      </c>
      <c r="AB517" t="s">
        <v>162</v>
      </c>
      <c r="AC517" t="s">
        <v>4682</v>
      </c>
      <c r="AD517" t="s">
        <v>3621</v>
      </c>
      <c r="AF517" t="s">
        <v>3622</v>
      </c>
      <c r="AG517" t="s">
        <v>3609</v>
      </c>
      <c r="AI517" s="146" t="e">
        <v>#N/A</v>
      </c>
      <c r="AJ517" t="str">
        <f t="shared" si="241"/>
        <v>Active</v>
      </c>
      <c r="AK517">
        <f t="shared" si="242"/>
        <v>5003</v>
      </c>
      <c r="AL517" t="str">
        <f t="shared" si="243"/>
        <v>尹 啓子</v>
      </c>
      <c r="AM517" s="155" t="e">
        <f>+VLOOKUP($AK517,#REF!,3,0)</f>
        <v>#REF!</v>
      </c>
      <c r="AN517" t="e">
        <f t="shared" si="244"/>
        <v>#REF!</v>
      </c>
      <c r="AO517" s="154" t="s">
        <v>54</v>
      </c>
      <c r="AP517" t="e">
        <f>VLOOKUP(AM517,#REF!,2,0)</f>
        <v>#REF!</v>
      </c>
      <c r="AQ517" t="e">
        <f>VLOOKUP(AM517,#REF!,3,0)</f>
        <v>#REF!</v>
      </c>
      <c r="AR517" t="e">
        <f>VLOOKUP(AM517,#REF!,4,0)</f>
        <v>#REF!</v>
      </c>
      <c r="AS517" t="str">
        <f t="shared" si="209"/>
        <v>Oracle Consulting Services</v>
      </c>
      <c r="AT517" t="e">
        <f>VLOOKUP(AM517,#REF!,6,0)</f>
        <v>#REF!</v>
      </c>
      <c r="AU517" t="e">
        <f>VLOOKUP(AM517,#REF!,7,0)</f>
        <v>#REF!</v>
      </c>
      <c r="AV517" t="e">
        <f>VLOOKUP(AM517,#REF!,8,0)</f>
        <v>#REF!</v>
      </c>
      <c r="AW517" s="199" t="s">
        <v>5124</v>
      </c>
      <c r="AX517" t="str">
        <f>VLOOKUP($BA517,Jobcodemaster!$A:$J,4,0)</f>
        <v>IC4</v>
      </c>
      <c r="AY517" t="str">
        <f>VLOOKUP($BA517,Jobcodemaster!$A:$J,5,0)</f>
        <v>L7</v>
      </c>
      <c r="AZ517" t="str">
        <f t="shared" si="245"/>
        <v>7</v>
      </c>
      <c r="BA517" s="155">
        <f t="shared" si="246"/>
        <v>12611</v>
      </c>
      <c r="BB517" t="str">
        <f>VLOOKUP($BA517,Jobcodemaster!$A:$J,7,0)</f>
        <v>12611.Consulting Project Technical Manager - IC4</v>
      </c>
      <c r="BC517" t="str">
        <f>VLOOKUP($BA517,Jobcodemaster!$A:$J,9,0)</f>
        <v>Consulting Project Technical Manager</v>
      </c>
      <c r="BD517" t="str">
        <f>VLOOKUP($BA517,Jobcodemaster!$A:$J,2,0)</f>
        <v>Project</v>
      </c>
      <c r="BE517" t="str">
        <f>VLOOKUP($BA517,Jobcodemaster!$A:$J,3,0)</f>
        <v>B</v>
      </c>
      <c r="BF517" t="e">
        <f>VLOOKUP(AM517,#REF!,14,0)</f>
        <v>#REF!</v>
      </c>
      <c r="BG517" t="e">
        <f>VLOOKUP(AM517,#REF!,15,0)</f>
        <v>#REF!</v>
      </c>
      <c r="BH517" t="str">
        <f t="shared" si="247"/>
        <v>keiko.yun@oracle.com</v>
      </c>
      <c r="BI517" s="95">
        <f t="shared" si="248"/>
        <v>38718</v>
      </c>
      <c r="BJ517" t="str">
        <f t="shared" si="249"/>
        <v>C</v>
      </c>
      <c r="BK517" t="str">
        <f t="shared" si="250"/>
        <v>JP-Tokyo-Akasaka Office</v>
      </c>
      <c r="BL517" t="str">
        <f t="shared" si="251"/>
        <v>ACB</v>
      </c>
      <c r="BM517" t="str">
        <f t="shared" si="252"/>
        <v>ﾕﾝ ｹｲｺ</v>
      </c>
      <c r="BN517" t="str">
        <f t="shared" si="253"/>
        <v>Keiko Yun</v>
      </c>
      <c r="BO517" s="164">
        <f t="shared" si="254"/>
        <v>0</v>
      </c>
      <c r="BP517" t="str">
        <f t="shared" si="255"/>
        <v>ゆん けいこ</v>
      </c>
      <c r="BQ517" t="e">
        <f>VLOOKUP(AM517,#REF!,12,0)</f>
        <v>#REF!</v>
      </c>
      <c r="BS517" s="173" t="str">
        <f t="shared" si="256"/>
        <v>Y</v>
      </c>
      <c r="BT517" s="173" t="str">
        <f t="shared" si="256"/>
        <v/>
      </c>
      <c r="BU517" s="173" t="str">
        <f t="shared" si="256"/>
        <v/>
      </c>
      <c r="BV517" s="173" t="str">
        <f t="shared" si="238"/>
        <v/>
      </c>
      <c r="BW517" s="173" t="e">
        <f t="shared" si="257"/>
        <v>#REF!</v>
      </c>
      <c r="BX517" s="173" t="str">
        <f t="shared" si="258"/>
        <v>Y</v>
      </c>
      <c r="BY517" s="174">
        <f t="shared" si="259"/>
        <v>5003</v>
      </c>
      <c r="BZ517" t="str">
        <f t="shared" si="260"/>
        <v>keiko.yun@oracle.com</v>
      </c>
      <c r="CA517" s="214">
        <f t="shared" si="261"/>
        <v>43574</v>
      </c>
      <c r="CB517" t="str">
        <f t="shared" si="262"/>
        <v>506195</v>
      </c>
      <c r="CC517" t="e">
        <f t="shared" si="263"/>
        <v>#REF!</v>
      </c>
      <c r="CD517" t="e">
        <f t="shared" si="239"/>
        <v>#REF!</v>
      </c>
      <c r="CE517" t="str">
        <f t="shared" si="264"/>
        <v>JPBG  - Oracle Corporation Japan</v>
      </c>
      <c r="CF517" t="str">
        <f t="shared" si="265"/>
        <v/>
      </c>
      <c r="CG517" t="str">
        <f t="shared" si="266"/>
        <v/>
      </c>
    </row>
    <row r="518" spans="1:85">
      <c r="A518" t="s">
        <v>51</v>
      </c>
      <c r="B518">
        <v>528106</v>
      </c>
      <c r="C518" t="s">
        <v>3624</v>
      </c>
      <c r="D518" t="s">
        <v>3600</v>
      </c>
      <c r="E518" t="s">
        <v>54</v>
      </c>
      <c r="F518" t="s">
        <v>3580</v>
      </c>
      <c r="G518" t="s">
        <v>3601</v>
      </c>
      <c r="H518" t="s">
        <v>3601</v>
      </c>
      <c r="I518" t="s">
        <v>55</v>
      </c>
      <c r="J518" t="s">
        <v>3583</v>
      </c>
      <c r="K518" t="s">
        <v>3603</v>
      </c>
      <c r="L518" t="s">
        <v>3603</v>
      </c>
      <c r="M518" s="217">
        <v>506195</v>
      </c>
      <c r="N518" t="s">
        <v>123</v>
      </c>
      <c r="O518" t="s">
        <v>124</v>
      </c>
      <c r="P518" t="str">
        <f t="shared" si="240"/>
        <v>5</v>
      </c>
      <c r="Q518">
        <v>20515</v>
      </c>
      <c r="R518" t="s">
        <v>432</v>
      </c>
      <c r="S518" t="s">
        <v>433</v>
      </c>
      <c r="T518" t="s">
        <v>368</v>
      </c>
      <c r="U518" t="s">
        <v>61</v>
      </c>
      <c r="V518">
        <v>4923</v>
      </c>
      <c r="W518" t="s">
        <v>3578</v>
      </c>
      <c r="X518" t="s">
        <v>3626</v>
      </c>
      <c r="Y518" s="95">
        <v>43466</v>
      </c>
      <c r="Z518" t="s">
        <v>63</v>
      </c>
      <c r="AA518" t="s">
        <v>118</v>
      </c>
      <c r="AB518" t="s">
        <v>119</v>
      </c>
      <c r="AC518" t="s">
        <v>4683</v>
      </c>
      <c r="AD518" t="s">
        <v>3628</v>
      </c>
      <c r="AF518" t="s">
        <v>4684</v>
      </c>
      <c r="AG518" t="s">
        <v>3609</v>
      </c>
      <c r="AI518" s="146" t="e">
        <v>#N/A</v>
      </c>
      <c r="AJ518" t="str">
        <f t="shared" si="241"/>
        <v>Active</v>
      </c>
      <c r="AK518">
        <f t="shared" si="242"/>
        <v>528106</v>
      </c>
      <c r="AL518" t="str">
        <f t="shared" si="243"/>
        <v>坂田 優</v>
      </c>
      <c r="AM518" s="155" t="e">
        <f>+VLOOKUP($AK518,#REF!,3,0)</f>
        <v>#REF!</v>
      </c>
      <c r="AN518" t="e">
        <f t="shared" si="244"/>
        <v>#REF!</v>
      </c>
      <c r="AO518" s="154" t="s">
        <v>54</v>
      </c>
      <c r="AP518" t="e">
        <f>VLOOKUP(AM518,#REF!,2,0)</f>
        <v>#REF!</v>
      </c>
      <c r="AQ518" t="e">
        <f>VLOOKUP(AM518,#REF!,3,0)</f>
        <v>#REF!</v>
      </c>
      <c r="AR518" t="e">
        <f>VLOOKUP(AM518,#REF!,4,0)</f>
        <v>#REF!</v>
      </c>
      <c r="AS518" t="str">
        <f t="shared" si="209"/>
        <v>Oracle Consulting Services</v>
      </c>
      <c r="AT518" t="e">
        <f>VLOOKUP(AM518,#REF!,6,0)</f>
        <v>#REF!</v>
      </c>
      <c r="AU518" t="e">
        <f>VLOOKUP(AM518,#REF!,7,0)</f>
        <v>#REF!</v>
      </c>
      <c r="AV518" t="e">
        <f>VLOOKUP(AM518,#REF!,8,0)</f>
        <v>#REF!</v>
      </c>
      <c r="AW518" s="199" t="s">
        <v>5124</v>
      </c>
      <c r="AX518" t="str">
        <f>VLOOKUP($BA518,Jobcodemaster!$A:$J,4,0)</f>
        <v>IC3</v>
      </c>
      <c r="AY518" t="str">
        <f>VLOOKUP($BA518,Jobcodemaster!$A:$J,5,0)</f>
        <v>L5</v>
      </c>
      <c r="AZ518" t="str">
        <f t="shared" si="245"/>
        <v>5</v>
      </c>
      <c r="BA518" s="155">
        <f t="shared" si="246"/>
        <v>20515</v>
      </c>
      <c r="BB518" t="str">
        <f>VLOOKUP($BA518,Jobcodemaster!$A:$J,7,0)</f>
        <v>20515.Principal Consultant - IC3</v>
      </c>
      <c r="BC518" t="str">
        <f>VLOOKUP($BA518,Jobcodemaster!$A:$J,9,0)</f>
        <v>Principal Consultant</v>
      </c>
      <c r="BD518" t="str">
        <f>VLOOKUP($BA518,Jobcodemaster!$A:$J,2,0)</f>
        <v>Delivery</v>
      </c>
      <c r="BE518" t="str">
        <f>VLOOKUP($BA518,Jobcodemaster!$A:$J,3,0)</f>
        <v>B</v>
      </c>
      <c r="BF518" t="e">
        <f>VLOOKUP(AM518,#REF!,14,0)</f>
        <v>#REF!</v>
      </c>
      <c r="BG518" t="e">
        <f>VLOOKUP(AM518,#REF!,15,0)</f>
        <v>#REF!</v>
      </c>
      <c r="BH518" t="str">
        <f t="shared" si="247"/>
        <v>masaru.sakata@oracle.com</v>
      </c>
      <c r="BI518" s="95">
        <f t="shared" si="248"/>
        <v>43466</v>
      </c>
      <c r="BJ518" t="str">
        <f t="shared" si="249"/>
        <v>C</v>
      </c>
      <c r="BK518" t="str">
        <f t="shared" si="250"/>
        <v>JP-Tokyo-Akasaka Office</v>
      </c>
      <c r="BL518" t="str">
        <f t="shared" si="251"/>
        <v>OAC</v>
      </c>
      <c r="BM518" t="str">
        <f t="shared" si="252"/>
        <v>ｻｶﾀ ﾏｻﾙ</v>
      </c>
      <c r="BN518" t="str">
        <f t="shared" si="253"/>
        <v>Masaru Sakata</v>
      </c>
      <c r="BO518" s="164">
        <f t="shared" si="254"/>
        <v>0</v>
      </c>
      <c r="BP518" t="str">
        <f t="shared" si="255"/>
        <v>さかた まさる</v>
      </c>
      <c r="BQ518" t="e">
        <f>VLOOKUP(AM518,#REF!,12,0)</f>
        <v>#REF!</v>
      </c>
      <c r="BS518" s="173" t="str">
        <f t="shared" si="256"/>
        <v>Y</v>
      </c>
      <c r="BT518" s="173" t="str">
        <f t="shared" si="256"/>
        <v/>
      </c>
      <c r="BU518" s="173" t="str">
        <f t="shared" si="256"/>
        <v/>
      </c>
      <c r="BV518" s="173" t="str">
        <f t="shared" si="238"/>
        <v/>
      </c>
      <c r="BW518" s="173" t="e">
        <f t="shared" si="257"/>
        <v>#REF!</v>
      </c>
      <c r="BX518" s="173" t="str">
        <f t="shared" si="258"/>
        <v>Y</v>
      </c>
      <c r="BY518" s="174">
        <f t="shared" si="259"/>
        <v>528106</v>
      </c>
      <c r="BZ518" t="str">
        <f t="shared" si="260"/>
        <v>masaru.sakata@oracle.com</v>
      </c>
      <c r="CA518" s="214">
        <f t="shared" si="261"/>
        <v>43574</v>
      </c>
      <c r="CB518" t="str">
        <f t="shared" si="262"/>
        <v>506195</v>
      </c>
      <c r="CC518" t="e">
        <f t="shared" si="263"/>
        <v>#REF!</v>
      </c>
      <c r="CD518" t="e">
        <f t="shared" si="239"/>
        <v>#REF!</v>
      </c>
      <c r="CE518" t="str">
        <f t="shared" si="264"/>
        <v>JPBG  - Oracle Corporation Japan</v>
      </c>
      <c r="CF518" t="str">
        <f t="shared" si="265"/>
        <v/>
      </c>
      <c r="CG518" t="str">
        <f t="shared" si="266"/>
        <v/>
      </c>
    </row>
    <row r="519" spans="1:85">
      <c r="A519" t="s">
        <v>51</v>
      </c>
      <c r="B519">
        <v>1433</v>
      </c>
      <c r="C519" t="s">
        <v>3631</v>
      </c>
      <c r="D519" t="s">
        <v>3632</v>
      </c>
      <c r="E519" t="s">
        <v>54</v>
      </c>
      <c r="F519" t="s">
        <v>3580</v>
      </c>
      <c r="G519" t="s">
        <v>3633</v>
      </c>
      <c r="H519" t="s">
        <v>3633</v>
      </c>
      <c r="I519" t="s">
        <v>55</v>
      </c>
      <c r="J519" t="s">
        <v>3583</v>
      </c>
      <c r="K519" t="s">
        <v>3635</v>
      </c>
      <c r="L519" t="s">
        <v>3635</v>
      </c>
      <c r="M519" s="217">
        <v>506195</v>
      </c>
      <c r="N519" t="s">
        <v>197</v>
      </c>
      <c r="O519" t="s">
        <v>170</v>
      </c>
      <c r="P519" t="str">
        <f t="shared" si="240"/>
        <v>7</v>
      </c>
      <c r="Q519">
        <v>21110</v>
      </c>
      <c r="R519" t="s">
        <v>496</v>
      </c>
      <c r="S519" t="s">
        <v>497</v>
      </c>
      <c r="T519" t="s">
        <v>60</v>
      </c>
      <c r="U519" t="s">
        <v>61</v>
      </c>
      <c r="V519">
        <v>4923</v>
      </c>
      <c r="W519" t="s">
        <v>3578</v>
      </c>
      <c r="X519" t="s">
        <v>3637</v>
      </c>
      <c r="Y519" s="95">
        <v>35886</v>
      </c>
      <c r="Z519" t="s">
        <v>201</v>
      </c>
      <c r="AA519" t="s">
        <v>118</v>
      </c>
      <c r="AB519" t="s">
        <v>162</v>
      </c>
      <c r="AC519" t="s">
        <v>4685</v>
      </c>
      <c r="AD519" t="s">
        <v>3639</v>
      </c>
      <c r="AE519" t="s">
        <v>67</v>
      </c>
      <c r="AF519" t="s">
        <v>3640</v>
      </c>
      <c r="AG519" t="s">
        <v>3641</v>
      </c>
      <c r="AI519" s="146" t="e">
        <v>#N/A</v>
      </c>
      <c r="AJ519" t="str">
        <f t="shared" si="241"/>
        <v>Active</v>
      </c>
      <c r="AK519">
        <f t="shared" si="242"/>
        <v>1433</v>
      </c>
      <c r="AL519" t="str">
        <f t="shared" si="243"/>
        <v>関根 圧詞</v>
      </c>
      <c r="AM519" s="155" t="e">
        <f>+VLOOKUP($AK519,#REF!,3,0)</f>
        <v>#REF!</v>
      </c>
      <c r="AN519" t="e">
        <f t="shared" si="244"/>
        <v>#REF!</v>
      </c>
      <c r="AO519" s="154" t="s">
        <v>54</v>
      </c>
      <c r="AP519" t="e">
        <f>VLOOKUP(AM519,#REF!,2,0)</f>
        <v>#REF!</v>
      </c>
      <c r="AQ519" t="e">
        <f>VLOOKUP(AM519,#REF!,3,0)</f>
        <v>#REF!</v>
      </c>
      <c r="AR519" t="e">
        <f>VLOOKUP(AM519,#REF!,4,0)</f>
        <v>#REF!</v>
      </c>
      <c r="AS519" t="str">
        <f t="shared" si="209"/>
        <v>Oracle Consulting Services</v>
      </c>
      <c r="AT519" t="e">
        <f>VLOOKUP(AM519,#REF!,6,0)</f>
        <v>#REF!</v>
      </c>
      <c r="AU519" t="e">
        <f>VLOOKUP(AM519,#REF!,7,0)</f>
        <v>#REF!</v>
      </c>
      <c r="AV519" t="e">
        <f>VLOOKUP(AM519,#REF!,8,0)</f>
        <v>#REF!</v>
      </c>
      <c r="AW519" s="199" t="s">
        <v>5124</v>
      </c>
      <c r="AX519" t="str">
        <f>VLOOKUP($BA519,Jobcodemaster!$A:$J,4,0)</f>
        <v>M3</v>
      </c>
      <c r="AY519" t="str">
        <f>VLOOKUP($BA519,Jobcodemaster!$A:$J,5,0)</f>
        <v>L7</v>
      </c>
      <c r="AZ519" t="str">
        <f t="shared" si="245"/>
        <v>7</v>
      </c>
      <c r="BA519" s="155">
        <f t="shared" si="246"/>
        <v>21110</v>
      </c>
      <c r="BB519" t="str">
        <f>VLOOKUP($BA519,Jobcodemaster!$A:$J,7,0)</f>
        <v>21110.Consulting Practice Manager - M3</v>
      </c>
      <c r="BC519" t="str">
        <f>VLOOKUP($BA519,Jobcodemaster!$A:$J,9,0)</f>
        <v>Consulting Practice Manager</v>
      </c>
      <c r="BD519" t="str">
        <f>VLOOKUP($BA519,Jobcodemaster!$A:$J,2,0)</f>
        <v>Practice</v>
      </c>
      <c r="BE519" t="str">
        <f>VLOOKUP($BA519,Jobcodemaster!$A:$J,3,0)</f>
        <v>B</v>
      </c>
      <c r="BF519" t="e">
        <f>VLOOKUP(AM519,#REF!,14,0)</f>
        <v>#REF!</v>
      </c>
      <c r="BG519" t="e">
        <f>VLOOKUP(AM519,#REF!,15,0)</f>
        <v>#REF!</v>
      </c>
      <c r="BH519" t="str">
        <f t="shared" si="247"/>
        <v>atsushi.sekine@oracle.com</v>
      </c>
      <c r="BI519" s="95">
        <f t="shared" si="248"/>
        <v>35886</v>
      </c>
      <c r="BJ519" t="str">
        <f t="shared" si="249"/>
        <v>NG</v>
      </c>
      <c r="BK519" t="str">
        <f t="shared" si="250"/>
        <v>JP-Tokyo-Akasaka Office</v>
      </c>
      <c r="BL519" t="str">
        <f t="shared" si="251"/>
        <v>ACB</v>
      </c>
      <c r="BM519" t="str">
        <f t="shared" si="252"/>
        <v>ｾｷﾈ ｱﾂｼ</v>
      </c>
      <c r="BN519" t="str">
        <f t="shared" si="253"/>
        <v>Atsushi Sekine</v>
      </c>
      <c r="BO519" s="164" t="str">
        <f t="shared" si="254"/>
        <v>Y</v>
      </c>
      <c r="BP519" t="str">
        <f t="shared" si="255"/>
        <v>せきね あつし</v>
      </c>
      <c r="BQ519" t="e">
        <f>VLOOKUP(AM519,#REF!,12,0)</f>
        <v>#REF!</v>
      </c>
      <c r="BS519" s="173" t="str">
        <f t="shared" si="256"/>
        <v>Y</v>
      </c>
      <c r="BT519" s="173" t="str">
        <f t="shared" si="256"/>
        <v/>
      </c>
      <c r="BU519" s="173" t="str">
        <f t="shared" si="256"/>
        <v/>
      </c>
      <c r="BV519" s="173" t="str">
        <f t="shared" si="238"/>
        <v/>
      </c>
      <c r="BW519" s="173" t="e">
        <f t="shared" si="257"/>
        <v>#REF!</v>
      </c>
      <c r="BX519" s="173" t="str">
        <f t="shared" si="258"/>
        <v>Y</v>
      </c>
      <c r="BY519" s="174">
        <f t="shared" si="259"/>
        <v>1433</v>
      </c>
      <c r="BZ519" t="str">
        <f t="shared" si="260"/>
        <v>atsushi.sekine@oracle.com</v>
      </c>
      <c r="CA519" s="214">
        <f t="shared" si="261"/>
        <v>43574</v>
      </c>
      <c r="CB519" t="str">
        <f t="shared" si="262"/>
        <v>506195</v>
      </c>
      <c r="CC519" t="e">
        <f t="shared" si="263"/>
        <v>#REF!</v>
      </c>
      <c r="CD519" t="e">
        <f t="shared" si="239"/>
        <v>#REF!</v>
      </c>
      <c r="CE519" t="str">
        <f t="shared" si="264"/>
        <v>JPBG  - Oracle Corporation Japan</v>
      </c>
      <c r="CF519" t="str">
        <f t="shared" si="265"/>
        <v/>
      </c>
      <c r="CG519" t="str">
        <f t="shared" si="266"/>
        <v/>
      </c>
    </row>
    <row r="520" spans="1:85">
      <c r="A520" t="s">
        <v>51</v>
      </c>
      <c r="B520">
        <v>4025</v>
      </c>
      <c r="C520" t="s">
        <v>3643</v>
      </c>
      <c r="D520" t="s">
        <v>3632</v>
      </c>
      <c r="E520" t="s">
        <v>54</v>
      </c>
      <c r="F520" t="s">
        <v>3580</v>
      </c>
      <c r="G520" t="s">
        <v>3633</v>
      </c>
      <c r="H520" t="s">
        <v>3633</v>
      </c>
      <c r="I520" t="s">
        <v>55</v>
      </c>
      <c r="J520" t="s">
        <v>3583</v>
      </c>
      <c r="K520" t="s">
        <v>3635</v>
      </c>
      <c r="L520" t="s">
        <v>3635</v>
      </c>
      <c r="M520" s="217">
        <v>506195</v>
      </c>
      <c r="N520" t="s">
        <v>123</v>
      </c>
      <c r="O520" t="s">
        <v>158</v>
      </c>
      <c r="P520" t="str">
        <f t="shared" si="240"/>
        <v>6</v>
      </c>
      <c r="Q520">
        <v>21630</v>
      </c>
      <c r="R520" t="s">
        <v>527</v>
      </c>
      <c r="S520" t="s">
        <v>528</v>
      </c>
      <c r="T520" t="s">
        <v>529</v>
      </c>
      <c r="U520" t="s">
        <v>61</v>
      </c>
      <c r="V520">
        <v>1433</v>
      </c>
      <c r="W520" t="s">
        <v>3631</v>
      </c>
      <c r="X520" t="s">
        <v>3645</v>
      </c>
      <c r="Y520" s="95">
        <v>40269</v>
      </c>
      <c r="Z520" t="s">
        <v>201</v>
      </c>
      <c r="AA520" t="s">
        <v>118</v>
      </c>
      <c r="AB520" t="s">
        <v>162</v>
      </c>
      <c r="AC520" t="s">
        <v>4686</v>
      </c>
      <c r="AD520" t="s">
        <v>3647</v>
      </c>
      <c r="AF520" t="s">
        <v>3648</v>
      </c>
      <c r="AG520" t="s">
        <v>3641</v>
      </c>
      <c r="AI520" s="146" t="e">
        <v>#N/A</v>
      </c>
      <c r="AJ520" t="str">
        <f t="shared" si="241"/>
        <v>Active</v>
      </c>
      <c r="AK520">
        <f t="shared" si="242"/>
        <v>4025</v>
      </c>
      <c r="AL520" t="str">
        <f t="shared" si="243"/>
        <v>片岡 拓也</v>
      </c>
      <c r="AM520" s="155" t="e">
        <f>+VLOOKUP($AK520,#REF!,3,0)</f>
        <v>#REF!</v>
      </c>
      <c r="AN520" t="e">
        <f t="shared" si="244"/>
        <v>#REF!</v>
      </c>
      <c r="AO520" s="154" t="s">
        <v>54</v>
      </c>
      <c r="AP520" t="e">
        <f>VLOOKUP(AM520,#REF!,2,0)</f>
        <v>#REF!</v>
      </c>
      <c r="AQ520" t="e">
        <f>VLOOKUP(AM520,#REF!,3,0)</f>
        <v>#REF!</v>
      </c>
      <c r="AR520" t="e">
        <f>VLOOKUP(AM520,#REF!,4,0)</f>
        <v>#REF!</v>
      </c>
      <c r="AS520" t="str">
        <f t="shared" ref="AS520:AS574" si="267">I520</f>
        <v>Oracle Consulting Services</v>
      </c>
      <c r="AT520" t="e">
        <f>VLOOKUP(AM520,#REF!,6,0)</f>
        <v>#REF!</v>
      </c>
      <c r="AU520" t="e">
        <f>VLOOKUP(AM520,#REF!,7,0)</f>
        <v>#REF!</v>
      </c>
      <c r="AV520" t="e">
        <f>VLOOKUP(AM520,#REF!,8,0)</f>
        <v>#REF!</v>
      </c>
      <c r="AW520" s="199" t="s">
        <v>5124</v>
      </c>
      <c r="AX520" t="str">
        <f>VLOOKUP($BA520,Jobcodemaster!$A:$J,4,0)</f>
        <v>IC3</v>
      </c>
      <c r="AY520" t="str">
        <f>VLOOKUP($BA520,Jobcodemaster!$A:$J,5,0)</f>
        <v>L6</v>
      </c>
      <c r="AZ520" t="str">
        <f t="shared" si="245"/>
        <v>6</v>
      </c>
      <c r="BA520" s="155">
        <f t="shared" si="246"/>
        <v>21630</v>
      </c>
      <c r="BB520" t="str">
        <f>VLOOKUP($BA520,Jobcodemaster!$A:$J,7,0)</f>
        <v>21630.Consulting Solution Lead - IC3</v>
      </c>
      <c r="BC520" t="str">
        <f>VLOOKUP($BA520,Jobcodemaster!$A:$J,9,0)</f>
        <v>Consulting Solution Lead</v>
      </c>
      <c r="BD520" t="str">
        <f>VLOOKUP($BA520,Jobcodemaster!$A:$J,2,0)</f>
        <v>Solution</v>
      </c>
      <c r="BE520" t="str">
        <f>VLOOKUP($BA520,Jobcodemaster!$A:$J,3,0)</f>
        <v>B</v>
      </c>
      <c r="BF520" t="e">
        <f>VLOOKUP(AM520,#REF!,14,0)</f>
        <v>#REF!</v>
      </c>
      <c r="BG520" t="e">
        <f>VLOOKUP(AM520,#REF!,15,0)</f>
        <v>#REF!</v>
      </c>
      <c r="BH520" t="str">
        <f t="shared" si="247"/>
        <v>takuya.kataoka@oracle.com</v>
      </c>
      <c r="BI520" s="95">
        <f t="shared" si="248"/>
        <v>40269</v>
      </c>
      <c r="BJ520" t="str">
        <f t="shared" si="249"/>
        <v>NG</v>
      </c>
      <c r="BK520" t="str">
        <f t="shared" si="250"/>
        <v>JP-Tokyo-Akasaka Office</v>
      </c>
      <c r="BL520" t="str">
        <f t="shared" si="251"/>
        <v>ACB</v>
      </c>
      <c r="BM520" t="str">
        <f t="shared" si="252"/>
        <v>ｶﾀｵｶ ﾀｸﾔ</v>
      </c>
      <c r="BN520" t="str">
        <f t="shared" si="253"/>
        <v>Takuya Kataoka</v>
      </c>
      <c r="BO520" s="164">
        <f t="shared" si="254"/>
        <v>0</v>
      </c>
      <c r="BP520" t="str">
        <f t="shared" si="255"/>
        <v>かたおか たくや</v>
      </c>
      <c r="BQ520" t="e">
        <f>VLOOKUP(AM520,#REF!,12,0)</f>
        <v>#REF!</v>
      </c>
      <c r="BS520" s="173" t="str">
        <f t="shared" si="256"/>
        <v>Y</v>
      </c>
      <c r="BT520" s="173" t="str">
        <f t="shared" si="256"/>
        <v/>
      </c>
      <c r="BU520" s="173" t="str">
        <f t="shared" si="256"/>
        <v/>
      </c>
      <c r="BV520" s="173" t="str">
        <f t="shared" si="238"/>
        <v/>
      </c>
      <c r="BW520" s="173" t="e">
        <f t="shared" si="257"/>
        <v>#REF!</v>
      </c>
      <c r="BX520" s="173" t="str">
        <f t="shared" si="258"/>
        <v>Y</v>
      </c>
      <c r="BY520" s="174">
        <f t="shared" si="259"/>
        <v>4025</v>
      </c>
      <c r="BZ520" t="str">
        <f t="shared" si="260"/>
        <v>takuya.kataoka@oracle.com</v>
      </c>
      <c r="CA520" s="214">
        <f t="shared" si="261"/>
        <v>43574</v>
      </c>
      <c r="CB520" t="str">
        <f t="shared" si="262"/>
        <v>506195</v>
      </c>
      <c r="CC520" t="e">
        <f t="shared" si="263"/>
        <v>#REF!</v>
      </c>
      <c r="CD520" t="e">
        <f t="shared" si="239"/>
        <v>#REF!</v>
      </c>
      <c r="CE520" t="str">
        <f t="shared" si="264"/>
        <v>JPBG  - Oracle Corporation Japan</v>
      </c>
      <c r="CF520" t="str">
        <f t="shared" si="265"/>
        <v/>
      </c>
      <c r="CG520" t="str">
        <f t="shared" si="266"/>
        <v/>
      </c>
    </row>
    <row r="521" spans="1:85">
      <c r="A521" t="s">
        <v>51</v>
      </c>
      <c r="B521">
        <v>702494</v>
      </c>
      <c r="C521" t="s">
        <v>3515</v>
      </c>
      <c r="D521" t="s">
        <v>3650</v>
      </c>
      <c r="E521" t="s">
        <v>54</v>
      </c>
      <c r="F521" t="s">
        <v>3580</v>
      </c>
      <c r="G521" t="s">
        <v>3651</v>
      </c>
      <c r="H521" t="s">
        <v>3651</v>
      </c>
      <c r="I521" t="s">
        <v>55</v>
      </c>
      <c r="J521" t="s">
        <v>3583</v>
      </c>
      <c r="K521" t="s">
        <v>3653</v>
      </c>
      <c r="L521" t="s">
        <v>3653</v>
      </c>
      <c r="M521" s="217">
        <v>506195</v>
      </c>
      <c r="N521" t="s">
        <v>233</v>
      </c>
      <c r="O521" t="s">
        <v>234</v>
      </c>
      <c r="P521" t="str">
        <f t="shared" si="240"/>
        <v>8</v>
      </c>
      <c r="Q521">
        <v>21310</v>
      </c>
      <c r="R521" t="s">
        <v>581</v>
      </c>
      <c r="S521" t="s">
        <v>367</v>
      </c>
      <c r="T521" t="s">
        <v>60</v>
      </c>
      <c r="U521" t="s">
        <v>61</v>
      </c>
      <c r="V521">
        <v>4923</v>
      </c>
      <c r="W521" t="s">
        <v>3578</v>
      </c>
      <c r="X521" t="s">
        <v>3655</v>
      </c>
      <c r="Y521" s="95">
        <v>42979</v>
      </c>
      <c r="Z521" t="s">
        <v>63</v>
      </c>
      <c r="AA521" t="s">
        <v>909</v>
      </c>
      <c r="AB521" t="s">
        <v>910</v>
      </c>
      <c r="AC521" t="s">
        <v>4687</v>
      </c>
      <c r="AD521" t="s">
        <v>3657</v>
      </c>
      <c r="AE521" t="s">
        <v>67</v>
      </c>
      <c r="AF521" t="s">
        <v>3658</v>
      </c>
      <c r="AG521" t="s">
        <v>3659</v>
      </c>
      <c r="AI521" s="146" t="e">
        <v>#N/A</v>
      </c>
      <c r="AJ521" t="str">
        <f t="shared" si="241"/>
        <v>Active</v>
      </c>
      <c r="AK521">
        <f t="shared" si="242"/>
        <v>702494</v>
      </c>
      <c r="AL521" t="str">
        <f t="shared" si="243"/>
        <v>奥山 隆</v>
      </c>
      <c r="AM521" s="155" t="e">
        <f>+VLOOKUP($AK521,#REF!,3,0)</f>
        <v>#REF!</v>
      </c>
      <c r="AN521" t="e">
        <f t="shared" si="244"/>
        <v>#REF!</v>
      </c>
      <c r="AO521" s="154" t="s">
        <v>54</v>
      </c>
      <c r="AP521" t="e">
        <f>VLOOKUP(AM521,#REF!,2,0)</f>
        <v>#REF!</v>
      </c>
      <c r="AQ521" t="e">
        <f>VLOOKUP(AM521,#REF!,3,0)</f>
        <v>#REF!</v>
      </c>
      <c r="AR521" t="e">
        <f>VLOOKUP(AM521,#REF!,4,0)</f>
        <v>#REF!</v>
      </c>
      <c r="AS521" t="str">
        <f t="shared" si="267"/>
        <v>Oracle Consulting Services</v>
      </c>
      <c r="AT521" t="e">
        <f>VLOOKUP(AM521,#REF!,6,0)</f>
        <v>#REF!</v>
      </c>
      <c r="AU521" t="e">
        <f>VLOOKUP(AM521,#REF!,7,0)</f>
        <v>#REF!</v>
      </c>
      <c r="AV521" t="e">
        <f>VLOOKUP(AM521,#REF!,8,0)</f>
        <v>#REF!</v>
      </c>
      <c r="AW521" s="199" t="s">
        <v>5124</v>
      </c>
      <c r="AX521" t="str">
        <f>VLOOKUP($BA521,Jobcodemaster!$A:$J,4,0)</f>
        <v>M4</v>
      </c>
      <c r="AY521" t="str">
        <f>VLOOKUP($BA521,Jobcodemaster!$A:$J,5,0)</f>
        <v>L8</v>
      </c>
      <c r="AZ521" t="str">
        <f t="shared" si="245"/>
        <v>8</v>
      </c>
      <c r="BA521" s="155">
        <f t="shared" si="246"/>
        <v>21310</v>
      </c>
      <c r="BB521" t="str">
        <f>VLOOKUP($BA521,Jobcodemaster!$A:$J,7,0)</f>
        <v>21310.Consulting Practice Director - M4</v>
      </c>
      <c r="BC521" t="str">
        <f>VLOOKUP($BA521,Jobcodemaster!$A:$J,9,0)</f>
        <v>Consulting Practice Director</v>
      </c>
      <c r="BD521" t="str">
        <f>VLOOKUP($BA521,Jobcodemaster!$A:$J,2,0)</f>
        <v>Practice</v>
      </c>
      <c r="BE521" t="str">
        <f>VLOOKUP($BA521,Jobcodemaster!$A:$J,3,0)</f>
        <v>B</v>
      </c>
      <c r="BF521" t="e">
        <f>VLOOKUP(AM521,#REF!,14,0)</f>
        <v>#REF!</v>
      </c>
      <c r="BG521" t="e">
        <f>VLOOKUP(AM521,#REF!,15,0)</f>
        <v>#REF!</v>
      </c>
      <c r="BH521" t="str">
        <f t="shared" si="247"/>
        <v>takashi.okuyama@oracle.com</v>
      </c>
      <c r="BI521" s="95">
        <f t="shared" si="248"/>
        <v>42979</v>
      </c>
      <c r="BJ521" t="str">
        <f t="shared" si="249"/>
        <v>C</v>
      </c>
      <c r="BK521" t="str">
        <f t="shared" si="250"/>
        <v>JP-Osaka</v>
      </c>
      <c r="BL521" t="str">
        <f t="shared" si="251"/>
        <v>Osaka</v>
      </c>
      <c r="BM521" t="str">
        <f t="shared" si="252"/>
        <v>ｵｸﾔﾏ ﾀｶｼ</v>
      </c>
      <c r="BN521" t="str">
        <f t="shared" si="253"/>
        <v>Takashi Okuyama</v>
      </c>
      <c r="BO521" s="164" t="str">
        <f t="shared" si="254"/>
        <v>Y</v>
      </c>
      <c r="BP521" t="str">
        <f t="shared" si="255"/>
        <v>おくやま たかし</v>
      </c>
      <c r="BQ521" t="e">
        <f>VLOOKUP(AM521,#REF!,12,0)</f>
        <v>#REF!</v>
      </c>
      <c r="BS521" s="173" t="str">
        <f t="shared" si="256"/>
        <v>Y</v>
      </c>
      <c r="BT521" s="173" t="str">
        <f t="shared" si="256"/>
        <v/>
      </c>
      <c r="BU521" s="173" t="str">
        <f t="shared" si="256"/>
        <v/>
      </c>
      <c r="BV521" s="173" t="str">
        <f t="shared" si="238"/>
        <v/>
      </c>
      <c r="BW521" s="173" t="e">
        <f t="shared" si="257"/>
        <v>#REF!</v>
      </c>
      <c r="BX521" s="173" t="str">
        <f t="shared" si="258"/>
        <v>Y</v>
      </c>
      <c r="BY521" s="174">
        <f t="shared" si="259"/>
        <v>702494</v>
      </c>
      <c r="BZ521" t="str">
        <f t="shared" si="260"/>
        <v>takashi.okuyama@oracle.com</v>
      </c>
      <c r="CA521" s="214">
        <f t="shared" si="261"/>
        <v>43574</v>
      </c>
      <c r="CB521" t="str">
        <f t="shared" si="262"/>
        <v>506195</v>
      </c>
      <c r="CC521" t="e">
        <f t="shared" si="263"/>
        <v>#REF!</v>
      </c>
      <c r="CD521" t="e">
        <f t="shared" si="239"/>
        <v>#REF!</v>
      </c>
      <c r="CE521" t="str">
        <f t="shared" si="264"/>
        <v>JPBG  - Oracle Corporation Japan</v>
      </c>
      <c r="CF521" t="str">
        <f t="shared" si="265"/>
        <v/>
      </c>
      <c r="CG521" t="str">
        <f t="shared" si="266"/>
        <v/>
      </c>
    </row>
    <row r="522" spans="1:85">
      <c r="A522" t="s">
        <v>51</v>
      </c>
      <c r="B522">
        <v>2039</v>
      </c>
      <c r="C522" t="s">
        <v>3661</v>
      </c>
      <c r="D522" t="s">
        <v>3650</v>
      </c>
      <c r="E522" t="s">
        <v>54</v>
      </c>
      <c r="F522" t="s">
        <v>3580</v>
      </c>
      <c r="G522" t="s">
        <v>3651</v>
      </c>
      <c r="H522" t="s">
        <v>3651</v>
      </c>
      <c r="I522" t="s">
        <v>55</v>
      </c>
      <c r="J522" t="s">
        <v>3583</v>
      </c>
      <c r="K522" t="s">
        <v>3653</v>
      </c>
      <c r="L522" t="s">
        <v>3653</v>
      </c>
      <c r="M522" s="217">
        <v>506195</v>
      </c>
      <c r="N522" t="s">
        <v>243</v>
      </c>
      <c r="O522" t="s">
        <v>234</v>
      </c>
      <c r="P522" t="str">
        <f t="shared" si="240"/>
        <v>8</v>
      </c>
      <c r="Q522">
        <v>12612</v>
      </c>
      <c r="R522" t="s">
        <v>1512</v>
      </c>
      <c r="S522" t="s">
        <v>1513</v>
      </c>
      <c r="T522" t="s">
        <v>619</v>
      </c>
      <c r="U522" t="s">
        <v>61</v>
      </c>
      <c r="V522">
        <v>702494</v>
      </c>
      <c r="W522" t="s">
        <v>3515</v>
      </c>
      <c r="X522" t="s">
        <v>3664</v>
      </c>
      <c r="Y522" s="95">
        <v>36708</v>
      </c>
      <c r="Z522" t="s">
        <v>63</v>
      </c>
      <c r="AA522" t="s">
        <v>909</v>
      </c>
      <c r="AB522" t="s">
        <v>910</v>
      </c>
      <c r="AC522" t="s">
        <v>4688</v>
      </c>
      <c r="AD522" t="s">
        <v>3666</v>
      </c>
      <c r="AF522" t="s">
        <v>3667</v>
      </c>
      <c r="AG522" t="s">
        <v>3659</v>
      </c>
      <c r="AI522" s="146" t="e">
        <v>#N/A</v>
      </c>
      <c r="AJ522" t="str">
        <f t="shared" si="241"/>
        <v>Active</v>
      </c>
      <c r="AK522">
        <f t="shared" si="242"/>
        <v>2039</v>
      </c>
      <c r="AL522" t="str">
        <f t="shared" si="243"/>
        <v>池田 克己</v>
      </c>
      <c r="AM522" s="155" t="e">
        <f>+VLOOKUP($AK522,#REF!,3,0)</f>
        <v>#REF!</v>
      </c>
      <c r="AN522" t="e">
        <f t="shared" si="244"/>
        <v>#REF!</v>
      </c>
      <c r="AO522" s="154" t="s">
        <v>54</v>
      </c>
      <c r="AP522" t="e">
        <f>VLOOKUP(AM522,#REF!,2,0)</f>
        <v>#REF!</v>
      </c>
      <c r="AQ522" t="e">
        <f>VLOOKUP(AM522,#REF!,3,0)</f>
        <v>#REF!</v>
      </c>
      <c r="AR522" t="e">
        <f>VLOOKUP(AM522,#REF!,4,0)</f>
        <v>#REF!</v>
      </c>
      <c r="AS522" t="str">
        <f t="shared" si="267"/>
        <v>Oracle Consulting Services</v>
      </c>
      <c r="AT522" t="e">
        <f>VLOOKUP(AM522,#REF!,6,0)</f>
        <v>#REF!</v>
      </c>
      <c r="AU522" t="e">
        <f>VLOOKUP(AM522,#REF!,7,0)</f>
        <v>#REF!</v>
      </c>
      <c r="AV522" t="e">
        <f>VLOOKUP(AM522,#REF!,8,0)</f>
        <v>#REF!</v>
      </c>
      <c r="AW522" s="199" t="s">
        <v>5124</v>
      </c>
      <c r="AX522" t="str">
        <f>VLOOKUP($BA522,Jobcodemaster!$A:$J,4,0)</f>
        <v>IC5</v>
      </c>
      <c r="AY522" t="str">
        <f>VLOOKUP($BA522,Jobcodemaster!$A:$J,5,0)</f>
        <v>L8</v>
      </c>
      <c r="AZ522" t="str">
        <f t="shared" si="245"/>
        <v>8</v>
      </c>
      <c r="BA522" s="155">
        <f t="shared" si="246"/>
        <v>12612</v>
      </c>
      <c r="BB522" t="str">
        <f>VLOOKUP($BA522,Jobcodemaster!$A:$J,7,0)</f>
        <v>12612.Consulting Project Technical Director - IC5</v>
      </c>
      <c r="BC522" t="str">
        <f>VLOOKUP($BA522,Jobcodemaster!$A:$J,9,0)</f>
        <v>Consulting Project Technical Director</v>
      </c>
      <c r="BD522" t="str">
        <f>VLOOKUP($BA522,Jobcodemaster!$A:$J,2,0)</f>
        <v>Project</v>
      </c>
      <c r="BE522" t="str">
        <f>VLOOKUP($BA522,Jobcodemaster!$A:$J,3,0)</f>
        <v>B</v>
      </c>
      <c r="BF522" t="e">
        <f>VLOOKUP(AM522,#REF!,14,0)</f>
        <v>#REF!</v>
      </c>
      <c r="BG522" t="e">
        <f>VLOOKUP(AM522,#REF!,15,0)</f>
        <v>#REF!</v>
      </c>
      <c r="BH522" t="str">
        <f t="shared" si="247"/>
        <v>katsumi.ikeda@oracle.com</v>
      </c>
      <c r="BI522" s="95">
        <f t="shared" si="248"/>
        <v>36708</v>
      </c>
      <c r="BJ522" t="str">
        <f t="shared" si="249"/>
        <v>C</v>
      </c>
      <c r="BK522" t="str">
        <f t="shared" si="250"/>
        <v>JP-Osaka</v>
      </c>
      <c r="BL522" t="str">
        <f t="shared" si="251"/>
        <v>Osaka</v>
      </c>
      <c r="BM522" t="str">
        <f t="shared" si="252"/>
        <v>ｲｹﾀﾞ ｶﾂﾐ</v>
      </c>
      <c r="BN522" t="str">
        <f t="shared" si="253"/>
        <v>Katsumi Ikeda</v>
      </c>
      <c r="BO522" s="164">
        <f t="shared" si="254"/>
        <v>0</v>
      </c>
      <c r="BP522" t="str">
        <f t="shared" si="255"/>
        <v>いけだ かつみ</v>
      </c>
      <c r="BQ522" t="e">
        <f>VLOOKUP(AM522,#REF!,12,0)</f>
        <v>#REF!</v>
      </c>
      <c r="BS522" s="173" t="str">
        <f t="shared" si="256"/>
        <v>Y</v>
      </c>
      <c r="BT522" s="173" t="str">
        <f t="shared" si="256"/>
        <v/>
      </c>
      <c r="BU522" s="173" t="str">
        <f t="shared" si="256"/>
        <v/>
      </c>
      <c r="BV522" s="173" t="str">
        <f t="shared" si="238"/>
        <v/>
      </c>
      <c r="BW522" s="173" t="e">
        <f t="shared" si="257"/>
        <v>#REF!</v>
      </c>
      <c r="BX522" s="173" t="str">
        <f t="shared" si="258"/>
        <v>Y</v>
      </c>
      <c r="BY522" s="174">
        <f t="shared" si="259"/>
        <v>2039</v>
      </c>
      <c r="BZ522" t="str">
        <f t="shared" si="260"/>
        <v>katsumi.ikeda@oracle.com</v>
      </c>
      <c r="CA522" s="214">
        <f t="shared" si="261"/>
        <v>43574</v>
      </c>
      <c r="CB522" t="str">
        <f t="shared" si="262"/>
        <v>506195</v>
      </c>
      <c r="CC522" t="e">
        <f t="shared" si="263"/>
        <v>#REF!</v>
      </c>
      <c r="CD522" t="e">
        <f t="shared" si="239"/>
        <v>#REF!</v>
      </c>
      <c r="CE522" t="str">
        <f t="shared" si="264"/>
        <v>JPBG  - Oracle Corporation Japan</v>
      </c>
      <c r="CF522" t="str">
        <f t="shared" si="265"/>
        <v/>
      </c>
      <c r="CG522" t="str">
        <f t="shared" si="266"/>
        <v/>
      </c>
    </row>
    <row r="523" spans="1:85">
      <c r="A523" t="s">
        <v>51</v>
      </c>
      <c r="B523">
        <v>1513</v>
      </c>
      <c r="C523" t="s">
        <v>3669</v>
      </c>
      <c r="D523" t="s">
        <v>3650</v>
      </c>
      <c r="E523" t="s">
        <v>54</v>
      </c>
      <c r="F523" t="s">
        <v>3580</v>
      </c>
      <c r="G523" t="s">
        <v>3651</v>
      </c>
      <c r="H523" t="s">
        <v>3651</v>
      </c>
      <c r="I523" t="s">
        <v>55</v>
      </c>
      <c r="J523" t="s">
        <v>3583</v>
      </c>
      <c r="K523" t="s">
        <v>3653</v>
      </c>
      <c r="L523" t="s">
        <v>3653</v>
      </c>
      <c r="M523" s="217">
        <v>506195</v>
      </c>
      <c r="N523" t="s">
        <v>169</v>
      </c>
      <c r="O523" t="s">
        <v>170</v>
      </c>
      <c r="P523" t="str">
        <f t="shared" si="240"/>
        <v>7</v>
      </c>
      <c r="Q523">
        <v>21640</v>
      </c>
      <c r="R523" t="s">
        <v>1172</v>
      </c>
      <c r="S523" t="s">
        <v>1173</v>
      </c>
      <c r="T523" t="s">
        <v>529</v>
      </c>
      <c r="U523" t="s">
        <v>61</v>
      </c>
      <c r="V523">
        <v>702494</v>
      </c>
      <c r="W523" t="s">
        <v>3515</v>
      </c>
      <c r="X523" t="s">
        <v>3670</v>
      </c>
      <c r="Y523" s="95">
        <v>35916</v>
      </c>
      <c r="Z523" t="s">
        <v>63</v>
      </c>
      <c r="AA523" t="s">
        <v>909</v>
      </c>
      <c r="AB523" t="s">
        <v>910</v>
      </c>
      <c r="AC523" t="s">
        <v>4689</v>
      </c>
      <c r="AD523" t="s">
        <v>3672</v>
      </c>
      <c r="AF523" t="s">
        <v>3673</v>
      </c>
      <c r="AG523" t="s">
        <v>3659</v>
      </c>
      <c r="AI523" s="146" t="e">
        <v>#N/A</v>
      </c>
      <c r="AJ523" t="str">
        <f t="shared" si="241"/>
        <v>Active</v>
      </c>
      <c r="AK523">
        <f t="shared" si="242"/>
        <v>1513</v>
      </c>
      <c r="AL523" t="str">
        <f t="shared" si="243"/>
        <v>寺園 重隆</v>
      </c>
      <c r="AM523" s="155" t="e">
        <f>+VLOOKUP($AK523,#REF!,3,0)</f>
        <v>#REF!</v>
      </c>
      <c r="AN523" t="e">
        <f t="shared" si="244"/>
        <v>#REF!</v>
      </c>
      <c r="AO523" s="154" t="s">
        <v>54</v>
      </c>
      <c r="AP523" t="e">
        <f>VLOOKUP(AM523,#REF!,2,0)</f>
        <v>#REF!</v>
      </c>
      <c r="AQ523" t="e">
        <f>VLOOKUP(AM523,#REF!,3,0)</f>
        <v>#REF!</v>
      </c>
      <c r="AR523" t="e">
        <f>VLOOKUP(AM523,#REF!,4,0)</f>
        <v>#REF!</v>
      </c>
      <c r="AS523" t="str">
        <f t="shared" si="267"/>
        <v>Oracle Consulting Services</v>
      </c>
      <c r="AT523" t="e">
        <f>VLOOKUP(AM523,#REF!,6,0)</f>
        <v>#REF!</v>
      </c>
      <c r="AU523" t="e">
        <f>VLOOKUP(AM523,#REF!,7,0)</f>
        <v>#REF!</v>
      </c>
      <c r="AV523" t="e">
        <f>VLOOKUP(AM523,#REF!,8,0)</f>
        <v>#REF!</v>
      </c>
      <c r="AW523" s="199" t="s">
        <v>5124</v>
      </c>
      <c r="AX523" t="str">
        <f>VLOOKUP($BA523,Jobcodemaster!$A:$J,4,0)</f>
        <v>IC4</v>
      </c>
      <c r="AY523" t="str">
        <f>VLOOKUP($BA523,Jobcodemaster!$A:$J,5,0)</f>
        <v>L7</v>
      </c>
      <c r="AZ523" t="str">
        <f t="shared" si="245"/>
        <v>7</v>
      </c>
      <c r="BA523" s="155">
        <f t="shared" si="246"/>
        <v>21640</v>
      </c>
      <c r="BB523" t="str">
        <f>VLOOKUP($BA523,Jobcodemaster!$A:$J,7,0)</f>
        <v>21640.Consulting Solution Manager - IC4</v>
      </c>
      <c r="BC523" t="str">
        <f>VLOOKUP($BA523,Jobcodemaster!$A:$J,9,0)</f>
        <v>Consulting Solution Manager</v>
      </c>
      <c r="BD523" t="str">
        <f>VLOOKUP($BA523,Jobcodemaster!$A:$J,2,0)</f>
        <v>Solution</v>
      </c>
      <c r="BE523" t="str">
        <f>VLOOKUP($BA523,Jobcodemaster!$A:$J,3,0)</f>
        <v>B</v>
      </c>
      <c r="BF523" t="e">
        <f>VLOOKUP(AM523,#REF!,14,0)</f>
        <v>#REF!</v>
      </c>
      <c r="BG523" t="e">
        <f>VLOOKUP(AM523,#REF!,15,0)</f>
        <v>#REF!</v>
      </c>
      <c r="BH523" t="str">
        <f t="shared" si="247"/>
        <v>shigetaka.terazono@oracle.com</v>
      </c>
      <c r="BI523" s="95">
        <f t="shared" si="248"/>
        <v>35916</v>
      </c>
      <c r="BJ523" t="str">
        <f t="shared" si="249"/>
        <v>C</v>
      </c>
      <c r="BK523" t="str">
        <f t="shared" si="250"/>
        <v>JP-Osaka</v>
      </c>
      <c r="BL523" t="str">
        <f t="shared" si="251"/>
        <v>Osaka</v>
      </c>
      <c r="BM523" t="str">
        <f t="shared" si="252"/>
        <v>ﾃﾗｿﾞﾉ ｼｹﾞﾀｶ</v>
      </c>
      <c r="BN523" t="str">
        <f t="shared" si="253"/>
        <v>Shigetaka Terazono</v>
      </c>
      <c r="BO523" s="164">
        <f t="shared" si="254"/>
        <v>0</v>
      </c>
      <c r="BP523" t="str">
        <f t="shared" si="255"/>
        <v>てらぞの しげたか</v>
      </c>
      <c r="BQ523" t="e">
        <f>VLOOKUP(AM523,#REF!,12,0)</f>
        <v>#REF!</v>
      </c>
      <c r="BS523" s="173" t="str">
        <f t="shared" si="256"/>
        <v>Y</v>
      </c>
      <c r="BT523" s="173" t="str">
        <f t="shared" si="256"/>
        <v/>
      </c>
      <c r="BU523" s="173" t="str">
        <f t="shared" si="256"/>
        <v/>
      </c>
      <c r="BV523" s="173" t="str">
        <f t="shared" si="238"/>
        <v/>
      </c>
      <c r="BW523" s="173" t="e">
        <f t="shared" si="257"/>
        <v>#REF!</v>
      </c>
      <c r="BX523" s="173" t="str">
        <f t="shared" si="258"/>
        <v>Y</v>
      </c>
      <c r="BY523" s="174">
        <f t="shared" si="259"/>
        <v>1513</v>
      </c>
      <c r="BZ523" t="str">
        <f t="shared" si="260"/>
        <v>shigetaka.terazono@oracle.com</v>
      </c>
      <c r="CA523" s="214">
        <f t="shared" si="261"/>
        <v>43574</v>
      </c>
      <c r="CB523" t="str">
        <f t="shared" si="262"/>
        <v>506195</v>
      </c>
      <c r="CC523" t="e">
        <f t="shared" si="263"/>
        <v>#REF!</v>
      </c>
      <c r="CD523" t="e">
        <f t="shared" si="239"/>
        <v>#REF!</v>
      </c>
      <c r="CE523" t="str">
        <f t="shared" si="264"/>
        <v>JPBG  - Oracle Corporation Japan</v>
      </c>
      <c r="CF523" t="str">
        <f t="shared" si="265"/>
        <v/>
      </c>
      <c r="CG523" t="str">
        <f t="shared" si="266"/>
        <v/>
      </c>
    </row>
    <row r="524" spans="1:85">
      <c r="A524" t="s">
        <v>51</v>
      </c>
      <c r="B524">
        <v>689</v>
      </c>
      <c r="C524" t="s">
        <v>3675</v>
      </c>
      <c r="D524" t="s">
        <v>3676</v>
      </c>
      <c r="E524" t="s">
        <v>54</v>
      </c>
      <c r="F524" t="s">
        <v>3677</v>
      </c>
      <c r="G524" t="s">
        <v>3677</v>
      </c>
      <c r="H524" t="s">
        <v>3677</v>
      </c>
      <c r="I524" t="s">
        <v>55</v>
      </c>
      <c r="J524" t="s">
        <v>3679</v>
      </c>
      <c r="K524" t="s">
        <v>3679</v>
      </c>
      <c r="L524" t="s">
        <v>3679</v>
      </c>
      <c r="M524" s="217">
        <v>506165</v>
      </c>
      <c r="N524" t="s">
        <v>197</v>
      </c>
      <c r="O524" t="s">
        <v>170</v>
      </c>
      <c r="P524" t="str">
        <f t="shared" si="240"/>
        <v>7</v>
      </c>
      <c r="Q524">
        <v>21110</v>
      </c>
      <c r="R524" t="s">
        <v>496</v>
      </c>
      <c r="S524" t="s">
        <v>497</v>
      </c>
      <c r="T524" t="s">
        <v>60</v>
      </c>
      <c r="U524" t="s">
        <v>61</v>
      </c>
      <c r="V524">
        <v>959431</v>
      </c>
      <c r="W524" t="s">
        <v>52</v>
      </c>
      <c r="X524" t="s">
        <v>3682</v>
      </c>
      <c r="Y524" s="95">
        <v>35096</v>
      </c>
      <c r="Z524" t="s">
        <v>63</v>
      </c>
      <c r="AA524" t="s">
        <v>118</v>
      </c>
      <c r="AB524" t="s">
        <v>162</v>
      </c>
      <c r="AC524" t="s">
        <v>4690</v>
      </c>
      <c r="AD524" t="s">
        <v>3684</v>
      </c>
      <c r="AE524" t="s">
        <v>67</v>
      </c>
      <c r="AF524" t="s">
        <v>3685</v>
      </c>
      <c r="AG524" t="s">
        <v>150</v>
      </c>
      <c r="AI524" s="146" t="e">
        <v>#N/A</v>
      </c>
      <c r="AJ524" t="str">
        <f t="shared" si="241"/>
        <v>Active</v>
      </c>
      <c r="AK524">
        <f t="shared" si="242"/>
        <v>689</v>
      </c>
      <c r="AL524" t="str">
        <f t="shared" si="243"/>
        <v>近藤 美恵子</v>
      </c>
      <c r="AM524" s="155" t="e">
        <f>+VLOOKUP($AK524,#REF!,3,0)</f>
        <v>#REF!</v>
      </c>
      <c r="AN524" t="e">
        <f t="shared" si="244"/>
        <v>#REF!</v>
      </c>
      <c r="AO524" s="154" t="s">
        <v>54</v>
      </c>
      <c r="AP524" t="e">
        <f>VLOOKUP(AM524,#REF!,2,0)</f>
        <v>#REF!</v>
      </c>
      <c r="AQ524" t="e">
        <f>VLOOKUP(AM524,#REF!,3,0)</f>
        <v>#REF!</v>
      </c>
      <c r="AR524" t="e">
        <f>VLOOKUP(AM524,#REF!,4,0)</f>
        <v>#REF!</v>
      </c>
      <c r="AS524" t="str">
        <f t="shared" si="267"/>
        <v>Oracle Consulting Services</v>
      </c>
      <c r="AT524" t="e">
        <f>VLOOKUP(AM524,#REF!,6,0)</f>
        <v>#REF!</v>
      </c>
      <c r="AU524" t="e">
        <f>VLOOKUP(AM524,#REF!,7,0)</f>
        <v>#REF!</v>
      </c>
      <c r="AV524" t="e">
        <f>VLOOKUP(AM524,#REF!,8,0)</f>
        <v>#REF!</v>
      </c>
      <c r="AW524" s="155">
        <v>506165</v>
      </c>
      <c r="AX524" t="str">
        <f>VLOOKUP($BA524,Jobcodemaster!$A:$J,4,0)</f>
        <v>M3</v>
      </c>
      <c r="AY524" t="str">
        <f>VLOOKUP($BA524,Jobcodemaster!$A:$J,5,0)</f>
        <v>L7</v>
      </c>
      <c r="AZ524" t="str">
        <f t="shared" si="245"/>
        <v>7</v>
      </c>
      <c r="BA524" s="155">
        <f t="shared" si="246"/>
        <v>21110</v>
      </c>
      <c r="BB524" t="str">
        <f>VLOOKUP($BA524,Jobcodemaster!$A:$J,7,0)</f>
        <v>21110.Consulting Practice Manager - M3</v>
      </c>
      <c r="BC524" t="str">
        <f>VLOOKUP($BA524,Jobcodemaster!$A:$J,9,0)</f>
        <v>Consulting Practice Manager</v>
      </c>
      <c r="BD524" t="str">
        <f>VLOOKUP($BA524,Jobcodemaster!$A:$J,2,0)</f>
        <v>Practice</v>
      </c>
      <c r="BE524" t="str">
        <f>VLOOKUP($BA524,Jobcodemaster!$A:$J,3,0)</f>
        <v>B</v>
      </c>
      <c r="BF524" t="e">
        <f>VLOOKUP(AM524,#REF!,14,0)</f>
        <v>#REF!</v>
      </c>
      <c r="BG524" t="e">
        <f>VLOOKUP(AM524,#REF!,15,0)</f>
        <v>#REF!</v>
      </c>
      <c r="BH524" t="str">
        <f t="shared" si="247"/>
        <v>mieko.kondo@oracle.com</v>
      </c>
      <c r="BI524" s="95">
        <f t="shared" si="248"/>
        <v>35096</v>
      </c>
      <c r="BJ524" t="str">
        <f t="shared" si="249"/>
        <v>C</v>
      </c>
      <c r="BK524" t="str">
        <f t="shared" si="250"/>
        <v>JP-Tokyo-Akasaka Office</v>
      </c>
      <c r="BL524" t="str">
        <f t="shared" si="251"/>
        <v>ACB</v>
      </c>
      <c r="BM524" t="str">
        <f t="shared" si="252"/>
        <v>ｺﾝﾄﾞｳ ﾐｴｺ</v>
      </c>
      <c r="BN524" t="str">
        <f t="shared" si="253"/>
        <v>Mieko Kondo</v>
      </c>
      <c r="BO524" s="164" t="str">
        <f t="shared" si="254"/>
        <v>Y</v>
      </c>
      <c r="BP524" t="str">
        <f t="shared" si="255"/>
        <v>こんどう みえこ</v>
      </c>
      <c r="BQ524" t="e">
        <f>VLOOKUP(AM524,#REF!,12,0)</f>
        <v>#REF!</v>
      </c>
      <c r="BS524" s="173" t="str">
        <f t="shared" si="256"/>
        <v/>
      </c>
      <c r="BT524" s="173" t="str">
        <f t="shared" si="256"/>
        <v/>
      </c>
      <c r="BU524" s="173" t="str">
        <f t="shared" si="256"/>
        <v/>
      </c>
      <c r="BV524" s="173" t="str">
        <f t="shared" si="238"/>
        <v/>
      </c>
      <c r="BW524" s="173" t="e">
        <f t="shared" si="257"/>
        <v>#REF!</v>
      </c>
      <c r="BX524" s="173" t="str">
        <f t="shared" si="258"/>
        <v/>
      </c>
      <c r="BY524" s="174" t="str">
        <f t="shared" si="259"/>
        <v/>
      </c>
      <c r="BZ524" t="str">
        <f t="shared" si="260"/>
        <v/>
      </c>
      <c r="CA524" s="214" t="str">
        <f t="shared" si="261"/>
        <v/>
      </c>
      <c r="CB524" t="str">
        <f t="shared" si="262"/>
        <v/>
      </c>
      <c r="CC524" t="e">
        <f t="shared" si="263"/>
        <v>#REF!</v>
      </c>
      <c r="CD524" t="e">
        <f t="shared" si="239"/>
        <v>#REF!</v>
      </c>
      <c r="CE524" t="str">
        <f t="shared" si="264"/>
        <v/>
      </c>
      <c r="CF524" t="str">
        <f t="shared" si="265"/>
        <v/>
      </c>
      <c r="CG524" t="str">
        <f t="shared" si="266"/>
        <v/>
      </c>
    </row>
    <row r="525" spans="1:85">
      <c r="A525" t="s">
        <v>51</v>
      </c>
      <c r="B525">
        <v>2115</v>
      </c>
      <c r="C525" t="s">
        <v>3687</v>
      </c>
      <c r="D525" t="s">
        <v>3676</v>
      </c>
      <c r="E525" t="s">
        <v>54</v>
      </c>
      <c r="F525" t="s">
        <v>3677</v>
      </c>
      <c r="G525" t="s">
        <v>3677</v>
      </c>
      <c r="H525" t="s">
        <v>3677</v>
      </c>
      <c r="I525" t="s">
        <v>55</v>
      </c>
      <c r="J525" t="s">
        <v>3679</v>
      </c>
      <c r="K525" t="s">
        <v>3679</v>
      </c>
      <c r="L525" t="s">
        <v>3679</v>
      </c>
      <c r="M525" s="217">
        <v>506165</v>
      </c>
      <c r="N525" t="s">
        <v>169</v>
      </c>
      <c r="O525" t="s">
        <v>170</v>
      </c>
      <c r="P525" t="str">
        <f t="shared" si="240"/>
        <v>7</v>
      </c>
      <c r="Q525">
        <v>21640</v>
      </c>
      <c r="R525" t="s">
        <v>1172</v>
      </c>
      <c r="S525" t="s">
        <v>1173</v>
      </c>
      <c r="T525" t="s">
        <v>529</v>
      </c>
      <c r="U525" t="s">
        <v>61</v>
      </c>
      <c r="V525">
        <v>689</v>
      </c>
      <c r="W525" t="s">
        <v>3675</v>
      </c>
      <c r="X525" t="s">
        <v>3690</v>
      </c>
      <c r="Y525" s="95">
        <v>36831</v>
      </c>
      <c r="Z525" t="s">
        <v>63</v>
      </c>
      <c r="AA525" t="s">
        <v>118</v>
      </c>
      <c r="AB525" t="s">
        <v>162</v>
      </c>
      <c r="AC525" t="s">
        <v>4691</v>
      </c>
      <c r="AD525" t="s">
        <v>5076</v>
      </c>
      <c r="AF525" t="s">
        <v>3693</v>
      </c>
      <c r="AG525" t="s">
        <v>150</v>
      </c>
      <c r="AI525" s="146" t="e">
        <v>#N/A</v>
      </c>
      <c r="AJ525" t="str">
        <f t="shared" si="241"/>
        <v>Active</v>
      </c>
      <c r="AK525">
        <f t="shared" si="242"/>
        <v>2115</v>
      </c>
      <c r="AL525" t="str">
        <f t="shared" si="243"/>
        <v>北林 薫</v>
      </c>
      <c r="AM525" s="155" t="e">
        <f>+VLOOKUP($AK525,#REF!,3,0)</f>
        <v>#REF!</v>
      </c>
      <c r="AN525" t="e">
        <f t="shared" si="244"/>
        <v>#REF!</v>
      </c>
      <c r="AO525" s="154" t="s">
        <v>54</v>
      </c>
      <c r="AP525" t="e">
        <f>VLOOKUP(AM525,#REF!,2,0)</f>
        <v>#REF!</v>
      </c>
      <c r="AQ525" t="e">
        <f>VLOOKUP(AM525,#REF!,3,0)</f>
        <v>#REF!</v>
      </c>
      <c r="AR525" t="e">
        <f>VLOOKUP(AM525,#REF!,4,0)</f>
        <v>#REF!</v>
      </c>
      <c r="AS525" t="str">
        <f t="shared" si="267"/>
        <v>Oracle Consulting Services</v>
      </c>
      <c r="AT525" t="e">
        <f>VLOOKUP(AM525,#REF!,6,0)</f>
        <v>#REF!</v>
      </c>
      <c r="AU525" t="e">
        <f>VLOOKUP(AM525,#REF!,7,0)</f>
        <v>#REF!</v>
      </c>
      <c r="AV525" t="e">
        <f>VLOOKUP(AM525,#REF!,8,0)</f>
        <v>#REF!</v>
      </c>
      <c r="AW525" s="155">
        <v>506165</v>
      </c>
      <c r="AX525" t="str">
        <f>VLOOKUP($BA525,Jobcodemaster!$A:$J,4,0)</f>
        <v>IC4</v>
      </c>
      <c r="AY525" t="str">
        <f>VLOOKUP($BA525,Jobcodemaster!$A:$J,5,0)</f>
        <v>L7</v>
      </c>
      <c r="AZ525" t="str">
        <f t="shared" si="245"/>
        <v>7</v>
      </c>
      <c r="BA525" s="155">
        <f t="shared" si="246"/>
        <v>21640</v>
      </c>
      <c r="BB525" t="str">
        <f>VLOOKUP($BA525,Jobcodemaster!$A:$J,7,0)</f>
        <v>21640.Consulting Solution Manager - IC4</v>
      </c>
      <c r="BC525" t="str">
        <f>VLOOKUP($BA525,Jobcodemaster!$A:$J,9,0)</f>
        <v>Consulting Solution Manager</v>
      </c>
      <c r="BD525" t="str">
        <f>VLOOKUP($BA525,Jobcodemaster!$A:$J,2,0)</f>
        <v>Solution</v>
      </c>
      <c r="BE525" t="str">
        <f>VLOOKUP($BA525,Jobcodemaster!$A:$J,3,0)</f>
        <v>B</v>
      </c>
      <c r="BF525" t="e">
        <f>VLOOKUP(AM525,#REF!,14,0)</f>
        <v>#REF!</v>
      </c>
      <c r="BG525" t="e">
        <f>VLOOKUP(AM525,#REF!,15,0)</f>
        <v>#REF!</v>
      </c>
      <c r="BH525" t="str">
        <f t="shared" si="247"/>
        <v>kaori.kitabayashi@oracle.com</v>
      </c>
      <c r="BI525" s="95">
        <f t="shared" si="248"/>
        <v>36831</v>
      </c>
      <c r="BJ525" t="str">
        <f t="shared" si="249"/>
        <v>C</v>
      </c>
      <c r="BK525" t="str">
        <f t="shared" si="250"/>
        <v>JP-Tokyo-Akasaka Office</v>
      </c>
      <c r="BL525" t="str">
        <f t="shared" si="251"/>
        <v>ACB</v>
      </c>
      <c r="BM525" t="str">
        <f t="shared" si="252"/>
        <v>ｷﾀﾊﾞﾔｼ ｶｵﾘ</v>
      </c>
      <c r="BN525" t="str">
        <f t="shared" si="253"/>
        <v>Kaori Kitabayashi</v>
      </c>
      <c r="BO525" s="164">
        <f t="shared" si="254"/>
        <v>0</v>
      </c>
      <c r="BP525" t="str">
        <f t="shared" si="255"/>
        <v>きたばやし かおり</v>
      </c>
      <c r="BQ525" t="e">
        <f>VLOOKUP(AM525,#REF!,12,0)</f>
        <v>#REF!</v>
      </c>
      <c r="BS525" s="173" t="str">
        <f t="shared" si="256"/>
        <v/>
      </c>
      <c r="BT525" s="173" t="str">
        <f t="shared" si="256"/>
        <v/>
      </c>
      <c r="BU525" s="173" t="str">
        <f t="shared" si="256"/>
        <v/>
      </c>
      <c r="BV525" s="173" t="str">
        <f t="shared" si="238"/>
        <v/>
      </c>
      <c r="BW525" s="173" t="e">
        <f t="shared" si="257"/>
        <v>#REF!</v>
      </c>
      <c r="BX525" s="173" t="str">
        <f t="shared" si="258"/>
        <v/>
      </c>
      <c r="BY525" s="174" t="str">
        <f t="shared" si="259"/>
        <v/>
      </c>
      <c r="BZ525" t="str">
        <f t="shared" si="260"/>
        <v/>
      </c>
      <c r="CA525" s="214" t="str">
        <f t="shared" si="261"/>
        <v/>
      </c>
      <c r="CB525" t="str">
        <f t="shared" si="262"/>
        <v/>
      </c>
      <c r="CC525" t="e">
        <f t="shared" si="263"/>
        <v>#REF!</v>
      </c>
      <c r="CD525" t="e">
        <f t="shared" si="239"/>
        <v>#REF!</v>
      </c>
      <c r="CE525" t="str">
        <f t="shared" si="264"/>
        <v/>
      </c>
      <c r="CF525" t="str">
        <f t="shared" si="265"/>
        <v/>
      </c>
      <c r="CG525" t="str">
        <f t="shared" si="266"/>
        <v/>
      </c>
    </row>
    <row r="526" spans="1:85">
      <c r="A526" t="s">
        <v>51</v>
      </c>
      <c r="B526">
        <v>1316</v>
      </c>
      <c r="C526" t="s">
        <v>3695</v>
      </c>
      <c r="D526" t="s">
        <v>3676</v>
      </c>
      <c r="E526" t="s">
        <v>54</v>
      </c>
      <c r="F526" t="s">
        <v>3677</v>
      </c>
      <c r="G526" t="s">
        <v>3677</v>
      </c>
      <c r="H526" t="s">
        <v>3677</v>
      </c>
      <c r="I526" t="s">
        <v>55</v>
      </c>
      <c r="J526" t="s">
        <v>3679</v>
      </c>
      <c r="K526" t="s">
        <v>3679</v>
      </c>
      <c r="L526" t="s">
        <v>3679</v>
      </c>
      <c r="M526" s="217">
        <v>506165</v>
      </c>
      <c r="N526" t="s">
        <v>123</v>
      </c>
      <c r="O526" t="s">
        <v>158</v>
      </c>
      <c r="P526" t="str">
        <f t="shared" si="240"/>
        <v>6</v>
      </c>
      <c r="Q526">
        <v>22026</v>
      </c>
      <c r="R526" t="s">
        <v>179</v>
      </c>
      <c r="S526" t="s">
        <v>180</v>
      </c>
      <c r="T526" t="s">
        <v>127</v>
      </c>
      <c r="U526" t="s">
        <v>128</v>
      </c>
      <c r="V526">
        <v>689</v>
      </c>
      <c r="W526" t="s">
        <v>3675</v>
      </c>
      <c r="X526" t="s">
        <v>3696</v>
      </c>
      <c r="Y526" s="95">
        <v>35674</v>
      </c>
      <c r="Z526" t="s">
        <v>201</v>
      </c>
      <c r="AA526" t="s">
        <v>118</v>
      </c>
      <c r="AB526" t="s">
        <v>162</v>
      </c>
      <c r="AC526" t="s">
        <v>4692</v>
      </c>
      <c r="AD526" t="s">
        <v>3698</v>
      </c>
      <c r="AF526" t="s">
        <v>3699</v>
      </c>
      <c r="AG526" t="s">
        <v>150</v>
      </c>
      <c r="AI526" s="146" t="e">
        <v>#N/A</v>
      </c>
      <c r="AJ526" t="str">
        <f t="shared" si="241"/>
        <v>Active</v>
      </c>
      <c r="AK526">
        <f t="shared" si="242"/>
        <v>1316</v>
      </c>
      <c r="AL526" t="str">
        <f t="shared" si="243"/>
        <v>山田 大史</v>
      </c>
      <c r="AM526" s="155" t="e">
        <f>+VLOOKUP($AK526,#REF!,3,0)</f>
        <v>#REF!</v>
      </c>
      <c r="AN526" t="e">
        <f t="shared" si="244"/>
        <v>#REF!</v>
      </c>
      <c r="AO526" s="154" t="s">
        <v>54</v>
      </c>
      <c r="AP526" t="e">
        <f>VLOOKUP(AM526,#REF!,2,0)</f>
        <v>#REF!</v>
      </c>
      <c r="AQ526" t="e">
        <f>VLOOKUP(AM526,#REF!,3,0)</f>
        <v>#REF!</v>
      </c>
      <c r="AR526" t="e">
        <f>VLOOKUP(AM526,#REF!,4,0)</f>
        <v>#REF!</v>
      </c>
      <c r="AS526" t="str">
        <f t="shared" si="267"/>
        <v>Oracle Consulting Services</v>
      </c>
      <c r="AT526" t="e">
        <f>VLOOKUP(AM526,#REF!,6,0)</f>
        <v>#REF!</v>
      </c>
      <c r="AU526" t="e">
        <f>VLOOKUP(AM526,#REF!,7,0)</f>
        <v>#REF!</v>
      </c>
      <c r="AV526" t="e">
        <f>VLOOKUP(AM526,#REF!,8,0)</f>
        <v>#REF!</v>
      </c>
      <c r="AW526" s="155">
        <v>506165</v>
      </c>
      <c r="AX526" t="str">
        <f>VLOOKUP($BA526,Jobcodemaster!$A:$J,4,0)</f>
        <v>IC3</v>
      </c>
      <c r="AY526" t="str">
        <f>VLOOKUP($BA526,Jobcodemaster!$A:$J,5,0)</f>
        <v>L6</v>
      </c>
      <c r="AZ526" t="str">
        <f t="shared" si="245"/>
        <v>6</v>
      </c>
      <c r="BA526" s="155">
        <f t="shared" si="246"/>
        <v>22026</v>
      </c>
      <c r="BB526" t="str">
        <f>VLOOKUP($BA526,Jobcodemaster!$A:$J,7,0)</f>
        <v>22026.Consulting Staff Senior Principal - IC3</v>
      </c>
      <c r="BC526" t="str">
        <f>VLOOKUP($BA526,Jobcodemaster!$A:$J,9,0)</f>
        <v>Consulting Staff Senior Principal</v>
      </c>
      <c r="BD526" t="str">
        <f>VLOOKUP($BA526,Jobcodemaster!$A:$J,2,0)</f>
        <v>General/Operations</v>
      </c>
      <c r="BE526" t="str">
        <f>VLOOKUP($BA526,Jobcodemaster!$A:$J,3,0)</f>
        <v>NB</v>
      </c>
      <c r="BF526" t="e">
        <f>VLOOKUP(AM526,#REF!,14,0)</f>
        <v>#REF!</v>
      </c>
      <c r="BG526" t="e">
        <f>VLOOKUP(AM526,#REF!,15,0)</f>
        <v>#REF!</v>
      </c>
      <c r="BH526" t="str">
        <f t="shared" si="247"/>
        <v>daishi.yamada@oracle.com</v>
      </c>
      <c r="BI526" s="95">
        <f t="shared" si="248"/>
        <v>35674</v>
      </c>
      <c r="BJ526" t="str">
        <f t="shared" si="249"/>
        <v>NG</v>
      </c>
      <c r="BK526" t="str">
        <f t="shared" si="250"/>
        <v>JP-Tokyo-Akasaka Office</v>
      </c>
      <c r="BL526" t="str">
        <f t="shared" si="251"/>
        <v>ACB</v>
      </c>
      <c r="BM526" t="str">
        <f t="shared" si="252"/>
        <v>ﾔﾏﾀﾞ ﾀﾞｲｼ</v>
      </c>
      <c r="BN526" t="str">
        <f t="shared" si="253"/>
        <v>Daishi Yamada</v>
      </c>
      <c r="BO526" s="164">
        <f t="shared" si="254"/>
        <v>0</v>
      </c>
      <c r="BP526" t="str">
        <f t="shared" si="255"/>
        <v>やまだ だいし</v>
      </c>
      <c r="BQ526" t="e">
        <f>VLOOKUP(AM526,#REF!,12,0)</f>
        <v>#REF!</v>
      </c>
      <c r="BS526" s="173" t="str">
        <f t="shared" si="256"/>
        <v/>
      </c>
      <c r="BT526" s="173" t="str">
        <f t="shared" si="256"/>
        <v/>
      </c>
      <c r="BU526" s="173" t="str">
        <f t="shared" si="256"/>
        <v/>
      </c>
      <c r="BV526" s="173" t="str">
        <f t="shared" si="238"/>
        <v/>
      </c>
      <c r="BW526" s="173" t="e">
        <f t="shared" si="257"/>
        <v>#REF!</v>
      </c>
      <c r="BX526" s="173" t="str">
        <f t="shared" si="258"/>
        <v/>
      </c>
      <c r="BY526" s="174" t="str">
        <f t="shared" si="259"/>
        <v/>
      </c>
      <c r="BZ526" t="str">
        <f t="shared" si="260"/>
        <v/>
      </c>
      <c r="CA526" s="214" t="str">
        <f t="shared" si="261"/>
        <v/>
      </c>
      <c r="CB526" t="str">
        <f t="shared" si="262"/>
        <v/>
      </c>
      <c r="CC526" t="e">
        <f t="shared" si="263"/>
        <v>#REF!</v>
      </c>
      <c r="CD526" t="e">
        <f t="shared" si="239"/>
        <v>#REF!</v>
      </c>
      <c r="CE526" t="str">
        <f t="shared" si="264"/>
        <v/>
      </c>
      <c r="CF526" t="str">
        <f t="shared" si="265"/>
        <v/>
      </c>
      <c r="CG526" t="str">
        <f t="shared" si="266"/>
        <v/>
      </c>
    </row>
    <row r="527" spans="1:85">
      <c r="A527" t="s">
        <v>51</v>
      </c>
      <c r="B527">
        <v>3330</v>
      </c>
      <c r="C527" t="s">
        <v>3701</v>
      </c>
      <c r="D527" t="s">
        <v>3676</v>
      </c>
      <c r="E527" t="s">
        <v>54</v>
      </c>
      <c r="F527" t="s">
        <v>3677</v>
      </c>
      <c r="G527" t="s">
        <v>3677</v>
      </c>
      <c r="H527" t="s">
        <v>3677</v>
      </c>
      <c r="I527" t="s">
        <v>55</v>
      </c>
      <c r="J527" t="s">
        <v>3679</v>
      </c>
      <c r="K527" t="s">
        <v>3679</v>
      </c>
      <c r="L527" t="s">
        <v>3679</v>
      </c>
      <c r="M527" s="217">
        <v>506165</v>
      </c>
      <c r="N527" t="s">
        <v>123</v>
      </c>
      <c r="O527" t="s">
        <v>158</v>
      </c>
      <c r="P527" t="str">
        <f t="shared" si="240"/>
        <v>6</v>
      </c>
      <c r="Q527">
        <v>22026</v>
      </c>
      <c r="R527" t="s">
        <v>179</v>
      </c>
      <c r="S527" t="s">
        <v>180</v>
      </c>
      <c r="T527" t="s">
        <v>127</v>
      </c>
      <c r="U527" t="s">
        <v>128</v>
      </c>
      <c r="V527">
        <v>689</v>
      </c>
      <c r="W527" t="s">
        <v>3675</v>
      </c>
      <c r="X527" t="s">
        <v>3702</v>
      </c>
      <c r="Y527" s="95">
        <v>39173</v>
      </c>
      <c r="Z527" t="s">
        <v>201</v>
      </c>
      <c r="AA527" t="s">
        <v>118</v>
      </c>
      <c r="AB527" t="s">
        <v>162</v>
      </c>
      <c r="AC527" t="s">
        <v>4693</v>
      </c>
      <c r="AD527" t="s">
        <v>3704</v>
      </c>
      <c r="AF527" t="s">
        <v>3705</v>
      </c>
      <c r="AG527" t="s">
        <v>150</v>
      </c>
      <c r="AI527" s="146" t="e">
        <v>#N/A</v>
      </c>
      <c r="AJ527" t="str">
        <f t="shared" si="241"/>
        <v>Active</v>
      </c>
      <c r="AK527">
        <f t="shared" si="242"/>
        <v>3330</v>
      </c>
      <c r="AL527" t="str">
        <f t="shared" si="243"/>
        <v>川本 泰久</v>
      </c>
      <c r="AM527" s="155" t="e">
        <f>+VLOOKUP($AK527,#REF!,3,0)</f>
        <v>#REF!</v>
      </c>
      <c r="AN527" t="e">
        <f t="shared" si="244"/>
        <v>#REF!</v>
      </c>
      <c r="AO527" s="154" t="s">
        <v>54</v>
      </c>
      <c r="AP527" t="e">
        <f>VLOOKUP(AM527,#REF!,2,0)</f>
        <v>#REF!</v>
      </c>
      <c r="AQ527" t="e">
        <f>VLOOKUP(AM527,#REF!,3,0)</f>
        <v>#REF!</v>
      </c>
      <c r="AR527" t="e">
        <f>VLOOKUP(AM527,#REF!,4,0)</f>
        <v>#REF!</v>
      </c>
      <c r="AS527" t="str">
        <f t="shared" si="267"/>
        <v>Oracle Consulting Services</v>
      </c>
      <c r="AT527" t="e">
        <f>VLOOKUP(AM527,#REF!,6,0)</f>
        <v>#REF!</v>
      </c>
      <c r="AU527" t="e">
        <f>VLOOKUP(AM527,#REF!,7,0)</f>
        <v>#REF!</v>
      </c>
      <c r="AV527" t="e">
        <f>VLOOKUP(AM527,#REF!,8,0)</f>
        <v>#REF!</v>
      </c>
      <c r="AW527" s="155">
        <v>506165</v>
      </c>
      <c r="AX527" t="str">
        <f>VLOOKUP($BA527,Jobcodemaster!$A:$J,4,0)</f>
        <v>IC3</v>
      </c>
      <c r="AY527" t="str">
        <f>VLOOKUP($BA527,Jobcodemaster!$A:$J,5,0)</f>
        <v>L6</v>
      </c>
      <c r="AZ527" t="str">
        <f t="shared" si="245"/>
        <v>6</v>
      </c>
      <c r="BA527" s="155">
        <f t="shared" si="246"/>
        <v>22026</v>
      </c>
      <c r="BB527" t="str">
        <f>VLOOKUP($BA527,Jobcodemaster!$A:$J,7,0)</f>
        <v>22026.Consulting Staff Senior Principal - IC3</v>
      </c>
      <c r="BC527" t="str">
        <f>VLOOKUP($BA527,Jobcodemaster!$A:$J,9,0)</f>
        <v>Consulting Staff Senior Principal</v>
      </c>
      <c r="BD527" t="str">
        <f>VLOOKUP($BA527,Jobcodemaster!$A:$J,2,0)</f>
        <v>General/Operations</v>
      </c>
      <c r="BE527" t="str">
        <f>VLOOKUP($BA527,Jobcodemaster!$A:$J,3,0)</f>
        <v>NB</v>
      </c>
      <c r="BF527" t="e">
        <f>VLOOKUP(AM527,#REF!,14,0)</f>
        <v>#REF!</v>
      </c>
      <c r="BG527" t="e">
        <f>VLOOKUP(AM527,#REF!,15,0)</f>
        <v>#REF!</v>
      </c>
      <c r="BH527" t="str">
        <f t="shared" si="247"/>
        <v>yasuhisa.kawamoto@oracle.com</v>
      </c>
      <c r="BI527" s="95">
        <f t="shared" si="248"/>
        <v>39173</v>
      </c>
      <c r="BJ527" t="str">
        <f t="shared" si="249"/>
        <v>NG</v>
      </c>
      <c r="BK527" t="str">
        <f t="shared" si="250"/>
        <v>JP-Tokyo-Akasaka Office</v>
      </c>
      <c r="BL527" t="str">
        <f t="shared" si="251"/>
        <v>ACB</v>
      </c>
      <c r="BM527" t="str">
        <f t="shared" si="252"/>
        <v>ｶﾜﾓﾄ ﾔｽﾋｻ</v>
      </c>
      <c r="BN527" t="str">
        <f t="shared" si="253"/>
        <v>Yasuhisa Kawamoto</v>
      </c>
      <c r="BO527" s="164">
        <f t="shared" si="254"/>
        <v>0</v>
      </c>
      <c r="BP527" t="str">
        <f t="shared" si="255"/>
        <v>かわもと やすひさ</v>
      </c>
      <c r="BQ527" t="e">
        <f>VLOOKUP(AM527,#REF!,12,0)</f>
        <v>#REF!</v>
      </c>
      <c r="BS527" s="173" t="str">
        <f t="shared" si="256"/>
        <v/>
      </c>
      <c r="BT527" s="173" t="str">
        <f t="shared" si="256"/>
        <v/>
      </c>
      <c r="BU527" s="173" t="str">
        <f t="shared" si="256"/>
        <v/>
      </c>
      <c r="BV527" s="173" t="str">
        <f t="shared" si="238"/>
        <v/>
      </c>
      <c r="BW527" s="173" t="e">
        <f t="shared" si="257"/>
        <v>#REF!</v>
      </c>
      <c r="BX527" s="173" t="str">
        <f t="shared" si="258"/>
        <v/>
      </c>
      <c r="BY527" s="174" t="str">
        <f t="shared" si="259"/>
        <v/>
      </c>
      <c r="BZ527" t="str">
        <f t="shared" si="260"/>
        <v/>
      </c>
      <c r="CA527" s="214" t="str">
        <f t="shared" si="261"/>
        <v/>
      </c>
      <c r="CB527" t="str">
        <f t="shared" si="262"/>
        <v/>
      </c>
      <c r="CC527" t="e">
        <f t="shared" si="263"/>
        <v>#REF!</v>
      </c>
      <c r="CD527" t="e">
        <f t="shared" si="239"/>
        <v>#REF!</v>
      </c>
      <c r="CE527" t="str">
        <f t="shared" si="264"/>
        <v/>
      </c>
      <c r="CF527" t="str">
        <f t="shared" si="265"/>
        <v/>
      </c>
      <c r="CG527" t="str">
        <f t="shared" si="266"/>
        <v/>
      </c>
    </row>
    <row r="528" spans="1:85">
      <c r="A528" t="s">
        <v>51</v>
      </c>
      <c r="B528">
        <v>5108</v>
      </c>
      <c r="C528" t="s">
        <v>4068</v>
      </c>
      <c r="D528" t="s">
        <v>3676</v>
      </c>
      <c r="E528" t="s">
        <v>54</v>
      </c>
      <c r="F528" t="s">
        <v>3677</v>
      </c>
      <c r="G528" t="s">
        <v>3677</v>
      </c>
      <c r="H528" t="s">
        <v>3677</v>
      </c>
      <c r="I528" t="s">
        <v>55</v>
      </c>
      <c r="J528" t="s">
        <v>3679</v>
      </c>
      <c r="K528" t="s">
        <v>3679</v>
      </c>
      <c r="L528" t="s">
        <v>3679</v>
      </c>
      <c r="M528" s="217">
        <v>506165</v>
      </c>
      <c r="N528" t="s">
        <v>273</v>
      </c>
      <c r="O528" t="s">
        <v>274</v>
      </c>
      <c r="P528" t="str">
        <f t="shared" si="240"/>
        <v>4</v>
      </c>
      <c r="Q528">
        <v>22024</v>
      </c>
      <c r="R528" t="s">
        <v>275</v>
      </c>
      <c r="S528" t="s">
        <v>276</v>
      </c>
      <c r="T528" t="s">
        <v>127</v>
      </c>
      <c r="U528" t="s">
        <v>128</v>
      </c>
      <c r="V528">
        <v>689</v>
      </c>
      <c r="W528" t="s">
        <v>3675</v>
      </c>
      <c r="X528" t="s">
        <v>3708</v>
      </c>
      <c r="Y528" s="95">
        <v>38718</v>
      </c>
      <c r="Z528" t="s">
        <v>63</v>
      </c>
      <c r="AA528" t="s">
        <v>64</v>
      </c>
      <c r="AB528" t="s">
        <v>162</v>
      </c>
      <c r="AC528" t="s">
        <v>4694</v>
      </c>
      <c r="AD528" t="s">
        <v>3710</v>
      </c>
      <c r="AF528" t="s">
        <v>3711</v>
      </c>
      <c r="AG528" t="s">
        <v>150</v>
      </c>
      <c r="AI528" s="146" t="e">
        <v>#N/A</v>
      </c>
      <c r="AJ528" t="str">
        <f t="shared" si="241"/>
        <v>Active</v>
      </c>
      <c r="AK528">
        <f t="shared" si="242"/>
        <v>5108</v>
      </c>
      <c r="AL528" t="str">
        <f t="shared" si="243"/>
        <v>笹本 浩</v>
      </c>
      <c r="AM528" s="155" t="e">
        <f>+VLOOKUP($AK528,#REF!,3,0)</f>
        <v>#REF!</v>
      </c>
      <c r="AN528" t="e">
        <f t="shared" si="244"/>
        <v>#REF!</v>
      </c>
      <c r="AO528" s="154" t="s">
        <v>54</v>
      </c>
      <c r="AP528" t="e">
        <f>VLOOKUP(AM528,#REF!,2,0)</f>
        <v>#REF!</v>
      </c>
      <c r="AQ528" t="e">
        <f>VLOOKUP(AM528,#REF!,3,0)</f>
        <v>#REF!</v>
      </c>
      <c r="AR528" t="e">
        <f>VLOOKUP(AM528,#REF!,4,0)</f>
        <v>#REF!</v>
      </c>
      <c r="AS528" t="str">
        <f t="shared" si="267"/>
        <v>Oracle Consulting Services</v>
      </c>
      <c r="AT528" t="e">
        <f>VLOOKUP(AM528,#REF!,6,0)</f>
        <v>#REF!</v>
      </c>
      <c r="AU528" t="e">
        <f>VLOOKUP(AM528,#REF!,7,0)</f>
        <v>#REF!</v>
      </c>
      <c r="AV528" t="e">
        <f>VLOOKUP(AM528,#REF!,8,0)</f>
        <v>#REF!</v>
      </c>
      <c r="AW528" s="155">
        <v>506165</v>
      </c>
      <c r="AX528" t="str">
        <f>VLOOKUP($BA528,Jobcodemaster!$A:$J,4,0)</f>
        <v>IC2</v>
      </c>
      <c r="AY528" t="str">
        <f>VLOOKUP($BA528,Jobcodemaster!$A:$J,5,0)</f>
        <v>L4</v>
      </c>
      <c r="AZ528" t="str">
        <f t="shared" si="245"/>
        <v>4</v>
      </c>
      <c r="BA528" s="155">
        <f t="shared" si="246"/>
        <v>22024</v>
      </c>
      <c r="BB528" t="str">
        <f>VLOOKUP($BA528,Jobcodemaster!$A:$J,7,0)</f>
        <v>22024.Consulting Staff Senior - IC2</v>
      </c>
      <c r="BC528" t="str">
        <f>VLOOKUP($BA528,Jobcodemaster!$A:$J,9,0)</f>
        <v>Consulting Staff Senior</v>
      </c>
      <c r="BD528" t="str">
        <f>VLOOKUP($BA528,Jobcodemaster!$A:$J,2,0)</f>
        <v>General/Operations</v>
      </c>
      <c r="BE528" t="str">
        <f>VLOOKUP($BA528,Jobcodemaster!$A:$J,3,0)</f>
        <v>NB</v>
      </c>
      <c r="BF528" t="e">
        <f>VLOOKUP(AM528,#REF!,14,0)</f>
        <v>#REF!</v>
      </c>
      <c r="BG528" t="e">
        <f>VLOOKUP(AM528,#REF!,15,0)</f>
        <v>#REF!</v>
      </c>
      <c r="BH528" t="str">
        <f t="shared" si="247"/>
        <v>hiroshi.sasamoto@oracle.com</v>
      </c>
      <c r="BI528" s="95">
        <f t="shared" si="248"/>
        <v>38718</v>
      </c>
      <c r="BJ528" t="str">
        <f t="shared" si="249"/>
        <v>C</v>
      </c>
      <c r="BK528" t="str">
        <f t="shared" si="250"/>
        <v>JP-Tokyo-OAC</v>
      </c>
      <c r="BL528" t="str">
        <f t="shared" si="251"/>
        <v>ACB</v>
      </c>
      <c r="BM528" t="str">
        <f t="shared" si="252"/>
        <v>ｻｻﾓﾄ ﾋﾛｼ</v>
      </c>
      <c r="BN528" t="str">
        <f t="shared" si="253"/>
        <v>Hiroshi Sasamoto</v>
      </c>
      <c r="BO528" s="164">
        <f t="shared" si="254"/>
        <v>0</v>
      </c>
      <c r="BP528" t="str">
        <f t="shared" si="255"/>
        <v>ささもと ひろし</v>
      </c>
      <c r="BQ528" t="e">
        <f>VLOOKUP(AM528,#REF!,12,0)</f>
        <v>#REF!</v>
      </c>
      <c r="BS528" s="173" t="str">
        <f t="shared" si="256"/>
        <v/>
      </c>
      <c r="BT528" s="173" t="str">
        <f t="shared" si="256"/>
        <v/>
      </c>
      <c r="BU528" s="173" t="str">
        <f t="shared" si="256"/>
        <v/>
      </c>
      <c r="BV528" s="173" t="str">
        <f t="shared" si="238"/>
        <v/>
      </c>
      <c r="BW528" s="173" t="e">
        <f t="shared" si="257"/>
        <v>#REF!</v>
      </c>
      <c r="BX528" s="173" t="str">
        <f t="shared" si="258"/>
        <v/>
      </c>
      <c r="BY528" s="174" t="str">
        <f t="shared" si="259"/>
        <v/>
      </c>
      <c r="BZ528" t="str">
        <f t="shared" si="260"/>
        <v/>
      </c>
      <c r="CA528" s="214" t="str">
        <f t="shared" si="261"/>
        <v/>
      </c>
      <c r="CB528" t="str">
        <f t="shared" si="262"/>
        <v/>
      </c>
      <c r="CC528" t="e">
        <f t="shared" si="263"/>
        <v>#REF!</v>
      </c>
      <c r="CD528" t="e">
        <f t="shared" si="239"/>
        <v>#REF!</v>
      </c>
      <c r="CE528" t="str">
        <f t="shared" si="264"/>
        <v/>
      </c>
      <c r="CF528" t="str">
        <f t="shared" si="265"/>
        <v/>
      </c>
      <c r="CG528" t="str">
        <f t="shared" si="266"/>
        <v/>
      </c>
    </row>
    <row r="529" spans="1:85">
      <c r="A529" t="s">
        <v>51</v>
      </c>
      <c r="B529">
        <v>1014879</v>
      </c>
      <c r="C529" t="s">
        <v>3713</v>
      </c>
      <c r="D529" t="s">
        <v>3714</v>
      </c>
      <c r="E529" t="s">
        <v>54</v>
      </c>
      <c r="F529" t="s">
        <v>4077</v>
      </c>
      <c r="G529" t="s">
        <v>4077</v>
      </c>
      <c r="H529" t="s">
        <v>4077</v>
      </c>
      <c r="I529" t="s">
        <v>55</v>
      </c>
      <c r="J529" t="s">
        <v>4078</v>
      </c>
      <c r="K529" t="s">
        <v>4078</v>
      </c>
      <c r="L529" t="s">
        <v>4078</v>
      </c>
      <c r="M529" s="217">
        <v>506255</v>
      </c>
      <c r="N529" t="s">
        <v>233</v>
      </c>
      <c r="O529" t="s">
        <v>234</v>
      </c>
      <c r="P529" t="str">
        <f t="shared" si="240"/>
        <v>8</v>
      </c>
      <c r="Q529">
        <v>21310</v>
      </c>
      <c r="R529" t="s">
        <v>581</v>
      </c>
      <c r="S529" t="s">
        <v>367</v>
      </c>
      <c r="T529" t="s">
        <v>60</v>
      </c>
      <c r="U529" t="s">
        <v>61</v>
      </c>
      <c r="V529">
        <v>959431</v>
      </c>
      <c r="W529" t="s">
        <v>52</v>
      </c>
      <c r="X529" t="s">
        <v>3719</v>
      </c>
      <c r="Y529" s="95">
        <v>43132</v>
      </c>
      <c r="Z529" t="s">
        <v>63</v>
      </c>
      <c r="AA529" t="s">
        <v>254</v>
      </c>
      <c r="AB529" t="s">
        <v>255</v>
      </c>
      <c r="AC529" t="s">
        <v>4695</v>
      </c>
      <c r="AD529" t="s">
        <v>3721</v>
      </c>
      <c r="AE529" t="s">
        <v>67</v>
      </c>
      <c r="AF529" t="s">
        <v>3722</v>
      </c>
      <c r="AG529" t="s">
        <v>150</v>
      </c>
      <c r="AI529" s="146" t="e">
        <v>#N/A</v>
      </c>
      <c r="AJ529" t="str">
        <f t="shared" si="241"/>
        <v>Active</v>
      </c>
      <c r="AK529">
        <f t="shared" si="242"/>
        <v>1014879</v>
      </c>
      <c r="AL529" t="str">
        <f t="shared" si="243"/>
        <v>野尻 豊太</v>
      </c>
      <c r="AM529" s="155" t="e">
        <f>+VLOOKUP($AK529,#REF!,3,0)</f>
        <v>#REF!</v>
      </c>
      <c r="AN529" t="e">
        <f t="shared" si="244"/>
        <v>#REF!</v>
      </c>
      <c r="AO529" s="154" t="s">
        <v>54</v>
      </c>
      <c r="AP529" t="e">
        <f>VLOOKUP(AM529,#REF!,2,0)</f>
        <v>#REF!</v>
      </c>
      <c r="AQ529" t="e">
        <f>VLOOKUP(AM529,#REF!,3,0)</f>
        <v>#REF!</v>
      </c>
      <c r="AR529" t="e">
        <f>VLOOKUP(AM529,#REF!,4,0)</f>
        <v>#REF!</v>
      </c>
      <c r="AS529" t="str">
        <f t="shared" si="267"/>
        <v>Oracle Consulting Services</v>
      </c>
      <c r="AT529" t="e">
        <f>VLOOKUP(AM529,#REF!,6,0)</f>
        <v>#REF!</v>
      </c>
      <c r="AU529" t="e">
        <f>VLOOKUP(AM529,#REF!,7,0)</f>
        <v>#REF!</v>
      </c>
      <c r="AV529" t="e">
        <f>VLOOKUP(AM529,#REF!,8,0)</f>
        <v>#REF!</v>
      </c>
      <c r="AW529" s="155">
        <v>506255</v>
      </c>
      <c r="AX529" t="str">
        <f>VLOOKUP($BA529,Jobcodemaster!$A:$J,4,0)</f>
        <v>M4</v>
      </c>
      <c r="AY529" t="str">
        <f>VLOOKUP($BA529,Jobcodemaster!$A:$J,5,0)</f>
        <v>L8</v>
      </c>
      <c r="AZ529" t="str">
        <f t="shared" si="245"/>
        <v>8</v>
      </c>
      <c r="BA529" s="155">
        <f t="shared" si="246"/>
        <v>21310</v>
      </c>
      <c r="BB529" t="str">
        <f>VLOOKUP($BA529,Jobcodemaster!$A:$J,7,0)</f>
        <v>21310.Consulting Practice Director - M4</v>
      </c>
      <c r="BC529" t="str">
        <f>VLOOKUP($BA529,Jobcodemaster!$A:$J,9,0)</f>
        <v>Consulting Practice Director</v>
      </c>
      <c r="BD529" t="str">
        <f>VLOOKUP($BA529,Jobcodemaster!$A:$J,2,0)</f>
        <v>Practice</v>
      </c>
      <c r="BE529" t="str">
        <f>VLOOKUP($BA529,Jobcodemaster!$A:$J,3,0)</f>
        <v>B</v>
      </c>
      <c r="BF529" t="e">
        <f>VLOOKUP(AM529,#REF!,14,0)</f>
        <v>#REF!</v>
      </c>
      <c r="BG529" t="e">
        <f>VLOOKUP(AM529,#REF!,15,0)</f>
        <v>#REF!</v>
      </c>
      <c r="BH529" t="str">
        <f t="shared" si="247"/>
        <v>hota.nojiri@oracle.com</v>
      </c>
      <c r="BI529" s="95">
        <f t="shared" si="248"/>
        <v>43132</v>
      </c>
      <c r="BJ529" t="str">
        <f t="shared" si="249"/>
        <v>C</v>
      </c>
      <c r="BK529" t="str">
        <f t="shared" si="250"/>
        <v>JP-Nagoya</v>
      </c>
      <c r="BL529" t="str">
        <f t="shared" si="251"/>
        <v>Nagoya</v>
      </c>
      <c r="BM529" t="str">
        <f t="shared" si="252"/>
        <v>ﾉｼﾞﾘ ﾎｳﾀ</v>
      </c>
      <c r="BN529" t="str">
        <f t="shared" si="253"/>
        <v>Hota Nojiri</v>
      </c>
      <c r="BO529" s="164" t="str">
        <f t="shared" si="254"/>
        <v>Y</v>
      </c>
      <c r="BP529" t="str">
        <f t="shared" si="255"/>
        <v>のじり ほうた</v>
      </c>
      <c r="BQ529" t="e">
        <f>VLOOKUP(AM529,#REF!,12,0)</f>
        <v>#REF!</v>
      </c>
      <c r="BS529" s="173" t="str">
        <f t="shared" si="256"/>
        <v/>
      </c>
      <c r="BT529" s="173" t="str">
        <f t="shared" si="256"/>
        <v/>
      </c>
      <c r="BU529" s="173" t="str">
        <f t="shared" si="256"/>
        <v/>
      </c>
      <c r="BV529" s="173" t="str">
        <f t="shared" si="238"/>
        <v/>
      </c>
      <c r="BW529" s="173" t="e">
        <f t="shared" si="257"/>
        <v>#REF!</v>
      </c>
      <c r="BX529" s="173" t="str">
        <f t="shared" si="258"/>
        <v/>
      </c>
      <c r="BY529" s="174" t="str">
        <f t="shared" si="259"/>
        <v/>
      </c>
      <c r="BZ529" t="str">
        <f t="shared" si="260"/>
        <v/>
      </c>
      <c r="CA529" s="214" t="str">
        <f t="shared" si="261"/>
        <v/>
      </c>
      <c r="CB529" t="str">
        <f t="shared" si="262"/>
        <v/>
      </c>
      <c r="CC529" t="e">
        <f t="shared" si="263"/>
        <v>#REF!</v>
      </c>
      <c r="CD529" t="e">
        <f t="shared" si="239"/>
        <v>#REF!</v>
      </c>
      <c r="CE529" t="str">
        <f t="shared" si="264"/>
        <v/>
      </c>
      <c r="CF529" t="str">
        <f t="shared" si="265"/>
        <v/>
      </c>
      <c r="CG529" t="str">
        <f t="shared" si="266"/>
        <v/>
      </c>
    </row>
    <row r="530" spans="1:85">
      <c r="A530" t="s">
        <v>51</v>
      </c>
      <c r="B530">
        <v>1546</v>
      </c>
      <c r="C530" t="s">
        <v>3725</v>
      </c>
      <c r="D530" t="s">
        <v>3726</v>
      </c>
      <c r="E530" t="s">
        <v>54</v>
      </c>
      <c r="F530" t="s">
        <v>4077</v>
      </c>
      <c r="G530" t="s">
        <v>3727</v>
      </c>
      <c r="H530" t="s">
        <v>3727</v>
      </c>
      <c r="I530" t="s">
        <v>55</v>
      </c>
      <c r="J530" t="s">
        <v>4078</v>
      </c>
      <c r="K530" t="s">
        <v>3729</v>
      </c>
      <c r="L530" t="s">
        <v>3729</v>
      </c>
      <c r="M530" s="217">
        <v>506255</v>
      </c>
      <c r="N530" t="s">
        <v>233</v>
      </c>
      <c r="O530" t="s">
        <v>234</v>
      </c>
      <c r="P530" t="str">
        <f t="shared" si="240"/>
        <v>8</v>
      </c>
      <c r="Q530">
        <v>21310</v>
      </c>
      <c r="R530" t="s">
        <v>581</v>
      </c>
      <c r="S530" t="s">
        <v>367</v>
      </c>
      <c r="T530" t="s">
        <v>60</v>
      </c>
      <c r="U530" t="s">
        <v>61</v>
      </c>
      <c r="V530">
        <v>1014879</v>
      </c>
      <c r="W530" t="s">
        <v>3713</v>
      </c>
      <c r="X530" t="s">
        <v>3731</v>
      </c>
      <c r="Y530" s="95">
        <v>36008</v>
      </c>
      <c r="Z530" t="s">
        <v>63</v>
      </c>
      <c r="AA530" t="s">
        <v>64</v>
      </c>
      <c r="AB530" t="s">
        <v>119</v>
      </c>
      <c r="AC530" t="s">
        <v>4696</v>
      </c>
      <c r="AD530" t="s">
        <v>3733</v>
      </c>
      <c r="AE530" t="s">
        <v>67</v>
      </c>
      <c r="AF530" t="s">
        <v>3734</v>
      </c>
      <c r="AG530" t="s">
        <v>150</v>
      </c>
      <c r="AI530" s="146" t="e">
        <v>#N/A</v>
      </c>
      <c r="AJ530" t="str">
        <f t="shared" si="241"/>
        <v>Active</v>
      </c>
      <c r="AK530">
        <f t="shared" si="242"/>
        <v>1546</v>
      </c>
      <c r="AL530" t="str">
        <f t="shared" si="243"/>
        <v>清水 敏忠</v>
      </c>
      <c r="AM530" s="155" t="e">
        <f>+VLOOKUP($AK530,#REF!,3,0)</f>
        <v>#REF!</v>
      </c>
      <c r="AN530" t="e">
        <f t="shared" si="244"/>
        <v>#REF!</v>
      </c>
      <c r="AO530" s="154" t="s">
        <v>54</v>
      </c>
      <c r="AP530" t="e">
        <f>VLOOKUP(AM530,#REF!,2,0)</f>
        <v>#REF!</v>
      </c>
      <c r="AQ530" t="e">
        <f>VLOOKUP(AM530,#REF!,3,0)</f>
        <v>#REF!</v>
      </c>
      <c r="AR530" t="e">
        <f>VLOOKUP(AM530,#REF!,4,0)</f>
        <v>#REF!</v>
      </c>
      <c r="AS530" t="str">
        <f t="shared" si="267"/>
        <v>Oracle Consulting Services</v>
      </c>
      <c r="AT530" t="e">
        <f>VLOOKUP(AM530,#REF!,6,0)</f>
        <v>#REF!</v>
      </c>
      <c r="AU530" t="e">
        <f>VLOOKUP(AM530,#REF!,7,0)</f>
        <v>#REF!</v>
      </c>
      <c r="AV530" t="e">
        <f>VLOOKUP(AM530,#REF!,8,0)</f>
        <v>#REF!</v>
      </c>
      <c r="AW530" s="155">
        <v>506255</v>
      </c>
      <c r="AX530" t="str">
        <f>VLOOKUP($BA530,Jobcodemaster!$A:$J,4,0)</f>
        <v>M4</v>
      </c>
      <c r="AY530" t="str">
        <f>VLOOKUP($BA530,Jobcodemaster!$A:$J,5,0)</f>
        <v>L8</v>
      </c>
      <c r="AZ530" t="str">
        <f t="shared" si="245"/>
        <v>8</v>
      </c>
      <c r="BA530" s="155">
        <f t="shared" si="246"/>
        <v>21310</v>
      </c>
      <c r="BB530" t="str">
        <f>VLOOKUP($BA530,Jobcodemaster!$A:$J,7,0)</f>
        <v>21310.Consulting Practice Director - M4</v>
      </c>
      <c r="BC530" t="str">
        <f>VLOOKUP($BA530,Jobcodemaster!$A:$J,9,0)</f>
        <v>Consulting Practice Director</v>
      </c>
      <c r="BD530" t="str">
        <f>VLOOKUP($BA530,Jobcodemaster!$A:$J,2,0)</f>
        <v>Practice</v>
      </c>
      <c r="BE530" t="str">
        <f>VLOOKUP($BA530,Jobcodemaster!$A:$J,3,0)</f>
        <v>B</v>
      </c>
      <c r="BF530" t="e">
        <f>VLOOKUP(AM530,#REF!,14,0)</f>
        <v>#REF!</v>
      </c>
      <c r="BG530" t="e">
        <f>VLOOKUP(AM530,#REF!,15,0)</f>
        <v>#REF!</v>
      </c>
      <c r="BH530" t="str">
        <f t="shared" si="247"/>
        <v>toshitada.shimizu@oracle.com</v>
      </c>
      <c r="BI530" s="95">
        <f t="shared" si="248"/>
        <v>36008</v>
      </c>
      <c r="BJ530" t="str">
        <f t="shared" si="249"/>
        <v>C</v>
      </c>
      <c r="BK530" t="str">
        <f t="shared" si="250"/>
        <v>JP-Tokyo-OAC</v>
      </c>
      <c r="BL530" t="str">
        <f t="shared" si="251"/>
        <v>OAC</v>
      </c>
      <c r="BM530" t="str">
        <f t="shared" si="252"/>
        <v>ｼﾐｽﾞ ﾄｼﾀﾀﾞ</v>
      </c>
      <c r="BN530" t="str">
        <f t="shared" si="253"/>
        <v>Toshitada Shimizu</v>
      </c>
      <c r="BO530" s="164" t="str">
        <f t="shared" si="254"/>
        <v>Y</v>
      </c>
      <c r="BP530" t="str">
        <f t="shared" si="255"/>
        <v>しみず としただ</v>
      </c>
      <c r="BQ530" t="e">
        <f>VLOOKUP(AM530,#REF!,12,0)</f>
        <v>#REF!</v>
      </c>
      <c r="BS530" s="173" t="str">
        <f t="shared" si="256"/>
        <v/>
      </c>
      <c r="BT530" s="173" t="str">
        <f t="shared" si="256"/>
        <v/>
      </c>
      <c r="BU530" s="173" t="str">
        <f t="shared" si="256"/>
        <v/>
      </c>
      <c r="BV530" s="173" t="str">
        <f t="shared" si="238"/>
        <v/>
      </c>
      <c r="BW530" s="173" t="e">
        <f t="shared" si="257"/>
        <v>#REF!</v>
      </c>
      <c r="BX530" s="173" t="str">
        <f t="shared" si="258"/>
        <v/>
      </c>
      <c r="BY530" s="174" t="str">
        <f t="shared" si="259"/>
        <v/>
      </c>
      <c r="BZ530" t="str">
        <f t="shared" si="260"/>
        <v/>
      </c>
      <c r="CA530" s="214" t="str">
        <f t="shared" si="261"/>
        <v/>
      </c>
      <c r="CB530" t="str">
        <f t="shared" si="262"/>
        <v/>
      </c>
      <c r="CC530" t="e">
        <f t="shared" si="263"/>
        <v>#REF!</v>
      </c>
      <c r="CD530" t="e">
        <f t="shared" si="239"/>
        <v>#REF!</v>
      </c>
      <c r="CE530" t="str">
        <f t="shared" si="264"/>
        <v/>
      </c>
      <c r="CF530" t="str">
        <f t="shared" si="265"/>
        <v/>
      </c>
      <c r="CG530" t="str">
        <f t="shared" si="266"/>
        <v/>
      </c>
    </row>
    <row r="531" spans="1:85">
      <c r="A531" t="s">
        <v>51</v>
      </c>
      <c r="B531">
        <v>2049</v>
      </c>
      <c r="C531" t="s">
        <v>3736</v>
      </c>
      <c r="D531" t="s">
        <v>3726</v>
      </c>
      <c r="E531" t="s">
        <v>54</v>
      </c>
      <c r="F531" t="s">
        <v>4077</v>
      </c>
      <c r="G531" t="s">
        <v>3727</v>
      </c>
      <c r="H531" t="s">
        <v>3727</v>
      </c>
      <c r="I531" t="s">
        <v>55</v>
      </c>
      <c r="J531" t="s">
        <v>4078</v>
      </c>
      <c r="K531" t="s">
        <v>3729</v>
      </c>
      <c r="L531" t="s">
        <v>3729</v>
      </c>
      <c r="M531" s="217">
        <v>506255</v>
      </c>
      <c r="N531" t="s">
        <v>243</v>
      </c>
      <c r="O531" t="s">
        <v>234</v>
      </c>
      <c r="P531" t="str">
        <f t="shared" si="240"/>
        <v>8</v>
      </c>
      <c r="Q531">
        <v>12612</v>
      </c>
      <c r="R531" t="s">
        <v>1512</v>
      </c>
      <c r="S531" t="s">
        <v>1513</v>
      </c>
      <c r="T531" t="s">
        <v>619</v>
      </c>
      <c r="U531" t="s">
        <v>61</v>
      </c>
      <c r="V531">
        <v>1546</v>
      </c>
      <c r="W531" t="s">
        <v>3725</v>
      </c>
      <c r="X531" t="s">
        <v>3739</v>
      </c>
      <c r="Y531" s="95">
        <v>36739</v>
      </c>
      <c r="Z531" t="s">
        <v>63</v>
      </c>
      <c r="AA531" t="s">
        <v>118</v>
      </c>
      <c r="AB531" t="s">
        <v>162</v>
      </c>
      <c r="AC531" t="s">
        <v>4697</v>
      </c>
      <c r="AD531" t="s">
        <v>3741</v>
      </c>
      <c r="AF531" t="s">
        <v>3742</v>
      </c>
      <c r="AG531" t="s">
        <v>150</v>
      </c>
      <c r="AI531" s="146" t="e">
        <v>#N/A</v>
      </c>
      <c r="AJ531" t="str">
        <f t="shared" si="241"/>
        <v>Active</v>
      </c>
      <c r="AK531">
        <f t="shared" si="242"/>
        <v>2049</v>
      </c>
      <c r="AL531" t="str">
        <f t="shared" si="243"/>
        <v>田沼 修一</v>
      </c>
      <c r="AM531" s="155" t="e">
        <f>+VLOOKUP($AK531,#REF!,3,0)</f>
        <v>#REF!</v>
      </c>
      <c r="AN531" t="e">
        <f t="shared" si="244"/>
        <v>#REF!</v>
      </c>
      <c r="AO531" s="154" t="s">
        <v>54</v>
      </c>
      <c r="AP531" t="e">
        <f>VLOOKUP(AM531,#REF!,2,0)</f>
        <v>#REF!</v>
      </c>
      <c r="AQ531" t="e">
        <f>VLOOKUP(AM531,#REF!,3,0)</f>
        <v>#REF!</v>
      </c>
      <c r="AR531" t="e">
        <f>VLOOKUP(AM531,#REF!,4,0)</f>
        <v>#REF!</v>
      </c>
      <c r="AS531" t="str">
        <f t="shared" si="267"/>
        <v>Oracle Consulting Services</v>
      </c>
      <c r="AT531" t="e">
        <f>VLOOKUP(AM531,#REF!,6,0)</f>
        <v>#REF!</v>
      </c>
      <c r="AU531" t="e">
        <f>VLOOKUP(AM531,#REF!,7,0)</f>
        <v>#REF!</v>
      </c>
      <c r="AV531" t="e">
        <f>VLOOKUP(AM531,#REF!,8,0)</f>
        <v>#REF!</v>
      </c>
      <c r="AW531" s="155">
        <v>506255</v>
      </c>
      <c r="AX531" t="str">
        <f>VLOOKUP($BA531,Jobcodemaster!$A:$J,4,0)</f>
        <v>IC5</v>
      </c>
      <c r="AY531" t="str">
        <f>VLOOKUP($BA531,Jobcodemaster!$A:$J,5,0)</f>
        <v>L8</v>
      </c>
      <c r="AZ531" t="str">
        <f t="shared" si="245"/>
        <v>8</v>
      </c>
      <c r="BA531" s="155">
        <f t="shared" si="246"/>
        <v>12612</v>
      </c>
      <c r="BB531" t="str">
        <f>VLOOKUP($BA531,Jobcodemaster!$A:$J,7,0)</f>
        <v>12612.Consulting Project Technical Director - IC5</v>
      </c>
      <c r="BC531" t="str">
        <f>VLOOKUP($BA531,Jobcodemaster!$A:$J,9,0)</f>
        <v>Consulting Project Technical Director</v>
      </c>
      <c r="BD531" t="str">
        <f>VLOOKUP($BA531,Jobcodemaster!$A:$J,2,0)</f>
        <v>Project</v>
      </c>
      <c r="BE531" t="str">
        <f>VLOOKUP($BA531,Jobcodemaster!$A:$J,3,0)</f>
        <v>B</v>
      </c>
      <c r="BF531" t="e">
        <f>VLOOKUP(AM531,#REF!,14,0)</f>
        <v>#REF!</v>
      </c>
      <c r="BG531" t="e">
        <f>VLOOKUP(AM531,#REF!,15,0)</f>
        <v>#REF!</v>
      </c>
      <c r="BH531" t="str">
        <f t="shared" si="247"/>
        <v>shuichi.tanuma@oracle.com</v>
      </c>
      <c r="BI531" s="95">
        <f t="shared" si="248"/>
        <v>36739</v>
      </c>
      <c r="BJ531" t="str">
        <f t="shared" si="249"/>
        <v>C</v>
      </c>
      <c r="BK531" t="str">
        <f t="shared" si="250"/>
        <v>JP-Tokyo-Akasaka Office</v>
      </c>
      <c r="BL531" t="str">
        <f t="shared" si="251"/>
        <v>ACB</v>
      </c>
      <c r="BM531" t="str">
        <f t="shared" si="252"/>
        <v>ﾀﾇﾏ ｼｭｳｲﾁ</v>
      </c>
      <c r="BN531" t="str">
        <f t="shared" si="253"/>
        <v>Shuichi Tanuma</v>
      </c>
      <c r="BO531" s="164">
        <f t="shared" si="254"/>
        <v>0</v>
      </c>
      <c r="BP531" t="str">
        <f t="shared" si="255"/>
        <v>たぬま しゅういち</v>
      </c>
      <c r="BQ531" t="e">
        <f>VLOOKUP(AM531,#REF!,12,0)</f>
        <v>#REF!</v>
      </c>
      <c r="BS531" s="173" t="str">
        <f t="shared" si="256"/>
        <v/>
      </c>
      <c r="BT531" s="173" t="str">
        <f t="shared" si="256"/>
        <v/>
      </c>
      <c r="BU531" s="173" t="str">
        <f t="shared" si="256"/>
        <v/>
      </c>
      <c r="BV531" s="173" t="str">
        <f t="shared" si="238"/>
        <v/>
      </c>
      <c r="BW531" s="173" t="e">
        <f t="shared" si="257"/>
        <v>#REF!</v>
      </c>
      <c r="BX531" s="173" t="str">
        <f t="shared" si="258"/>
        <v/>
      </c>
      <c r="BY531" s="174" t="str">
        <f t="shared" si="259"/>
        <v/>
      </c>
      <c r="BZ531" t="str">
        <f t="shared" si="260"/>
        <v/>
      </c>
      <c r="CA531" s="214" t="str">
        <f t="shared" si="261"/>
        <v/>
      </c>
      <c r="CB531" t="str">
        <f t="shared" si="262"/>
        <v/>
      </c>
      <c r="CC531" t="e">
        <f t="shared" si="263"/>
        <v>#REF!</v>
      </c>
      <c r="CD531" t="e">
        <f t="shared" si="239"/>
        <v>#REF!</v>
      </c>
      <c r="CE531" t="str">
        <f t="shared" si="264"/>
        <v/>
      </c>
      <c r="CF531" t="str">
        <f t="shared" si="265"/>
        <v/>
      </c>
      <c r="CG531" t="str">
        <f t="shared" si="266"/>
        <v/>
      </c>
    </row>
    <row r="532" spans="1:85">
      <c r="A532" t="s">
        <v>51</v>
      </c>
      <c r="B532">
        <v>539</v>
      </c>
      <c r="C532" t="s">
        <v>3744</v>
      </c>
      <c r="D532" t="s">
        <v>3726</v>
      </c>
      <c r="E532" t="s">
        <v>54</v>
      </c>
      <c r="F532" t="s">
        <v>4077</v>
      </c>
      <c r="G532" t="s">
        <v>3727</v>
      </c>
      <c r="H532" t="s">
        <v>3727</v>
      </c>
      <c r="I532" t="s">
        <v>55</v>
      </c>
      <c r="J532" t="s">
        <v>4078</v>
      </c>
      <c r="K532" t="s">
        <v>3729</v>
      </c>
      <c r="L532" t="s">
        <v>3729</v>
      </c>
      <c r="M532" s="217">
        <v>506255</v>
      </c>
      <c r="N532" t="s">
        <v>169</v>
      </c>
      <c r="O532" t="s">
        <v>170</v>
      </c>
      <c r="P532" t="str">
        <f t="shared" si="240"/>
        <v>7</v>
      </c>
      <c r="Q532">
        <v>12611</v>
      </c>
      <c r="R532" t="s">
        <v>617</v>
      </c>
      <c r="S532" t="s">
        <v>618</v>
      </c>
      <c r="T532" t="s">
        <v>619</v>
      </c>
      <c r="U532" t="s">
        <v>61</v>
      </c>
      <c r="V532">
        <v>1546</v>
      </c>
      <c r="W532" t="s">
        <v>3725</v>
      </c>
      <c r="X532" t="s">
        <v>3745</v>
      </c>
      <c r="Y532" s="95">
        <v>34790</v>
      </c>
      <c r="Z532" t="s">
        <v>63</v>
      </c>
      <c r="AA532" t="s">
        <v>118</v>
      </c>
      <c r="AB532" t="s">
        <v>162</v>
      </c>
      <c r="AC532" t="s">
        <v>4698</v>
      </c>
      <c r="AD532" t="s">
        <v>3747</v>
      </c>
      <c r="AF532" t="s">
        <v>3748</v>
      </c>
      <c r="AG532" t="s">
        <v>150</v>
      </c>
      <c r="AI532" s="146" t="e">
        <v>#N/A</v>
      </c>
      <c r="AJ532" t="str">
        <f t="shared" si="241"/>
        <v>Active</v>
      </c>
      <c r="AK532">
        <f t="shared" si="242"/>
        <v>539</v>
      </c>
      <c r="AL532" t="str">
        <f t="shared" si="243"/>
        <v>高橋 泰隆</v>
      </c>
      <c r="AM532" s="155" t="e">
        <f>+VLOOKUP($AK532,#REF!,3,0)</f>
        <v>#REF!</v>
      </c>
      <c r="AN532" t="e">
        <f t="shared" si="244"/>
        <v>#REF!</v>
      </c>
      <c r="AO532" s="154" t="s">
        <v>54</v>
      </c>
      <c r="AP532" t="e">
        <f>VLOOKUP(AM532,#REF!,2,0)</f>
        <v>#REF!</v>
      </c>
      <c r="AQ532" t="e">
        <f>VLOOKUP(AM532,#REF!,3,0)</f>
        <v>#REF!</v>
      </c>
      <c r="AR532" t="e">
        <f>VLOOKUP(AM532,#REF!,4,0)</f>
        <v>#REF!</v>
      </c>
      <c r="AS532" t="str">
        <f t="shared" si="267"/>
        <v>Oracle Consulting Services</v>
      </c>
      <c r="AT532" t="e">
        <f>VLOOKUP(AM532,#REF!,6,0)</f>
        <v>#REF!</v>
      </c>
      <c r="AU532" t="e">
        <f>VLOOKUP(AM532,#REF!,7,0)</f>
        <v>#REF!</v>
      </c>
      <c r="AV532" t="e">
        <f>VLOOKUP(AM532,#REF!,8,0)</f>
        <v>#REF!</v>
      </c>
      <c r="AW532" s="155">
        <v>506255</v>
      </c>
      <c r="AX532" t="str">
        <f>VLOOKUP($BA532,Jobcodemaster!$A:$J,4,0)</f>
        <v>IC4</v>
      </c>
      <c r="AY532" t="str">
        <f>VLOOKUP($BA532,Jobcodemaster!$A:$J,5,0)</f>
        <v>L7</v>
      </c>
      <c r="AZ532" t="str">
        <f t="shared" si="245"/>
        <v>7</v>
      </c>
      <c r="BA532" s="155">
        <f t="shared" si="246"/>
        <v>12611</v>
      </c>
      <c r="BB532" t="str">
        <f>VLOOKUP($BA532,Jobcodemaster!$A:$J,7,0)</f>
        <v>12611.Consulting Project Technical Manager - IC4</v>
      </c>
      <c r="BC532" t="str">
        <f>VLOOKUP($BA532,Jobcodemaster!$A:$J,9,0)</f>
        <v>Consulting Project Technical Manager</v>
      </c>
      <c r="BD532" t="str">
        <f>VLOOKUP($BA532,Jobcodemaster!$A:$J,2,0)</f>
        <v>Project</v>
      </c>
      <c r="BE532" t="str">
        <f>VLOOKUP($BA532,Jobcodemaster!$A:$J,3,0)</f>
        <v>B</v>
      </c>
      <c r="BF532" t="e">
        <f>VLOOKUP(AM532,#REF!,14,0)</f>
        <v>#REF!</v>
      </c>
      <c r="BG532" t="e">
        <f>VLOOKUP(AM532,#REF!,15,0)</f>
        <v>#REF!</v>
      </c>
      <c r="BH532" t="str">
        <f t="shared" si="247"/>
        <v>tairyu.takahashi@oracle.com</v>
      </c>
      <c r="BI532" s="95">
        <f t="shared" si="248"/>
        <v>34790</v>
      </c>
      <c r="BJ532" t="str">
        <f t="shared" si="249"/>
        <v>C</v>
      </c>
      <c r="BK532" t="str">
        <f t="shared" si="250"/>
        <v>JP-Tokyo-Akasaka Office</v>
      </c>
      <c r="BL532" t="str">
        <f t="shared" si="251"/>
        <v>ACB</v>
      </c>
      <c r="BM532" t="str">
        <f t="shared" si="252"/>
        <v>ﾀｶﾊｼ ﾀｲﾘｭｳ</v>
      </c>
      <c r="BN532" t="str">
        <f t="shared" si="253"/>
        <v>Tairyu Takahashi</v>
      </c>
      <c r="BO532" s="164">
        <f t="shared" si="254"/>
        <v>0</v>
      </c>
      <c r="BP532" t="str">
        <f t="shared" si="255"/>
        <v>たかはし たいりゅう</v>
      </c>
      <c r="BQ532" t="e">
        <f>VLOOKUP(AM532,#REF!,12,0)</f>
        <v>#REF!</v>
      </c>
      <c r="BS532" s="173" t="str">
        <f t="shared" si="256"/>
        <v/>
      </c>
      <c r="BT532" s="173" t="str">
        <f t="shared" si="256"/>
        <v/>
      </c>
      <c r="BU532" s="173" t="str">
        <f t="shared" si="256"/>
        <v/>
      </c>
      <c r="BV532" s="173" t="str">
        <f t="shared" si="238"/>
        <v/>
      </c>
      <c r="BW532" s="173" t="e">
        <f t="shared" si="257"/>
        <v>#REF!</v>
      </c>
      <c r="BX532" s="173" t="str">
        <f t="shared" si="258"/>
        <v/>
      </c>
      <c r="BY532" s="174" t="str">
        <f t="shared" si="259"/>
        <v/>
      </c>
      <c r="BZ532" t="str">
        <f t="shared" si="260"/>
        <v/>
      </c>
      <c r="CA532" s="214" t="str">
        <f t="shared" si="261"/>
        <v/>
      </c>
      <c r="CB532" t="str">
        <f t="shared" si="262"/>
        <v/>
      </c>
      <c r="CC532" t="e">
        <f t="shared" si="263"/>
        <v>#REF!</v>
      </c>
      <c r="CD532" t="e">
        <f t="shared" si="239"/>
        <v>#REF!</v>
      </c>
      <c r="CE532" t="str">
        <f t="shared" si="264"/>
        <v/>
      </c>
      <c r="CF532" t="str">
        <f t="shared" si="265"/>
        <v/>
      </c>
      <c r="CG532" t="str">
        <f t="shared" si="266"/>
        <v/>
      </c>
    </row>
    <row r="533" spans="1:85">
      <c r="A533" t="s">
        <v>51</v>
      </c>
      <c r="B533">
        <v>1819</v>
      </c>
      <c r="C533" t="s">
        <v>3750</v>
      </c>
      <c r="D533" t="s">
        <v>3726</v>
      </c>
      <c r="E533" t="s">
        <v>54</v>
      </c>
      <c r="F533" t="s">
        <v>4077</v>
      </c>
      <c r="G533" t="s">
        <v>3727</v>
      </c>
      <c r="H533" t="s">
        <v>3727</v>
      </c>
      <c r="I533" t="s">
        <v>55</v>
      </c>
      <c r="J533" t="s">
        <v>4078</v>
      </c>
      <c r="K533" t="s">
        <v>3729</v>
      </c>
      <c r="L533" t="s">
        <v>3729</v>
      </c>
      <c r="M533" s="217">
        <v>506255</v>
      </c>
      <c r="N533" t="s">
        <v>169</v>
      </c>
      <c r="O533" t="s">
        <v>170</v>
      </c>
      <c r="P533" t="str">
        <f t="shared" si="240"/>
        <v>7</v>
      </c>
      <c r="Q533">
        <v>12611</v>
      </c>
      <c r="R533" t="s">
        <v>617</v>
      </c>
      <c r="S533" t="s">
        <v>618</v>
      </c>
      <c r="T533" t="s">
        <v>619</v>
      </c>
      <c r="U533" t="s">
        <v>61</v>
      </c>
      <c r="V533">
        <v>1546</v>
      </c>
      <c r="W533" t="s">
        <v>3725</v>
      </c>
      <c r="X533" t="s">
        <v>3752</v>
      </c>
      <c r="Y533" s="95">
        <v>36404</v>
      </c>
      <c r="Z533" t="s">
        <v>63</v>
      </c>
      <c r="AA533" t="s">
        <v>118</v>
      </c>
      <c r="AB533" t="s">
        <v>162</v>
      </c>
      <c r="AC533" t="s">
        <v>4699</v>
      </c>
      <c r="AD533" t="s">
        <v>3754</v>
      </c>
      <c r="AF533" t="s">
        <v>3755</v>
      </c>
      <c r="AG533" t="s">
        <v>150</v>
      </c>
      <c r="AI533" s="146" t="e">
        <v>#N/A</v>
      </c>
      <c r="AJ533" t="str">
        <f t="shared" si="241"/>
        <v>Active</v>
      </c>
      <c r="AK533">
        <f t="shared" si="242"/>
        <v>1819</v>
      </c>
      <c r="AL533" t="str">
        <f t="shared" si="243"/>
        <v>原田 善晴</v>
      </c>
      <c r="AM533" s="155" t="e">
        <f>+VLOOKUP($AK533,#REF!,3,0)</f>
        <v>#REF!</v>
      </c>
      <c r="AN533" t="e">
        <f t="shared" si="244"/>
        <v>#REF!</v>
      </c>
      <c r="AO533" s="154" t="s">
        <v>54</v>
      </c>
      <c r="AP533" t="e">
        <f>VLOOKUP(AM533,#REF!,2,0)</f>
        <v>#REF!</v>
      </c>
      <c r="AQ533" t="e">
        <f>VLOOKUP(AM533,#REF!,3,0)</f>
        <v>#REF!</v>
      </c>
      <c r="AR533" t="e">
        <f>VLOOKUP(AM533,#REF!,4,0)</f>
        <v>#REF!</v>
      </c>
      <c r="AS533" t="str">
        <f t="shared" si="267"/>
        <v>Oracle Consulting Services</v>
      </c>
      <c r="AT533" t="e">
        <f>VLOOKUP(AM533,#REF!,6,0)</f>
        <v>#REF!</v>
      </c>
      <c r="AU533" t="e">
        <f>VLOOKUP(AM533,#REF!,7,0)</f>
        <v>#REF!</v>
      </c>
      <c r="AV533" t="e">
        <f>VLOOKUP(AM533,#REF!,8,0)</f>
        <v>#REF!</v>
      </c>
      <c r="AW533" s="155">
        <v>506255</v>
      </c>
      <c r="AX533" t="str">
        <f>VLOOKUP($BA533,Jobcodemaster!$A:$J,4,0)</f>
        <v>IC4</v>
      </c>
      <c r="AY533" t="str">
        <f>VLOOKUP($BA533,Jobcodemaster!$A:$J,5,0)</f>
        <v>L7</v>
      </c>
      <c r="AZ533" t="str">
        <f t="shared" si="245"/>
        <v>7</v>
      </c>
      <c r="BA533" s="155">
        <f t="shared" si="246"/>
        <v>12611</v>
      </c>
      <c r="BB533" t="str">
        <f>VLOOKUP($BA533,Jobcodemaster!$A:$J,7,0)</f>
        <v>12611.Consulting Project Technical Manager - IC4</v>
      </c>
      <c r="BC533" t="str">
        <f>VLOOKUP($BA533,Jobcodemaster!$A:$J,9,0)</f>
        <v>Consulting Project Technical Manager</v>
      </c>
      <c r="BD533" t="str">
        <f>VLOOKUP($BA533,Jobcodemaster!$A:$J,2,0)</f>
        <v>Project</v>
      </c>
      <c r="BE533" t="str">
        <f>VLOOKUP($BA533,Jobcodemaster!$A:$J,3,0)</f>
        <v>B</v>
      </c>
      <c r="BF533" t="e">
        <f>VLOOKUP(AM533,#REF!,14,0)</f>
        <v>#REF!</v>
      </c>
      <c r="BG533" t="e">
        <f>VLOOKUP(AM533,#REF!,15,0)</f>
        <v>#REF!</v>
      </c>
      <c r="BH533" t="str">
        <f t="shared" si="247"/>
        <v>yoshiharu.harada@oracle.com</v>
      </c>
      <c r="BI533" s="95">
        <f t="shared" si="248"/>
        <v>36404</v>
      </c>
      <c r="BJ533" t="str">
        <f t="shared" si="249"/>
        <v>C</v>
      </c>
      <c r="BK533" t="str">
        <f t="shared" si="250"/>
        <v>JP-Tokyo-Akasaka Office</v>
      </c>
      <c r="BL533" t="str">
        <f t="shared" si="251"/>
        <v>ACB</v>
      </c>
      <c r="BM533" t="str">
        <f t="shared" si="252"/>
        <v>ﾊﾗﾀﾞ ﾖｼﾊﾙ</v>
      </c>
      <c r="BN533" t="str">
        <f t="shared" si="253"/>
        <v>Yoshiharu Harada</v>
      </c>
      <c r="BO533" s="164">
        <f t="shared" si="254"/>
        <v>0</v>
      </c>
      <c r="BP533" t="str">
        <f t="shared" si="255"/>
        <v>はらだ よしはる</v>
      </c>
      <c r="BQ533" t="e">
        <f>VLOOKUP(AM533,#REF!,12,0)</f>
        <v>#REF!</v>
      </c>
      <c r="BS533" s="173" t="str">
        <f t="shared" si="256"/>
        <v/>
      </c>
      <c r="BT533" s="173" t="str">
        <f t="shared" si="256"/>
        <v/>
      </c>
      <c r="BU533" s="173" t="str">
        <f t="shared" si="256"/>
        <v/>
      </c>
      <c r="BV533" s="173" t="str">
        <f t="shared" si="238"/>
        <v/>
      </c>
      <c r="BW533" s="173" t="e">
        <f t="shared" si="257"/>
        <v>#REF!</v>
      </c>
      <c r="BX533" s="173" t="str">
        <f t="shared" si="258"/>
        <v/>
      </c>
      <c r="BY533" s="174" t="str">
        <f t="shared" si="259"/>
        <v/>
      </c>
      <c r="BZ533" t="str">
        <f t="shared" si="260"/>
        <v/>
      </c>
      <c r="CA533" s="214" t="str">
        <f t="shared" si="261"/>
        <v/>
      </c>
      <c r="CB533" t="str">
        <f t="shared" si="262"/>
        <v/>
      </c>
      <c r="CC533" t="e">
        <f t="shared" si="263"/>
        <v>#REF!</v>
      </c>
      <c r="CD533" t="e">
        <f t="shared" si="239"/>
        <v>#REF!</v>
      </c>
      <c r="CE533" t="str">
        <f t="shared" si="264"/>
        <v/>
      </c>
      <c r="CF533" t="str">
        <f t="shared" si="265"/>
        <v/>
      </c>
      <c r="CG533" t="str">
        <f t="shared" si="266"/>
        <v/>
      </c>
    </row>
    <row r="534" spans="1:85">
      <c r="A534" t="s">
        <v>51</v>
      </c>
      <c r="B534">
        <v>2086</v>
      </c>
      <c r="C534" t="s">
        <v>3757</v>
      </c>
      <c r="D534" t="s">
        <v>3726</v>
      </c>
      <c r="E534" t="s">
        <v>54</v>
      </c>
      <c r="F534" t="s">
        <v>4077</v>
      </c>
      <c r="G534" t="s">
        <v>3727</v>
      </c>
      <c r="H534" t="s">
        <v>3727</v>
      </c>
      <c r="I534" t="s">
        <v>55</v>
      </c>
      <c r="J534" t="s">
        <v>4078</v>
      </c>
      <c r="K534" t="s">
        <v>3729</v>
      </c>
      <c r="L534" t="s">
        <v>3729</v>
      </c>
      <c r="M534" s="217">
        <v>506255</v>
      </c>
      <c r="N534" t="s">
        <v>169</v>
      </c>
      <c r="O534" t="s">
        <v>170</v>
      </c>
      <c r="P534" t="str">
        <f t="shared" si="240"/>
        <v>7</v>
      </c>
      <c r="Q534">
        <v>12611</v>
      </c>
      <c r="R534" t="s">
        <v>617</v>
      </c>
      <c r="S534" t="s">
        <v>618</v>
      </c>
      <c r="T534" t="s">
        <v>619</v>
      </c>
      <c r="U534" t="s">
        <v>61</v>
      </c>
      <c r="V534">
        <v>1546</v>
      </c>
      <c r="W534" t="s">
        <v>3725</v>
      </c>
      <c r="X534" t="s">
        <v>3759</v>
      </c>
      <c r="Y534" s="95">
        <v>36800</v>
      </c>
      <c r="Z534" t="s">
        <v>63</v>
      </c>
      <c r="AA534" t="s">
        <v>118</v>
      </c>
      <c r="AB534" t="s">
        <v>162</v>
      </c>
      <c r="AC534" t="s">
        <v>4700</v>
      </c>
      <c r="AD534" t="s">
        <v>3761</v>
      </c>
      <c r="AF534" t="s">
        <v>3762</v>
      </c>
      <c r="AG534" t="s">
        <v>150</v>
      </c>
      <c r="AI534" s="146" t="e">
        <v>#N/A</v>
      </c>
      <c r="AJ534" t="str">
        <f t="shared" si="241"/>
        <v>Active</v>
      </c>
      <c r="AK534">
        <f t="shared" si="242"/>
        <v>2086</v>
      </c>
      <c r="AL534" t="str">
        <f t="shared" si="243"/>
        <v>村上 隆</v>
      </c>
      <c r="AM534" s="155" t="e">
        <f>+VLOOKUP($AK534,#REF!,3,0)</f>
        <v>#REF!</v>
      </c>
      <c r="AN534" t="e">
        <f t="shared" si="244"/>
        <v>#REF!</v>
      </c>
      <c r="AO534" s="154" t="s">
        <v>54</v>
      </c>
      <c r="AP534" t="e">
        <f>VLOOKUP(AM534,#REF!,2,0)</f>
        <v>#REF!</v>
      </c>
      <c r="AQ534" t="e">
        <f>VLOOKUP(AM534,#REF!,3,0)</f>
        <v>#REF!</v>
      </c>
      <c r="AR534" t="e">
        <f>VLOOKUP(AM534,#REF!,4,0)</f>
        <v>#REF!</v>
      </c>
      <c r="AS534" t="str">
        <f t="shared" si="267"/>
        <v>Oracle Consulting Services</v>
      </c>
      <c r="AT534" t="e">
        <f>VLOOKUP(AM534,#REF!,6,0)</f>
        <v>#REF!</v>
      </c>
      <c r="AU534" t="e">
        <f>VLOOKUP(AM534,#REF!,7,0)</f>
        <v>#REF!</v>
      </c>
      <c r="AV534" t="e">
        <f>VLOOKUP(AM534,#REF!,8,0)</f>
        <v>#REF!</v>
      </c>
      <c r="AW534" s="155">
        <v>506255</v>
      </c>
      <c r="AX534" t="str">
        <f>VLOOKUP($BA534,Jobcodemaster!$A:$J,4,0)</f>
        <v>IC4</v>
      </c>
      <c r="AY534" t="str">
        <f>VLOOKUP($BA534,Jobcodemaster!$A:$J,5,0)</f>
        <v>L7</v>
      </c>
      <c r="AZ534" t="str">
        <f t="shared" si="245"/>
        <v>7</v>
      </c>
      <c r="BA534" s="155">
        <f t="shared" si="246"/>
        <v>12611</v>
      </c>
      <c r="BB534" t="str">
        <f>VLOOKUP($BA534,Jobcodemaster!$A:$J,7,0)</f>
        <v>12611.Consulting Project Technical Manager - IC4</v>
      </c>
      <c r="BC534" t="str">
        <f>VLOOKUP($BA534,Jobcodemaster!$A:$J,9,0)</f>
        <v>Consulting Project Technical Manager</v>
      </c>
      <c r="BD534" t="str">
        <f>VLOOKUP($BA534,Jobcodemaster!$A:$J,2,0)</f>
        <v>Project</v>
      </c>
      <c r="BE534" t="str">
        <f>VLOOKUP($BA534,Jobcodemaster!$A:$J,3,0)</f>
        <v>B</v>
      </c>
      <c r="BF534" t="e">
        <f>VLOOKUP(AM534,#REF!,14,0)</f>
        <v>#REF!</v>
      </c>
      <c r="BG534" t="e">
        <f>VLOOKUP(AM534,#REF!,15,0)</f>
        <v>#REF!</v>
      </c>
      <c r="BH534" t="str">
        <f t="shared" si="247"/>
        <v>takashi.murakami@oracle.com</v>
      </c>
      <c r="BI534" s="95">
        <f t="shared" si="248"/>
        <v>36800</v>
      </c>
      <c r="BJ534" t="str">
        <f t="shared" si="249"/>
        <v>C</v>
      </c>
      <c r="BK534" t="str">
        <f t="shared" si="250"/>
        <v>JP-Tokyo-Akasaka Office</v>
      </c>
      <c r="BL534" t="str">
        <f t="shared" si="251"/>
        <v>ACB</v>
      </c>
      <c r="BM534" t="str">
        <f t="shared" si="252"/>
        <v>ﾑﾗｶﾐ ﾀｶｼ</v>
      </c>
      <c r="BN534" t="str">
        <f t="shared" si="253"/>
        <v>Takashi Murakami</v>
      </c>
      <c r="BO534" s="164">
        <f t="shared" si="254"/>
        <v>0</v>
      </c>
      <c r="BP534" t="str">
        <f t="shared" si="255"/>
        <v>むらかみ たかし</v>
      </c>
      <c r="BQ534" t="e">
        <f>VLOOKUP(AM534,#REF!,12,0)</f>
        <v>#REF!</v>
      </c>
      <c r="BS534" s="173" t="str">
        <f t="shared" si="256"/>
        <v/>
      </c>
      <c r="BT534" s="173" t="str">
        <f t="shared" si="256"/>
        <v/>
      </c>
      <c r="BU534" s="173" t="str">
        <f t="shared" si="256"/>
        <v/>
      </c>
      <c r="BV534" s="173" t="str">
        <f t="shared" si="238"/>
        <v/>
      </c>
      <c r="BW534" s="173" t="e">
        <f t="shared" si="257"/>
        <v>#REF!</v>
      </c>
      <c r="BX534" s="173" t="str">
        <f t="shared" si="258"/>
        <v/>
      </c>
      <c r="BY534" s="174" t="str">
        <f t="shared" si="259"/>
        <v/>
      </c>
      <c r="BZ534" t="str">
        <f t="shared" si="260"/>
        <v/>
      </c>
      <c r="CA534" s="214" t="str">
        <f t="shared" si="261"/>
        <v/>
      </c>
      <c r="CB534" t="str">
        <f t="shared" si="262"/>
        <v/>
      </c>
      <c r="CC534" t="e">
        <f t="shared" si="263"/>
        <v>#REF!</v>
      </c>
      <c r="CD534" t="e">
        <f t="shared" si="239"/>
        <v>#REF!</v>
      </c>
      <c r="CE534" t="str">
        <f t="shared" si="264"/>
        <v/>
      </c>
      <c r="CF534" t="str">
        <f t="shared" si="265"/>
        <v/>
      </c>
      <c r="CG534" t="str">
        <f t="shared" si="266"/>
        <v/>
      </c>
    </row>
    <row r="535" spans="1:85">
      <c r="A535" t="s">
        <v>51</v>
      </c>
      <c r="B535">
        <v>3536</v>
      </c>
      <c r="C535" t="s">
        <v>3764</v>
      </c>
      <c r="D535" t="s">
        <v>3726</v>
      </c>
      <c r="E535" t="s">
        <v>54</v>
      </c>
      <c r="F535" t="s">
        <v>4077</v>
      </c>
      <c r="G535" t="s">
        <v>3727</v>
      </c>
      <c r="H535" t="s">
        <v>3727</v>
      </c>
      <c r="I535" t="s">
        <v>55</v>
      </c>
      <c r="J535" t="s">
        <v>4078</v>
      </c>
      <c r="K535" t="s">
        <v>3729</v>
      </c>
      <c r="L535" t="s">
        <v>3729</v>
      </c>
      <c r="M535" s="217">
        <v>506255</v>
      </c>
      <c r="N535" t="s">
        <v>169</v>
      </c>
      <c r="O535" t="s">
        <v>170</v>
      </c>
      <c r="P535" t="str">
        <f t="shared" si="240"/>
        <v>7</v>
      </c>
      <c r="Q535">
        <v>12611</v>
      </c>
      <c r="R535" t="s">
        <v>617</v>
      </c>
      <c r="S535" t="s">
        <v>618</v>
      </c>
      <c r="T535" t="s">
        <v>619</v>
      </c>
      <c r="U535" t="s">
        <v>61</v>
      </c>
      <c r="V535">
        <v>1546</v>
      </c>
      <c r="W535" t="s">
        <v>3725</v>
      </c>
      <c r="X535" t="s">
        <v>3765</v>
      </c>
      <c r="Y535" s="95">
        <v>39387</v>
      </c>
      <c r="Z535" t="s">
        <v>63</v>
      </c>
      <c r="AA535" t="s">
        <v>118</v>
      </c>
      <c r="AB535" t="s">
        <v>162</v>
      </c>
      <c r="AC535" t="s">
        <v>4701</v>
      </c>
      <c r="AD535" t="s">
        <v>3767</v>
      </c>
      <c r="AF535" t="s">
        <v>3768</v>
      </c>
      <c r="AG535" t="s">
        <v>150</v>
      </c>
      <c r="AI535" s="146" t="e">
        <v>#N/A</v>
      </c>
      <c r="AJ535" t="str">
        <f t="shared" si="241"/>
        <v>Active</v>
      </c>
      <c r="AK535">
        <f t="shared" si="242"/>
        <v>3536</v>
      </c>
      <c r="AL535" t="str">
        <f t="shared" si="243"/>
        <v>田代 政志</v>
      </c>
      <c r="AM535" s="155" t="e">
        <f>+VLOOKUP($AK535,#REF!,3,0)</f>
        <v>#REF!</v>
      </c>
      <c r="AN535" t="e">
        <f t="shared" si="244"/>
        <v>#REF!</v>
      </c>
      <c r="AO535" s="154" t="s">
        <v>54</v>
      </c>
      <c r="AP535" t="e">
        <f>VLOOKUP(AM535,#REF!,2,0)</f>
        <v>#REF!</v>
      </c>
      <c r="AQ535" t="e">
        <f>VLOOKUP(AM535,#REF!,3,0)</f>
        <v>#REF!</v>
      </c>
      <c r="AR535" t="e">
        <f>VLOOKUP(AM535,#REF!,4,0)</f>
        <v>#REF!</v>
      </c>
      <c r="AS535" t="str">
        <f t="shared" si="267"/>
        <v>Oracle Consulting Services</v>
      </c>
      <c r="AT535" t="e">
        <f>VLOOKUP(AM535,#REF!,6,0)</f>
        <v>#REF!</v>
      </c>
      <c r="AU535" t="e">
        <f>VLOOKUP(AM535,#REF!,7,0)</f>
        <v>#REF!</v>
      </c>
      <c r="AV535" t="e">
        <f>VLOOKUP(AM535,#REF!,8,0)</f>
        <v>#REF!</v>
      </c>
      <c r="AW535" s="155">
        <v>506255</v>
      </c>
      <c r="AX535" t="str">
        <f>VLOOKUP($BA535,Jobcodemaster!$A:$J,4,0)</f>
        <v>IC4</v>
      </c>
      <c r="AY535" t="str">
        <f>VLOOKUP($BA535,Jobcodemaster!$A:$J,5,0)</f>
        <v>L7</v>
      </c>
      <c r="AZ535" t="str">
        <f t="shared" si="245"/>
        <v>7</v>
      </c>
      <c r="BA535" s="155">
        <f t="shared" si="246"/>
        <v>12611</v>
      </c>
      <c r="BB535" t="str">
        <f>VLOOKUP($BA535,Jobcodemaster!$A:$J,7,0)</f>
        <v>12611.Consulting Project Technical Manager - IC4</v>
      </c>
      <c r="BC535" t="str">
        <f>VLOOKUP($BA535,Jobcodemaster!$A:$J,9,0)</f>
        <v>Consulting Project Technical Manager</v>
      </c>
      <c r="BD535" t="str">
        <f>VLOOKUP($BA535,Jobcodemaster!$A:$J,2,0)</f>
        <v>Project</v>
      </c>
      <c r="BE535" t="str">
        <f>VLOOKUP($BA535,Jobcodemaster!$A:$J,3,0)</f>
        <v>B</v>
      </c>
      <c r="BF535" t="e">
        <f>VLOOKUP(AM535,#REF!,14,0)</f>
        <v>#REF!</v>
      </c>
      <c r="BG535" t="e">
        <f>VLOOKUP(AM535,#REF!,15,0)</f>
        <v>#REF!</v>
      </c>
      <c r="BH535" t="str">
        <f t="shared" si="247"/>
        <v>masashi.tashiro@oracle.com</v>
      </c>
      <c r="BI535" s="95">
        <f t="shared" si="248"/>
        <v>39387</v>
      </c>
      <c r="BJ535" t="str">
        <f t="shared" si="249"/>
        <v>C</v>
      </c>
      <c r="BK535" t="str">
        <f t="shared" si="250"/>
        <v>JP-Tokyo-Akasaka Office</v>
      </c>
      <c r="BL535" t="str">
        <f t="shared" si="251"/>
        <v>ACB</v>
      </c>
      <c r="BM535" t="str">
        <f t="shared" si="252"/>
        <v>ﾀｼﾛ ﾏｻｼ</v>
      </c>
      <c r="BN535" t="str">
        <f t="shared" si="253"/>
        <v>Masashi Tashiro</v>
      </c>
      <c r="BO535" s="164">
        <f t="shared" si="254"/>
        <v>0</v>
      </c>
      <c r="BP535" t="str">
        <f t="shared" si="255"/>
        <v>たしろ まさし</v>
      </c>
      <c r="BQ535" t="e">
        <f>VLOOKUP(AM535,#REF!,12,0)</f>
        <v>#REF!</v>
      </c>
      <c r="BS535" s="173" t="str">
        <f t="shared" si="256"/>
        <v/>
      </c>
      <c r="BT535" s="173" t="str">
        <f t="shared" si="256"/>
        <v/>
      </c>
      <c r="BU535" s="173" t="str">
        <f t="shared" si="256"/>
        <v/>
      </c>
      <c r="BV535" s="173" t="str">
        <f t="shared" si="238"/>
        <v/>
      </c>
      <c r="BW535" s="173" t="e">
        <f t="shared" si="257"/>
        <v>#REF!</v>
      </c>
      <c r="BX535" s="173" t="str">
        <f t="shared" si="258"/>
        <v/>
      </c>
      <c r="BY535" s="174" t="str">
        <f t="shared" si="259"/>
        <v/>
      </c>
      <c r="BZ535" t="str">
        <f t="shared" si="260"/>
        <v/>
      </c>
      <c r="CA535" s="214" t="str">
        <f t="shared" si="261"/>
        <v/>
      </c>
      <c r="CB535" t="str">
        <f t="shared" si="262"/>
        <v/>
      </c>
      <c r="CC535" t="e">
        <f t="shared" si="263"/>
        <v>#REF!</v>
      </c>
      <c r="CD535" t="e">
        <f t="shared" si="239"/>
        <v>#REF!</v>
      </c>
      <c r="CE535" t="str">
        <f t="shared" si="264"/>
        <v/>
      </c>
      <c r="CF535" t="str">
        <f t="shared" si="265"/>
        <v/>
      </c>
      <c r="CG535" t="str">
        <f t="shared" si="266"/>
        <v/>
      </c>
    </row>
    <row r="536" spans="1:85">
      <c r="A536" t="s">
        <v>51</v>
      </c>
      <c r="B536">
        <v>1068179</v>
      </c>
      <c r="C536" t="s">
        <v>4069</v>
      </c>
      <c r="D536" t="s">
        <v>3726</v>
      </c>
      <c r="E536" t="s">
        <v>54</v>
      </c>
      <c r="F536" t="s">
        <v>4077</v>
      </c>
      <c r="G536" t="s">
        <v>3727</v>
      </c>
      <c r="H536" t="s">
        <v>3727</v>
      </c>
      <c r="I536" t="s">
        <v>55</v>
      </c>
      <c r="J536" t="s">
        <v>4078</v>
      </c>
      <c r="K536" t="s">
        <v>3729</v>
      </c>
      <c r="L536" t="s">
        <v>3729</v>
      </c>
      <c r="M536" s="217">
        <v>506255</v>
      </c>
      <c r="N536" t="s">
        <v>169</v>
      </c>
      <c r="O536" t="s">
        <v>170</v>
      </c>
      <c r="P536" t="str">
        <f t="shared" si="240"/>
        <v>7</v>
      </c>
      <c r="Q536">
        <v>12611</v>
      </c>
      <c r="R536" t="s">
        <v>617</v>
      </c>
      <c r="S536" t="s">
        <v>618</v>
      </c>
      <c r="T536" t="s">
        <v>619</v>
      </c>
      <c r="U536" t="s">
        <v>61</v>
      </c>
      <c r="V536">
        <v>1546</v>
      </c>
      <c r="W536" t="s">
        <v>3725</v>
      </c>
      <c r="X536" t="s">
        <v>3771</v>
      </c>
      <c r="Y536" s="95">
        <v>43419</v>
      </c>
      <c r="Z536" t="s">
        <v>63</v>
      </c>
      <c r="AA536" t="s">
        <v>118</v>
      </c>
      <c r="AB536" t="s">
        <v>162</v>
      </c>
      <c r="AC536" t="s">
        <v>4702</v>
      </c>
      <c r="AD536" t="s">
        <v>3773</v>
      </c>
      <c r="AF536" t="s">
        <v>4703</v>
      </c>
      <c r="AG536" t="s">
        <v>150</v>
      </c>
      <c r="AI536" s="146" t="e">
        <v>#N/A</v>
      </c>
      <c r="AJ536" t="str">
        <f t="shared" si="241"/>
        <v>Active</v>
      </c>
      <c r="AK536">
        <f t="shared" si="242"/>
        <v>1068179</v>
      </c>
      <c r="AL536" t="str">
        <f t="shared" si="243"/>
        <v>米谷 哲</v>
      </c>
      <c r="AM536" s="155" t="e">
        <f>+VLOOKUP($AK536,#REF!,3,0)</f>
        <v>#REF!</v>
      </c>
      <c r="AN536" t="e">
        <f t="shared" si="244"/>
        <v>#REF!</v>
      </c>
      <c r="AO536" s="154" t="s">
        <v>54</v>
      </c>
      <c r="AP536" t="e">
        <f>VLOOKUP(AM536,#REF!,2,0)</f>
        <v>#REF!</v>
      </c>
      <c r="AQ536" t="e">
        <f>VLOOKUP(AM536,#REF!,3,0)</f>
        <v>#REF!</v>
      </c>
      <c r="AR536" t="e">
        <f>VLOOKUP(AM536,#REF!,4,0)</f>
        <v>#REF!</v>
      </c>
      <c r="AS536" t="str">
        <f t="shared" si="267"/>
        <v>Oracle Consulting Services</v>
      </c>
      <c r="AT536" t="e">
        <f>VLOOKUP(AM536,#REF!,6,0)</f>
        <v>#REF!</v>
      </c>
      <c r="AU536" t="e">
        <f>VLOOKUP(AM536,#REF!,7,0)</f>
        <v>#REF!</v>
      </c>
      <c r="AV536" t="e">
        <f>VLOOKUP(AM536,#REF!,8,0)</f>
        <v>#REF!</v>
      </c>
      <c r="AW536" s="155">
        <v>506255</v>
      </c>
      <c r="AX536" t="str">
        <f>VLOOKUP($BA536,Jobcodemaster!$A:$J,4,0)</f>
        <v>IC4</v>
      </c>
      <c r="AY536" t="str">
        <f>VLOOKUP($BA536,Jobcodemaster!$A:$J,5,0)</f>
        <v>L7</v>
      </c>
      <c r="AZ536" t="str">
        <f t="shared" si="245"/>
        <v>7</v>
      </c>
      <c r="BA536" s="155">
        <f t="shared" si="246"/>
        <v>12611</v>
      </c>
      <c r="BB536" t="str">
        <f>VLOOKUP($BA536,Jobcodemaster!$A:$J,7,0)</f>
        <v>12611.Consulting Project Technical Manager - IC4</v>
      </c>
      <c r="BC536" t="str">
        <f>VLOOKUP($BA536,Jobcodemaster!$A:$J,9,0)</f>
        <v>Consulting Project Technical Manager</v>
      </c>
      <c r="BD536" t="str">
        <f>VLOOKUP($BA536,Jobcodemaster!$A:$J,2,0)</f>
        <v>Project</v>
      </c>
      <c r="BE536" t="str">
        <f>VLOOKUP($BA536,Jobcodemaster!$A:$J,3,0)</f>
        <v>B</v>
      </c>
      <c r="BF536" t="e">
        <f>VLOOKUP(AM536,#REF!,14,0)</f>
        <v>#REF!</v>
      </c>
      <c r="BG536" t="e">
        <f>VLOOKUP(AM536,#REF!,15,0)</f>
        <v>#REF!</v>
      </c>
      <c r="BH536" t="str">
        <f t="shared" si="247"/>
        <v>akira.yoneya@oracle.com</v>
      </c>
      <c r="BI536" s="95">
        <f t="shared" si="248"/>
        <v>43419</v>
      </c>
      <c r="BJ536" t="str">
        <f t="shared" si="249"/>
        <v>C</v>
      </c>
      <c r="BK536" t="str">
        <f t="shared" si="250"/>
        <v>JP-Tokyo-Akasaka Office</v>
      </c>
      <c r="BL536" t="str">
        <f t="shared" si="251"/>
        <v>ACB</v>
      </c>
      <c r="BM536" t="str">
        <f t="shared" si="252"/>
        <v>ﾖﾈﾔ ｱｷﾗ</v>
      </c>
      <c r="BN536" t="str">
        <f t="shared" si="253"/>
        <v>Akira Yoneya</v>
      </c>
      <c r="BO536" s="164">
        <f t="shared" si="254"/>
        <v>0</v>
      </c>
      <c r="BP536" t="str">
        <f t="shared" si="255"/>
        <v>よねや あきら</v>
      </c>
      <c r="BQ536" t="e">
        <f>VLOOKUP(AM536,#REF!,12,0)</f>
        <v>#REF!</v>
      </c>
      <c r="BS536" s="173" t="str">
        <f t="shared" si="256"/>
        <v/>
      </c>
      <c r="BT536" s="173" t="str">
        <f t="shared" si="256"/>
        <v/>
      </c>
      <c r="BU536" s="173" t="str">
        <f t="shared" si="256"/>
        <v/>
      </c>
      <c r="BV536" s="173" t="str">
        <f t="shared" si="238"/>
        <v/>
      </c>
      <c r="BW536" s="173" t="e">
        <f t="shared" si="257"/>
        <v>#REF!</v>
      </c>
      <c r="BX536" s="173" t="str">
        <f t="shared" si="258"/>
        <v/>
      </c>
      <c r="BY536" s="174" t="str">
        <f t="shared" si="259"/>
        <v/>
      </c>
      <c r="BZ536" t="str">
        <f t="shared" si="260"/>
        <v/>
      </c>
      <c r="CA536" s="214" t="str">
        <f t="shared" si="261"/>
        <v/>
      </c>
      <c r="CB536" t="str">
        <f t="shared" si="262"/>
        <v/>
      </c>
      <c r="CC536" t="e">
        <f t="shared" si="263"/>
        <v>#REF!</v>
      </c>
      <c r="CD536" t="e">
        <f t="shared" si="239"/>
        <v>#REF!</v>
      </c>
      <c r="CE536" t="str">
        <f t="shared" si="264"/>
        <v/>
      </c>
      <c r="CF536" t="str">
        <f t="shared" si="265"/>
        <v/>
      </c>
      <c r="CG536" t="str">
        <f t="shared" si="266"/>
        <v/>
      </c>
    </row>
    <row r="537" spans="1:85">
      <c r="A537" t="s">
        <v>51</v>
      </c>
      <c r="B537">
        <v>1097528</v>
      </c>
      <c r="C537" t="s">
        <v>3776</v>
      </c>
      <c r="D537" t="s">
        <v>3777</v>
      </c>
      <c r="E537" t="s">
        <v>54</v>
      </c>
      <c r="F537" t="s">
        <v>4077</v>
      </c>
      <c r="G537" t="s">
        <v>3778</v>
      </c>
      <c r="H537" t="s">
        <v>3778</v>
      </c>
      <c r="I537" t="s">
        <v>55</v>
      </c>
      <c r="J537" t="s">
        <v>4078</v>
      </c>
      <c r="K537" t="s">
        <v>3779</v>
      </c>
      <c r="L537" t="s">
        <v>3779</v>
      </c>
      <c r="M537" s="217">
        <v>506255</v>
      </c>
      <c r="N537" t="s">
        <v>169</v>
      </c>
      <c r="O537" t="s">
        <v>170</v>
      </c>
      <c r="P537" t="str">
        <f t="shared" si="240"/>
        <v>7</v>
      </c>
      <c r="Q537" s="150">
        <v>22027</v>
      </c>
      <c r="R537" s="144" t="s">
        <v>171</v>
      </c>
      <c r="S537" t="s">
        <v>172</v>
      </c>
      <c r="T537" t="s">
        <v>127</v>
      </c>
      <c r="U537" t="s">
        <v>128</v>
      </c>
      <c r="V537">
        <v>1014879</v>
      </c>
      <c r="W537" t="s">
        <v>3713</v>
      </c>
      <c r="X537" t="s">
        <v>4704</v>
      </c>
      <c r="Y537" s="95">
        <v>43556</v>
      </c>
      <c r="Z537" t="s">
        <v>63</v>
      </c>
      <c r="AA537" t="s">
        <v>118</v>
      </c>
      <c r="AB537" t="s">
        <v>150</v>
      </c>
      <c r="AC537" t="s">
        <v>4705</v>
      </c>
      <c r="AD537" t="s">
        <v>4706</v>
      </c>
      <c r="AF537" t="s">
        <v>3791</v>
      </c>
      <c r="AG537" t="s">
        <v>150</v>
      </c>
      <c r="AI537" s="146" t="s">
        <v>5034</v>
      </c>
      <c r="AJ537" t="str">
        <f t="shared" si="241"/>
        <v>Active</v>
      </c>
      <c r="AK537">
        <f t="shared" si="242"/>
        <v>1097528</v>
      </c>
      <c r="AL537" t="str">
        <f t="shared" si="243"/>
        <v>齊藤 友泰</v>
      </c>
      <c r="AM537" s="155" t="e">
        <f>+VLOOKUP($AK537,#REF!,3,0)</f>
        <v>#REF!</v>
      </c>
      <c r="AN537" t="e">
        <f t="shared" si="244"/>
        <v>#REF!</v>
      </c>
      <c r="AO537" s="154" t="s">
        <v>54</v>
      </c>
      <c r="AP537" t="e">
        <f>VLOOKUP(AM537,#REF!,2,0)</f>
        <v>#REF!</v>
      </c>
      <c r="AQ537" t="e">
        <f>VLOOKUP(AM537,#REF!,3,0)</f>
        <v>#REF!</v>
      </c>
      <c r="AR537" t="e">
        <f>VLOOKUP(AM537,#REF!,4,0)</f>
        <v>#REF!</v>
      </c>
      <c r="AS537" t="str">
        <f t="shared" si="267"/>
        <v>Oracle Consulting Services</v>
      </c>
      <c r="AT537" t="e">
        <f>VLOOKUP(AM537,#REF!,6,0)</f>
        <v>#REF!</v>
      </c>
      <c r="AU537" t="e">
        <f>VLOOKUP(AM537,#REF!,7,0)</f>
        <v>#REF!</v>
      </c>
      <c r="AV537" t="e">
        <f>VLOOKUP(AM537,#REF!,8,0)</f>
        <v>#REF!</v>
      </c>
      <c r="AW537" s="155">
        <v>506255</v>
      </c>
      <c r="AX537" t="str">
        <f>VLOOKUP($BA537,Jobcodemaster!$A:$J,4,0)</f>
        <v>IC4</v>
      </c>
      <c r="AY537" t="str">
        <f>VLOOKUP($BA537,Jobcodemaster!$A:$J,5,0)</f>
        <v>L7</v>
      </c>
      <c r="AZ537" t="str">
        <f t="shared" si="245"/>
        <v>7</v>
      </c>
      <c r="BA537" s="155">
        <f t="shared" si="246"/>
        <v>22027</v>
      </c>
      <c r="BB537" t="str">
        <f>VLOOKUP($BA537,Jobcodemaster!$A:$J,7,0)</f>
        <v>22027.Consulting Staff Technical Manager - IC4</v>
      </c>
      <c r="BC537" t="str">
        <f>VLOOKUP($BA537,Jobcodemaster!$A:$J,9,0)</f>
        <v>Consulting Staff Technical Manager</v>
      </c>
      <c r="BD537" t="str">
        <f>VLOOKUP($BA537,Jobcodemaster!$A:$J,2,0)</f>
        <v>General/Operations</v>
      </c>
      <c r="BE537" t="str">
        <f>VLOOKUP($BA537,Jobcodemaster!$A:$J,3,0)</f>
        <v>NB</v>
      </c>
      <c r="BF537" t="e">
        <f>VLOOKUP(AM537,#REF!,14,0)</f>
        <v>#REF!</v>
      </c>
      <c r="BG537" t="e">
        <f>VLOOKUP(AM537,#REF!,15,0)</f>
        <v>#REF!</v>
      </c>
      <c r="BH537" t="str">
        <f t="shared" si="247"/>
        <v>tomoyasu.saito@oracle.com</v>
      </c>
      <c r="BI537" s="95">
        <f t="shared" si="248"/>
        <v>43556</v>
      </c>
      <c r="BJ537" t="str">
        <f t="shared" si="249"/>
        <v>C</v>
      </c>
      <c r="BK537" t="str">
        <f t="shared" si="250"/>
        <v>JP-Tokyo-Akasaka Office</v>
      </c>
      <c r="BL537" t="str">
        <f t="shared" si="251"/>
        <v>-</v>
      </c>
      <c r="BM537" t="str">
        <f t="shared" si="252"/>
        <v>ｻｲﾄｳ ﾄﾓﾔｽ</v>
      </c>
      <c r="BN537" t="str">
        <f t="shared" si="253"/>
        <v>Tomoyasu Saito</v>
      </c>
      <c r="BO537" s="164">
        <f t="shared" si="254"/>
        <v>0</v>
      </c>
      <c r="BP537" t="str">
        <f t="shared" si="255"/>
        <v>さいとう ともやす</v>
      </c>
      <c r="BQ537" t="e">
        <f>VLOOKUP(AM537,#REF!,12,0)</f>
        <v>#REF!</v>
      </c>
      <c r="BS537" s="173" t="str">
        <f t="shared" si="256"/>
        <v/>
      </c>
      <c r="BT537" s="173" t="str">
        <f t="shared" si="256"/>
        <v/>
      </c>
      <c r="BU537" s="173" t="str">
        <f t="shared" si="256"/>
        <v/>
      </c>
      <c r="BV537" s="173" t="str">
        <f t="shared" si="238"/>
        <v/>
      </c>
      <c r="BW537" s="173" t="e">
        <f t="shared" si="257"/>
        <v>#REF!</v>
      </c>
      <c r="BX537" s="173" t="str">
        <f t="shared" si="258"/>
        <v/>
      </c>
      <c r="BY537" s="174" t="str">
        <f t="shared" si="259"/>
        <v/>
      </c>
      <c r="BZ537" t="str">
        <f t="shared" si="260"/>
        <v/>
      </c>
      <c r="CA537" s="214" t="str">
        <f t="shared" si="261"/>
        <v/>
      </c>
      <c r="CB537" t="str">
        <f t="shared" si="262"/>
        <v/>
      </c>
      <c r="CC537" t="e">
        <f t="shared" si="263"/>
        <v>#REF!</v>
      </c>
      <c r="CD537" t="e">
        <f t="shared" si="239"/>
        <v>#REF!</v>
      </c>
      <c r="CE537" t="str">
        <f t="shared" si="264"/>
        <v/>
      </c>
      <c r="CF537" t="str">
        <f t="shared" si="265"/>
        <v/>
      </c>
      <c r="CG537" t="str">
        <f t="shared" si="266"/>
        <v/>
      </c>
    </row>
    <row r="538" spans="1:85">
      <c r="A538" t="s">
        <v>51</v>
      </c>
      <c r="B538">
        <v>5044</v>
      </c>
      <c r="C538" t="s">
        <v>3793</v>
      </c>
      <c r="D538" t="s">
        <v>3777</v>
      </c>
      <c r="E538" t="s">
        <v>54</v>
      </c>
      <c r="F538" t="s">
        <v>4077</v>
      </c>
      <c r="G538" t="s">
        <v>3778</v>
      </c>
      <c r="H538" t="s">
        <v>3778</v>
      </c>
      <c r="I538" t="s">
        <v>55</v>
      </c>
      <c r="J538" t="s">
        <v>4078</v>
      </c>
      <c r="K538" t="s">
        <v>3779</v>
      </c>
      <c r="L538" t="s">
        <v>3779</v>
      </c>
      <c r="M538" s="217">
        <v>506255</v>
      </c>
      <c r="N538" t="s">
        <v>123</v>
      </c>
      <c r="O538" t="s">
        <v>158</v>
      </c>
      <c r="P538" t="str">
        <f t="shared" si="240"/>
        <v>6</v>
      </c>
      <c r="Q538">
        <v>22026</v>
      </c>
      <c r="R538" t="s">
        <v>179</v>
      </c>
      <c r="S538" t="s">
        <v>180</v>
      </c>
      <c r="T538" t="s">
        <v>127</v>
      </c>
      <c r="U538" t="s">
        <v>128</v>
      </c>
      <c r="V538">
        <v>1014879</v>
      </c>
      <c r="W538" t="s">
        <v>3713</v>
      </c>
      <c r="X538" t="s">
        <v>3796</v>
      </c>
      <c r="Y538" s="95">
        <v>38718</v>
      </c>
      <c r="Z538" t="s">
        <v>63</v>
      </c>
      <c r="AA538" t="s">
        <v>118</v>
      </c>
      <c r="AB538" t="s">
        <v>162</v>
      </c>
      <c r="AC538" t="s">
        <v>4707</v>
      </c>
      <c r="AD538" t="s">
        <v>3798</v>
      </c>
      <c r="AF538" t="s">
        <v>3799</v>
      </c>
      <c r="AG538" t="s">
        <v>150</v>
      </c>
      <c r="AI538" s="146" t="e">
        <v>#N/A</v>
      </c>
      <c r="AJ538" t="str">
        <f t="shared" si="241"/>
        <v>Active</v>
      </c>
      <c r="AK538">
        <f t="shared" si="242"/>
        <v>5044</v>
      </c>
      <c r="AL538" t="str">
        <f t="shared" si="243"/>
        <v>小金丸 浩史</v>
      </c>
      <c r="AM538" s="155" t="e">
        <f>+VLOOKUP($AK538,#REF!,3,0)</f>
        <v>#REF!</v>
      </c>
      <c r="AN538" t="e">
        <f t="shared" si="244"/>
        <v>#REF!</v>
      </c>
      <c r="AO538" s="154" t="s">
        <v>54</v>
      </c>
      <c r="AP538" t="e">
        <f>VLOOKUP(AM538,#REF!,2,0)</f>
        <v>#REF!</v>
      </c>
      <c r="AQ538" t="e">
        <f>VLOOKUP(AM538,#REF!,3,0)</f>
        <v>#REF!</v>
      </c>
      <c r="AR538" t="e">
        <f>VLOOKUP(AM538,#REF!,4,0)</f>
        <v>#REF!</v>
      </c>
      <c r="AS538" t="str">
        <f t="shared" si="267"/>
        <v>Oracle Consulting Services</v>
      </c>
      <c r="AT538" t="e">
        <f>VLOOKUP(AM538,#REF!,6,0)</f>
        <v>#REF!</v>
      </c>
      <c r="AU538" t="e">
        <f>VLOOKUP(AM538,#REF!,7,0)</f>
        <v>#REF!</v>
      </c>
      <c r="AV538" t="e">
        <f>VLOOKUP(AM538,#REF!,8,0)</f>
        <v>#REF!</v>
      </c>
      <c r="AW538" s="155">
        <v>506255</v>
      </c>
      <c r="AX538" t="str">
        <f>VLOOKUP($BA538,Jobcodemaster!$A:$J,4,0)</f>
        <v>IC3</v>
      </c>
      <c r="AY538" t="str">
        <f>VLOOKUP($BA538,Jobcodemaster!$A:$J,5,0)</f>
        <v>L6</v>
      </c>
      <c r="AZ538" t="str">
        <f t="shared" si="245"/>
        <v>6</v>
      </c>
      <c r="BA538" s="155">
        <f t="shared" si="246"/>
        <v>22026</v>
      </c>
      <c r="BB538" t="str">
        <f>VLOOKUP($BA538,Jobcodemaster!$A:$J,7,0)</f>
        <v>22026.Consulting Staff Senior Principal - IC3</v>
      </c>
      <c r="BC538" t="str">
        <f>VLOOKUP($BA538,Jobcodemaster!$A:$J,9,0)</f>
        <v>Consulting Staff Senior Principal</v>
      </c>
      <c r="BD538" t="str">
        <f>VLOOKUP($BA538,Jobcodemaster!$A:$J,2,0)</f>
        <v>General/Operations</v>
      </c>
      <c r="BE538" t="str">
        <f>VLOOKUP($BA538,Jobcodemaster!$A:$J,3,0)</f>
        <v>NB</v>
      </c>
      <c r="BF538" t="e">
        <f>VLOOKUP(AM538,#REF!,14,0)</f>
        <v>#REF!</v>
      </c>
      <c r="BG538" t="e">
        <f>VLOOKUP(AM538,#REF!,15,0)</f>
        <v>#REF!</v>
      </c>
      <c r="BH538" t="str">
        <f t="shared" si="247"/>
        <v>hiroshi.koganemaru@oracle.com</v>
      </c>
      <c r="BI538" s="95">
        <f t="shared" si="248"/>
        <v>38718</v>
      </c>
      <c r="BJ538" t="str">
        <f t="shared" si="249"/>
        <v>C</v>
      </c>
      <c r="BK538" t="str">
        <f t="shared" si="250"/>
        <v>JP-Tokyo-Akasaka Office</v>
      </c>
      <c r="BL538" t="str">
        <f t="shared" si="251"/>
        <v>ACB</v>
      </c>
      <c r="BM538" t="str">
        <f t="shared" si="252"/>
        <v>ｺｶﾞﾈﾏﾙ ﾋﾛｼ</v>
      </c>
      <c r="BN538" t="str">
        <f t="shared" si="253"/>
        <v>Hiroshi Koganemaru</v>
      </c>
      <c r="BO538" s="164">
        <f t="shared" si="254"/>
        <v>0</v>
      </c>
      <c r="BP538" t="str">
        <f t="shared" si="255"/>
        <v>こがねまる ひろし</v>
      </c>
      <c r="BQ538" t="e">
        <f>VLOOKUP(AM538,#REF!,12,0)</f>
        <v>#REF!</v>
      </c>
      <c r="BS538" s="173" t="str">
        <f t="shared" si="256"/>
        <v/>
      </c>
      <c r="BT538" s="173" t="str">
        <f t="shared" si="256"/>
        <v/>
      </c>
      <c r="BU538" s="173" t="str">
        <f t="shared" si="256"/>
        <v/>
      </c>
      <c r="BV538" s="173" t="str">
        <f t="shared" si="238"/>
        <v/>
      </c>
      <c r="BW538" s="173" t="e">
        <f t="shared" si="257"/>
        <v>#REF!</v>
      </c>
      <c r="BX538" s="173" t="str">
        <f t="shared" si="258"/>
        <v/>
      </c>
      <c r="BY538" s="174" t="str">
        <f t="shared" si="259"/>
        <v/>
      </c>
      <c r="BZ538" t="str">
        <f t="shared" si="260"/>
        <v/>
      </c>
      <c r="CA538" s="214" t="str">
        <f t="shared" si="261"/>
        <v/>
      </c>
      <c r="CB538" t="str">
        <f t="shared" si="262"/>
        <v/>
      </c>
      <c r="CC538" t="e">
        <f t="shared" si="263"/>
        <v>#REF!</v>
      </c>
      <c r="CD538" t="e">
        <f t="shared" si="239"/>
        <v>#REF!</v>
      </c>
      <c r="CE538" t="str">
        <f t="shared" si="264"/>
        <v/>
      </c>
      <c r="CF538" t="str">
        <f t="shared" si="265"/>
        <v/>
      </c>
      <c r="CG538" t="str">
        <f t="shared" si="266"/>
        <v/>
      </c>
    </row>
    <row r="539" spans="1:85">
      <c r="A539" t="s">
        <v>51</v>
      </c>
      <c r="B539">
        <v>3592</v>
      </c>
      <c r="C539" t="s">
        <v>3801</v>
      </c>
      <c r="D539" t="s">
        <v>3802</v>
      </c>
      <c r="E539" t="s">
        <v>54</v>
      </c>
      <c r="F539" t="s">
        <v>3803</v>
      </c>
      <c r="G539" t="s">
        <v>3803</v>
      </c>
      <c r="H539" t="s">
        <v>3803</v>
      </c>
      <c r="I539" t="s">
        <v>55</v>
      </c>
      <c r="J539" t="s">
        <v>3803</v>
      </c>
      <c r="K539" t="s">
        <v>3803</v>
      </c>
      <c r="L539" t="s">
        <v>3803</v>
      </c>
      <c r="M539" s="217">
        <v>506245</v>
      </c>
      <c r="N539" t="s">
        <v>197</v>
      </c>
      <c r="O539" t="s">
        <v>170</v>
      </c>
      <c r="P539" t="str">
        <f t="shared" si="240"/>
        <v>7</v>
      </c>
      <c r="Q539">
        <v>22040</v>
      </c>
      <c r="R539" t="s">
        <v>198</v>
      </c>
      <c r="S539" t="s">
        <v>199</v>
      </c>
      <c r="T539" t="s">
        <v>127</v>
      </c>
      <c r="U539" t="s">
        <v>128</v>
      </c>
      <c r="V539">
        <v>959431</v>
      </c>
      <c r="W539" t="s">
        <v>52</v>
      </c>
      <c r="X539" t="s">
        <v>3806</v>
      </c>
      <c r="Y539" s="95">
        <v>39448</v>
      </c>
      <c r="Z539" t="s">
        <v>63</v>
      </c>
      <c r="AA539" t="s">
        <v>118</v>
      </c>
      <c r="AB539" t="s">
        <v>162</v>
      </c>
      <c r="AC539" t="s">
        <v>4708</v>
      </c>
      <c r="AD539" t="s">
        <v>3808</v>
      </c>
      <c r="AE539" t="s">
        <v>67</v>
      </c>
      <c r="AF539" t="s">
        <v>3809</v>
      </c>
      <c r="AG539" t="s">
        <v>150</v>
      </c>
      <c r="AI539" s="146" t="e">
        <v>#N/A</v>
      </c>
      <c r="AJ539" t="str">
        <f t="shared" si="241"/>
        <v>Active</v>
      </c>
      <c r="AK539">
        <f t="shared" si="242"/>
        <v>3592</v>
      </c>
      <c r="AL539" t="str">
        <f t="shared" si="243"/>
        <v>田中 健嗣</v>
      </c>
      <c r="AM539" s="155" t="e">
        <f>+VLOOKUP($AK539,#REF!,3,0)</f>
        <v>#REF!</v>
      </c>
      <c r="AN539" t="e">
        <f t="shared" si="244"/>
        <v>#REF!</v>
      </c>
      <c r="AO539" s="154" t="s">
        <v>54</v>
      </c>
      <c r="AP539" t="e">
        <f>VLOOKUP(AM539,#REF!,2,0)</f>
        <v>#REF!</v>
      </c>
      <c r="AQ539" t="e">
        <f>VLOOKUP(AM539,#REF!,3,0)</f>
        <v>#REF!</v>
      </c>
      <c r="AR539" t="e">
        <f>VLOOKUP(AM539,#REF!,4,0)</f>
        <v>#REF!</v>
      </c>
      <c r="AS539" t="str">
        <f t="shared" si="267"/>
        <v>Oracle Consulting Services</v>
      </c>
      <c r="AT539" t="e">
        <f>VLOOKUP(AM539,#REF!,6,0)</f>
        <v>#REF!</v>
      </c>
      <c r="AU539" t="e">
        <f>VLOOKUP(AM539,#REF!,7,0)</f>
        <v>#REF!</v>
      </c>
      <c r="AV539" t="e">
        <f>VLOOKUP(AM539,#REF!,8,0)</f>
        <v>#REF!</v>
      </c>
      <c r="AW539" s="155">
        <v>506245</v>
      </c>
      <c r="AX539" t="str">
        <f>VLOOKUP($BA539,Jobcodemaster!$A:$J,4,0)</f>
        <v>M3</v>
      </c>
      <c r="AY539" t="str">
        <f>VLOOKUP($BA539,Jobcodemaster!$A:$J,5,0)</f>
        <v>L7</v>
      </c>
      <c r="AZ539" t="str">
        <f t="shared" si="245"/>
        <v>7</v>
      </c>
      <c r="BA539" s="155">
        <f t="shared" si="246"/>
        <v>22040</v>
      </c>
      <c r="BB539" t="str">
        <f>VLOOKUP($BA539,Jobcodemaster!$A:$J,7,0)</f>
        <v>22040.Consulting Staff Practice Manager - M3</v>
      </c>
      <c r="BC539" t="str">
        <f>VLOOKUP($BA539,Jobcodemaster!$A:$J,9,0)</f>
        <v>Consulting Staff Practice Manager</v>
      </c>
      <c r="BD539" t="str">
        <f>VLOOKUP($BA539,Jobcodemaster!$A:$J,2,0)</f>
        <v>General/Operations</v>
      </c>
      <c r="BE539" t="str">
        <f>VLOOKUP($BA539,Jobcodemaster!$A:$J,3,0)</f>
        <v>NB</v>
      </c>
      <c r="BF539" t="e">
        <f>VLOOKUP(AM539,#REF!,14,0)</f>
        <v>#REF!</v>
      </c>
      <c r="BG539" t="e">
        <f>VLOOKUP(AM539,#REF!,15,0)</f>
        <v>#REF!</v>
      </c>
      <c r="BH539" t="str">
        <f t="shared" si="247"/>
        <v>kenji.tanaka@oracle.com</v>
      </c>
      <c r="BI539" s="95">
        <f t="shared" si="248"/>
        <v>39448</v>
      </c>
      <c r="BJ539" t="str">
        <f t="shared" si="249"/>
        <v>C</v>
      </c>
      <c r="BK539" t="str">
        <f t="shared" si="250"/>
        <v>JP-Tokyo-Akasaka Office</v>
      </c>
      <c r="BL539" t="str">
        <f t="shared" si="251"/>
        <v>ACB</v>
      </c>
      <c r="BM539" t="str">
        <f t="shared" si="252"/>
        <v>ﾀﾅｶ ｹﾝｼﾞ</v>
      </c>
      <c r="BN539" t="str">
        <f t="shared" si="253"/>
        <v>Kenji Tanaka</v>
      </c>
      <c r="BO539" s="164" t="str">
        <f t="shared" si="254"/>
        <v>Y</v>
      </c>
      <c r="BP539" t="str">
        <f t="shared" si="255"/>
        <v>たなか けんじ</v>
      </c>
      <c r="BQ539" t="e">
        <f>VLOOKUP(AM539,#REF!,12,0)</f>
        <v>#REF!</v>
      </c>
      <c r="BS539" s="173" t="str">
        <f t="shared" si="256"/>
        <v/>
      </c>
      <c r="BT539" s="173" t="str">
        <f t="shared" si="256"/>
        <v/>
      </c>
      <c r="BU539" s="173" t="str">
        <f t="shared" si="256"/>
        <v/>
      </c>
      <c r="BV539" s="173" t="str">
        <f t="shared" si="238"/>
        <v/>
      </c>
      <c r="BW539" s="173" t="e">
        <f t="shared" si="257"/>
        <v>#REF!</v>
      </c>
      <c r="BX539" s="173" t="str">
        <f t="shared" si="258"/>
        <v/>
      </c>
      <c r="BY539" s="174" t="str">
        <f t="shared" si="259"/>
        <v/>
      </c>
      <c r="BZ539" t="str">
        <f t="shared" si="260"/>
        <v/>
      </c>
      <c r="CA539" s="214" t="str">
        <f t="shared" si="261"/>
        <v/>
      </c>
      <c r="CB539" t="str">
        <f t="shared" si="262"/>
        <v/>
      </c>
      <c r="CC539" t="e">
        <f t="shared" si="263"/>
        <v>#REF!</v>
      </c>
      <c r="CD539" t="e">
        <f t="shared" si="239"/>
        <v>#REF!</v>
      </c>
      <c r="CE539" t="str">
        <f t="shared" si="264"/>
        <v/>
      </c>
      <c r="CF539" t="str">
        <f t="shared" si="265"/>
        <v/>
      </c>
      <c r="CG539" t="str">
        <f t="shared" si="266"/>
        <v/>
      </c>
    </row>
    <row r="540" spans="1:85">
      <c r="A540" t="s">
        <v>51</v>
      </c>
      <c r="B540">
        <v>2324</v>
      </c>
      <c r="C540" t="s">
        <v>3811</v>
      </c>
      <c r="D540" t="s">
        <v>3802</v>
      </c>
      <c r="E540" t="s">
        <v>54</v>
      </c>
      <c r="F540" t="s">
        <v>3803</v>
      </c>
      <c r="G540" t="s">
        <v>3803</v>
      </c>
      <c r="H540" t="s">
        <v>3803</v>
      </c>
      <c r="I540" t="s">
        <v>55</v>
      </c>
      <c r="J540" t="s">
        <v>3803</v>
      </c>
      <c r="K540" t="s">
        <v>3803</v>
      </c>
      <c r="L540" t="s">
        <v>3803</v>
      </c>
      <c r="M540" s="217">
        <v>506245</v>
      </c>
      <c r="N540" t="s">
        <v>169</v>
      </c>
      <c r="O540" t="s">
        <v>170</v>
      </c>
      <c r="P540" t="str">
        <f t="shared" si="240"/>
        <v>7</v>
      </c>
      <c r="Q540">
        <v>22027</v>
      </c>
      <c r="R540" t="s">
        <v>171</v>
      </c>
      <c r="S540" t="s">
        <v>172</v>
      </c>
      <c r="T540" t="s">
        <v>127</v>
      </c>
      <c r="U540" t="s">
        <v>128</v>
      </c>
      <c r="V540">
        <v>3592</v>
      </c>
      <c r="W540" t="s">
        <v>3801</v>
      </c>
      <c r="X540" t="s">
        <v>3812</v>
      </c>
      <c r="Y540" s="95">
        <v>37073</v>
      </c>
      <c r="Z540" t="s">
        <v>63</v>
      </c>
      <c r="AA540" t="s">
        <v>118</v>
      </c>
      <c r="AB540" t="s">
        <v>162</v>
      </c>
      <c r="AC540" t="s">
        <v>4709</v>
      </c>
      <c r="AD540" t="s">
        <v>3814</v>
      </c>
      <c r="AF540" t="s">
        <v>3815</v>
      </c>
      <c r="AG540" t="s">
        <v>150</v>
      </c>
      <c r="AI540" s="146" t="e">
        <v>#N/A</v>
      </c>
      <c r="AJ540" t="str">
        <f t="shared" si="241"/>
        <v>Active</v>
      </c>
      <c r="AK540">
        <f t="shared" si="242"/>
        <v>2324</v>
      </c>
      <c r="AL540" t="str">
        <f t="shared" si="243"/>
        <v>大山 哲志郎</v>
      </c>
      <c r="AM540" s="155" t="e">
        <f>+VLOOKUP($AK540,#REF!,3,0)</f>
        <v>#REF!</v>
      </c>
      <c r="AN540" t="e">
        <f t="shared" si="244"/>
        <v>#REF!</v>
      </c>
      <c r="AO540" s="154" t="s">
        <v>54</v>
      </c>
      <c r="AP540" t="e">
        <f>VLOOKUP(AM540,#REF!,2,0)</f>
        <v>#REF!</v>
      </c>
      <c r="AQ540" t="e">
        <f>VLOOKUP(AM540,#REF!,3,0)</f>
        <v>#REF!</v>
      </c>
      <c r="AR540" t="e">
        <f>VLOOKUP(AM540,#REF!,4,0)</f>
        <v>#REF!</v>
      </c>
      <c r="AS540" t="str">
        <f t="shared" si="267"/>
        <v>Oracle Consulting Services</v>
      </c>
      <c r="AT540" t="e">
        <f>VLOOKUP(AM540,#REF!,6,0)</f>
        <v>#REF!</v>
      </c>
      <c r="AU540" t="e">
        <f>VLOOKUP(AM540,#REF!,7,0)</f>
        <v>#REF!</v>
      </c>
      <c r="AV540" t="e">
        <f>VLOOKUP(AM540,#REF!,8,0)</f>
        <v>#REF!</v>
      </c>
      <c r="AW540" s="155">
        <v>506245</v>
      </c>
      <c r="AX540" t="str">
        <f>VLOOKUP($BA540,Jobcodemaster!$A:$J,4,0)</f>
        <v>IC4</v>
      </c>
      <c r="AY540" t="str">
        <f>VLOOKUP($BA540,Jobcodemaster!$A:$J,5,0)</f>
        <v>L7</v>
      </c>
      <c r="AZ540" t="str">
        <f t="shared" si="245"/>
        <v>7</v>
      </c>
      <c r="BA540" s="155">
        <f t="shared" si="246"/>
        <v>22027</v>
      </c>
      <c r="BB540" t="str">
        <f>VLOOKUP($BA540,Jobcodemaster!$A:$J,7,0)</f>
        <v>22027.Consulting Staff Technical Manager - IC4</v>
      </c>
      <c r="BC540" t="str">
        <f>VLOOKUP($BA540,Jobcodemaster!$A:$J,9,0)</f>
        <v>Consulting Staff Technical Manager</v>
      </c>
      <c r="BD540" t="str">
        <f>VLOOKUP($BA540,Jobcodemaster!$A:$J,2,0)</f>
        <v>General/Operations</v>
      </c>
      <c r="BE540" t="str">
        <f>VLOOKUP($BA540,Jobcodemaster!$A:$J,3,0)</f>
        <v>NB</v>
      </c>
      <c r="BF540" t="e">
        <f>VLOOKUP(AM540,#REF!,14,0)</f>
        <v>#REF!</v>
      </c>
      <c r="BG540" t="e">
        <f>VLOOKUP(AM540,#REF!,15,0)</f>
        <v>#REF!</v>
      </c>
      <c r="BH540" t="str">
        <f t="shared" si="247"/>
        <v>tetsushiro.oyama@oracle.com</v>
      </c>
      <c r="BI540" s="95">
        <f t="shared" si="248"/>
        <v>37073</v>
      </c>
      <c r="BJ540" t="str">
        <f t="shared" si="249"/>
        <v>C</v>
      </c>
      <c r="BK540" t="str">
        <f t="shared" si="250"/>
        <v>JP-Tokyo-Akasaka Office</v>
      </c>
      <c r="BL540" t="str">
        <f t="shared" si="251"/>
        <v>ACB</v>
      </c>
      <c r="BM540" t="str">
        <f t="shared" si="252"/>
        <v>ｵｵﾔﾏ ﾃﾂｼﾛｳ</v>
      </c>
      <c r="BN540" t="str">
        <f t="shared" si="253"/>
        <v>Tetsushiro Oyama</v>
      </c>
      <c r="BO540" s="164">
        <f t="shared" si="254"/>
        <v>0</v>
      </c>
      <c r="BP540" t="str">
        <f t="shared" si="255"/>
        <v>おおやま てつしろう</v>
      </c>
      <c r="BQ540" t="e">
        <f>VLOOKUP(AM540,#REF!,12,0)</f>
        <v>#REF!</v>
      </c>
      <c r="BS540" s="173" t="str">
        <f t="shared" si="256"/>
        <v/>
      </c>
      <c r="BT540" s="173" t="str">
        <f t="shared" si="256"/>
        <v/>
      </c>
      <c r="BU540" s="173" t="str">
        <f t="shared" si="256"/>
        <v/>
      </c>
      <c r="BV540" s="173" t="str">
        <f t="shared" si="238"/>
        <v/>
      </c>
      <c r="BW540" s="173" t="e">
        <f t="shared" si="257"/>
        <v>#REF!</v>
      </c>
      <c r="BX540" s="173" t="str">
        <f t="shared" si="258"/>
        <v/>
      </c>
      <c r="BY540" s="174" t="str">
        <f t="shared" si="259"/>
        <v/>
      </c>
      <c r="BZ540" t="str">
        <f t="shared" si="260"/>
        <v/>
      </c>
      <c r="CA540" s="214" t="str">
        <f t="shared" si="261"/>
        <v/>
      </c>
      <c r="CB540" t="str">
        <f t="shared" si="262"/>
        <v/>
      </c>
      <c r="CC540" t="e">
        <f t="shared" si="263"/>
        <v>#REF!</v>
      </c>
      <c r="CD540" t="e">
        <f t="shared" si="239"/>
        <v>#REF!</v>
      </c>
      <c r="CE540" t="str">
        <f t="shared" si="264"/>
        <v/>
      </c>
      <c r="CF540" t="str">
        <f t="shared" si="265"/>
        <v/>
      </c>
      <c r="CG540" t="str">
        <f t="shared" si="266"/>
        <v/>
      </c>
    </row>
    <row r="541" spans="1:85">
      <c r="A541" t="s">
        <v>51</v>
      </c>
      <c r="B541">
        <v>3833</v>
      </c>
      <c r="C541" t="s">
        <v>3817</v>
      </c>
      <c r="D541" t="s">
        <v>3802</v>
      </c>
      <c r="E541" t="s">
        <v>54</v>
      </c>
      <c r="F541" t="s">
        <v>3803</v>
      </c>
      <c r="G541" t="s">
        <v>3803</v>
      </c>
      <c r="H541" t="s">
        <v>3803</v>
      </c>
      <c r="I541" t="s">
        <v>55</v>
      </c>
      <c r="J541" t="s">
        <v>3803</v>
      </c>
      <c r="K541" t="s">
        <v>3803</v>
      </c>
      <c r="L541" t="s">
        <v>3803</v>
      </c>
      <c r="M541" s="217">
        <v>506245</v>
      </c>
      <c r="N541" t="s">
        <v>273</v>
      </c>
      <c r="O541" t="s">
        <v>274</v>
      </c>
      <c r="P541" t="str">
        <f t="shared" si="240"/>
        <v>4</v>
      </c>
      <c r="Q541">
        <v>22024</v>
      </c>
      <c r="R541" t="s">
        <v>275</v>
      </c>
      <c r="S541" t="s">
        <v>276</v>
      </c>
      <c r="T541" t="s">
        <v>127</v>
      </c>
      <c r="U541" t="s">
        <v>128</v>
      </c>
      <c r="V541">
        <v>3592</v>
      </c>
      <c r="W541" t="s">
        <v>3801</v>
      </c>
      <c r="X541" t="s">
        <v>3818</v>
      </c>
      <c r="Y541" s="95">
        <v>39661</v>
      </c>
      <c r="Z541" t="s">
        <v>63</v>
      </c>
      <c r="AA541" t="s">
        <v>118</v>
      </c>
      <c r="AB541" t="s">
        <v>162</v>
      </c>
      <c r="AC541" t="s">
        <v>4710</v>
      </c>
      <c r="AD541" t="s">
        <v>3820</v>
      </c>
      <c r="AF541" t="s">
        <v>3821</v>
      </c>
      <c r="AG541" t="s">
        <v>150</v>
      </c>
      <c r="AI541" s="146" t="e">
        <v>#N/A</v>
      </c>
      <c r="AJ541" t="str">
        <f t="shared" si="241"/>
        <v>Active</v>
      </c>
      <c r="AK541">
        <f t="shared" si="242"/>
        <v>3833</v>
      </c>
      <c r="AL541" t="str">
        <f t="shared" si="243"/>
        <v>山田 晃一郎</v>
      </c>
      <c r="AM541" s="155" t="e">
        <f>+VLOOKUP($AK541,#REF!,3,0)</f>
        <v>#REF!</v>
      </c>
      <c r="AN541" t="e">
        <f t="shared" si="244"/>
        <v>#REF!</v>
      </c>
      <c r="AO541" s="154" t="s">
        <v>54</v>
      </c>
      <c r="AP541" t="e">
        <f>VLOOKUP(AM541,#REF!,2,0)</f>
        <v>#REF!</v>
      </c>
      <c r="AQ541" t="e">
        <f>VLOOKUP(AM541,#REF!,3,0)</f>
        <v>#REF!</v>
      </c>
      <c r="AR541" t="e">
        <f>VLOOKUP(AM541,#REF!,4,0)</f>
        <v>#REF!</v>
      </c>
      <c r="AS541" t="str">
        <f t="shared" si="267"/>
        <v>Oracle Consulting Services</v>
      </c>
      <c r="AT541" t="e">
        <f>VLOOKUP(AM541,#REF!,6,0)</f>
        <v>#REF!</v>
      </c>
      <c r="AU541" t="e">
        <f>VLOOKUP(AM541,#REF!,7,0)</f>
        <v>#REF!</v>
      </c>
      <c r="AV541" t="e">
        <f>VLOOKUP(AM541,#REF!,8,0)</f>
        <v>#REF!</v>
      </c>
      <c r="AW541" s="155">
        <v>506245</v>
      </c>
      <c r="AX541" t="str">
        <f>VLOOKUP($BA541,Jobcodemaster!$A:$J,4,0)</f>
        <v>IC2</v>
      </c>
      <c r="AY541" t="str">
        <f>VLOOKUP($BA541,Jobcodemaster!$A:$J,5,0)</f>
        <v>L4</v>
      </c>
      <c r="AZ541" t="str">
        <f t="shared" si="245"/>
        <v>4</v>
      </c>
      <c r="BA541" s="155">
        <f t="shared" si="246"/>
        <v>22024</v>
      </c>
      <c r="BB541" t="str">
        <f>VLOOKUP($BA541,Jobcodemaster!$A:$J,7,0)</f>
        <v>22024.Consulting Staff Senior - IC2</v>
      </c>
      <c r="BC541" t="str">
        <f>VLOOKUP($BA541,Jobcodemaster!$A:$J,9,0)</f>
        <v>Consulting Staff Senior</v>
      </c>
      <c r="BD541" t="str">
        <f>VLOOKUP($BA541,Jobcodemaster!$A:$J,2,0)</f>
        <v>General/Operations</v>
      </c>
      <c r="BE541" t="str">
        <f>VLOOKUP($BA541,Jobcodemaster!$A:$J,3,0)</f>
        <v>NB</v>
      </c>
      <c r="BF541" t="e">
        <f>VLOOKUP(AM541,#REF!,14,0)</f>
        <v>#REF!</v>
      </c>
      <c r="BG541" t="e">
        <f>VLOOKUP(AM541,#REF!,15,0)</f>
        <v>#REF!</v>
      </c>
      <c r="BH541" t="str">
        <f t="shared" si="247"/>
        <v>koichiro.yamada@oracle.com</v>
      </c>
      <c r="BI541" s="95">
        <f t="shared" si="248"/>
        <v>39661</v>
      </c>
      <c r="BJ541" t="str">
        <f t="shared" si="249"/>
        <v>C</v>
      </c>
      <c r="BK541" t="str">
        <f t="shared" si="250"/>
        <v>JP-Tokyo-Akasaka Office</v>
      </c>
      <c r="BL541" t="str">
        <f t="shared" si="251"/>
        <v>ACB</v>
      </c>
      <c r="BM541" t="str">
        <f t="shared" si="252"/>
        <v>ﾔﾏﾀﾞ ｺｳｲﾁﾛｳ</v>
      </c>
      <c r="BN541" t="str">
        <f t="shared" si="253"/>
        <v>Koichiro Yamada</v>
      </c>
      <c r="BO541" s="164">
        <f t="shared" si="254"/>
        <v>0</v>
      </c>
      <c r="BP541" t="str">
        <f t="shared" si="255"/>
        <v>やまだ こういちろう</v>
      </c>
      <c r="BQ541" t="e">
        <f>VLOOKUP(AM541,#REF!,12,0)</f>
        <v>#REF!</v>
      </c>
      <c r="BS541" s="173" t="str">
        <f t="shared" si="256"/>
        <v/>
      </c>
      <c r="BT541" s="173" t="str">
        <f t="shared" si="256"/>
        <v/>
      </c>
      <c r="BU541" s="173" t="str">
        <f t="shared" si="256"/>
        <v/>
      </c>
      <c r="BV541" s="173" t="str">
        <f t="shared" si="238"/>
        <v/>
      </c>
      <c r="BW541" s="173" t="e">
        <f t="shared" si="257"/>
        <v>#REF!</v>
      </c>
      <c r="BX541" s="173" t="str">
        <f t="shared" si="258"/>
        <v/>
      </c>
      <c r="BY541" s="174" t="str">
        <f t="shared" si="259"/>
        <v/>
      </c>
      <c r="BZ541" t="str">
        <f t="shared" si="260"/>
        <v/>
      </c>
      <c r="CA541" s="214" t="str">
        <f t="shared" si="261"/>
        <v/>
      </c>
      <c r="CB541" t="str">
        <f t="shared" si="262"/>
        <v/>
      </c>
      <c r="CC541" t="e">
        <f t="shared" si="263"/>
        <v>#REF!</v>
      </c>
      <c r="CD541" t="e">
        <f t="shared" si="239"/>
        <v>#REF!</v>
      </c>
      <c r="CE541" t="str">
        <f t="shared" si="264"/>
        <v/>
      </c>
      <c r="CF541" t="str">
        <f t="shared" si="265"/>
        <v/>
      </c>
      <c r="CG541" t="str">
        <f t="shared" si="266"/>
        <v/>
      </c>
    </row>
    <row r="542" spans="1:85">
      <c r="A542" t="s">
        <v>51</v>
      </c>
      <c r="B542">
        <v>1029468</v>
      </c>
      <c r="C542" t="s">
        <v>3823</v>
      </c>
      <c r="D542" t="s">
        <v>3802</v>
      </c>
      <c r="E542" t="s">
        <v>54</v>
      </c>
      <c r="F542" t="s">
        <v>3803</v>
      </c>
      <c r="G542" t="s">
        <v>3803</v>
      </c>
      <c r="H542" t="s">
        <v>3803</v>
      </c>
      <c r="I542" t="s">
        <v>55</v>
      </c>
      <c r="J542" t="s">
        <v>3803</v>
      </c>
      <c r="K542" t="s">
        <v>3803</v>
      </c>
      <c r="L542" t="s">
        <v>3803</v>
      </c>
      <c r="M542" s="217">
        <v>506245</v>
      </c>
      <c r="N542" t="s">
        <v>273</v>
      </c>
      <c r="O542" t="s">
        <v>274</v>
      </c>
      <c r="P542" t="str">
        <f t="shared" si="240"/>
        <v>4</v>
      </c>
      <c r="Q542">
        <v>22024</v>
      </c>
      <c r="R542" t="s">
        <v>275</v>
      </c>
      <c r="S542" t="s">
        <v>276</v>
      </c>
      <c r="T542" t="s">
        <v>127</v>
      </c>
      <c r="U542" t="s">
        <v>128</v>
      </c>
      <c r="V542">
        <v>3592</v>
      </c>
      <c r="W542" t="s">
        <v>3801</v>
      </c>
      <c r="X542" t="s">
        <v>3824</v>
      </c>
      <c r="Y542" s="95">
        <v>43205</v>
      </c>
      <c r="Z542" t="s">
        <v>63</v>
      </c>
      <c r="AA542" t="s">
        <v>118</v>
      </c>
      <c r="AB542" t="s">
        <v>162</v>
      </c>
      <c r="AC542" t="s">
        <v>4711</v>
      </c>
      <c r="AD542" t="s">
        <v>3826</v>
      </c>
      <c r="AF542" t="s">
        <v>3827</v>
      </c>
      <c r="AG542" t="s">
        <v>150</v>
      </c>
      <c r="AI542" s="146" t="e">
        <v>#N/A</v>
      </c>
      <c r="AJ542" t="str">
        <f t="shared" si="241"/>
        <v>Active</v>
      </c>
      <c r="AK542">
        <f t="shared" si="242"/>
        <v>1029468</v>
      </c>
      <c r="AL542" t="str">
        <f t="shared" si="243"/>
        <v>原田 貴司</v>
      </c>
      <c r="AM542" s="155" t="e">
        <f>+VLOOKUP($AK542,#REF!,3,0)</f>
        <v>#REF!</v>
      </c>
      <c r="AN542" t="e">
        <f t="shared" si="244"/>
        <v>#REF!</v>
      </c>
      <c r="AO542" s="154" t="s">
        <v>54</v>
      </c>
      <c r="AP542" t="e">
        <f>VLOOKUP(AM542,#REF!,2,0)</f>
        <v>#REF!</v>
      </c>
      <c r="AQ542" t="e">
        <f>VLOOKUP(AM542,#REF!,3,0)</f>
        <v>#REF!</v>
      </c>
      <c r="AR542" t="e">
        <f>VLOOKUP(AM542,#REF!,4,0)</f>
        <v>#REF!</v>
      </c>
      <c r="AS542" t="str">
        <f t="shared" si="267"/>
        <v>Oracle Consulting Services</v>
      </c>
      <c r="AT542" t="e">
        <f>VLOOKUP(AM542,#REF!,6,0)</f>
        <v>#REF!</v>
      </c>
      <c r="AU542" t="e">
        <f>VLOOKUP(AM542,#REF!,7,0)</f>
        <v>#REF!</v>
      </c>
      <c r="AV542" t="e">
        <f>VLOOKUP(AM542,#REF!,8,0)</f>
        <v>#REF!</v>
      </c>
      <c r="AW542" s="155">
        <v>506245</v>
      </c>
      <c r="AX542" t="str">
        <f>VLOOKUP($BA542,Jobcodemaster!$A:$J,4,0)</f>
        <v>IC2</v>
      </c>
      <c r="AY542" t="str">
        <f>VLOOKUP($BA542,Jobcodemaster!$A:$J,5,0)</f>
        <v>L4</v>
      </c>
      <c r="AZ542" t="str">
        <f t="shared" si="245"/>
        <v>4</v>
      </c>
      <c r="BA542" s="155">
        <f t="shared" si="246"/>
        <v>22024</v>
      </c>
      <c r="BB542" t="str">
        <f>VLOOKUP($BA542,Jobcodemaster!$A:$J,7,0)</f>
        <v>22024.Consulting Staff Senior - IC2</v>
      </c>
      <c r="BC542" t="str">
        <f>VLOOKUP($BA542,Jobcodemaster!$A:$J,9,0)</f>
        <v>Consulting Staff Senior</v>
      </c>
      <c r="BD542" t="str">
        <f>VLOOKUP($BA542,Jobcodemaster!$A:$J,2,0)</f>
        <v>General/Operations</v>
      </c>
      <c r="BE542" t="str">
        <f>VLOOKUP($BA542,Jobcodemaster!$A:$J,3,0)</f>
        <v>NB</v>
      </c>
      <c r="BF542" t="e">
        <f>VLOOKUP(AM542,#REF!,14,0)</f>
        <v>#REF!</v>
      </c>
      <c r="BG542" t="e">
        <f>VLOOKUP(AM542,#REF!,15,0)</f>
        <v>#REF!</v>
      </c>
      <c r="BH542" t="str">
        <f t="shared" si="247"/>
        <v>takashi.harada@oracle.com</v>
      </c>
      <c r="BI542" s="95">
        <f t="shared" si="248"/>
        <v>43205</v>
      </c>
      <c r="BJ542" t="str">
        <f t="shared" si="249"/>
        <v>C</v>
      </c>
      <c r="BK542" t="str">
        <f t="shared" si="250"/>
        <v>JP-Tokyo-Akasaka Office</v>
      </c>
      <c r="BL542" t="str">
        <f t="shared" si="251"/>
        <v>ACB</v>
      </c>
      <c r="BM542" t="str">
        <f t="shared" si="252"/>
        <v>ﾊﾗﾀﾞ ﾀｶｼ</v>
      </c>
      <c r="BN542" t="str">
        <f t="shared" si="253"/>
        <v>Takashi Harada</v>
      </c>
      <c r="BO542" s="164">
        <f t="shared" si="254"/>
        <v>0</v>
      </c>
      <c r="BP542" t="str">
        <f t="shared" si="255"/>
        <v>はらだ たかし</v>
      </c>
      <c r="BQ542" t="e">
        <f>VLOOKUP(AM542,#REF!,12,0)</f>
        <v>#REF!</v>
      </c>
      <c r="BS542" s="173" t="str">
        <f t="shared" si="256"/>
        <v/>
      </c>
      <c r="BT542" s="173" t="str">
        <f t="shared" si="256"/>
        <v/>
      </c>
      <c r="BU542" s="173" t="str">
        <f t="shared" si="256"/>
        <v/>
      </c>
      <c r="BV542" s="173" t="str">
        <f t="shared" si="238"/>
        <v/>
      </c>
      <c r="BW542" s="173" t="e">
        <f t="shared" si="257"/>
        <v>#REF!</v>
      </c>
      <c r="BX542" s="173" t="str">
        <f t="shared" si="258"/>
        <v/>
      </c>
      <c r="BY542" s="174" t="str">
        <f t="shared" si="259"/>
        <v/>
      </c>
      <c r="BZ542" t="str">
        <f t="shared" si="260"/>
        <v/>
      </c>
      <c r="CA542" s="214" t="str">
        <f t="shared" si="261"/>
        <v/>
      </c>
      <c r="CB542" t="str">
        <f t="shared" si="262"/>
        <v/>
      </c>
      <c r="CC542" t="e">
        <f t="shared" si="263"/>
        <v>#REF!</v>
      </c>
      <c r="CD542" t="e">
        <f t="shared" si="239"/>
        <v>#REF!</v>
      </c>
      <c r="CE542" t="str">
        <f t="shared" si="264"/>
        <v/>
      </c>
      <c r="CF542" t="str">
        <f t="shared" si="265"/>
        <v/>
      </c>
      <c r="CG542" t="str">
        <f t="shared" si="266"/>
        <v/>
      </c>
    </row>
    <row r="543" spans="1:85">
      <c r="A543" t="s">
        <v>51</v>
      </c>
      <c r="B543">
        <v>4516</v>
      </c>
      <c r="C543" t="s">
        <v>3829</v>
      </c>
      <c r="D543" t="s">
        <v>3802</v>
      </c>
      <c r="E543" t="s">
        <v>54</v>
      </c>
      <c r="F543" t="s">
        <v>3803</v>
      </c>
      <c r="G543" t="s">
        <v>3803</v>
      </c>
      <c r="H543" t="s">
        <v>3803</v>
      </c>
      <c r="I543" t="s">
        <v>55</v>
      </c>
      <c r="J543" t="s">
        <v>3803</v>
      </c>
      <c r="K543" t="s">
        <v>3803</v>
      </c>
      <c r="L543" t="s">
        <v>3803</v>
      </c>
      <c r="M543" s="217">
        <v>506245</v>
      </c>
      <c r="N543" t="s">
        <v>219</v>
      </c>
      <c r="O543" t="s">
        <v>220</v>
      </c>
      <c r="P543" t="str">
        <f t="shared" si="240"/>
        <v>3</v>
      </c>
      <c r="Q543">
        <v>22023</v>
      </c>
      <c r="R543" t="s">
        <v>221</v>
      </c>
      <c r="S543" t="s">
        <v>222</v>
      </c>
      <c r="T543" t="s">
        <v>127</v>
      </c>
      <c r="U543" t="s">
        <v>128</v>
      </c>
      <c r="V543">
        <v>3592</v>
      </c>
      <c r="W543" t="s">
        <v>3801</v>
      </c>
      <c r="X543" t="s">
        <v>3830</v>
      </c>
      <c r="Y543" s="95">
        <v>41000</v>
      </c>
      <c r="Z543" t="s">
        <v>201</v>
      </c>
      <c r="AA543" t="s">
        <v>118</v>
      </c>
      <c r="AB543" t="s">
        <v>162</v>
      </c>
      <c r="AC543" t="s">
        <v>4712</v>
      </c>
      <c r="AD543" t="s">
        <v>3832</v>
      </c>
      <c r="AF543" t="s">
        <v>3833</v>
      </c>
      <c r="AG543" t="s">
        <v>150</v>
      </c>
      <c r="AI543" s="146" t="e">
        <v>#N/A</v>
      </c>
      <c r="AJ543" t="str">
        <f t="shared" si="241"/>
        <v>Active</v>
      </c>
      <c r="AK543">
        <f t="shared" si="242"/>
        <v>4516</v>
      </c>
      <c r="AL543" t="str">
        <f t="shared" si="243"/>
        <v>岡辺 琢也</v>
      </c>
      <c r="AM543" s="155" t="e">
        <f>+VLOOKUP($AK543,#REF!,3,0)</f>
        <v>#REF!</v>
      </c>
      <c r="AN543" t="e">
        <f t="shared" si="244"/>
        <v>#REF!</v>
      </c>
      <c r="AO543" s="154" t="s">
        <v>54</v>
      </c>
      <c r="AP543" t="e">
        <f>VLOOKUP(AM543,#REF!,2,0)</f>
        <v>#REF!</v>
      </c>
      <c r="AQ543" t="e">
        <f>VLOOKUP(AM543,#REF!,3,0)</f>
        <v>#REF!</v>
      </c>
      <c r="AR543" t="e">
        <f>VLOOKUP(AM543,#REF!,4,0)</f>
        <v>#REF!</v>
      </c>
      <c r="AS543" t="str">
        <f t="shared" si="267"/>
        <v>Oracle Consulting Services</v>
      </c>
      <c r="AT543" t="e">
        <f>VLOOKUP(AM543,#REF!,6,0)</f>
        <v>#REF!</v>
      </c>
      <c r="AU543" t="e">
        <f>VLOOKUP(AM543,#REF!,7,0)</f>
        <v>#REF!</v>
      </c>
      <c r="AV543" t="e">
        <f>VLOOKUP(AM543,#REF!,8,0)</f>
        <v>#REF!</v>
      </c>
      <c r="AW543" s="155">
        <v>506245</v>
      </c>
      <c r="AX543" t="str">
        <f>VLOOKUP($BA543,Jobcodemaster!$A:$J,4,0)</f>
        <v>IC1</v>
      </c>
      <c r="AY543" t="str">
        <f>VLOOKUP($BA543,Jobcodemaster!$A:$J,5,0)</f>
        <v>L3</v>
      </c>
      <c r="AZ543" t="str">
        <f t="shared" si="245"/>
        <v>3</v>
      </c>
      <c r="BA543" s="155">
        <f t="shared" si="246"/>
        <v>22023</v>
      </c>
      <c r="BB543" t="str">
        <f>VLOOKUP($BA543,Jobcodemaster!$A:$J,7,0)</f>
        <v>22023.Consulting Staff Staff Consultant - IC1</v>
      </c>
      <c r="BC543" t="str">
        <f>VLOOKUP($BA543,Jobcodemaster!$A:$J,9,0)</f>
        <v>Consulting Staff Staff Consultant</v>
      </c>
      <c r="BD543" t="str">
        <f>VLOOKUP($BA543,Jobcodemaster!$A:$J,2,0)</f>
        <v>General/Operations</v>
      </c>
      <c r="BE543" t="str">
        <f>VLOOKUP($BA543,Jobcodemaster!$A:$J,3,0)</f>
        <v>NB</v>
      </c>
      <c r="BF543" t="e">
        <f>VLOOKUP(AM543,#REF!,14,0)</f>
        <v>#REF!</v>
      </c>
      <c r="BG543" t="e">
        <f>VLOOKUP(AM543,#REF!,15,0)</f>
        <v>#REF!</v>
      </c>
      <c r="BH543" t="str">
        <f t="shared" si="247"/>
        <v>takuya.okabe@oracle.com</v>
      </c>
      <c r="BI543" s="95">
        <f t="shared" si="248"/>
        <v>41000</v>
      </c>
      <c r="BJ543" t="str">
        <f t="shared" si="249"/>
        <v>NG</v>
      </c>
      <c r="BK543" t="str">
        <f t="shared" si="250"/>
        <v>JP-Tokyo-Akasaka Office</v>
      </c>
      <c r="BL543" t="str">
        <f t="shared" si="251"/>
        <v>ACB</v>
      </c>
      <c r="BM543" t="str">
        <f t="shared" si="252"/>
        <v>ｵｶﾍﾞ ﾀｸﾔ</v>
      </c>
      <c r="BN543" t="str">
        <f t="shared" si="253"/>
        <v>Takuya Okabe</v>
      </c>
      <c r="BO543" s="164">
        <f t="shared" si="254"/>
        <v>0</v>
      </c>
      <c r="BP543" t="str">
        <f t="shared" si="255"/>
        <v>おかべ たくや</v>
      </c>
      <c r="BQ543" t="e">
        <f>VLOOKUP(AM543,#REF!,12,0)</f>
        <v>#REF!</v>
      </c>
      <c r="BS543" s="173" t="str">
        <f t="shared" si="256"/>
        <v/>
      </c>
      <c r="BT543" s="173" t="str">
        <f t="shared" si="256"/>
        <v/>
      </c>
      <c r="BU543" s="173" t="str">
        <f t="shared" si="256"/>
        <v/>
      </c>
      <c r="BV543" s="173" t="str">
        <f t="shared" si="238"/>
        <v/>
      </c>
      <c r="BW543" s="173" t="e">
        <f t="shared" si="257"/>
        <v>#REF!</v>
      </c>
      <c r="BX543" s="173" t="str">
        <f t="shared" si="258"/>
        <v/>
      </c>
      <c r="BY543" s="174" t="str">
        <f t="shared" si="259"/>
        <v/>
      </c>
      <c r="BZ543" t="str">
        <f t="shared" si="260"/>
        <v/>
      </c>
      <c r="CA543" s="214" t="str">
        <f t="shared" si="261"/>
        <v/>
      </c>
      <c r="CB543" t="str">
        <f t="shared" si="262"/>
        <v/>
      </c>
      <c r="CC543" t="e">
        <f t="shared" si="263"/>
        <v>#REF!</v>
      </c>
      <c r="CD543" t="e">
        <f t="shared" si="239"/>
        <v>#REF!</v>
      </c>
      <c r="CE543" t="str">
        <f t="shared" si="264"/>
        <v/>
      </c>
      <c r="CF543" t="str">
        <f t="shared" si="265"/>
        <v/>
      </c>
      <c r="CG543" t="str">
        <f t="shared" si="266"/>
        <v/>
      </c>
    </row>
    <row r="544" spans="1:85">
      <c r="A544" t="s">
        <v>51</v>
      </c>
      <c r="B544">
        <v>1072705</v>
      </c>
      <c r="C544" t="s">
        <v>3835</v>
      </c>
      <c r="D544" t="s">
        <v>3802</v>
      </c>
      <c r="E544" t="s">
        <v>54</v>
      </c>
      <c r="F544" t="s">
        <v>3803</v>
      </c>
      <c r="G544" t="s">
        <v>3803</v>
      </c>
      <c r="H544" t="s">
        <v>3803</v>
      </c>
      <c r="I544" t="s">
        <v>55</v>
      </c>
      <c r="J544" t="s">
        <v>3803</v>
      </c>
      <c r="K544" t="s">
        <v>3803</v>
      </c>
      <c r="L544" t="s">
        <v>3803</v>
      </c>
      <c r="M544" s="217">
        <v>506245</v>
      </c>
      <c r="N544" t="s">
        <v>219</v>
      </c>
      <c r="O544" t="s">
        <v>355</v>
      </c>
      <c r="P544" t="str">
        <f t="shared" si="240"/>
        <v>2</v>
      </c>
      <c r="Q544">
        <v>22022</v>
      </c>
      <c r="R544" t="s">
        <v>356</v>
      </c>
      <c r="S544" t="s">
        <v>357</v>
      </c>
      <c r="T544" t="s">
        <v>127</v>
      </c>
      <c r="U544" t="s">
        <v>128</v>
      </c>
      <c r="V544">
        <v>3592</v>
      </c>
      <c r="W544" t="s">
        <v>3801</v>
      </c>
      <c r="X544" t="s">
        <v>3836</v>
      </c>
      <c r="Y544" s="95">
        <v>43435</v>
      </c>
      <c r="Z544" t="s">
        <v>201</v>
      </c>
      <c r="AA544" t="s">
        <v>118</v>
      </c>
      <c r="AB544" t="s">
        <v>119</v>
      </c>
      <c r="AC544" t="s">
        <v>4713</v>
      </c>
      <c r="AD544" t="s">
        <v>3839</v>
      </c>
      <c r="AF544" t="s">
        <v>3840</v>
      </c>
      <c r="AG544" t="s">
        <v>150</v>
      </c>
      <c r="AI544" s="146" t="e">
        <v>#N/A</v>
      </c>
      <c r="AJ544" t="str">
        <f t="shared" si="241"/>
        <v>Active</v>
      </c>
      <c r="AK544">
        <f t="shared" si="242"/>
        <v>1072705</v>
      </c>
      <c r="AL544" t="str">
        <f t="shared" si="243"/>
        <v>呉 采林</v>
      </c>
      <c r="AM544" s="155" t="e">
        <f>+VLOOKUP($AK544,#REF!,3,0)</f>
        <v>#REF!</v>
      </c>
      <c r="AN544" t="e">
        <f t="shared" si="244"/>
        <v>#REF!</v>
      </c>
      <c r="AO544" s="154" t="s">
        <v>54</v>
      </c>
      <c r="AP544" t="e">
        <f>VLOOKUP(AM544,#REF!,2,0)</f>
        <v>#REF!</v>
      </c>
      <c r="AQ544" t="e">
        <f>VLOOKUP(AM544,#REF!,3,0)</f>
        <v>#REF!</v>
      </c>
      <c r="AR544" t="e">
        <f>VLOOKUP(AM544,#REF!,4,0)</f>
        <v>#REF!</v>
      </c>
      <c r="AS544" t="str">
        <f t="shared" si="267"/>
        <v>Oracle Consulting Services</v>
      </c>
      <c r="AT544" t="e">
        <f>VLOOKUP(AM544,#REF!,6,0)</f>
        <v>#REF!</v>
      </c>
      <c r="AU544" t="e">
        <f>VLOOKUP(AM544,#REF!,7,0)</f>
        <v>#REF!</v>
      </c>
      <c r="AV544" t="e">
        <f>VLOOKUP(AM544,#REF!,8,0)</f>
        <v>#REF!</v>
      </c>
      <c r="AW544" s="155">
        <v>506245</v>
      </c>
      <c r="AX544" t="str">
        <f>VLOOKUP($BA544,Jobcodemaster!$A:$J,4,0)</f>
        <v>IC1</v>
      </c>
      <c r="AY544" t="str">
        <f>VLOOKUP($BA544,Jobcodemaster!$A:$J,5,0)</f>
        <v>L2</v>
      </c>
      <c r="AZ544" t="str">
        <f t="shared" si="245"/>
        <v>2</v>
      </c>
      <c r="BA544" s="155">
        <f t="shared" si="246"/>
        <v>22022</v>
      </c>
      <c r="BB544" t="str">
        <f>VLOOKUP($BA544,Jobcodemaster!$A:$J,7,0)</f>
        <v>22022.Consulting Staff Associate - IC1</v>
      </c>
      <c r="BC544" t="str">
        <f>VLOOKUP($BA544,Jobcodemaster!$A:$J,9,0)</f>
        <v>Consulting Staff Associate</v>
      </c>
      <c r="BD544" t="str">
        <f>VLOOKUP($BA544,Jobcodemaster!$A:$J,2,0)</f>
        <v>General/Operations</v>
      </c>
      <c r="BE544" t="str">
        <f>VLOOKUP($BA544,Jobcodemaster!$A:$J,3,0)</f>
        <v>NB</v>
      </c>
      <c r="BF544" t="e">
        <f>VLOOKUP(AM544,#REF!,14,0)</f>
        <v>#REF!</v>
      </c>
      <c r="BG544" t="e">
        <f>VLOOKUP(AM544,#REF!,15,0)</f>
        <v>#REF!</v>
      </c>
      <c r="BH544" t="str">
        <f t="shared" si="247"/>
        <v>chaelim.oh@oracle.com</v>
      </c>
      <c r="BI544" s="95">
        <f t="shared" si="248"/>
        <v>43435</v>
      </c>
      <c r="BJ544" t="str">
        <f t="shared" si="249"/>
        <v>NG</v>
      </c>
      <c r="BK544" t="str">
        <f t="shared" si="250"/>
        <v>JP-Tokyo-Akasaka Office</v>
      </c>
      <c r="BL544" t="str">
        <f t="shared" si="251"/>
        <v>OAC</v>
      </c>
      <c r="BM544" t="str">
        <f t="shared" si="252"/>
        <v>ｵｳ ﾁｪﾘﾑ</v>
      </c>
      <c r="BN544" t="str">
        <f t="shared" si="253"/>
        <v>Chaelim Oh</v>
      </c>
      <c r="BO544" s="164">
        <f t="shared" si="254"/>
        <v>0</v>
      </c>
      <c r="BP544" t="str">
        <f t="shared" si="255"/>
        <v>おう ちぇりむ</v>
      </c>
      <c r="BQ544" t="e">
        <f>VLOOKUP(AM544,#REF!,12,0)</f>
        <v>#REF!</v>
      </c>
      <c r="BS544" s="173" t="str">
        <f t="shared" si="256"/>
        <v/>
      </c>
      <c r="BT544" s="173" t="str">
        <f t="shared" si="256"/>
        <v/>
      </c>
      <c r="BU544" s="173" t="str">
        <f t="shared" si="256"/>
        <v/>
      </c>
      <c r="BV544" s="173" t="str">
        <f t="shared" si="238"/>
        <v/>
      </c>
      <c r="BW544" s="173" t="e">
        <f t="shared" si="257"/>
        <v>#REF!</v>
      </c>
      <c r="BX544" s="173" t="str">
        <f t="shared" si="258"/>
        <v/>
      </c>
      <c r="BY544" s="174" t="str">
        <f t="shared" si="259"/>
        <v/>
      </c>
      <c r="BZ544" t="str">
        <f t="shared" si="260"/>
        <v/>
      </c>
      <c r="CA544" s="214" t="str">
        <f t="shared" si="261"/>
        <v/>
      </c>
      <c r="CB544" t="str">
        <f t="shared" si="262"/>
        <v/>
      </c>
      <c r="CC544" t="e">
        <f t="shared" si="263"/>
        <v>#REF!</v>
      </c>
      <c r="CD544" t="e">
        <f t="shared" si="239"/>
        <v>#REF!</v>
      </c>
      <c r="CE544" t="str">
        <f t="shared" si="264"/>
        <v/>
      </c>
      <c r="CF544" t="str">
        <f t="shared" si="265"/>
        <v/>
      </c>
      <c r="CG544" t="str">
        <f t="shared" si="266"/>
        <v/>
      </c>
    </row>
    <row r="545" spans="1:85">
      <c r="A545" t="s">
        <v>51</v>
      </c>
      <c r="B545">
        <v>1093035</v>
      </c>
      <c r="C545" t="s">
        <v>3842</v>
      </c>
      <c r="D545" t="s">
        <v>3802</v>
      </c>
      <c r="E545" t="s">
        <v>54</v>
      </c>
      <c r="F545" t="s">
        <v>3803</v>
      </c>
      <c r="G545" t="s">
        <v>3803</v>
      </c>
      <c r="H545" t="s">
        <v>3803</v>
      </c>
      <c r="I545" t="s">
        <v>55</v>
      </c>
      <c r="J545" t="s">
        <v>3803</v>
      </c>
      <c r="K545" t="s">
        <v>3803</v>
      </c>
      <c r="L545" t="s">
        <v>3803</v>
      </c>
      <c r="M545" s="217">
        <v>506245</v>
      </c>
      <c r="N545" t="s">
        <v>219</v>
      </c>
      <c r="O545" t="s">
        <v>355</v>
      </c>
      <c r="P545" t="str">
        <f t="shared" si="240"/>
        <v>2</v>
      </c>
      <c r="Q545" s="149">
        <v>22022</v>
      </c>
      <c r="R545" t="s">
        <v>356</v>
      </c>
      <c r="S545" t="s">
        <v>357</v>
      </c>
      <c r="T545" t="s">
        <v>127</v>
      </c>
      <c r="U545" t="s">
        <v>128</v>
      </c>
      <c r="V545">
        <v>3592</v>
      </c>
      <c r="W545" t="s">
        <v>3801</v>
      </c>
      <c r="X545" t="s">
        <v>4714</v>
      </c>
      <c r="Y545" s="95">
        <v>43556</v>
      </c>
      <c r="Z545" t="s">
        <v>201</v>
      </c>
      <c r="AA545" t="s">
        <v>118</v>
      </c>
      <c r="AB545" t="s">
        <v>150</v>
      </c>
      <c r="AC545" t="s">
        <v>4715</v>
      </c>
      <c r="AD545" t="s">
        <v>3854</v>
      </c>
      <c r="AF545" t="s">
        <v>3855</v>
      </c>
      <c r="AG545" t="s">
        <v>150</v>
      </c>
      <c r="AI545" s="146" t="s">
        <v>5016</v>
      </c>
      <c r="AJ545" t="str">
        <f t="shared" si="241"/>
        <v>Active</v>
      </c>
      <c r="AK545">
        <f t="shared" si="242"/>
        <v>1093035</v>
      </c>
      <c r="AL545" t="str">
        <f t="shared" si="243"/>
        <v>古塚 慶</v>
      </c>
      <c r="AM545" s="155" t="e">
        <f>+VLOOKUP($AK545,#REF!,3,0)</f>
        <v>#REF!</v>
      </c>
      <c r="AN545" t="e">
        <f t="shared" si="244"/>
        <v>#REF!</v>
      </c>
      <c r="AO545" s="154" t="s">
        <v>54</v>
      </c>
      <c r="AP545" t="e">
        <f>VLOOKUP(AM545,#REF!,2,0)</f>
        <v>#REF!</v>
      </c>
      <c r="AQ545" t="e">
        <f>VLOOKUP(AM545,#REF!,3,0)</f>
        <v>#REF!</v>
      </c>
      <c r="AR545" t="e">
        <f>VLOOKUP(AM545,#REF!,4,0)</f>
        <v>#REF!</v>
      </c>
      <c r="AS545" t="str">
        <f t="shared" si="267"/>
        <v>Oracle Consulting Services</v>
      </c>
      <c r="AT545" t="e">
        <f>VLOOKUP(AM545,#REF!,6,0)</f>
        <v>#REF!</v>
      </c>
      <c r="AU545" t="e">
        <f>VLOOKUP(AM545,#REF!,7,0)</f>
        <v>#REF!</v>
      </c>
      <c r="AV545" t="e">
        <f>VLOOKUP(AM545,#REF!,8,0)</f>
        <v>#REF!</v>
      </c>
      <c r="AW545" s="155">
        <v>506245</v>
      </c>
      <c r="AX545" t="str">
        <f>VLOOKUP($BA545,Jobcodemaster!$A:$J,4,0)</f>
        <v>IC1</v>
      </c>
      <c r="AY545" t="str">
        <f>VLOOKUP($BA545,Jobcodemaster!$A:$J,5,0)</f>
        <v>L2</v>
      </c>
      <c r="AZ545" t="str">
        <f t="shared" si="245"/>
        <v>2</v>
      </c>
      <c r="BA545" s="155">
        <f t="shared" si="246"/>
        <v>22022</v>
      </c>
      <c r="BB545" t="str">
        <f>VLOOKUP($BA545,Jobcodemaster!$A:$J,7,0)</f>
        <v>22022.Consulting Staff Associate - IC1</v>
      </c>
      <c r="BC545" t="str">
        <f>VLOOKUP($BA545,Jobcodemaster!$A:$J,9,0)</f>
        <v>Consulting Staff Associate</v>
      </c>
      <c r="BD545" t="str">
        <f>VLOOKUP($BA545,Jobcodemaster!$A:$J,2,0)</f>
        <v>General/Operations</v>
      </c>
      <c r="BE545" t="str">
        <f>VLOOKUP($BA545,Jobcodemaster!$A:$J,3,0)</f>
        <v>NB</v>
      </c>
      <c r="BF545" t="e">
        <f>VLOOKUP(AM545,#REF!,14,0)</f>
        <v>#REF!</v>
      </c>
      <c r="BG545" t="e">
        <f>VLOOKUP(AM545,#REF!,15,0)</f>
        <v>#REF!</v>
      </c>
      <c r="BH545" t="str">
        <f t="shared" si="247"/>
        <v>kei.furutsuka@oracle.com</v>
      </c>
      <c r="BI545" s="95">
        <f t="shared" si="248"/>
        <v>43556</v>
      </c>
      <c r="BJ545" t="str">
        <f t="shared" si="249"/>
        <v>NG</v>
      </c>
      <c r="BK545" t="str">
        <f t="shared" si="250"/>
        <v>JP-Tokyo-Akasaka Office</v>
      </c>
      <c r="BL545" t="str">
        <f t="shared" si="251"/>
        <v>-</v>
      </c>
      <c r="BM545" t="str">
        <f t="shared" si="252"/>
        <v>ﾌﾙﾂｶ ｹｲ</v>
      </c>
      <c r="BN545" t="str">
        <f t="shared" si="253"/>
        <v>Kei Furutsuka</v>
      </c>
      <c r="BO545" s="164">
        <f t="shared" si="254"/>
        <v>0</v>
      </c>
      <c r="BP545" t="str">
        <f t="shared" si="255"/>
        <v>ふるつか けい</v>
      </c>
      <c r="BQ545" t="e">
        <f>VLOOKUP(AM545,#REF!,12,0)</f>
        <v>#REF!</v>
      </c>
      <c r="BS545" s="173" t="str">
        <f t="shared" si="256"/>
        <v/>
      </c>
      <c r="BT545" s="173" t="str">
        <f t="shared" si="256"/>
        <v/>
      </c>
      <c r="BU545" s="173" t="str">
        <f t="shared" si="256"/>
        <v/>
      </c>
      <c r="BV545" s="173" t="str">
        <f t="shared" si="238"/>
        <v/>
      </c>
      <c r="BW545" s="173" t="e">
        <f t="shared" si="257"/>
        <v>#REF!</v>
      </c>
      <c r="BX545" s="173" t="str">
        <f t="shared" si="258"/>
        <v/>
      </c>
      <c r="BY545" s="174" t="str">
        <f t="shared" si="259"/>
        <v/>
      </c>
      <c r="BZ545" t="str">
        <f t="shared" si="260"/>
        <v/>
      </c>
      <c r="CA545" s="214" t="str">
        <f t="shared" si="261"/>
        <v/>
      </c>
      <c r="CB545" t="str">
        <f t="shared" si="262"/>
        <v/>
      </c>
      <c r="CC545" t="e">
        <f t="shared" si="263"/>
        <v>#REF!</v>
      </c>
      <c r="CD545" t="e">
        <f t="shared" si="239"/>
        <v>#REF!</v>
      </c>
      <c r="CE545" t="str">
        <f t="shared" si="264"/>
        <v/>
      </c>
      <c r="CF545" t="str">
        <f t="shared" si="265"/>
        <v/>
      </c>
      <c r="CG545" t="str">
        <f t="shared" si="266"/>
        <v/>
      </c>
    </row>
    <row r="546" spans="1:85">
      <c r="A546" t="s">
        <v>51</v>
      </c>
      <c r="B546">
        <v>1096971</v>
      </c>
      <c r="C546" t="s">
        <v>3857</v>
      </c>
      <c r="D546" t="s">
        <v>3802</v>
      </c>
      <c r="E546" t="s">
        <v>54</v>
      </c>
      <c r="F546" t="s">
        <v>3803</v>
      </c>
      <c r="G546" t="s">
        <v>3803</v>
      </c>
      <c r="H546" t="s">
        <v>3803</v>
      </c>
      <c r="I546" t="s">
        <v>55</v>
      </c>
      <c r="J546" t="s">
        <v>3803</v>
      </c>
      <c r="K546" t="s">
        <v>3803</v>
      </c>
      <c r="L546" t="s">
        <v>3803</v>
      </c>
      <c r="M546" s="217">
        <v>506245</v>
      </c>
      <c r="N546" t="s">
        <v>219</v>
      </c>
      <c r="O546" t="s">
        <v>355</v>
      </c>
      <c r="P546" t="str">
        <f t="shared" si="240"/>
        <v>2</v>
      </c>
      <c r="Q546" s="149">
        <v>22022</v>
      </c>
      <c r="R546" t="s">
        <v>356</v>
      </c>
      <c r="S546" t="s">
        <v>357</v>
      </c>
      <c r="T546" t="s">
        <v>127</v>
      </c>
      <c r="U546" t="s">
        <v>128</v>
      </c>
      <c r="V546">
        <v>3592</v>
      </c>
      <c r="W546" t="s">
        <v>3801</v>
      </c>
      <c r="X546" t="s">
        <v>4716</v>
      </c>
      <c r="Y546" s="95">
        <v>43556</v>
      </c>
      <c r="Z546" t="s">
        <v>201</v>
      </c>
      <c r="AA546" t="s">
        <v>118</v>
      </c>
      <c r="AB546" t="s">
        <v>150</v>
      </c>
      <c r="AC546" t="s">
        <v>4717</v>
      </c>
      <c r="AD546" t="s">
        <v>3862</v>
      </c>
      <c r="AF546" t="s">
        <v>3863</v>
      </c>
      <c r="AG546" t="s">
        <v>150</v>
      </c>
      <c r="AI546" s="146" t="s">
        <v>5016</v>
      </c>
      <c r="AJ546" t="str">
        <f t="shared" si="241"/>
        <v>Active</v>
      </c>
      <c r="AK546">
        <f t="shared" si="242"/>
        <v>1096971</v>
      </c>
      <c r="AL546" t="str">
        <f t="shared" si="243"/>
        <v>鈴木 奨之</v>
      </c>
      <c r="AM546" s="155" t="e">
        <f>+VLOOKUP($AK546,#REF!,3,0)</f>
        <v>#REF!</v>
      </c>
      <c r="AN546" t="e">
        <f t="shared" si="244"/>
        <v>#REF!</v>
      </c>
      <c r="AO546" s="154" t="s">
        <v>54</v>
      </c>
      <c r="AP546" t="e">
        <f>VLOOKUP(AM546,#REF!,2,0)</f>
        <v>#REF!</v>
      </c>
      <c r="AQ546" t="e">
        <f>VLOOKUP(AM546,#REF!,3,0)</f>
        <v>#REF!</v>
      </c>
      <c r="AR546" t="e">
        <f>VLOOKUP(AM546,#REF!,4,0)</f>
        <v>#REF!</v>
      </c>
      <c r="AS546" t="str">
        <f t="shared" si="267"/>
        <v>Oracle Consulting Services</v>
      </c>
      <c r="AT546" t="e">
        <f>VLOOKUP(AM546,#REF!,6,0)</f>
        <v>#REF!</v>
      </c>
      <c r="AU546" t="e">
        <f>VLOOKUP(AM546,#REF!,7,0)</f>
        <v>#REF!</v>
      </c>
      <c r="AV546" t="e">
        <f>VLOOKUP(AM546,#REF!,8,0)</f>
        <v>#REF!</v>
      </c>
      <c r="AW546" s="155">
        <v>506245</v>
      </c>
      <c r="AX546" t="str">
        <f>VLOOKUP($BA546,Jobcodemaster!$A:$J,4,0)</f>
        <v>IC1</v>
      </c>
      <c r="AY546" t="str">
        <f>VLOOKUP($BA546,Jobcodemaster!$A:$J,5,0)</f>
        <v>L2</v>
      </c>
      <c r="AZ546" t="str">
        <f t="shared" si="245"/>
        <v>2</v>
      </c>
      <c r="BA546" s="155">
        <f t="shared" si="246"/>
        <v>22022</v>
      </c>
      <c r="BB546" t="str">
        <f>VLOOKUP($BA546,Jobcodemaster!$A:$J,7,0)</f>
        <v>22022.Consulting Staff Associate - IC1</v>
      </c>
      <c r="BC546" t="str">
        <f>VLOOKUP($BA546,Jobcodemaster!$A:$J,9,0)</f>
        <v>Consulting Staff Associate</v>
      </c>
      <c r="BD546" t="str">
        <f>VLOOKUP($BA546,Jobcodemaster!$A:$J,2,0)</f>
        <v>General/Operations</v>
      </c>
      <c r="BE546" t="str">
        <f>VLOOKUP($BA546,Jobcodemaster!$A:$J,3,0)</f>
        <v>NB</v>
      </c>
      <c r="BF546" t="e">
        <f>VLOOKUP(AM546,#REF!,14,0)</f>
        <v>#REF!</v>
      </c>
      <c r="BG546" t="e">
        <f>VLOOKUP(AM546,#REF!,15,0)</f>
        <v>#REF!</v>
      </c>
      <c r="BH546" t="str">
        <f t="shared" si="247"/>
        <v>shoto.suzuki@oracle.com</v>
      </c>
      <c r="BI546" s="95">
        <f t="shared" si="248"/>
        <v>43556</v>
      </c>
      <c r="BJ546" t="str">
        <f t="shared" si="249"/>
        <v>NG</v>
      </c>
      <c r="BK546" t="str">
        <f t="shared" si="250"/>
        <v>JP-Tokyo-Akasaka Office</v>
      </c>
      <c r="BL546" t="str">
        <f t="shared" si="251"/>
        <v>-</v>
      </c>
      <c r="BM546" t="str">
        <f t="shared" si="252"/>
        <v>ｽｽﾞｷ ｼｮｳﾄ</v>
      </c>
      <c r="BN546" t="str">
        <f t="shared" si="253"/>
        <v>Shoto Suzuki</v>
      </c>
      <c r="BO546" s="164">
        <f t="shared" si="254"/>
        <v>0</v>
      </c>
      <c r="BP546" t="str">
        <f t="shared" si="255"/>
        <v>すずき しょうと</v>
      </c>
      <c r="BQ546" t="e">
        <f>VLOOKUP(AM546,#REF!,12,0)</f>
        <v>#REF!</v>
      </c>
      <c r="BS546" s="173" t="str">
        <f t="shared" si="256"/>
        <v/>
      </c>
      <c r="BT546" s="173" t="str">
        <f t="shared" si="256"/>
        <v/>
      </c>
      <c r="BU546" s="173" t="str">
        <f t="shared" si="256"/>
        <v/>
      </c>
      <c r="BV546" s="173" t="str">
        <f t="shared" si="238"/>
        <v/>
      </c>
      <c r="BW546" s="173" t="e">
        <f t="shared" si="257"/>
        <v>#REF!</v>
      </c>
      <c r="BX546" s="173" t="str">
        <f t="shared" si="258"/>
        <v/>
      </c>
      <c r="BY546" s="174" t="str">
        <f t="shared" si="259"/>
        <v/>
      </c>
      <c r="BZ546" t="str">
        <f t="shared" si="260"/>
        <v/>
      </c>
      <c r="CA546" s="214" t="str">
        <f t="shared" si="261"/>
        <v/>
      </c>
      <c r="CB546" t="str">
        <f t="shared" si="262"/>
        <v/>
      </c>
      <c r="CC546" t="e">
        <f t="shared" si="263"/>
        <v>#REF!</v>
      </c>
      <c r="CD546" t="e">
        <f t="shared" si="239"/>
        <v>#REF!</v>
      </c>
      <c r="CE546" t="str">
        <f t="shared" si="264"/>
        <v/>
      </c>
      <c r="CF546" t="str">
        <f t="shared" si="265"/>
        <v/>
      </c>
      <c r="CG546" t="str">
        <f t="shared" si="266"/>
        <v/>
      </c>
    </row>
    <row r="547" spans="1:85">
      <c r="A547" t="s">
        <v>51</v>
      </c>
      <c r="B547">
        <v>1097211</v>
      </c>
      <c r="C547" t="s">
        <v>3865</v>
      </c>
      <c r="D547" t="s">
        <v>3802</v>
      </c>
      <c r="E547" t="s">
        <v>54</v>
      </c>
      <c r="F547" t="s">
        <v>3803</v>
      </c>
      <c r="G547" t="s">
        <v>3803</v>
      </c>
      <c r="H547" t="s">
        <v>3803</v>
      </c>
      <c r="I547" t="s">
        <v>55</v>
      </c>
      <c r="J547" t="s">
        <v>3803</v>
      </c>
      <c r="K547" t="s">
        <v>3803</v>
      </c>
      <c r="L547" t="s">
        <v>3803</v>
      </c>
      <c r="M547" s="217">
        <v>506245</v>
      </c>
      <c r="N547" t="s">
        <v>219</v>
      </c>
      <c r="O547" t="s">
        <v>355</v>
      </c>
      <c r="P547" t="str">
        <f t="shared" si="240"/>
        <v>2</v>
      </c>
      <c r="Q547" s="149">
        <v>22022</v>
      </c>
      <c r="R547" t="s">
        <v>356</v>
      </c>
      <c r="S547" t="s">
        <v>357</v>
      </c>
      <c r="T547" t="s">
        <v>127</v>
      </c>
      <c r="U547" t="s">
        <v>128</v>
      </c>
      <c r="V547">
        <v>3592</v>
      </c>
      <c r="W547" t="s">
        <v>3801</v>
      </c>
      <c r="X547" t="s">
        <v>4718</v>
      </c>
      <c r="Y547" s="95">
        <v>43556</v>
      </c>
      <c r="Z547" t="s">
        <v>201</v>
      </c>
      <c r="AA547" t="s">
        <v>118</v>
      </c>
      <c r="AB547" t="s">
        <v>150</v>
      </c>
      <c r="AC547" t="s">
        <v>4719</v>
      </c>
      <c r="AD547" t="s">
        <v>3870</v>
      </c>
      <c r="AF547" t="s">
        <v>3871</v>
      </c>
      <c r="AG547" t="s">
        <v>150</v>
      </c>
      <c r="AI547" s="146" t="s">
        <v>5016</v>
      </c>
      <c r="AJ547" t="str">
        <f t="shared" si="241"/>
        <v>Active</v>
      </c>
      <c r="AK547">
        <f t="shared" si="242"/>
        <v>1097211</v>
      </c>
      <c r="AL547" t="str">
        <f t="shared" si="243"/>
        <v>兼子 拓也</v>
      </c>
      <c r="AM547" s="155" t="e">
        <f>+VLOOKUP($AK547,#REF!,3,0)</f>
        <v>#REF!</v>
      </c>
      <c r="AN547" t="e">
        <f t="shared" si="244"/>
        <v>#REF!</v>
      </c>
      <c r="AO547" s="154" t="s">
        <v>54</v>
      </c>
      <c r="AP547" t="e">
        <f>VLOOKUP(AM547,#REF!,2,0)</f>
        <v>#REF!</v>
      </c>
      <c r="AQ547" t="e">
        <f>VLOOKUP(AM547,#REF!,3,0)</f>
        <v>#REF!</v>
      </c>
      <c r="AR547" t="e">
        <f>VLOOKUP(AM547,#REF!,4,0)</f>
        <v>#REF!</v>
      </c>
      <c r="AS547" t="str">
        <f t="shared" si="267"/>
        <v>Oracle Consulting Services</v>
      </c>
      <c r="AT547" t="e">
        <f>VLOOKUP(AM547,#REF!,6,0)</f>
        <v>#REF!</v>
      </c>
      <c r="AU547" t="e">
        <f>VLOOKUP(AM547,#REF!,7,0)</f>
        <v>#REF!</v>
      </c>
      <c r="AV547" t="e">
        <f>VLOOKUP(AM547,#REF!,8,0)</f>
        <v>#REF!</v>
      </c>
      <c r="AW547" s="155">
        <v>506245</v>
      </c>
      <c r="AX547" t="str">
        <f>VLOOKUP($BA547,Jobcodemaster!$A:$J,4,0)</f>
        <v>IC1</v>
      </c>
      <c r="AY547" t="str">
        <f>VLOOKUP($BA547,Jobcodemaster!$A:$J,5,0)</f>
        <v>L2</v>
      </c>
      <c r="AZ547" t="str">
        <f t="shared" si="245"/>
        <v>2</v>
      </c>
      <c r="BA547" s="155">
        <f t="shared" si="246"/>
        <v>22022</v>
      </c>
      <c r="BB547" t="str">
        <f>VLOOKUP($BA547,Jobcodemaster!$A:$J,7,0)</f>
        <v>22022.Consulting Staff Associate - IC1</v>
      </c>
      <c r="BC547" t="str">
        <f>VLOOKUP($BA547,Jobcodemaster!$A:$J,9,0)</f>
        <v>Consulting Staff Associate</v>
      </c>
      <c r="BD547" t="str">
        <f>VLOOKUP($BA547,Jobcodemaster!$A:$J,2,0)</f>
        <v>General/Operations</v>
      </c>
      <c r="BE547" t="str">
        <f>VLOOKUP($BA547,Jobcodemaster!$A:$J,3,0)</f>
        <v>NB</v>
      </c>
      <c r="BF547" t="e">
        <f>VLOOKUP(AM547,#REF!,14,0)</f>
        <v>#REF!</v>
      </c>
      <c r="BG547" t="e">
        <f>VLOOKUP(AM547,#REF!,15,0)</f>
        <v>#REF!</v>
      </c>
      <c r="BH547" t="str">
        <f t="shared" si="247"/>
        <v>takuya.kaneko@oracle.com</v>
      </c>
      <c r="BI547" s="95">
        <f t="shared" si="248"/>
        <v>43556</v>
      </c>
      <c r="BJ547" t="str">
        <f t="shared" si="249"/>
        <v>NG</v>
      </c>
      <c r="BK547" t="str">
        <f t="shared" si="250"/>
        <v>JP-Tokyo-Akasaka Office</v>
      </c>
      <c r="BL547" t="str">
        <f t="shared" si="251"/>
        <v>-</v>
      </c>
      <c r="BM547" t="str">
        <f t="shared" si="252"/>
        <v>ｶﾈｺ ﾀｸﾔ</v>
      </c>
      <c r="BN547" t="str">
        <f t="shared" si="253"/>
        <v>Takuya Kaneko</v>
      </c>
      <c r="BO547" s="164">
        <f t="shared" si="254"/>
        <v>0</v>
      </c>
      <c r="BP547" t="str">
        <f t="shared" si="255"/>
        <v>かねこ たくや</v>
      </c>
      <c r="BQ547" t="e">
        <f>VLOOKUP(AM547,#REF!,12,0)</f>
        <v>#REF!</v>
      </c>
      <c r="BS547" s="173" t="str">
        <f t="shared" si="256"/>
        <v/>
      </c>
      <c r="BT547" s="173" t="str">
        <f t="shared" si="256"/>
        <v/>
      </c>
      <c r="BU547" s="173" t="str">
        <f t="shared" si="256"/>
        <v/>
      </c>
      <c r="BV547" s="173" t="str">
        <f t="shared" si="238"/>
        <v/>
      </c>
      <c r="BW547" s="173" t="e">
        <f t="shared" si="257"/>
        <v>#REF!</v>
      </c>
      <c r="BX547" s="173" t="str">
        <f t="shared" si="258"/>
        <v/>
      </c>
      <c r="BY547" s="174" t="str">
        <f t="shared" si="259"/>
        <v/>
      </c>
      <c r="BZ547" t="str">
        <f t="shared" si="260"/>
        <v/>
      </c>
      <c r="CA547" s="214" t="str">
        <f t="shared" si="261"/>
        <v/>
      </c>
      <c r="CB547" t="str">
        <f t="shared" si="262"/>
        <v/>
      </c>
      <c r="CC547" t="e">
        <f t="shared" si="263"/>
        <v>#REF!</v>
      </c>
      <c r="CD547" t="e">
        <f t="shared" si="239"/>
        <v>#REF!</v>
      </c>
      <c r="CE547" t="str">
        <f t="shared" si="264"/>
        <v/>
      </c>
      <c r="CF547" t="str">
        <f t="shared" si="265"/>
        <v/>
      </c>
      <c r="CG547" t="str">
        <f t="shared" si="266"/>
        <v/>
      </c>
    </row>
    <row r="548" spans="1:85">
      <c r="A548" t="s">
        <v>51</v>
      </c>
      <c r="B548">
        <v>1097212</v>
      </c>
      <c r="C548" t="s">
        <v>3873</v>
      </c>
      <c r="D548" t="s">
        <v>3802</v>
      </c>
      <c r="E548" t="s">
        <v>54</v>
      </c>
      <c r="F548" t="s">
        <v>3803</v>
      </c>
      <c r="G548" t="s">
        <v>3803</v>
      </c>
      <c r="H548" t="s">
        <v>3803</v>
      </c>
      <c r="I548" t="s">
        <v>55</v>
      </c>
      <c r="J548" t="s">
        <v>3803</v>
      </c>
      <c r="K548" t="s">
        <v>3803</v>
      </c>
      <c r="L548" t="s">
        <v>3803</v>
      </c>
      <c r="M548" s="217">
        <v>506245</v>
      </c>
      <c r="N548" t="s">
        <v>219</v>
      </c>
      <c r="O548" t="s">
        <v>355</v>
      </c>
      <c r="P548" t="str">
        <f t="shared" si="240"/>
        <v>2</v>
      </c>
      <c r="Q548" s="149">
        <v>22022</v>
      </c>
      <c r="R548" t="s">
        <v>356</v>
      </c>
      <c r="S548" t="s">
        <v>357</v>
      </c>
      <c r="T548" t="s">
        <v>127</v>
      </c>
      <c r="U548" t="s">
        <v>128</v>
      </c>
      <c r="V548">
        <v>3592</v>
      </c>
      <c r="W548" t="s">
        <v>3801</v>
      </c>
      <c r="X548" t="s">
        <v>4720</v>
      </c>
      <c r="Y548" s="95">
        <v>43556</v>
      </c>
      <c r="Z548" t="s">
        <v>201</v>
      </c>
      <c r="AA548" t="s">
        <v>118</v>
      </c>
      <c r="AB548" t="s">
        <v>150</v>
      </c>
      <c r="AC548" t="s">
        <v>4721</v>
      </c>
      <c r="AD548" t="s">
        <v>3877</v>
      </c>
      <c r="AF548" t="s">
        <v>3878</v>
      </c>
      <c r="AG548" t="s">
        <v>150</v>
      </c>
      <c r="AI548" s="146" t="s">
        <v>5016</v>
      </c>
      <c r="AJ548" t="str">
        <f t="shared" si="241"/>
        <v>Active</v>
      </c>
      <c r="AK548">
        <f t="shared" si="242"/>
        <v>1097212</v>
      </c>
      <c r="AL548" t="str">
        <f t="shared" si="243"/>
        <v>原嶋 貴大</v>
      </c>
      <c r="AM548" s="155" t="e">
        <f>+VLOOKUP($AK548,#REF!,3,0)</f>
        <v>#REF!</v>
      </c>
      <c r="AN548" t="e">
        <f t="shared" si="244"/>
        <v>#REF!</v>
      </c>
      <c r="AO548" s="154" t="s">
        <v>54</v>
      </c>
      <c r="AP548" t="e">
        <f>VLOOKUP(AM548,#REF!,2,0)</f>
        <v>#REF!</v>
      </c>
      <c r="AQ548" t="e">
        <f>VLOOKUP(AM548,#REF!,3,0)</f>
        <v>#REF!</v>
      </c>
      <c r="AR548" t="e">
        <f>VLOOKUP(AM548,#REF!,4,0)</f>
        <v>#REF!</v>
      </c>
      <c r="AS548" t="str">
        <f t="shared" si="267"/>
        <v>Oracle Consulting Services</v>
      </c>
      <c r="AT548" t="e">
        <f>VLOOKUP(AM548,#REF!,6,0)</f>
        <v>#REF!</v>
      </c>
      <c r="AU548" t="e">
        <f>VLOOKUP(AM548,#REF!,7,0)</f>
        <v>#REF!</v>
      </c>
      <c r="AV548" t="e">
        <f>VLOOKUP(AM548,#REF!,8,0)</f>
        <v>#REF!</v>
      </c>
      <c r="AW548" s="155">
        <v>506245</v>
      </c>
      <c r="AX548" t="str">
        <f>VLOOKUP($BA548,Jobcodemaster!$A:$J,4,0)</f>
        <v>IC1</v>
      </c>
      <c r="AY548" t="str">
        <f>VLOOKUP($BA548,Jobcodemaster!$A:$J,5,0)</f>
        <v>L2</v>
      </c>
      <c r="AZ548" t="str">
        <f t="shared" si="245"/>
        <v>2</v>
      </c>
      <c r="BA548" s="155">
        <f t="shared" si="246"/>
        <v>22022</v>
      </c>
      <c r="BB548" t="str">
        <f>VLOOKUP($BA548,Jobcodemaster!$A:$J,7,0)</f>
        <v>22022.Consulting Staff Associate - IC1</v>
      </c>
      <c r="BC548" t="str">
        <f>VLOOKUP($BA548,Jobcodemaster!$A:$J,9,0)</f>
        <v>Consulting Staff Associate</v>
      </c>
      <c r="BD548" t="str">
        <f>VLOOKUP($BA548,Jobcodemaster!$A:$J,2,0)</f>
        <v>General/Operations</v>
      </c>
      <c r="BE548" t="str">
        <f>VLOOKUP($BA548,Jobcodemaster!$A:$J,3,0)</f>
        <v>NB</v>
      </c>
      <c r="BF548" t="e">
        <f>VLOOKUP(AM548,#REF!,14,0)</f>
        <v>#REF!</v>
      </c>
      <c r="BG548" t="e">
        <f>VLOOKUP(AM548,#REF!,15,0)</f>
        <v>#REF!</v>
      </c>
      <c r="BH548" t="str">
        <f t="shared" si="247"/>
        <v>takahiro.harashima@oracle.com</v>
      </c>
      <c r="BI548" s="95">
        <f t="shared" si="248"/>
        <v>43556</v>
      </c>
      <c r="BJ548" t="str">
        <f t="shared" si="249"/>
        <v>NG</v>
      </c>
      <c r="BK548" t="str">
        <f t="shared" si="250"/>
        <v>JP-Tokyo-Akasaka Office</v>
      </c>
      <c r="BL548" t="str">
        <f t="shared" si="251"/>
        <v>-</v>
      </c>
      <c r="BM548" t="str">
        <f t="shared" si="252"/>
        <v>ﾊﾗｼﾏ ﾀｶﾋﾛ</v>
      </c>
      <c r="BN548" t="str">
        <f t="shared" si="253"/>
        <v>Takahiro Harashima</v>
      </c>
      <c r="BO548" s="164">
        <f t="shared" si="254"/>
        <v>0</v>
      </c>
      <c r="BP548" t="str">
        <f t="shared" si="255"/>
        <v>はらしま たかひろ</v>
      </c>
      <c r="BQ548" t="e">
        <f>VLOOKUP(AM548,#REF!,12,0)</f>
        <v>#REF!</v>
      </c>
      <c r="BS548" s="173" t="str">
        <f t="shared" si="256"/>
        <v/>
      </c>
      <c r="BT548" s="173" t="str">
        <f t="shared" si="256"/>
        <v/>
      </c>
      <c r="BU548" s="173" t="str">
        <f t="shared" si="256"/>
        <v/>
      </c>
      <c r="BV548" s="173" t="str">
        <f t="shared" si="238"/>
        <v/>
      </c>
      <c r="BW548" s="173" t="e">
        <f t="shared" si="257"/>
        <v>#REF!</v>
      </c>
      <c r="BX548" s="173" t="str">
        <f t="shared" si="258"/>
        <v/>
      </c>
      <c r="BY548" s="174" t="str">
        <f t="shared" si="259"/>
        <v/>
      </c>
      <c r="BZ548" t="str">
        <f t="shared" si="260"/>
        <v/>
      </c>
      <c r="CA548" s="214" t="str">
        <f t="shared" si="261"/>
        <v/>
      </c>
      <c r="CB548" t="str">
        <f t="shared" si="262"/>
        <v/>
      </c>
      <c r="CC548" t="e">
        <f t="shared" si="263"/>
        <v>#REF!</v>
      </c>
      <c r="CD548" t="e">
        <f t="shared" si="239"/>
        <v>#REF!</v>
      </c>
      <c r="CE548" t="str">
        <f t="shared" si="264"/>
        <v/>
      </c>
      <c r="CF548" t="str">
        <f t="shared" si="265"/>
        <v/>
      </c>
      <c r="CG548" t="str">
        <f t="shared" si="266"/>
        <v/>
      </c>
    </row>
    <row r="549" spans="1:85">
      <c r="A549" t="s">
        <v>51</v>
      </c>
      <c r="B549">
        <v>1098203</v>
      </c>
      <c r="C549" t="s">
        <v>3880</v>
      </c>
      <c r="D549" t="s">
        <v>3802</v>
      </c>
      <c r="E549" t="s">
        <v>54</v>
      </c>
      <c r="F549" t="s">
        <v>3803</v>
      </c>
      <c r="G549" t="s">
        <v>3803</v>
      </c>
      <c r="H549" t="s">
        <v>3803</v>
      </c>
      <c r="I549" t="s">
        <v>55</v>
      </c>
      <c r="J549" t="s">
        <v>3803</v>
      </c>
      <c r="K549" t="s">
        <v>3803</v>
      </c>
      <c r="L549" t="s">
        <v>3803</v>
      </c>
      <c r="M549" s="217">
        <v>506245</v>
      </c>
      <c r="N549" t="s">
        <v>219</v>
      </c>
      <c r="O549" t="s">
        <v>355</v>
      </c>
      <c r="P549" t="str">
        <f t="shared" si="240"/>
        <v>2</v>
      </c>
      <c r="Q549" s="149">
        <v>22022</v>
      </c>
      <c r="R549" t="s">
        <v>356</v>
      </c>
      <c r="S549" t="s">
        <v>357</v>
      </c>
      <c r="T549" t="s">
        <v>127</v>
      </c>
      <c r="U549" t="s">
        <v>128</v>
      </c>
      <c r="V549">
        <v>3592</v>
      </c>
      <c r="W549" t="s">
        <v>3801</v>
      </c>
      <c r="X549" t="s">
        <v>4722</v>
      </c>
      <c r="Y549" s="95">
        <v>43556</v>
      </c>
      <c r="Z549" t="s">
        <v>201</v>
      </c>
      <c r="AA549" t="s">
        <v>118</v>
      </c>
      <c r="AB549" t="s">
        <v>150</v>
      </c>
      <c r="AC549" t="s">
        <v>4723</v>
      </c>
      <c r="AD549" t="s">
        <v>3883</v>
      </c>
      <c r="AF549" t="s">
        <v>3884</v>
      </c>
      <c r="AG549" t="s">
        <v>150</v>
      </c>
      <c r="AI549" s="146" t="s">
        <v>5016</v>
      </c>
      <c r="AJ549" t="str">
        <f t="shared" si="241"/>
        <v>Active</v>
      </c>
      <c r="AK549">
        <f t="shared" si="242"/>
        <v>1098203</v>
      </c>
      <c r="AL549" t="str">
        <f t="shared" si="243"/>
        <v>桜木 奈美</v>
      </c>
      <c r="AM549" s="155" t="e">
        <f>+VLOOKUP($AK549,#REF!,3,0)</f>
        <v>#REF!</v>
      </c>
      <c r="AN549" t="e">
        <f t="shared" si="244"/>
        <v>#REF!</v>
      </c>
      <c r="AO549" s="154" t="s">
        <v>54</v>
      </c>
      <c r="AP549" t="e">
        <f>VLOOKUP(AM549,#REF!,2,0)</f>
        <v>#REF!</v>
      </c>
      <c r="AQ549" t="e">
        <f>VLOOKUP(AM549,#REF!,3,0)</f>
        <v>#REF!</v>
      </c>
      <c r="AR549" t="e">
        <f>VLOOKUP(AM549,#REF!,4,0)</f>
        <v>#REF!</v>
      </c>
      <c r="AS549" t="str">
        <f t="shared" si="267"/>
        <v>Oracle Consulting Services</v>
      </c>
      <c r="AT549" t="e">
        <f>VLOOKUP(AM549,#REF!,6,0)</f>
        <v>#REF!</v>
      </c>
      <c r="AU549" t="e">
        <f>VLOOKUP(AM549,#REF!,7,0)</f>
        <v>#REF!</v>
      </c>
      <c r="AV549" t="e">
        <f>VLOOKUP(AM549,#REF!,8,0)</f>
        <v>#REF!</v>
      </c>
      <c r="AW549" s="155">
        <v>506245</v>
      </c>
      <c r="AX549" t="str">
        <f>VLOOKUP($BA549,Jobcodemaster!$A:$J,4,0)</f>
        <v>IC1</v>
      </c>
      <c r="AY549" t="str">
        <f>VLOOKUP($BA549,Jobcodemaster!$A:$J,5,0)</f>
        <v>L2</v>
      </c>
      <c r="AZ549" t="str">
        <f t="shared" si="245"/>
        <v>2</v>
      </c>
      <c r="BA549" s="155">
        <f t="shared" si="246"/>
        <v>22022</v>
      </c>
      <c r="BB549" t="str">
        <f>VLOOKUP($BA549,Jobcodemaster!$A:$J,7,0)</f>
        <v>22022.Consulting Staff Associate - IC1</v>
      </c>
      <c r="BC549" t="str">
        <f>VLOOKUP($BA549,Jobcodemaster!$A:$J,9,0)</f>
        <v>Consulting Staff Associate</v>
      </c>
      <c r="BD549" t="str">
        <f>VLOOKUP($BA549,Jobcodemaster!$A:$J,2,0)</f>
        <v>General/Operations</v>
      </c>
      <c r="BE549" t="str">
        <f>VLOOKUP($BA549,Jobcodemaster!$A:$J,3,0)</f>
        <v>NB</v>
      </c>
      <c r="BF549" t="e">
        <f>VLOOKUP(AM549,#REF!,14,0)</f>
        <v>#REF!</v>
      </c>
      <c r="BG549" t="e">
        <f>VLOOKUP(AM549,#REF!,15,0)</f>
        <v>#REF!</v>
      </c>
      <c r="BH549" t="str">
        <f t="shared" si="247"/>
        <v>nami.sakuragi@oracle.com</v>
      </c>
      <c r="BI549" s="95">
        <f t="shared" si="248"/>
        <v>43556</v>
      </c>
      <c r="BJ549" t="str">
        <f t="shared" si="249"/>
        <v>NG</v>
      </c>
      <c r="BK549" t="str">
        <f t="shared" si="250"/>
        <v>JP-Tokyo-Akasaka Office</v>
      </c>
      <c r="BL549" t="str">
        <f t="shared" si="251"/>
        <v>-</v>
      </c>
      <c r="BM549" t="str">
        <f t="shared" si="252"/>
        <v>ｻｸﾗｷﾞ ﾅﾐ</v>
      </c>
      <c r="BN549" t="str">
        <f t="shared" si="253"/>
        <v>Nami Sakuragi</v>
      </c>
      <c r="BO549" s="164">
        <f t="shared" si="254"/>
        <v>0</v>
      </c>
      <c r="BP549" t="str">
        <f t="shared" si="255"/>
        <v>さくらぎ なみ</v>
      </c>
      <c r="BQ549" t="e">
        <f>VLOOKUP(AM549,#REF!,12,0)</f>
        <v>#REF!</v>
      </c>
      <c r="BS549" s="173" t="str">
        <f t="shared" si="256"/>
        <v/>
      </c>
      <c r="BT549" s="173" t="str">
        <f t="shared" si="256"/>
        <v/>
      </c>
      <c r="BU549" s="173" t="str">
        <f t="shared" si="256"/>
        <v/>
      </c>
      <c r="BV549" s="173" t="str">
        <f t="shared" si="238"/>
        <v/>
      </c>
      <c r="BW549" s="173" t="e">
        <f t="shared" si="257"/>
        <v>#REF!</v>
      </c>
      <c r="BX549" s="173" t="str">
        <f t="shared" si="258"/>
        <v/>
      </c>
      <c r="BY549" s="174" t="str">
        <f t="shared" si="259"/>
        <v/>
      </c>
      <c r="BZ549" t="str">
        <f t="shared" si="260"/>
        <v/>
      </c>
      <c r="CA549" s="214" t="str">
        <f t="shared" si="261"/>
        <v/>
      </c>
      <c r="CB549" t="str">
        <f t="shared" si="262"/>
        <v/>
      </c>
      <c r="CC549" t="e">
        <f t="shared" si="263"/>
        <v>#REF!</v>
      </c>
      <c r="CD549" t="e">
        <f t="shared" si="239"/>
        <v>#REF!</v>
      </c>
      <c r="CE549" t="str">
        <f t="shared" si="264"/>
        <v/>
      </c>
      <c r="CF549" t="str">
        <f t="shared" si="265"/>
        <v/>
      </c>
      <c r="CG549" t="str">
        <f t="shared" si="266"/>
        <v/>
      </c>
    </row>
    <row r="550" spans="1:85">
      <c r="A550" t="s">
        <v>51</v>
      </c>
      <c r="B550">
        <v>1098208</v>
      </c>
      <c r="C550" t="s">
        <v>3886</v>
      </c>
      <c r="D550" t="s">
        <v>3802</v>
      </c>
      <c r="E550" t="s">
        <v>54</v>
      </c>
      <c r="F550" t="s">
        <v>3803</v>
      </c>
      <c r="G550" t="s">
        <v>3803</v>
      </c>
      <c r="H550" t="s">
        <v>3803</v>
      </c>
      <c r="I550" t="s">
        <v>55</v>
      </c>
      <c r="J550" t="s">
        <v>3803</v>
      </c>
      <c r="K550" t="s">
        <v>3803</v>
      </c>
      <c r="L550" t="s">
        <v>3803</v>
      </c>
      <c r="M550" s="217">
        <v>506245</v>
      </c>
      <c r="N550" t="s">
        <v>219</v>
      </c>
      <c r="O550" t="s">
        <v>355</v>
      </c>
      <c r="P550" t="str">
        <f t="shared" si="240"/>
        <v>2</v>
      </c>
      <c r="Q550" s="149">
        <v>22022</v>
      </c>
      <c r="R550" t="s">
        <v>356</v>
      </c>
      <c r="S550" t="s">
        <v>357</v>
      </c>
      <c r="T550" t="s">
        <v>127</v>
      </c>
      <c r="U550" t="s">
        <v>128</v>
      </c>
      <c r="V550">
        <v>3592</v>
      </c>
      <c r="W550" t="s">
        <v>3801</v>
      </c>
      <c r="X550" t="s">
        <v>4724</v>
      </c>
      <c r="Y550" s="95">
        <v>43556</v>
      </c>
      <c r="Z550" t="s">
        <v>201</v>
      </c>
      <c r="AA550" t="s">
        <v>118</v>
      </c>
      <c r="AB550" t="s">
        <v>150</v>
      </c>
      <c r="AC550" t="s">
        <v>4725</v>
      </c>
      <c r="AD550" t="s">
        <v>3889</v>
      </c>
      <c r="AF550" t="s">
        <v>3890</v>
      </c>
      <c r="AG550" t="s">
        <v>150</v>
      </c>
      <c r="AI550" s="146" t="s">
        <v>5016</v>
      </c>
      <c r="AJ550" t="str">
        <f t="shared" si="241"/>
        <v>Active</v>
      </c>
      <c r="AK550">
        <f t="shared" si="242"/>
        <v>1098208</v>
      </c>
      <c r="AL550" t="str">
        <f t="shared" si="243"/>
        <v>高崎 真希</v>
      </c>
      <c r="AM550" s="155" t="e">
        <f>+VLOOKUP($AK550,#REF!,3,0)</f>
        <v>#REF!</v>
      </c>
      <c r="AN550" t="e">
        <f t="shared" si="244"/>
        <v>#REF!</v>
      </c>
      <c r="AO550" s="154" t="s">
        <v>54</v>
      </c>
      <c r="AP550" t="e">
        <f>VLOOKUP(AM550,#REF!,2,0)</f>
        <v>#REF!</v>
      </c>
      <c r="AQ550" t="e">
        <f>VLOOKUP(AM550,#REF!,3,0)</f>
        <v>#REF!</v>
      </c>
      <c r="AR550" t="e">
        <f>VLOOKUP(AM550,#REF!,4,0)</f>
        <v>#REF!</v>
      </c>
      <c r="AS550" t="str">
        <f t="shared" si="267"/>
        <v>Oracle Consulting Services</v>
      </c>
      <c r="AT550" t="e">
        <f>VLOOKUP(AM550,#REF!,6,0)</f>
        <v>#REF!</v>
      </c>
      <c r="AU550" t="e">
        <f>VLOOKUP(AM550,#REF!,7,0)</f>
        <v>#REF!</v>
      </c>
      <c r="AV550" t="e">
        <f>VLOOKUP(AM550,#REF!,8,0)</f>
        <v>#REF!</v>
      </c>
      <c r="AW550" s="155">
        <v>506245</v>
      </c>
      <c r="AX550" t="str">
        <f>VLOOKUP($BA550,Jobcodemaster!$A:$J,4,0)</f>
        <v>IC1</v>
      </c>
      <c r="AY550" t="str">
        <f>VLOOKUP($BA550,Jobcodemaster!$A:$J,5,0)</f>
        <v>L2</v>
      </c>
      <c r="AZ550" t="str">
        <f t="shared" si="245"/>
        <v>2</v>
      </c>
      <c r="BA550" s="155">
        <f t="shared" si="246"/>
        <v>22022</v>
      </c>
      <c r="BB550" t="str">
        <f>VLOOKUP($BA550,Jobcodemaster!$A:$J,7,0)</f>
        <v>22022.Consulting Staff Associate - IC1</v>
      </c>
      <c r="BC550" t="str">
        <f>VLOOKUP($BA550,Jobcodemaster!$A:$J,9,0)</f>
        <v>Consulting Staff Associate</v>
      </c>
      <c r="BD550" t="str">
        <f>VLOOKUP($BA550,Jobcodemaster!$A:$J,2,0)</f>
        <v>General/Operations</v>
      </c>
      <c r="BE550" t="str">
        <f>VLOOKUP($BA550,Jobcodemaster!$A:$J,3,0)</f>
        <v>NB</v>
      </c>
      <c r="BF550" t="e">
        <f>VLOOKUP(AM550,#REF!,14,0)</f>
        <v>#REF!</v>
      </c>
      <c r="BG550" t="e">
        <f>VLOOKUP(AM550,#REF!,15,0)</f>
        <v>#REF!</v>
      </c>
      <c r="BH550" t="str">
        <f t="shared" si="247"/>
        <v>maki.takasaki@oracle.com</v>
      </c>
      <c r="BI550" s="95">
        <f t="shared" si="248"/>
        <v>43556</v>
      </c>
      <c r="BJ550" t="str">
        <f t="shared" si="249"/>
        <v>NG</v>
      </c>
      <c r="BK550" t="str">
        <f t="shared" si="250"/>
        <v>JP-Tokyo-Akasaka Office</v>
      </c>
      <c r="BL550" t="str">
        <f t="shared" si="251"/>
        <v>-</v>
      </c>
      <c r="BM550" t="str">
        <f t="shared" si="252"/>
        <v>ﾀｶｻｷ ﾏｷ</v>
      </c>
      <c r="BN550" t="str">
        <f t="shared" si="253"/>
        <v>Maki Takasaki</v>
      </c>
      <c r="BO550" s="164">
        <f t="shared" si="254"/>
        <v>0</v>
      </c>
      <c r="BP550" t="str">
        <f t="shared" si="255"/>
        <v>たかさき まき</v>
      </c>
      <c r="BQ550" t="e">
        <f>VLOOKUP(AM550,#REF!,12,0)</f>
        <v>#REF!</v>
      </c>
      <c r="BS550" s="173" t="str">
        <f t="shared" si="256"/>
        <v/>
      </c>
      <c r="BT550" s="173" t="str">
        <f t="shared" si="256"/>
        <v/>
      </c>
      <c r="BU550" s="173" t="str">
        <f t="shared" si="256"/>
        <v/>
      </c>
      <c r="BV550" s="173" t="str">
        <f t="shared" si="238"/>
        <v/>
      </c>
      <c r="BW550" s="173" t="e">
        <f t="shared" si="257"/>
        <v>#REF!</v>
      </c>
      <c r="BX550" s="173" t="str">
        <f t="shared" si="258"/>
        <v/>
      </c>
      <c r="BY550" s="174" t="str">
        <f t="shared" si="259"/>
        <v/>
      </c>
      <c r="BZ550" t="str">
        <f t="shared" si="260"/>
        <v/>
      </c>
      <c r="CA550" s="214" t="str">
        <f t="shared" si="261"/>
        <v/>
      </c>
      <c r="CB550" t="str">
        <f t="shared" si="262"/>
        <v/>
      </c>
      <c r="CC550" t="e">
        <f t="shared" si="263"/>
        <v>#REF!</v>
      </c>
      <c r="CD550" t="e">
        <f t="shared" si="239"/>
        <v>#REF!</v>
      </c>
      <c r="CE550" t="str">
        <f t="shared" si="264"/>
        <v/>
      </c>
      <c r="CF550" t="str">
        <f t="shared" si="265"/>
        <v/>
      </c>
      <c r="CG550" t="str">
        <f t="shared" si="266"/>
        <v/>
      </c>
    </row>
    <row r="551" spans="1:85">
      <c r="A551" t="s">
        <v>51</v>
      </c>
      <c r="B551">
        <v>1098209</v>
      </c>
      <c r="C551" t="s">
        <v>3892</v>
      </c>
      <c r="D551" t="s">
        <v>3802</v>
      </c>
      <c r="E551" t="s">
        <v>54</v>
      </c>
      <c r="F551" t="s">
        <v>3803</v>
      </c>
      <c r="G551" t="s">
        <v>3803</v>
      </c>
      <c r="H551" t="s">
        <v>3803</v>
      </c>
      <c r="I551" t="s">
        <v>55</v>
      </c>
      <c r="J551" t="s">
        <v>3803</v>
      </c>
      <c r="K551" t="s">
        <v>3803</v>
      </c>
      <c r="L551" t="s">
        <v>3803</v>
      </c>
      <c r="M551" s="217">
        <v>506245</v>
      </c>
      <c r="N551" t="s">
        <v>219</v>
      </c>
      <c r="O551" t="s">
        <v>355</v>
      </c>
      <c r="P551" t="str">
        <f t="shared" si="240"/>
        <v>2</v>
      </c>
      <c r="Q551" s="149">
        <v>22022</v>
      </c>
      <c r="R551" t="s">
        <v>356</v>
      </c>
      <c r="S551" t="s">
        <v>357</v>
      </c>
      <c r="T551" t="s">
        <v>127</v>
      </c>
      <c r="U551" t="s">
        <v>128</v>
      </c>
      <c r="V551">
        <v>3592</v>
      </c>
      <c r="W551" t="s">
        <v>3801</v>
      </c>
      <c r="X551" t="s">
        <v>4726</v>
      </c>
      <c r="Y551" s="95">
        <v>43556</v>
      </c>
      <c r="Z551" t="s">
        <v>201</v>
      </c>
      <c r="AA551" t="s">
        <v>118</v>
      </c>
      <c r="AB551" t="s">
        <v>150</v>
      </c>
      <c r="AC551" t="s">
        <v>4727</v>
      </c>
      <c r="AD551" t="s">
        <v>3896</v>
      </c>
      <c r="AF551" t="s">
        <v>3897</v>
      </c>
      <c r="AG551" t="s">
        <v>150</v>
      </c>
      <c r="AI551" s="146" t="s">
        <v>5016</v>
      </c>
      <c r="AJ551" t="str">
        <f t="shared" si="241"/>
        <v>Active</v>
      </c>
      <c r="AK551">
        <f t="shared" si="242"/>
        <v>1098209</v>
      </c>
      <c r="AL551" t="str">
        <f t="shared" si="243"/>
        <v>戸塚 千裕</v>
      </c>
      <c r="AM551" s="155" t="e">
        <f>+VLOOKUP($AK551,#REF!,3,0)</f>
        <v>#REF!</v>
      </c>
      <c r="AN551" t="e">
        <f t="shared" si="244"/>
        <v>#REF!</v>
      </c>
      <c r="AO551" s="154" t="s">
        <v>54</v>
      </c>
      <c r="AP551" t="e">
        <f>VLOOKUP(AM551,#REF!,2,0)</f>
        <v>#REF!</v>
      </c>
      <c r="AQ551" t="e">
        <f>VLOOKUP(AM551,#REF!,3,0)</f>
        <v>#REF!</v>
      </c>
      <c r="AR551" t="e">
        <f>VLOOKUP(AM551,#REF!,4,0)</f>
        <v>#REF!</v>
      </c>
      <c r="AS551" t="str">
        <f t="shared" si="267"/>
        <v>Oracle Consulting Services</v>
      </c>
      <c r="AT551" t="e">
        <f>VLOOKUP(AM551,#REF!,6,0)</f>
        <v>#REF!</v>
      </c>
      <c r="AU551" t="e">
        <f>VLOOKUP(AM551,#REF!,7,0)</f>
        <v>#REF!</v>
      </c>
      <c r="AV551" t="e">
        <f>VLOOKUP(AM551,#REF!,8,0)</f>
        <v>#REF!</v>
      </c>
      <c r="AW551" s="155">
        <v>506245</v>
      </c>
      <c r="AX551" t="str">
        <f>VLOOKUP($BA551,Jobcodemaster!$A:$J,4,0)</f>
        <v>IC1</v>
      </c>
      <c r="AY551" t="str">
        <f>VLOOKUP($BA551,Jobcodemaster!$A:$J,5,0)</f>
        <v>L2</v>
      </c>
      <c r="AZ551" t="str">
        <f t="shared" si="245"/>
        <v>2</v>
      </c>
      <c r="BA551" s="155">
        <f t="shared" si="246"/>
        <v>22022</v>
      </c>
      <c r="BB551" t="str">
        <f>VLOOKUP($BA551,Jobcodemaster!$A:$J,7,0)</f>
        <v>22022.Consulting Staff Associate - IC1</v>
      </c>
      <c r="BC551" t="str">
        <f>VLOOKUP($BA551,Jobcodemaster!$A:$J,9,0)</f>
        <v>Consulting Staff Associate</v>
      </c>
      <c r="BD551" t="str">
        <f>VLOOKUP($BA551,Jobcodemaster!$A:$J,2,0)</f>
        <v>General/Operations</v>
      </c>
      <c r="BE551" t="str">
        <f>VLOOKUP($BA551,Jobcodemaster!$A:$J,3,0)</f>
        <v>NB</v>
      </c>
      <c r="BF551" t="e">
        <f>VLOOKUP(AM551,#REF!,14,0)</f>
        <v>#REF!</v>
      </c>
      <c r="BG551" t="e">
        <f>VLOOKUP(AM551,#REF!,15,0)</f>
        <v>#REF!</v>
      </c>
      <c r="BH551" t="str">
        <f t="shared" si="247"/>
        <v>chihiro.totsuka@oracle.com</v>
      </c>
      <c r="BI551" s="95">
        <f t="shared" si="248"/>
        <v>43556</v>
      </c>
      <c r="BJ551" t="str">
        <f t="shared" si="249"/>
        <v>NG</v>
      </c>
      <c r="BK551" t="str">
        <f t="shared" si="250"/>
        <v>JP-Tokyo-Akasaka Office</v>
      </c>
      <c r="BL551" t="str">
        <f t="shared" si="251"/>
        <v>-</v>
      </c>
      <c r="BM551" t="str">
        <f t="shared" si="252"/>
        <v>ﾄﾂｶ ﾁﾋﾛ</v>
      </c>
      <c r="BN551" t="str">
        <f t="shared" si="253"/>
        <v>Chihiro Totsuka</v>
      </c>
      <c r="BO551" s="164">
        <f t="shared" si="254"/>
        <v>0</v>
      </c>
      <c r="BP551" t="str">
        <f t="shared" si="255"/>
        <v>とつか ちひろ</v>
      </c>
      <c r="BQ551" t="e">
        <f>VLOOKUP(AM551,#REF!,12,0)</f>
        <v>#REF!</v>
      </c>
      <c r="BS551" s="173" t="str">
        <f t="shared" si="256"/>
        <v/>
      </c>
      <c r="BT551" s="173" t="str">
        <f t="shared" si="256"/>
        <v/>
      </c>
      <c r="BU551" s="173" t="str">
        <f t="shared" si="256"/>
        <v/>
      </c>
      <c r="BV551" s="173" t="str">
        <f t="shared" si="238"/>
        <v/>
      </c>
      <c r="BW551" s="173" t="e">
        <f t="shared" si="257"/>
        <v>#REF!</v>
      </c>
      <c r="BX551" s="173" t="str">
        <f t="shared" si="258"/>
        <v/>
      </c>
      <c r="BY551" s="174" t="str">
        <f t="shared" si="259"/>
        <v/>
      </c>
      <c r="BZ551" t="str">
        <f t="shared" si="260"/>
        <v/>
      </c>
      <c r="CA551" s="214" t="str">
        <f t="shared" si="261"/>
        <v/>
      </c>
      <c r="CB551" t="str">
        <f t="shared" si="262"/>
        <v/>
      </c>
      <c r="CC551" t="e">
        <f t="shared" si="263"/>
        <v>#REF!</v>
      </c>
      <c r="CD551" t="e">
        <f t="shared" si="239"/>
        <v>#REF!</v>
      </c>
      <c r="CE551" t="str">
        <f t="shared" si="264"/>
        <v/>
      </c>
      <c r="CF551" t="str">
        <f t="shared" si="265"/>
        <v/>
      </c>
      <c r="CG551" t="str">
        <f t="shared" si="266"/>
        <v/>
      </c>
    </row>
    <row r="552" spans="1:85">
      <c r="A552" t="s">
        <v>51</v>
      </c>
      <c r="B552">
        <v>1098210</v>
      </c>
      <c r="C552" t="s">
        <v>3899</v>
      </c>
      <c r="D552" t="s">
        <v>3802</v>
      </c>
      <c r="E552" t="s">
        <v>54</v>
      </c>
      <c r="F552" t="s">
        <v>3803</v>
      </c>
      <c r="G552" t="s">
        <v>3803</v>
      </c>
      <c r="H552" t="s">
        <v>3803</v>
      </c>
      <c r="I552" t="s">
        <v>55</v>
      </c>
      <c r="J552" t="s">
        <v>3803</v>
      </c>
      <c r="K552" t="s">
        <v>3803</v>
      </c>
      <c r="L552" t="s">
        <v>3803</v>
      </c>
      <c r="M552" s="217">
        <v>506245</v>
      </c>
      <c r="N552" t="s">
        <v>219</v>
      </c>
      <c r="O552" t="s">
        <v>355</v>
      </c>
      <c r="P552" t="str">
        <f t="shared" si="240"/>
        <v>2</v>
      </c>
      <c r="Q552" s="149">
        <v>22022</v>
      </c>
      <c r="R552" t="s">
        <v>356</v>
      </c>
      <c r="S552" t="s">
        <v>357</v>
      </c>
      <c r="T552" t="s">
        <v>127</v>
      </c>
      <c r="U552" t="s">
        <v>128</v>
      </c>
      <c r="V552">
        <v>3592</v>
      </c>
      <c r="W552" t="s">
        <v>3801</v>
      </c>
      <c r="X552" t="s">
        <v>4728</v>
      </c>
      <c r="Y552" s="95">
        <v>43556</v>
      </c>
      <c r="Z552" t="s">
        <v>201</v>
      </c>
      <c r="AA552" t="s">
        <v>118</v>
      </c>
      <c r="AB552" t="s">
        <v>150</v>
      </c>
      <c r="AC552" t="s">
        <v>4729</v>
      </c>
      <c r="AD552" t="s">
        <v>3902</v>
      </c>
      <c r="AF552" t="s">
        <v>3903</v>
      </c>
      <c r="AG552" t="s">
        <v>150</v>
      </c>
      <c r="AI552" s="146" t="s">
        <v>5016</v>
      </c>
      <c r="AJ552" t="str">
        <f t="shared" si="241"/>
        <v>Active</v>
      </c>
      <c r="AK552">
        <f t="shared" si="242"/>
        <v>1098210</v>
      </c>
      <c r="AL552" t="str">
        <f t="shared" si="243"/>
        <v>久保 蔵人</v>
      </c>
      <c r="AM552" s="155" t="e">
        <f>+VLOOKUP($AK552,#REF!,3,0)</f>
        <v>#REF!</v>
      </c>
      <c r="AN552" t="e">
        <f t="shared" si="244"/>
        <v>#REF!</v>
      </c>
      <c r="AO552" s="154" t="s">
        <v>54</v>
      </c>
      <c r="AP552" t="e">
        <f>VLOOKUP(AM552,#REF!,2,0)</f>
        <v>#REF!</v>
      </c>
      <c r="AQ552" t="e">
        <f>VLOOKUP(AM552,#REF!,3,0)</f>
        <v>#REF!</v>
      </c>
      <c r="AR552" t="e">
        <f>VLOOKUP(AM552,#REF!,4,0)</f>
        <v>#REF!</v>
      </c>
      <c r="AS552" t="str">
        <f t="shared" si="267"/>
        <v>Oracle Consulting Services</v>
      </c>
      <c r="AT552" t="e">
        <f>VLOOKUP(AM552,#REF!,6,0)</f>
        <v>#REF!</v>
      </c>
      <c r="AU552" t="e">
        <f>VLOOKUP(AM552,#REF!,7,0)</f>
        <v>#REF!</v>
      </c>
      <c r="AV552" t="e">
        <f>VLOOKUP(AM552,#REF!,8,0)</f>
        <v>#REF!</v>
      </c>
      <c r="AW552" s="155">
        <v>506245</v>
      </c>
      <c r="AX552" t="str">
        <f>VLOOKUP($BA552,Jobcodemaster!$A:$J,4,0)</f>
        <v>IC1</v>
      </c>
      <c r="AY552" t="str">
        <f>VLOOKUP($BA552,Jobcodemaster!$A:$J,5,0)</f>
        <v>L2</v>
      </c>
      <c r="AZ552" t="str">
        <f t="shared" si="245"/>
        <v>2</v>
      </c>
      <c r="BA552" s="155">
        <f t="shared" si="246"/>
        <v>22022</v>
      </c>
      <c r="BB552" t="str">
        <f>VLOOKUP($BA552,Jobcodemaster!$A:$J,7,0)</f>
        <v>22022.Consulting Staff Associate - IC1</v>
      </c>
      <c r="BC552" t="str">
        <f>VLOOKUP($BA552,Jobcodemaster!$A:$J,9,0)</f>
        <v>Consulting Staff Associate</v>
      </c>
      <c r="BD552" t="str">
        <f>VLOOKUP($BA552,Jobcodemaster!$A:$J,2,0)</f>
        <v>General/Operations</v>
      </c>
      <c r="BE552" t="str">
        <f>VLOOKUP($BA552,Jobcodemaster!$A:$J,3,0)</f>
        <v>NB</v>
      </c>
      <c r="BF552" t="e">
        <f>VLOOKUP(AM552,#REF!,14,0)</f>
        <v>#REF!</v>
      </c>
      <c r="BG552" t="e">
        <f>VLOOKUP(AM552,#REF!,15,0)</f>
        <v>#REF!</v>
      </c>
      <c r="BH552" t="str">
        <f t="shared" si="247"/>
        <v>kurando.kubo@oracle.com</v>
      </c>
      <c r="BI552" s="95">
        <f t="shared" si="248"/>
        <v>43556</v>
      </c>
      <c r="BJ552" t="str">
        <f t="shared" si="249"/>
        <v>NG</v>
      </c>
      <c r="BK552" t="str">
        <f t="shared" si="250"/>
        <v>JP-Tokyo-Akasaka Office</v>
      </c>
      <c r="BL552" t="str">
        <f t="shared" si="251"/>
        <v>-</v>
      </c>
      <c r="BM552" t="str">
        <f t="shared" si="252"/>
        <v>ｸﾎﾞ ｸﾗﾝﾄﾞ</v>
      </c>
      <c r="BN552" t="str">
        <f t="shared" si="253"/>
        <v>Kurando Kaspar Kubo</v>
      </c>
      <c r="BO552" s="164">
        <f t="shared" si="254"/>
        <v>0</v>
      </c>
      <c r="BP552" t="str">
        <f t="shared" si="255"/>
        <v>くぼ くらんど</v>
      </c>
      <c r="BQ552" t="e">
        <f>VLOOKUP(AM552,#REF!,12,0)</f>
        <v>#REF!</v>
      </c>
      <c r="BS552" s="173" t="str">
        <f t="shared" si="256"/>
        <v/>
      </c>
      <c r="BT552" s="173" t="str">
        <f t="shared" si="256"/>
        <v/>
      </c>
      <c r="BU552" s="173" t="str">
        <f t="shared" si="256"/>
        <v/>
      </c>
      <c r="BV552" s="173" t="str">
        <f t="shared" si="238"/>
        <v/>
      </c>
      <c r="BW552" s="173" t="e">
        <f t="shared" si="257"/>
        <v>#REF!</v>
      </c>
      <c r="BX552" s="173" t="str">
        <f t="shared" si="258"/>
        <v/>
      </c>
      <c r="BY552" s="174" t="str">
        <f t="shared" si="259"/>
        <v/>
      </c>
      <c r="BZ552" t="str">
        <f t="shared" si="260"/>
        <v/>
      </c>
      <c r="CA552" s="214" t="str">
        <f t="shared" si="261"/>
        <v/>
      </c>
      <c r="CB552" t="str">
        <f t="shared" si="262"/>
        <v/>
      </c>
      <c r="CC552" t="e">
        <f t="shared" si="263"/>
        <v>#REF!</v>
      </c>
      <c r="CD552" t="e">
        <f t="shared" si="239"/>
        <v>#REF!</v>
      </c>
      <c r="CE552" t="str">
        <f t="shared" si="264"/>
        <v/>
      </c>
      <c r="CF552" t="str">
        <f t="shared" si="265"/>
        <v/>
      </c>
      <c r="CG552" t="str">
        <f t="shared" si="266"/>
        <v/>
      </c>
    </row>
    <row r="553" spans="1:85">
      <c r="A553" t="s">
        <v>51</v>
      </c>
      <c r="B553">
        <v>1098212</v>
      </c>
      <c r="C553" t="s">
        <v>3905</v>
      </c>
      <c r="D553" t="s">
        <v>3802</v>
      </c>
      <c r="E553" t="s">
        <v>54</v>
      </c>
      <c r="F553" t="s">
        <v>3803</v>
      </c>
      <c r="G553" t="s">
        <v>3803</v>
      </c>
      <c r="H553" t="s">
        <v>3803</v>
      </c>
      <c r="I553" t="s">
        <v>55</v>
      </c>
      <c r="J553" t="s">
        <v>3803</v>
      </c>
      <c r="K553" t="s">
        <v>3803</v>
      </c>
      <c r="L553" t="s">
        <v>3803</v>
      </c>
      <c r="M553" s="217">
        <v>506245</v>
      </c>
      <c r="N553" t="s">
        <v>219</v>
      </c>
      <c r="O553" t="s">
        <v>355</v>
      </c>
      <c r="P553" t="str">
        <f t="shared" si="240"/>
        <v>2</v>
      </c>
      <c r="Q553" s="149">
        <v>22022</v>
      </c>
      <c r="R553" t="s">
        <v>356</v>
      </c>
      <c r="S553" t="s">
        <v>357</v>
      </c>
      <c r="T553" t="s">
        <v>127</v>
      </c>
      <c r="U553" t="s">
        <v>128</v>
      </c>
      <c r="V553">
        <v>3592</v>
      </c>
      <c r="W553" t="s">
        <v>3801</v>
      </c>
      <c r="X553" t="s">
        <v>4730</v>
      </c>
      <c r="Y553" s="95">
        <v>43556</v>
      </c>
      <c r="Z553" t="s">
        <v>201</v>
      </c>
      <c r="AA553" t="s">
        <v>118</v>
      </c>
      <c r="AB553" t="s">
        <v>150</v>
      </c>
      <c r="AC553" t="s">
        <v>4731</v>
      </c>
      <c r="AD553" t="s">
        <v>3908</v>
      </c>
      <c r="AF553" t="s">
        <v>3909</v>
      </c>
      <c r="AG553" t="s">
        <v>150</v>
      </c>
      <c r="AI553" s="146" t="s">
        <v>5016</v>
      </c>
      <c r="AJ553" t="str">
        <f t="shared" si="241"/>
        <v>Active</v>
      </c>
      <c r="AK553">
        <f t="shared" si="242"/>
        <v>1098212</v>
      </c>
      <c r="AL553" t="str">
        <f t="shared" si="243"/>
        <v>赤澤 翔太</v>
      </c>
      <c r="AM553" s="155" t="e">
        <f>+VLOOKUP($AK553,#REF!,3,0)</f>
        <v>#REF!</v>
      </c>
      <c r="AN553" t="e">
        <f t="shared" si="244"/>
        <v>#REF!</v>
      </c>
      <c r="AO553" s="154" t="s">
        <v>54</v>
      </c>
      <c r="AP553" t="e">
        <f>VLOOKUP(AM553,#REF!,2,0)</f>
        <v>#REF!</v>
      </c>
      <c r="AQ553" t="e">
        <f>VLOOKUP(AM553,#REF!,3,0)</f>
        <v>#REF!</v>
      </c>
      <c r="AR553" t="e">
        <f>VLOOKUP(AM553,#REF!,4,0)</f>
        <v>#REF!</v>
      </c>
      <c r="AS553" t="str">
        <f t="shared" si="267"/>
        <v>Oracle Consulting Services</v>
      </c>
      <c r="AT553" t="e">
        <f>VLOOKUP(AM553,#REF!,6,0)</f>
        <v>#REF!</v>
      </c>
      <c r="AU553" t="e">
        <f>VLOOKUP(AM553,#REF!,7,0)</f>
        <v>#REF!</v>
      </c>
      <c r="AV553" t="e">
        <f>VLOOKUP(AM553,#REF!,8,0)</f>
        <v>#REF!</v>
      </c>
      <c r="AW553" s="155">
        <v>506245</v>
      </c>
      <c r="AX553" t="str">
        <f>VLOOKUP($BA553,Jobcodemaster!$A:$J,4,0)</f>
        <v>IC1</v>
      </c>
      <c r="AY553" t="str">
        <f>VLOOKUP($BA553,Jobcodemaster!$A:$J,5,0)</f>
        <v>L2</v>
      </c>
      <c r="AZ553" t="str">
        <f t="shared" si="245"/>
        <v>2</v>
      </c>
      <c r="BA553" s="155">
        <f t="shared" si="246"/>
        <v>22022</v>
      </c>
      <c r="BB553" t="str">
        <f>VLOOKUP($BA553,Jobcodemaster!$A:$J,7,0)</f>
        <v>22022.Consulting Staff Associate - IC1</v>
      </c>
      <c r="BC553" t="str">
        <f>VLOOKUP($BA553,Jobcodemaster!$A:$J,9,0)</f>
        <v>Consulting Staff Associate</v>
      </c>
      <c r="BD553" t="str">
        <f>VLOOKUP($BA553,Jobcodemaster!$A:$J,2,0)</f>
        <v>General/Operations</v>
      </c>
      <c r="BE553" t="str">
        <f>VLOOKUP($BA553,Jobcodemaster!$A:$J,3,0)</f>
        <v>NB</v>
      </c>
      <c r="BF553" t="e">
        <f>VLOOKUP(AM553,#REF!,14,0)</f>
        <v>#REF!</v>
      </c>
      <c r="BG553" t="e">
        <f>VLOOKUP(AM553,#REF!,15,0)</f>
        <v>#REF!</v>
      </c>
      <c r="BH553" t="str">
        <f t="shared" si="247"/>
        <v>shota.akazawa@oracle.com</v>
      </c>
      <c r="BI553" s="95">
        <f t="shared" si="248"/>
        <v>43556</v>
      </c>
      <c r="BJ553" t="str">
        <f t="shared" si="249"/>
        <v>NG</v>
      </c>
      <c r="BK553" t="str">
        <f t="shared" si="250"/>
        <v>JP-Tokyo-Akasaka Office</v>
      </c>
      <c r="BL553" t="str">
        <f t="shared" si="251"/>
        <v>-</v>
      </c>
      <c r="BM553" t="str">
        <f t="shared" si="252"/>
        <v>ｱｶｻﾞﾜ ｼｮｳﾀ</v>
      </c>
      <c r="BN553" t="str">
        <f t="shared" si="253"/>
        <v>Shota Akazawa</v>
      </c>
      <c r="BO553" s="164">
        <f t="shared" si="254"/>
        <v>0</v>
      </c>
      <c r="BP553" t="str">
        <f t="shared" si="255"/>
        <v>あかざわ しょうた</v>
      </c>
      <c r="BQ553" t="e">
        <f>VLOOKUP(AM553,#REF!,12,0)</f>
        <v>#REF!</v>
      </c>
      <c r="BS553" s="173" t="str">
        <f t="shared" si="256"/>
        <v/>
      </c>
      <c r="BT553" s="173" t="str">
        <f t="shared" si="256"/>
        <v/>
      </c>
      <c r="BU553" s="173" t="str">
        <f t="shared" si="256"/>
        <v/>
      </c>
      <c r="BV553" s="173" t="str">
        <f t="shared" si="238"/>
        <v/>
      </c>
      <c r="BW553" s="173" t="e">
        <f t="shared" si="257"/>
        <v>#REF!</v>
      </c>
      <c r="BX553" s="173" t="str">
        <f t="shared" si="258"/>
        <v/>
      </c>
      <c r="BY553" s="174" t="str">
        <f t="shared" si="259"/>
        <v/>
      </c>
      <c r="BZ553" t="str">
        <f t="shared" si="260"/>
        <v/>
      </c>
      <c r="CA553" s="214" t="str">
        <f t="shared" si="261"/>
        <v/>
      </c>
      <c r="CB553" t="str">
        <f t="shared" si="262"/>
        <v/>
      </c>
      <c r="CC553" t="e">
        <f t="shared" si="263"/>
        <v>#REF!</v>
      </c>
      <c r="CD553" t="e">
        <f t="shared" si="239"/>
        <v>#REF!</v>
      </c>
      <c r="CE553" t="str">
        <f t="shared" si="264"/>
        <v/>
      </c>
      <c r="CF553" t="str">
        <f t="shared" si="265"/>
        <v/>
      </c>
      <c r="CG553" t="str">
        <f t="shared" si="266"/>
        <v/>
      </c>
    </row>
    <row r="554" spans="1:85">
      <c r="A554" t="s">
        <v>51</v>
      </c>
      <c r="B554">
        <v>1098215</v>
      </c>
      <c r="C554" t="s">
        <v>3911</v>
      </c>
      <c r="D554" t="s">
        <v>3802</v>
      </c>
      <c r="E554" t="s">
        <v>54</v>
      </c>
      <c r="F554" t="s">
        <v>3803</v>
      </c>
      <c r="G554" t="s">
        <v>3803</v>
      </c>
      <c r="H554" t="s">
        <v>3803</v>
      </c>
      <c r="I554" t="s">
        <v>55</v>
      </c>
      <c r="J554" t="s">
        <v>3803</v>
      </c>
      <c r="K554" t="s">
        <v>3803</v>
      </c>
      <c r="L554" t="s">
        <v>3803</v>
      </c>
      <c r="M554" s="217">
        <v>506245</v>
      </c>
      <c r="N554" t="s">
        <v>219</v>
      </c>
      <c r="O554" t="s">
        <v>355</v>
      </c>
      <c r="P554" t="str">
        <f t="shared" si="240"/>
        <v>2</v>
      </c>
      <c r="Q554" s="149">
        <v>22022</v>
      </c>
      <c r="R554" t="s">
        <v>356</v>
      </c>
      <c r="S554" t="s">
        <v>357</v>
      </c>
      <c r="T554" t="s">
        <v>127</v>
      </c>
      <c r="U554" t="s">
        <v>128</v>
      </c>
      <c r="V554">
        <v>3592</v>
      </c>
      <c r="W554" t="s">
        <v>3801</v>
      </c>
      <c r="X554" t="s">
        <v>4732</v>
      </c>
      <c r="Y554" s="95">
        <v>43556</v>
      </c>
      <c r="Z554" t="s">
        <v>201</v>
      </c>
      <c r="AA554" t="s">
        <v>118</v>
      </c>
      <c r="AB554" t="s">
        <v>150</v>
      </c>
      <c r="AC554" t="s">
        <v>4733</v>
      </c>
      <c r="AD554" t="s">
        <v>3914</v>
      </c>
      <c r="AF554" t="s">
        <v>3915</v>
      </c>
      <c r="AG554" t="s">
        <v>150</v>
      </c>
      <c r="AI554" s="146" t="s">
        <v>5016</v>
      </c>
      <c r="AJ554" t="str">
        <f t="shared" si="241"/>
        <v>Active</v>
      </c>
      <c r="AK554">
        <f t="shared" si="242"/>
        <v>1098215</v>
      </c>
      <c r="AL554" t="str">
        <f t="shared" si="243"/>
        <v>芹沢 奈々</v>
      </c>
      <c r="AM554" s="155" t="e">
        <f>+VLOOKUP($AK554,#REF!,3,0)</f>
        <v>#REF!</v>
      </c>
      <c r="AN554" t="e">
        <f t="shared" si="244"/>
        <v>#REF!</v>
      </c>
      <c r="AO554" s="154" t="s">
        <v>54</v>
      </c>
      <c r="AP554" t="e">
        <f>VLOOKUP(AM554,#REF!,2,0)</f>
        <v>#REF!</v>
      </c>
      <c r="AQ554" t="e">
        <f>VLOOKUP(AM554,#REF!,3,0)</f>
        <v>#REF!</v>
      </c>
      <c r="AR554" t="e">
        <f>VLOOKUP(AM554,#REF!,4,0)</f>
        <v>#REF!</v>
      </c>
      <c r="AS554" t="str">
        <f t="shared" si="267"/>
        <v>Oracle Consulting Services</v>
      </c>
      <c r="AT554" t="e">
        <f>VLOOKUP(AM554,#REF!,6,0)</f>
        <v>#REF!</v>
      </c>
      <c r="AU554" t="e">
        <f>VLOOKUP(AM554,#REF!,7,0)</f>
        <v>#REF!</v>
      </c>
      <c r="AV554" t="e">
        <f>VLOOKUP(AM554,#REF!,8,0)</f>
        <v>#REF!</v>
      </c>
      <c r="AW554" s="155">
        <v>506245</v>
      </c>
      <c r="AX554" t="str">
        <f>VLOOKUP($BA554,Jobcodemaster!$A:$J,4,0)</f>
        <v>IC1</v>
      </c>
      <c r="AY554" t="str">
        <f>VLOOKUP($BA554,Jobcodemaster!$A:$J,5,0)</f>
        <v>L2</v>
      </c>
      <c r="AZ554" t="str">
        <f t="shared" si="245"/>
        <v>2</v>
      </c>
      <c r="BA554" s="155">
        <f t="shared" si="246"/>
        <v>22022</v>
      </c>
      <c r="BB554" t="str">
        <f>VLOOKUP($BA554,Jobcodemaster!$A:$J,7,0)</f>
        <v>22022.Consulting Staff Associate - IC1</v>
      </c>
      <c r="BC554" t="str">
        <f>VLOOKUP($BA554,Jobcodemaster!$A:$J,9,0)</f>
        <v>Consulting Staff Associate</v>
      </c>
      <c r="BD554" t="str">
        <f>VLOOKUP($BA554,Jobcodemaster!$A:$J,2,0)</f>
        <v>General/Operations</v>
      </c>
      <c r="BE554" t="str">
        <f>VLOOKUP($BA554,Jobcodemaster!$A:$J,3,0)</f>
        <v>NB</v>
      </c>
      <c r="BF554" t="e">
        <f>VLOOKUP(AM554,#REF!,14,0)</f>
        <v>#REF!</v>
      </c>
      <c r="BG554" t="e">
        <f>VLOOKUP(AM554,#REF!,15,0)</f>
        <v>#REF!</v>
      </c>
      <c r="BH554" t="str">
        <f t="shared" si="247"/>
        <v>nana.serizawa@oracle.com</v>
      </c>
      <c r="BI554" s="95">
        <f t="shared" si="248"/>
        <v>43556</v>
      </c>
      <c r="BJ554" t="str">
        <f t="shared" si="249"/>
        <v>NG</v>
      </c>
      <c r="BK554" t="str">
        <f t="shared" si="250"/>
        <v>JP-Tokyo-Akasaka Office</v>
      </c>
      <c r="BL554" t="str">
        <f t="shared" si="251"/>
        <v>-</v>
      </c>
      <c r="BM554" t="str">
        <f t="shared" si="252"/>
        <v>ｾﾘｻﾞﾜ ﾅﾅ</v>
      </c>
      <c r="BN554" t="str">
        <f t="shared" si="253"/>
        <v>Nana Serizawa</v>
      </c>
      <c r="BO554" s="164">
        <f t="shared" si="254"/>
        <v>0</v>
      </c>
      <c r="BP554" t="str">
        <f t="shared" si="255"/>
        <v>せりざわ なな</v>
      </c>
      <c r="BQ554" t="e">
        <f>VLOOKUP(AM554,#REF!,12,0)</f>
        <v>#REF!</v>
      </c>
      <c r="BS554" s="173" t="str">
        <f t="shared" si="256"/>
        <v/>
      </c>
      <c r="BT554" s="173" t="str">
        <f t="shared" si="256"/>
        <v/>
      </c>
      <c r="BU554" s="173" t="str">
        <f t="shared" si="256"/>
        <v/>
      </c>
      <c r="BV554" s="173" t="str">
        <f t="shared" si="238"/>
        <v/>
      </c>
      <c r="BW554" s="173" t="e">
        <f t="shared" si="257"/>
        <v>#REF!</v>
      </c>
      <c r="BX554" s="173" t="str">
        <f t="shared" si="258"/>
        <v/>
      </c>
      <c r="BY554" s="174" t="str">
        <f t="shared" si="259"/>
        <v/>
      </c>
      <c r="BZ554" t="str">
        <f t="shared" si="260"/>
        <v/>
      </c>
      <c r="CA554" s="214" t="str">
        <f t="shared" si="261"/>
        <v/>
      </c>
      <c r="CB554" t="str">
        <f t="shared" si="262"/>
        <v/>
      </c>
      <c r="CC554" t="e">
        <f t="shared" si="263"/>
        <v>#REF!</v>
      </c>
      <c r="CD554" t="e">
        <f t="shared" si="239"/>
        <v>#REF!</v>
      </c>
      <c r="CE554" t="str">
        <f t="shared" si="264"/>
        <v/>
      </c>
      <c r="CF554" t="str">
        <f t="shared" si="265"/>
        <v/>
      </c>
      <c r="CG554" t="str">
        <f t="shared" si="266"/>
        <v/>
      </c>
    </row>
    <row r="555" spans="1:85">
      <c r="A555" t="s">
        <v>51</v>
      </c>
      <c r="B555">
        <v>1098216</v>
      </c>
      <c r="C555" t="s">
        <v>3917</v>
      </c>
      <c r="D555" t="s">
        <v>3802</v>
      </c>
      <c r="E555" t="s">
        <v>54</v>
      </c>
      <c r="F555" t="s">
        <v>3803</v>
      </c>
      <c r="G555" t="s">
        <v>3803</v>
      </c>
      <c r="H555" t="s">
        <v>3803</v>
      </c>
      <c r="I555" t="s">
        <v>55</v>
      </c>
      <c r="J555" t="s">
        <v>3803</v>
      </c>
      <c r="K555" t="s">
        <v>3803</v>
      </c>
      <c r="L555" t="s">
        <v>3803</v>
      </c>
      <c r="M555" s="217">
        <v>506245</v>
      </c>
      <c r="N555" t="s">
        <v>219</v>
      </c>
      <c r="O555" t="s">
        <v>355</v>
      </c>
      <c r="P555" t="str">
        <f t="shared" si="240"/>
        <v>2</v>
      </c>
      <c r="Q555" s="149">
        <v>22022</v>
      </c>
      <c r="R555" t="s">
        <v>356</v>
      </c>
      <c r="S555" t="s">
        <v>357</v>
      </c>
      <c r="T555" t="s">
        <v>127</v>
      </c>
      <c r="U555" t="s">
        <v>128</v>
      </c>
      <c r="V555">
        <v>3592</v>
      </c>
      <c r="W555" t="s">
        <v>3801</v>
      </c>
      <c r="X555" t="s">
        <v>4734</v>
      </c>
      <c r="Y555" s="95">
        <v>43556</v>
      </c>
      <c r="Z555" t="s">
        <v>201</v>
      </c>
      <c r="AA555" t="s">
        <v>118</v>
      </c>
      <c r="AB555" t="s">
        <v>150</v>
      </c>
      <c r="AC555" t="s">
        <v>4735</v>
      </c>
      <c r="AD555" t="s">
        <v>3920</v>
      </c>
      <c r="AF555" t="s">
        <v>3921</v>
      </c>
      <c r="AG555" t="s">
        <v>150</v>
      </c>
      <c r="AI555" s="146" t="s">
        <v>5016</v>
      </c>
      <c r="AJ555" t="str">
        <f t="shared" si="241"/>
        <v>Active</v>
      </c>
      <c r="AK555">
        <f t="shared" si="242"/>
        <v>1098216</v>
      </c>
      <c r="AL555" t="str">
        <f t="shared" si="243"/>
        <v>小松 楽</v>
      </c>
      <c r="AM555" s="155" t="e">
        <f>+VLOOKUP($AK555,#REF!,3,0)</f>
        <v>#REF!</v>
      </c>
      <c r="AN555" t="e">
        <f t="shared" si="244"/>
        <v>#REF!</v>
      </c>
      <c r="AO555" s="154" t="s">
        <v>54</v>
      </c>
      <c r="AP555" t="e">
        <f>VLOOKUP(AM555,#REF!,2,0)</f>
        <v>#REF!</v>
      </c>
      <c r="AQ555" t="e">
        <f>VLOOKUP(AM555,#REF!,3,0)</f>
        <v>#REF!</v>
      </c>
      <c r="AR555" t="e">
        <f>VLOOKUP(AM555,#REF!,4,0)</f>
        <v>#REF!</v>
      </c>
      <c r="AS555" t="str">
        <f t="shared" si="267"/>
        <v>Oracle Consulting Services</v>
      </c>
      <c r="AT555" t="e">
        <f>VLOOKUP(AM555,#REF!,6,0)</f>
        <v>#REF!</v>
      </c>
      <c r="AU555" t="e">
        <f>VLOOKUP(AM555,#REF!,7,0)</f>
        <v>#REF!</v>
      </c>
      <c r="AV555" t="e">
        <f>VLOOKUP(AM555,#REF!,8,0)</f>
        <v>#REF!</v>
      </c>
      <c r="AW555" s="155">
        <v>506245</v>
      </c>
      <c r="AX555" t="str">
        <f>VLOOKUP($BA555,Jobcodemaster!$A:$J,4,0)</f>
        <v>IC1</v>
      </c>
      <c r="AY555" t="str">
        <f>VLOOKUP($BA555,Jobcodemaster!$A:$J,5,0)</f>
        <v>L2</v>
      </c>
      <c r="AZ555" t="str">
        <f t="shared" si="245"/>
        <v>2</v>
      </c>
      <c r="BA555" s="155">
        <f t="shared" si="246"/>
        <v>22022</v>
      </c>
      <c r="BB555" t="str">
        <f>VLOOKUP($BA555,Jobcodemaster!$A:$J,7,0)</f>
        <v>22022.Consulting Staff Associate - IC1</v>
      </c>
      <c r="BC555" t="str">
        <f>VLOOKUP($BA555,Jobcodemaster!$A:$J,9,0)</f>
        <v>Consulting Staff Associate</v>
      </c>
      <c r="BD555" t="str">
        <f>VLOOKUP($BA555,Jobcodemaster!$A:$J,2,0)</f>
        <v>General/Operations</v>
      </c>
      <c r="BE555" t="str">
        <f>VLOOKUP($BA555,Jobcodemaster!$A:$J,3,0)</f>
        <v>NB</v>
      </c>
      <c r="BF555" t="e">
        <f>VLOOKUP(AM555,#REF!,14,0)</f>
        <v>#REF!</v>
      </c>
      <c r="BG555" t="e">
        <f>VLOOKUP(AM555,#REF!,15,0)</f>
        <v>#REF!</v>
      </c>
      <c r="BH555" t="str">
        <f t="shared" si="247"/>
        <v>raku.komatsu@oracle.com</v>
      </c>
      <c r="BI555" s="95">
        <f t="shared" si="248"/>
        <v>43556</v>
      </c>
      <c r="BJ555" t="str">
        <f t="shared" si="249"/>
        <v>NG</v>
      </c>
      <c r="BK555" t="str">
        <f t="shared" si="250"/>
        <v>JP-Tokyo-Akasaka Office</v>
      </c>
      <c r="BL555" t="str">
        <f t="shared" si="251"/>
        <v>-</v>
      </c>
      <c r="BM555" t="str">
        <f t="shared" si="252"/>
        <v>ｺﾏﾂ ﾗｸ</v>
      </c>
      <c r="BN555" t="str">
        <f t="shared" si="253"/>
        <v>Raku Komatsu</v>
      </c>
      <c r="BO555" s="164">
        <f t="shared" si="254"/>
        <v>0</v>
      </c>
      <c r="BP555" t="str">
        <f t="shared" si="255"/>
        <v>こまつ らく</v>
      </c>
      <c r="BQ555" t="e">
        <f>VLOOKUP(AM555,#REF!,12,0)</f>
        <v>#REF!</v>
      </c>
      <c r="BS555" s="173" t="str">
        <f t="shared" si="256"/>
        <v/>
      </c>
      <c r="BT555" s="173" t="str">
        <f t="shared" si="256"/>
        <v/>
      </c>
      <c r="BU555" s="173" t="str">
        <f t="shared" si="256"/>
        <v/>
      </c>
      <c r="BV555" s="173" t="str">
        <f t="shared" si="238"/>
        <v/>
      </c>
      <c r="BW555" s="173" t="e">
        <f t="shared" si="257"/>
        <v>#REF!</v>
      </c>
      <c r="BX555" s="173" t="str">
        <f t="shared" si="258"/>
        <v/>
      </c>
      <c r="BY555" s="174" t="str">
        <f t="shared" si="259"/>
        <v/>
      </c>
      <c r="BZ555" t="str">
        <f t="shared" si="260"/>
        <v/>
      </c>
      <c r="CA555" s="214" t="str">
        <f t="shared" si="261"/>
        <v/>
      </c>
      <c r="CB555" t="str">
        <f t="shared" si="262"/>
        <v/>
      </c>
      <c r="CC555" t="e">
        <f t="shared" si="263"/>
        <v>#REF!</v>
      </c>
      <c r="CD555" t="e">
        <f t="shared" si="239"/>
        <v>#REF!</v>
      </c>
      <c r="CE555" t="str">
        <f t="shared" si="264"/>
        <v/>
      </c>
      <c r="CF555" t="str">
        <f t="shared" si="265"/>
        <v/>
      </c>
      <c r="CG555" t="str">
        <f t="shared" si="266"/>
        <v/>
      </c>
    </row>
    <row r="556" spans="1:85">
      <c r="A556" t="s">
        <v>51</v>
      </c>
      <c r="B556">
        <v>1098221</v>
      </c>
      <c r="C556" t="s">
        <v>3923</v>
      </c>
      <c r="D556" t="s">
        <v>3802</v>
      </c>
      <c r="E556" t="s">
        <v>54</v>
      </c>
      <c r="F556" t="s">
        <v>3803</v>
      </c>
      <c r="G556" t="s">
        <v>3803</v>
      </c>
      <c r="H556" t="s">
        <v>3803</v>
      </c>
      <c r="I556" t="s">
        <v>55</v>
      </c>
      <c r="J556" t="s">
        <v>3803</v>
      </c>
      <c r="K556" t="s">
        <v>3803</v>
      </c>
      <c r="L556" t="s">
        <v>3803</v>
      </c>
      <c r="M556" s="217">
        <v>506245</v>
      </c>
      <c r="N556" t="s">
        <v>219</v>
      </c>
      <c r="O556" t="s">
        <v>355</v>
      </c>
      <c r="P556" t="str">
        <f t="shared" si="240"/>
        <v>2</v>
      </c>
      <c r="Q556" s="149">
        <v>22022</v>
      </c>
      <c r="R556" t="s">
        <v>356</v>
      </c>
      <c r="S556" t="s">
        <v>357</v>
      </c>
      <c r="T556" t="s">
        <v>127</v>
      </c>
      <c r="U556" t="s">
        <v>128</v>
      </c>
      <c r="V556">
        <v>3592</v>
      </c>
      <c r="W556" t="s">
        <v>3801</v>
      </c>
      <c r="X556" t="s">
        <v>4736</v>
      </c>
      <c r="Y556" s="95">
        <v>43556</v>
      </c>
      <c r="Z556" t="s">
        <v>201</v>
      </c>
      <c r="AA556" t="s">
        <v>118</v>
      </c>
      <c r="AB556" t="s">
        <v>150</v>
      </c>
      <c r="AC556" t="s">
        <v>4737</v>
      </c>
      <c r="AD556" t="s">
        <v>3926</v>
      </c>
      <c r="AF556" t="s">
        <v>3927</v>
      </c>
      <c r="AG556" t="s">
        <v>150</v>
      </c>
      <c r="AI556" s="146" t="s">
        <v>5016</v>
      </c>
      <c r="AJ556" t="str">
        <f t="shared" si="241"/>
        <v>Active</v>
      </c>
      <c r="AK556">
        <f t="shared" si="242"/>
        <v>1098221</v>
      </c>
      <c r="AL556" t="str">
        <f t="shared" si="243"/>
        <v>斉藤 功平</v>
      </c>
      <c r="AM556" s="155" t="e">
        <f>+VLOOKUP($AK556,#REF!,3,0)</f>
        <v>#REF!</v>
      </c>
      <c r="AN556" t="e">
        <f t="shared" si="244"/>
        <v>#REF!</v>
      </c>
      <c r="AO556" s="154" t="s">
        <v>54</v>
      </c>
      <c r="AP556" t="e">
        <f>VLOOKUP(AM556,#REF!,2,0)</f>
        <v>#REF!</v>
      </c>
      <c r="AQ556" t="e">
        <f>VLOOKUP(AM556,#REF!,3,0)</f>
        <v>#REF!</v>
      </c>
      <c r="AR556" t="e">
        <f>VLOOKUP(AM556,#REF!,4,0)</f>
        <v>#REF!</v>
      </c>
      <c r="AS556" t="str">
        <f t="shared" si="267"/>
        <v>Oracle Consulting Services</v>
      </c>
      <c r="AT556" t="e">
        <f>VLOOKUP(AM556,#REF!,6,0)</f>
        <v>#REF!</v>
      </c>
      <c r="AU556" t="e">
        <f>VLOOKUP(AM556,#REF!,7,0)</f>
        <v>#REF!</v>
      </c>
      <c r="AV556" t="e">
        <f>VLOOKUP(AM556,#REF!,8,0)</f>
        <v>#REF!</v>
      </c>
      <c r="AW556" s="155">
        <v>506245</v>
      </c>
      <c r="AX556" t="str">
        <f>VLOOKUP($BA556,Jobcodemaster!$A:$J,4,0)</f>
        <v>IC1</v>
      </c>
      <c r="AY556" t="str">
        <f>VLOOKUP($BA556,Jobcodemaster!$A:$J,5,0)</f>
        <v>L2</v>
      </c>
      <c r="AZ556" t="str">
        <f t="shared" si="245"/>
        <v>2</v>
      </c>
      <c r="BA556" s="155">
        <f t="shared" si="246"/>
        <v>22022</v>
      </c>
      <c r="BB556" t="str">
        <f>VLOOKUP($BA556,Jobcodemaster!$A:$J,7,0)</f>
        <v>22022.Consulting Staff Associate - IC1</v>
      </c>
      <c r="BC556" t="str">
        <f>VLOOKUP($BA556,Jobcodemaster!$A:$J,9,0)</f>
        <v>Consulting Staff Associate</v>
      </c>
      <c r="BD556" t="str">
        <f>VLOOKUP($BA556,Jobcodemaster!$A:$J,2,0)</f>
        <v>General/Operations</v>
      </c>
      <c r="BE556" t="str">
        <f>VLOOKUP($BA556,Jobcodemaster!$A:$J,3,0)</f>
        <v>NB</v>
      </c>
      <c r="BF556" t="e">
        <f>VLOOKUP(AM556,#REF!,14,0)</f>
        <v>#REF!</v>
      </c>
      <c r="BG556" t="e">
        <f>VLOOKUP(AM556,#REF!,15,0)</f>
        <v>#REF!</v>
      </c>
      <c r="BH556" t="str">
        <f t="shared" si="247"/>
        <v>kohei.saito@oracle.com</v>
      </c>
      <c r="BI556" s="95">
        <f t="shared" si="248"/>
        <v>43556</v>
      </c>
      <c r="BJ556" t="str">
        <f t="shared" si="249"/>
        <v>NG</v>
      </c>
      <c r="BK556" t="str">
        <f t="shared" si="250"/>
        <v>JP-Tokyo-Akasaka Office</v>
      </c>
      <c r="BL556" t="str">
        <f t="shared" si="251"/>
        <v>-</v>
      </c>
      <c r="BM556" t="str">
        <f t="shared" si="252"/>
        <v>ｻｲﾄｳ ｺｳﾍｲ</v>
      </c>
      <c r="BN556" t="str">
        <f t="shared" si="253"/>
        <v>Kohei Saito</v>
      </c>
      <c r="BO556" s="164">
        <f t="shared" si="254"/>
        <v>0</v>
      </c>
      <c r="BP556" t="str">
        <f t="shared" si="255"/>
        <v>さいとう こうへい</v>
      </c>
      <c r="BQ556" t="e">
        <f>VLOOKUP(AM556,#REF!,12,0)</f>
        <v>#REF!</v>
      </c>
      <c r="BS556" s="173" t="str">
        <f t="shared" si="256"/>
        <v/>
      </c>
      <c r="BT556" s="173" t="str">
        <f t="shared" si="256"/>
        <v/>
      </c>
      <c r="BU556" s="173" t="str">
        <f t="shared" si="256"/>
        <v/>
      </c>
      <c r="BV556" s="173" t="str">
        <f t="shared" si="238"/>
        <v/>
      </c>
      <c r="BW556" s="173" t="e">
        <f t="shared" si="257"/>
        <v>#REF!</v>
      </c>
      <c r="BX556" s="173" t="str">
        <f t="shared" si="258"/>
        <v/>
      </c>
      <c r="BY556" s="174" t="str">
        <f t="shared" si="259"/>
        <v/>
      </c>
      <c r="BZ556" t="str">
        <f t="shared" si="260"/>
        <v/>
      </c>
      <c r="CA556" s="214" t="str">
        <f t="shared" si="261"/>
        <v/>
      </c>
      <c r="CB556" t="str">
        <f t="shared" si="262"/>
        <v/>
      </c>
      <c r="CC556" t="e">
        <f t="shared" si="263"/>
        <v>#REF!</v>
      </c>
      <c r="CD556" t="e">
        <f t="shared" si="239"/>
        <v>#REF!</v>
      </c>
      <c r="CE556" t="str">
        <f t="shared" si="264"/>
        <v/>
      </c>
      <c r="CF556" t="str">
        <f t="shared" si="265"/>
        <v/>
      </c>
      <c r="CG556" t="str">
        <f t="shared" si="266"/>
        <v/>
      </c>
    </row>
    <row r="557" spans="1:85">
      <c r="A557" t="s">
        <v>51</v>
      </c>
      <c r="B557">
        <v>1098223</v>
      </c>
      <c r="C557" t="s">
        <v>3929</v>
      </c>
      <c r="D557" t="s">
        <v>3802</v>
      </c>
      <c r="E557" t="s">
        <v>54</v>
      </c>
      <c r="F557" t="s">
        <v>3803</v>
      </c>
      <c r="G557" t="s">
        <v>3803</v>
      </c>
      <c r="H557" t="s">
        <v>3803</v>
      </c>
      <c r="I557" t="s">
        <v>55</v>
      </c>
      <c r="J557" t="s">
        <v>3803</v>
      </c>
      <c r="K557" t="s">
        <v>3803</v>
      </c>
      <c r="L557" t="s">
        <v>3803</v>
      </c>
      <c r="M557" s="217">
        <v>506245</v>
      </c>
      <c r="N557" t="s">
        <v>219</v>
      </c>
      <c r="O557" t="s">
        <v>355</v>
      </c>
      <c r="P557" t="str">
        <f t="shared" si="240"/>
        <v>2</v>
      </c>
      <c r="Q557" s="149">
        <v>22022</v>
      </c>
      <c r="R557" t="s">
        <v>356</v>
      </c>
      <c r="S557" t="s">
        <v>357</v>
      </c>
      <c r="T557" t="s">
        <v>127</v>
      </c>
      <c r="U557" t="s">
        <v>128</v>
      </c>
      <c r="V557">
        <v>3592</v>
      </c>
      <c r="W557" t="s">
        <v>3801</v>
      </c>
      <c r="X557" t="s">
        <v>4738</v>
      </c>
      <c r="Y557" s="95">
        <v>43556</v>
      </c>
      <c r="Z557" t="s">
        <v>201</v>
      </c>
      <c r="AA557" t="s">
        <v>118</v>
      </c>
      <c r="AB557" t="s">
        <v>150</v>
      </c>
      <c r="AC557" t="s">
        <v>4739</v>
      </c>
      <c r="AD557" t="s">
        <v>3932</v>
      </c>
      <c r="AF557" t="s">
        <v>3933</v>
      </c>
      <c r="AG557" t="s">
        <v>150</v>
      </c>
      <c r="AI557" s="146" t="s">
        <v>5016</v>
      </c>
      <c r="AJ557" t="str">
        <f t="shared" si="241"/>
        <v>Active</v>
      </c>
      <c r="AK557">
        <f t="shared" si="242"/>
        <v>1098223</v>
      </c>
      <c r="AL557" t="str">
        <f t="shared" si="243"/>
        <v>大村 雅一</v>
      </c>
      <c r="AM557" s="155" t="e">
        <f>+VLOOKUP($AK557,#REF!,3,0)</f>
        <v>#REF!</v>
      </c>
      <c r="AN557" t="e">
        <f t="shared" si="244"/>
        <v>#REF!</v>
      </c>
      <c r="AO557" s="154" t="s">
        <v>54</v>
      </c>
      <c r="AP557" t="e">
        <f>VLOOKUP(AM557,#REF!,2,0)</f>
        <v>#REF!</v>
      </c>
      <c r="AQ557" t="e">
        <f>VLOOKUP(AM557,#REF!,3,0)</f>
        <v>#REF!</v>
      </c>
      <c r="AR557" t="e">
        <f>VLOOKUP(AM557,#REF!,4,0)</f>
        <v>#REF!</v>
      </c>
      <c r="AS557" t="str">
        <f t="shared" si="267"/>
        <v>Oracle Consulting Services</v>
      </c>
      <c r="AT557" t="e">
        <f>VLOOKUP(AM557,#REF!,6,0)</f>
        <v>#REF!</v>
      </c>
      <c r="AU557" t="e">
        <f>VLOOKUP(AM557,#REF!,7,0)</f>
        <v>#REF!</v>
      </c>
      <c r="AV557" t="e">
        <f>VLOOKUP(AM557,#REF!,8,0)</f>
        <v>#REF!</v>
      </c>
      <c r="AW557" s="155">
        <v>506245</v>
      </c>
      <c r="AX557" t="str">
        <f>VLOOKUP($BA557,Jobcodemaster!$A:$J,4,0)</f>
        <v>IC1</v>
      </c>
      <c r="AY557" t="str">
        <f>VLOOKUP($BA557,Jobcodemaster!$A:$J,5,0)</f>
        <v>L2</v>
      </c>
      <c r="AZ557" t="str">
        <f t="shared" si="245"/>
        <v>2</v>
      </c>
      <c r="BA557" s="155">
        <f t="shared" si="246"/>
        <v>22022</v>
      </c>
      <c r="BB557" t="str">
        <f>VLOOKUP($BA557,Jobcodemaster!$A:$J,7,0)</f>
        <v>22022.Consulting Staff Associate - IC1</v>
      </c>
      <c r="BC557" t="str">
        <f>VLOOKUP($BA557,Jobcodemaster!$A:$J,9,0)</f>
        <v>Consulting Staff Associate</v>
      </c>
      <c r="BD557" t="str">
        <f>VLOOKUP($BA557,Jobcodemaster!$A:$J,2,0)</f>
        <v>General/Operations</v>
      </c>
      <c r="BE557" t="str">
        <f>VLOOKUP($BA557,Jobcodemaster!$A:$J,3,0)</f>
        <v>NB</v>
      </c>
      <c r="BF557" t="e">
        <f>VLOOKUP(AM557,#REF!,14,0)</f>
        <v>#REF!</v>
      </c>
      <c r="BG557" t="e">
        <f>VLOOKUP(AM557,#REF!,15,0)</f>
        <v>#REF!</v>
      </c>
      <c r="BH557" t="str">
        <f t="shared" si="247"/>
        <v>masakazu.omura@oracle.com</v>
      </c>
      <c r="BI557" s="95">
        <f t="shared" si="248"/>
        <v>43556</v>
      </c>
      <c r="BJ557" t="str">
        <f t="shared" si="249"/>
        <v>NG</v>
      </c>
      <c r="BK557" t="str">
        <f t="shared" si="250"/>
        <v>JP-Tokyo-Akasaka Office</v>
      </c>
      <c r="BL557" t="str">
        <f t="shared" si="251"/>
        <v>-</v>
      </c>
      <c r="BM557" t="str">
        <f t="shared" si="252"/>
        <v>ｵｵﾑﾗ ﾏｻｶｽﾞ</v>
      </c>
      <c r="BN557" t="str">
        <f t="shared" si="253"/>
        <v>Masakazu Omura</v>
      </c>
      <c r="BO557" s="164">
        <f t="shared" si="254"/>
        <v>0</v>
      </c>
      <c r="BP557" t="str">
        <f t="shared" si="255"/>
        <v>おおむら まさかず</v>
      </c>
      <c r="BQ557" t="e">
        <f>VLOOKUP(AM557,#REF!,12,0)</f>
        <v>#REF!</v>
      </c>
      <c r="BS557" s="173" t="str">
        <f t="shared" si="256"/>
        <v/>
      </c>
      <c r="BT557" s="173" t="str">
        <f t="shared" si="256"/>
        <v/>
      </c>
      <c r="BU557" s="173" t="str">
        <f t="shared" si="256"/>
        <v/>
      </c>
      <c r="BV557" s="173" t="str">
        <f t="shared" si="238"/>
        <v/>
      </c>
      <c r="BW557" s="173" t="e">
        <f t="shared" si="257"/>
        <v>#REF!</v>
      </c>
      <c r="BX557" s="173" t="str">
        <f t="shared" si="258"/>
        <v/>
      </c>
      <c r="BY557" s="174" t="str">
        <f t="shared" si="259"/>
        <v/>
      </c>
      <c r="BZ557" t="str">
        <f t="shared" si="260"/>
        <v/>
      </c>
      <c r="CA557" s="214" t="str">
        <f t="shared" si="261"/>
        <v/>
      </c>
      <c r="CB557" t="str">
        <f t="shared" si="262"/>
        <v/>
      </c>
      <c r="CC557" t="e">
        <f t="shared" si="263"/>
        <v>#REF!</v>
      </c>
      <c r="CD557" t="e">
        <f t="shared" si="239"/>
        <v>#REF!</v>
      </c>
      <c r="CE557" t="str">
        <f t="shared" si="264"/>
        <v/>
      </c>
      <c r="CF557" t="str">
        <f t="shared" si="265"/>
        <v/>
      </c>
      <c r="CG557" t="str">
        <f t="shared" si="266"/>
        <v/>
      </c>
    </row>
    <row r="558" spans="1:85">
      <c r="A558" t="s">
        <v>51</v>
      </c>
      <c r="B558">
        <v>1098224</v>
      </c>
      <c r="C558" t="s">
        <v>3935</v>
      </c>
      <c r="D558" t="s">
        <v>3802</v>
      </c>
      <c r="E558" t="s">
        <v>54</v>
      </c>
      <c r="F558" t="s">
        <v>3803</v>
      </c>
      <c r="G558" t="s">
        <v>3803</v>
      </c>
      <c r="H558" t="s">
        <v>3803</v>
      </c>
      <c r="I558" t="s">
        <v>55</v>
      </c>
      <c r="J558" t="s">
        <v>3803</v>
      </c>
      <c r="K558" t="s">
        <v>3803</v>
      </c>
      <c r="L558" t="s">
        <v>3803</v>
      </c>
      <c r="M558" s="217">
        <v>506245</v>
      </c>
      <c r="N558" t="s">
        <v>219</v>
      </c>
      <c r="O558" t="s">
        <v>355</v>
      </c>
      <c r="P558" t="str">
        <f t="shared" si="240"/>
        <v>2</v>
      </c>
      <c r="Q558" s="149">
        <v>22022</v>
      </c>
      <c r="R558" t="s">
        <v>356</v>
      </c>
      <c r="S558" t="s">
        <v>357</v>
      </c>
      <c r="T558" t="s">
        <v>127</v>
      </c>
      <c r="U558" t="s">
        <v>128</v>
      </c>
      <c r="V558">
        <v>3592</v>
      </c>
      <c r="W558" t="s">
        <v>3801</v>
      </c>
      <c r="X558" t="s">
        <v>4740</v>
      </c>
      <c r="Y558" s="95">
        <v>43556</v>
      </c>
      <c r="Z558" t="s">
        <v>201</v>
      </c>
      <c r="AA558" t="s">
        <v>118</v>
      </c>
      <c r="AB558" t="s">
        <v>150</v>
      </c>
      <c r="AC558" t="s">
        <v>4741</v>
      </c>
      <c r="AD558" t="s">
        <v>3938</v>
      </c>
      <c r="AF558" t="s">
        <v>3939</v>
      </c>
      <c r="AG558" t="s">
        <v>150</v>
      </c>
      <c r="AI558" s="146" t="s">
        <v>5016</v>
      </c>
      <c r="AJ558" t="str">
        <f t="shared" si="241"/>
        <v>Active</v>
      </c>
      <c r="AK558">
        <f t="shared" si="242"/>
        <v>1098224</v>
      </c>
      <c r="AL558" t="str">
        <f t="shared" si="243"/>
        <v>井上 貴之</v>
      </c>
      <c r="AM558" s="155" t="e">
        <f>+VLOOKUP($AK558,#REF!,3,0)</f>
        <v>#REF!</v>
      </c>
      <c r="AN558" t="e">
        <f t="shared" si="244"/>
        <v>#REF!</v>
      </c>
      <c r="AO558" s="154" t="s">
        <v>54</v>
      </c>
      <c r="AP558" t="e">
        <f>VLOOKUP(AM558,#REF!,2,0)</f>
        <v>#REF!</v>
      </c>
      <c r="AQ558" t="e">
        <f>VLOOKUP(AM558,#REF!,3,0)</f>
        <v>#REF!</v>
      </c>
      <c r="AR558" t="e">
        <f>VLOOKUP(AM558,#REF!,4,0)</f>
        <v>#REF!</v>
      </c>
      <c r="AS558" t="str">
        <f t="shared" si="267"/>
        <v>Oracle Consulting Services</v>
      </c>
      <c r="AT558" t="e">
        <f>VLOOKUP(AM558,#REF!,6,0)</f>
        <v>#REF!</v>
      </c>
      <c r="AU558" t="e">
        <f>VLOOKUP(AM558,#REF!,7,0)</f>
        <v>#REF!</v>
      </c>
      <c r="AV558" t="e">
        <f>VLOOKUP(AM558,#REF!,8,0)</f>
        <v>#REF!</v>
      </c>
      <c r="AW558" s="155">
        <v>506245</v>
      </c>
      <c r="AX558" t="str">
        <f>VLOOKUP($BA558,Jobcodemaster!$A:$J,4,0)</f>
        <v>IC1</v>
      </c>
      <c r="AY558" t="str">
        <f>VLOOKUP($BA558,Jobcodemaster!$A:$J,5,0)</f>
        <v>L2</v>
      </c>
      <c r="AZ558" t="str">
        <f t="shared" si="245"/>
        <v>2</v>
      </c>
      <c r="BA558" s="155">
        <f t="shared" si="246"/>
        <v>22022</v>
      </c>
      <c r="BB558" t="str">
        <f>VLOOKUP($BA558,Jobcodemaster!$A:$J,7,0)</f>
        <v>22022.Consulting Staff Associate - IC1</v>
      </c>
      <c r="BC558" t="str">
        <f>VLOOKUP($BA558,Jobcodemaster!$A:$J,9,0)</f>
        <v>Consulting Staff Associate</v>
      </c>
      <c r="BD558" t="str">
        <f>VLOOKUP($BA558,Jobcodemaster!$A:$J,2,0)</f>
        <v>General/Operations</v>
      </c>
      <c r="BE558" t="str">
        <f>VLOOKUP($BA558,Jobcodemaster!$A:$J,3,0)</f>
        <v>NB</v>
      </c>
      <c r="BF558" t="e">
        <f>VLOOKUP(AM558,#REF!,14,0)</f>
        <v>#REF!</v>
      </c>
      <c r="BG558" t="e">
        <f>VLOOKUP(AM558,#REF!,15,0)</f>
        <v>#REF!</v>
      </c>
      <c r="BH558" t="str">
        <f t="shared" si="247"/>
        <v>takayuki.inoue@oracle.com</v>
      </c>
      <c r="BI558" s="95">
        <f t="shared" si="248"/>
        <v>43556</v>
      </c>
      <c r="BJ558" t="str">
        <f t="shared" si="249"/>
        <v>NG</v>
      </c>
      <c r="BK558" t="str">
        <f t="shared" si="250"/>
        <v>JP-Tokyo-Akasaka Office</v>
      </c>
      <c r="BL558" t="str">
        <f t="shared" si="251"/>
        <v>-</v>
      </c>
      <c r="BM558" t="str">
        <f t="shared" si="252"/>
        <v>ｲﾉｳｴ ﾀｶﾕｷ</v>
      </c>
      <c r="BN558" t="str">
        <f t="shared" si="253"/>
        <v>Takayuki Inoue</v>
      </c>
      <c r="BO558" s="164">
        <f t="shared" si="254"/>
        <v>0</v>
      </c>
      <c r="BP558" t="str">
        <f t="shared" si="255"/>
        <v>いのうえ たかゆき</v>
      </c>
      <c r="BQ558" t="e">
        <f>VLOOKUP(AM558,#REF!,12,0)</f>
        <v>#REF!</v>
      </c>
      <c r="BS558" s="173" t="str">
        <f t="shared" si="256"/>
        <v/>
      </c>
      <c r="BT558" s="173" t="str">
        <f t="shared" si="256"/>
        <v/>
      </c>
      <c r="BU558" s="173" t="str">
        <f t="shared" si="256"/>
        <v/>
      </c>
      <c r="BV558" s="173" t="str">
        <f t="shared" si="238"/>
        <v/>
      </c>
      <c r="BW558" s="173" t="e">
        <f t="shared" si="257"/>
        <v>#REF!</v>
      </c>
      <c r="BX558" s="173" t="str">
        <f t="shared" si="258"/>
        <v/>
      </c>
      <c r="BY558" s="174" t="str">
        <f t="shared" si="259"/>
        <v/>
      </c>
      <c r="BZ558" t="str">
        <f t="shared" si="260"/>
        <v/>
      </c>
      <c r="CA558" s="214" t="str">
        <f t="shared" si="261"/>
        <v/>
      </c>
      <c r="CB558" t="str">
        <f t="shared" si="262"/>
        <v/>
      </c>
      <c r="CC558" t="e">
        <f t="shared" si="263"/>
        <v>#REF!</v>
      </c>
      <c r="CD558" t="e">
        <f t="shared" si="239"/>
        <v>#REF!</v>
      </c>
      <c r="CE558" t="str">
        <f t="shared" si="264"/>
        <v/>
      </c>
      <c r="CF558" t="str">
        <f t="shared" si="265"/>
        <v/>
      </c>
      <c r="CG558" t="str">
        <f t="shared" si="266"/>
        <v/>
      </c>
    </row>
    <row r="559" spans="1:85">
      <c r="A559" t="s">
        <v>51</v>
      </c>
      <c r="B559">
        <v>1099071</v>
      </c>
      <c r="C559" t="s">
        <v>3941</v>
      </c>
      <c r="D559" t="s">
        <v>3802</v>
      </c>
      <c r="E559" t="s">
        <v>54</v>
      </c>
      <c r="F559" t="s">
        <v>3803</v>
      </c>
      <c r="G559" t="s">
        <v>3803</v>
      </c>
      <c r="H559" t="s">
        <v>3803</v>
      </c>
      <c r="I559" t="s">
        <v>55</v>
      </c>
      <c r="J559" t="s">
        <v>3803</v>
      </c>
      <c r="K559" t="s">
        <v>3803</v>
      </c>
      <c r="L559" t="s">
        <v>3803</v>
      </c>
      <c r="M559" s="217">
        <v>506245</v>
      </c>
      <c r="N559" t="s">
        <v>219</v>
      </c>
      <c r="O559" t="s">
        <v>355</v>
      </c>
      <c r="P559" t="str">
        <f t="shared" si="240"/>
        <v>2</v>
      </c>
      <c r="Q559" s="149">
        <v>22022</v>
      </c>
      <c r="R559" t="s">
        <v>356</v>
      </c>
      <c r="S559" t="s">
        <v>357</v>
      </c>
      <c r="T559" t="s">
        <v>127</v>
      </c>
      <c r="U559" t="s">
        <v>128</v>
      </c>
      <c r="V559">
        <v>3592</v>
      </c>
      <c r="W559" t="s">
        <v>3801</v>
      </c>
      <c r="X559" t="s">
        <v>4742</v>
      </c>
      <c r="Y559" s="95">
        <v>43556</v>
      </c>
      <c r="Z559" t="s">
        <v>201</v>
      </c>
      <c r="AA559" t="s">
        <v>118</v>
      </c>
      <c r="AB559" t="s">
        <v>150</v>
      </c>
      <c r="AC559" t="s">
        <v>4743</v>
      </c>
      <c r="AD559" t="s">
        <v>3944</v>
      </c>
      <c r="AF559" t="s">
        <v>3945</v>
      </c>
      <c r="AG559" t="s">
        <v>150</v>
      </c>
      <c r="AI559" s="146" t="s">
        <v>5016</v>
      </c>
      <c r="AJ559" t="str">
        <f t="shared" si="241"/>
        <v>Active</v>
      </c>
      <c r="AK559">
        <f t="shared" si="242"/>
        <v>1099071</v>
      </c>
      <c r="AL559" t="str">
        <f t="shared" si="243"/>
        <v>平井 マリア</v>
      </c>
      <c r="AM559" s="155" t="e">
        <f>+VLOOKUP($AK559,#REF!,3,0)</f>
        <v>#REF!</v>
      </c>
      <c r="AN559" t="e">
        <f t="shared" si="244"/>
        <v>#REF!</v>
      </c>
      <c r="AO559" s="154" t="s">
        <v>54</v>
      </c>
      <c r="AP559" t="e">
        <f>VLOOKUP(AM559,#REF!,2,0)</f>
        <v>#REF!</v>
      </c>
      <c r="AQ559" t="e">
        <f>VLOOKUP(AM559,#REF!,3,0)</f>
        <v>#REF!</v>
      </c>
      <c r="AR559" t="e">
        <f>VLOOKUP(AM559,#REF!,4,0)</f>
        <v>#REF!</v>
      </c>
      <c r="AS559" t="str">
        <f t="shared" si="267"/>
        <v>Oracle Consulting Services</v>
      </c>
      <c r="AT559" t="e">
        <f>VLOOKUP(AM559,#REF!,6,0)</f>
        <v>#REF!</v>
      </c>
      <c r="AU559" t="e">
        <f>VLOOKUP(AM559,#REF!,7,0)</f>
        <v>#REF!</v>
      </c>
      <c r="AV559" t="e">
        <f>VLOOKUP(AM559,#REF!,8,0)</f>
        <v>#REF!</v>
      </c>
      <c r="AW559" s="155">
        <v>506245</v>
      </c>
      <c r="AX559" t="str">
        <f>VLOOKUP($BA559,Jobcodemaster!$A:$J,4,0)</f>
        <v>IC1</v>
      </c>
      <c r="AY559" t="str">
        <f>VLOOKUP($BA559,Jobcodemaster!$A:$J,5,0)</f>
        <v>L2</v>
      </c>
      <c r="AZ559" t="str">
        <f t="shared" si="245"/>
        <v>2</v>
      </c>
      <c r="BA559" s="155">
        <f t="shared" si="246"/>
        <v>22022</v>
      </c>
      <c r="BB559" t="str">
        <f>VLOOKUP($BA559,Jobcodemaster!$A:$J,7,0)</f>
        <v>22022.Consulting Staff Associate - IC1</v>
      </c>
      <c r="BC559" t="str">
        <f>VLOOKUP($BA559,Jobcodemaster!$A:$J,9,0)</f>
        <v>Consulting Staff Associate</v>
      </c>
      <c r="BD559" t="str">
        <f>VLOOKUP($BA559,Jobcodemaster!$A:$J,2,0)</f>
        <v>General/Operations</v>
      </c>
      <c r="BE559" t="str">
        <f>VLOOKUP($BA559,Jobcodemaster!$A:$J,3,0)</f>
        <v>NB</v>
      </c>
      <c r="BF559" t="e">
        <f>VLOOKUP(AM559,#REF!,14,0)</f>
        <v>#REF!</v>
      </c>
      <c r="BG559" t="e">
        <f>VLOOKUP(AM559,#REF!,15,0)</f>
        <v>#REF!</v>
      </c>
      <c r="BH559" t="str">
        <f t="shared" si="247"/>
        <v>maria.hirai@oracle.com</v>
      </c>
      <c r="BI559" s="95">
        <f t="shared" si="248"/>
        <v>43556</v>
      </c>
      <c r="BJ559" t="str">
        <f t="shared" si="249"/>
        <v>NG</v>
      </c>
      <c r="BK559" t="str">
        <f t="shared" si="250"/>
        <v>JP-Tokyo-Akasaka Office</v>
      </c>
      <c r="BL559" t="str">
        <f t="shared" si="251"/>
        <v>-</v>
      </c>
      <c r="BM559" t="str">
        <f t="shared" si="252"/>
        <v>ﾋﾗｲ ﾏﾘｱ</v>
      </c>
      <c r="BN559" t="str">
        <f t="shared" si="253"/>
        <v>Maria Hirai</v>
      </c>
      <c r="BO559" s="164">
        <f t="shared" si="254"/>
        <v>0</v>
      </c>
      <c r="BP559" t="str">
        <f t="shared" si="255"/>
        <v>ひらい まりあ</v>
      </c>
      <c r="BQ559" t="e">
        <f>VLOOKUP(AM559,#REF!,12,0)</f>
        <v>#REF!</v>
      </c>
      <c r="BS559" s="173" t="str">
        <f t="shared" si="256"/>
        <v/>
      </c>
      <c r="BT559" s="173" t="str">
        <f t="shared" si="256"/>
        <v/>
      </c>
      <c r="BU559" s="173" t="str">
        <f t="shared" si="256"/>
        <v/>
      </c>
      <c r="BV559" s="173" t="str">
        <f t="shared" si="238"/>
        <v/>
      </c>
      <c r="BW559" s="173" t="e">
        <f t="shared" si="257"/>
        <v>#REF!</v>
      </c>
      <c r="BX559" s="173" t="str">
        <f t="shared" si="258"/>
        <v/>
      </c>
      <c r="BY559" s="174" t="str">
        <f t="shared" si="259"/>
        <v/>
      </c>
      <c r="BZ559" t="str">
        <f t="shared" si="260"/>
        <v/>
      </c>
      <c r="CA559" s="214" t="str">
        <f t="shared" si="261"/>
        <v/>
      </c>
      <c r="CB559" t="str">
        <f t="shared" si="262"/>
        <v/>
      </c>
      <c r="CC559" t="e">
        <f t="shared" si="263"/>
        <v>#REF!</v>
      </c>
      <c r="CD559" t="e">
        <f t="shared" si="239"/>
        <v>#REF!</v>
      </c>
      <c r="CE559" t="str">
        <f t="shared" si="264"/>
        <v/>
      </c>
      <c r="CF559" t="str">
        <f t="shared" si="265"/>
        <v/>
      </c>
      <c r="CG559" t="str">
        <f t="shared" si="266"/>
        <v/>
      </c>
    </row>
    <row r="560" spans="1:85">
      <c r="A560" t="s">
        <v>51</v>
      </c>
      <c r="B560">
        <v>986039</v>
      </c>
      <c r="C560" t="s">
        <v>3947</v>
      </c>
      <c r="D560" t="s">
        <v>3948</v>
      </c>
      <c r="E560" t="s">
        <v>54</v>
      </c>
      <c r="F560" t="s">
        <v>3949</v>
      </c>
      <c r="G560" t="s">
        <v>3949</v>
      </c>
      <c r="H560" t="s">
        <v>3949</v>
      </c>
      <c r="I560" t="s">
        <v>55</v>
      </c>
      <c r="J560" t="s">
        <v>55</v>
      </c>
      <c r="K560" t="s">
        <v>55</v>
      </c>
      <c r="L560" t="s">
        <v>55</v>
      </c>
      <c r="M560" s="217">
        <v>506275</v>
      </c>
      <c r="N560" t="s">
        <v>233</v>
      </c>
      <c r="O560" t="s">
        <v>150</v>
      </c>
      <c r="P560" t="str">
        <f t="shared" si="240"/>
        <v/>
      </c>
      <c r="Q560">
        <v>46130</v>
      </c>
      <c r="R560" t="s">
        <v>3951</v>
      </c>
      <c r="S560" t="s">
        <v>3952</v>
      </c>
      <c r="T560" t="s">
        <v>127</v>
      </c>
      <c r="U560" t="s">
        <v>128</v>
      </c>
      <c r="W560" t="s">
        <v>4744</v>
      </c>
      <c r="X560" t="s">
        <v>3954</v>
      </c>
      <c r="Y560" s="95">
        <v>42979</v>
      </c>
      <c r="Z560" t="s">
        <v>63</v>
      </c>
      <c r="AA560" t="s">
        <v>64</v>
      </c>
      <c r="AB560" t="s">
        <v>119</v>
      </c>
      <c r="AC560" t="s">
        <v>4745</v>
      </c>
      <c r="AD560" t="s">
        <v>3956</v>
      </c>
      <c r="AE560" t="s">
        <v>67</v>
      </c>
      <c r="AF560" t="s">
        <v>3957</v>
      </c>
      <c r="AG560" t="s">
        <v>150</v>
      </c>
      <c r="AI560" s="146" t="e">
        <v>#N/A</v>
      </c>
      <c r="AJ560" t="str">
        <f t="shared" si="241"/>
        <v>Active</v>
      </c>
      <c r="AK560">
        <f t="shared" si="242"/>
        <v>986039</v>
      </c>
      <c r="AL560" t="str">
        <f t="shared" si="243"/>
        <v>嶋田 奈津子</v>
      </c>
      <c r="AM560" s="155" t="e">
        <f>+VLOOKUP($AK560,#REF!,3,0)</f>
        <v>#REF!</v>
      </c>
      <c r="AN560" t="e">
        <f t="shared" si="244"/>
        <v>#REF!</v>
      </c>
      <c r="AO560" s="154" t="s">
        <v>54</v>
      </c>
      <c r="AP560" t="e">
        <f>VLOOKUP(AM560,#REF!,2,0)</f>
        <v>#REF!</v>
      </c>
      <c r="AQ560" t="e">
        <f>VLOOKUP(AM560,#REF!,3,0)</f>
        <v>#REF!</v>
      </c>
      <c r="AR560" t="e">
        <f>VLOOKUP(AM560,#REF!,4,0)</f>
        <v>#REF!</v>
      </c>
      <c r="AS560" t="str">
        <f t="shared" si="267"/>
        <v>Oracle Consulting Services</v>
      </c>
      <c r="AT560" t="e">
        <f>VLOOKUP(AM560,#REF!,6,0)</f>
        <v>#REF!</v>
      </c>
      <c r="AU560" t="e">
        <f>VLOOKUP(AM560,#REF!,7,0)</f>
        <v>#REF!</v>
      </c>
      <c r="AV560" t="e">
        <f>VLOOKUP(AM560,#REF!,8,0)</f>
        <v>#REF!</v>
      </c>
      <c r="AW560" s="155">
        <v>506275</v>
      </c>
      <c r="AX560" t="str">
        <f>VLOOKUP($BA560,Jobcodemaster!$A:$J,4,0)</f>
        <v>M4</v>
      </c>
      <c r="AY560" t="str">
        <f>VLOOKUP($BA560,Jobcodemaster!$A:$J,5,0)</f>
        <v>L8</v>
      </c>
      <c r="AZ560" t="str">
        <f t="shared" si="245"/>
        <v>8</v>
      </c>
      <c r="BA560" s="155">
        <f t="shared" si="246"/>
        <v>46130</v>
      </c>
      <c r="BB560" t="str">
        <f>VLOOKUP($BA560,Jobcodemaster!$A:$J,7,0)</f>
        <v>46130.Business Planning Director-Ops</v>
      </c>
      <c r="BC560" t="str">
        <f>VLOOKUP($BA560,Jobcodemaster!$A:$J,9,0)</f>
        <v>Business Planning Director</v>
      </c>
      <c r="BD560" t="str">
        <f>VLOOKUP($BA560,Jobcodemaster!$A:$J,2,0)</f>
        <v>General/Operations</v>
      </c>
      <c r="BE560" t="str">
        <f>VLOOKUP($BA560,Jobcodemaster!$A:$J,3,0)</f>
        <v>NB</v>
      </c>
      <c r="BF560" t="e">
        <f>VLOOKUP(AM560,#REF!,14,0)</f>
        <v>#REF!</v>
      </c>
      <c r="BG560" t="e">
        <f>VLOOKUP(AM560,#REF!,15,0)</f>
        <v>#REF!</v>
      </c>
      <c r="BH560" t="str">
        <f t="shared" si="247"/>
        <v>natsuko.shimada@oracle.com</v>
      </c>
      <c r="BI560" s="95">
        <f t="shared" si="248"/>
        <v>42979</v>
      </c>
      <c r="BJ560" t="str">
        <f t="shared" si="249"/>
        <v>C</v>
      </c>
      <c r="BK560" t="str">
        <f t="shared" si="250"/>
        <v>JP-Tokyo-OAC</v>
      </c>
      <c r="BL560" t="str">
        <f t="shared" si="251"/>
        <v>OAC</v>
      </c>
      <c r="BM560" t="str">
        <f t="shared" si="252"/>
        <v>ｼﾏﾀﾞ ﾅﾂｺ</v>
      </c>
      <c r="BN560" t="str">
        <f t="shared" si="253"/>
        <v>Natsuko Shimada</v>
      </c>
      <c r="BO560" s="164" t="str">
        <f t="shared" si="254"/>
        <v>Y</v>
      </c>
      <c r="BP560" t="str">
        <f t="shared" si="255"/>
        <v>しまだ なつこ</v>
      </c>
      <c r="BQ560" t="e">
        <f>VLOOKUP(AM560,#REF!,12,0)</f>
        <v>#REF!</v>
      </c>
      <c r="BS560" s="173" t="str">
        <f t="shared" si="256"/>
        <v/>
      </c>
      <c r="BT560" s="173" t="str">
        <f t="shared" si="256"/>
        <v/>
      </c>
      <c r="BU560" s="173" t="str">
        <f t="shared" si="256"/>
        <v>Y</v>
      </c>
      <c r="BV560" s="173" t="str">
        <f t="shared" si="238"/>
        <v>Y</v>
      </c>
      <c r="BW560" s="173" t="e">
        <f t="shared" si="257"/>
        <v>#REF!</v>
      </c>
      <c r="BX560" s="173" t="str">
        <f t="shared" si="258"/>
        <v>Y</v>
      </c>
      <c r="BY560" s="174">
        <f t="shared" si="259"/>
        <v>986039</v>
      </c>
      <c r="BZ560" t="str">
        <f t="shared" si="260"/>
        <v>natsuko.shimada@oracle.com</v>
      </c>
      <c r="CA560" s="214">
        <f t="shared" si="261"/>
        <v>43574</v>
      </c>
      <c r="CB560" t="str">
        <f t="shared" si="262"/>
        <v/>
      </c>
      <c r="CC560" t="e">
        <f t="shared" si="263"/>
        <v>#REF!</v>
      </c>
      <c r="CD560" t="e">
        <f t="shared" si="239"/>
        <v>#REF!</v>
      </c>
      <c r="CE560" t="str">
        <f t="shared" si="264"/>
        <v>JPBG  - Oracle Corporation Japan</v>
      </c>
      <c r="CF560">
        <f t="shared" si="265"/>
        <v>506275</v>
      </c>
      <c r="CG560" t="str">
        <f t="shared" si="266"/>
        <v>46130.Business Planning Director-Ops</v>
      </c>
    </row>
    <row r="561" spans="1:85">
      <c r="A561" t="s">
        <v>51</v>
      </c>
      <c r="B561">
        <v>1991</v>
      </c>
      <c r="C561" t="s">
        <v>3959</v>
      </c>
      <c r="D561" t="s">
        <v>3960</v>
      </c>
      <c r="E561" t="s">
        <v>54</v>
      </c>
      <c r="F561" t="s">
        <v>3949</v>
      </c>
      <c r="G561" t="s">
        <v>3961</v>
      </c>
      <c r="H561" t="s">
        <v>3961</v>
      </c>
      <c r="I561" t="s">
        <v>55</v>
      </c>
      <c r="J561" t="s">
        <v>3962</v>
      </c>
      <c r="K561" t="s">
        <v>3963</v>
      </c>
      <c r="L561" t="s">
        <v>3963</v>
      </c>
      <c r="M561" s="217">
        <v>506275</v>
      </c>
      <c r="N561" t="s">
        <v>169</v>
      </c>
      <c r="O561" t="s">
        <v>170</v>
      </c>
      <c r="P561" t="str">
        <f t="shared" si="240"/>
        <v>7</v>
      </c>
      <c r="Q561">
        <v>22027</v>
      </c>
      <c r="R561" t="s">
        <v>171</v>
      </c>
      <c r="S561" t="s">
        <v>172</v>
      </c>
      <c r="T561" t="s">
        <v>127</v>
      </c>
      <c r="U561" t="s">
        <v>128</v>
      </c>
      <c r="V561">
        <v>986039</v>
      </c>
      <c r="W561" t="s">
        <v>3947</v>
      </c>
      <c r="X561" t="s">
        <v>3964</v>
      </c>
      <c r="Y561" s="95">
        <v>36617</v>
      </c>
      <c r="Z561" t="s">
        <v>63</v>
      </c>
      <c r="AA561" t="s">
        <v>64</v>
      </c>
      <c r="AB561" t="s">
        <v>119</v>
      </c>
      <c r="AC561" t="s">
        <v>4746</v>
      </c>
      <c r="AD561" t="s">
        <v>3967</v>
      </c>
      <c r="AF561" t="s">
        <v>4747</v>
      </c>
      <c r="AG561" t="s">
        <v>150</v>
      </c>
      <c r="AI561" s="146" t="e">
        <v>#N/A</v>
      </c>
      <c r="AJ561" t="str">
        <f t="shared" si="241"/>
        <v>Active</v>
      </c>
      <c r="AK561">
        <f t="shared" si="242"/>
        <v>1991</v>
      </c>
      <c r="AL561" t="str">
        <f t="shared" si="243"/>
        <v>天野 恵利</v>
      </c>
      <c r="AM561" s="155" t="e">
        <f>+VLOOKUP($AK561,#REF!,3,0)</f>
        <v>#REF!</v>
      </c>
      <c r="AN561" t="e">
        <f t="shared" si="244"/>
        <v>#REF!</v>
      </c>
      <c r="AO561" s="154" t="s">
        <v>54</v>
      </c>
      <c r="AP561" t="e">
        <f>VLOOKUP(AM561,#REF!,2,0)</f>
        <v>#REF!</v>
      </c>
      <c r="AQ561" t="e">
        <f>VLOOKUP(AM561,#REF!,3,0)</f>
        <v>#REF!</v>
      </c>
      <c r="AR561" t="e">
        <f>VLOOKUP(AM561,#REF!,4,0)</f>
        <v>#REF!</v>
      </c>
      <c r="AS561" t="str">
        <f t="shared" si="267"/>
        <v>Oracle Consulting Services</v>
      </c>
      <c r="AT561" t="e">
        <f>VLOOKUP(AM561,#REF!,6,0)</f>
        <v>#REF!</v>
      </c>
      <c r="AU561" t="e">
        <f>VLOOKUP(AM561,#REF!,7,0)</f>
        <v>#REF!</v>
      </c>
      <c r="AV561" t="e">
        <f>VLOOKUP(AM561,#REF!,8,0)</f>
        <v>#REF!</v>
      </c>
      <c r="AW561" s="155">
        <v>506275</v>
      </c>
      <c r="AX561" t="str">
        <f>VLOOKUP($BA561,Jobcodemaster!$A:$J,4,0)</f>
        <v>IC4</v>
      </c>
      <c r="AY561" t="str">
        <f>VLOOKUP($BA561,Jobcodemaster!$A:$J,5,0)</f>
        <v>L7</v>
      </c>
      <c r="AZ561" t="str">
        <f t="shared" si="245"/>
        <v>7</v>
      </c>
      <c r="BA561" s="155">
        <f t="shared" si="246"/>
        <v>22027</v>
      </c>
      <c r="BB561" t="str">
        <f>VLOOKUP($BA561,Jobcodemaster!$A:$J,7,0)</f>
        <v>22027.Consulting Staff Technical Manager - IC4</v>
      </c>
      <c r="BC561" t="str">
        <f>VLOOKUP($BA561,Jobcodemaster!$A:$J,9,0)</f>
        <v>Consulting Staff Technical Manager</v>
      </c>
      <c r="BD561" t="str">
        <f>VLOOKUP($BA561,Jobcodemaster!$A:$J,2,0)</f>
        <v>General/Operations</v>
      </c>
      <c r="BE561" t="str">
        <f>VLOOKUP($BA561,Jobcodemaster!$A:$J,3,0)</f>
        <v>NB</v>
      </c>
      <c r="BF561" t="e">
        <f>VLOOKUP(AM561,#REF!,14,0)</f>
        <v>#REF!</v>
      </c>
      <c r="BG561" t="e">
        <f>VLOOKUP(AM561,#REF!,15,0)</f>
        <v>#REF!</v>
      </c>
      <c r="BH561" t="str">
        <f t="shared" si="247"/>
        <v>eri.amano@oracle.com</v>
      </c>
      <c r="BI561" s="95">
        <f t="shared" si="248"/>
        <v>36617</v>
      </c>
      <c r="BJ561" t="str">
        <f t="shared" si="249"/>
        <v>C</v>
      </c>
      <c r="BK561" t="str">
        <f t="shared" si="250"/>
        <v>JP-Tokyo-OAC</v>
      </c>
      <c r="BL561" t="str">
        <f t="shared" si="251"/>
        <v>OAC</v>
      </c>
      <c r="BM561" t="str">
        <f t="shared" si="252"/>
        <v>ｱﾏﾉ ｴﾘ</v>
      </c>
      <c r="BN561" t="str">
        <f t="shared" si="253"/>
        <v>Eri Amano</v>
      </c>
      <c r="BO561" s="164">
        <f t="shared" si="254"/>
        <v>0</v>
      </c>
      <c r="BP561" t="str">
        <f t="shared" si="255"/>
        <v>あまの えり</v>
      </c>
      <c r="BQ561" t="e">
        <f>VLOOKUP(AM561,#REF!,12,0)</f>
        <v>#REF!</v>
      </c>
      <c r="BS561" s="173" t="str">
        <f t="shared" si="256"/>
        <v/>
      </c>
      <c r="BT561" s="173" t="str">
        <f t="shared" si="256"/>
        <v/>
      </c>
      <c r="BU561" s="173" t="str">
        <f t="shared" si="256"/>
        <v/>
      </c>
      <c r="BV561" s="173" t="str">
        <f t="shared" si="238"/>
        <v/>
      </c>
      <c r="BW561" s="173" t="e">
        <f t="shared" si="257"/>
        <v>#REF!</v>
      </c>
      <c r="BX561" s="173" t="str">
        <f t="shared" si="258"/>
        <v/>
      </c>
      <c r="BY561" s="174" t="str">
        <f t="shared" si="259"/>
        <v/>
      </c>
      <c r="BZ561" t="str">
        <f t="shared" si="260"/>
        <v/>
      </c>
      <c r="CA561" s="214" t="str">
        <f t="shared" si="261"/>
        <v/>
      </c>
      <c r="CB561" t="str">
        <f t="shared" si="262"/>
        <v/>
      </c>
      <c r="CC561" t="e">
        <f t="shared" si="263"/>
        <v>#REF!</v>
      </c>
      <c r="CD561" t="e">
        <f t="shared" si="239"/>
        <v>#REF!</v>
      </c>
      <c r="CE561" t="str">
        <f t="shared" si="264"/>
        <v/>
      </c>
      <c r="CF561" t="str">
        <f t="shared" si="265"/>
        <v/>
      </c>
      <c r="CG561" t="str">
        <f t="shared" si="266"/>
        <v/>
      </c>
    </row>
    <row r="562" spans="1:85">
      <c r="A562" t="s">
        <v>51</v>
      </c>
      <c r="B562">
        <v>3751</v>
      </c>
      <c r="C562" t="s">
        <v>3970</v>
      </c>
      <c r="D562" t="s">
        <v>3960</v>
      </c>
      <c r="E562" t="s">
        <v>54</v>
      </c>
      <c r="F562" t="s">
        <v>3949</v>
      </c>
      <c r="G562" t="s">
        <v>3961</v>
      </c>
      <c r="H562" t="s">
        <v>3961</v>
      </c>
      <c r="I562" t="s">
        <v>55</v>
      </c>
      <c r="J562" t="s">
        <v>3962</v>
      </c>
      <c r="K562" t="s">
        <v>3963</v>
      </c>
      <c r="L562" t="s">
        <v>3963</v>
      </c>
      <c r="M562" s="217">
        <v>506275</v>
      </c>
      <c r="N562" t="s">
        <v>169</v>
      </c>
      <c r="O562" t="s">
        <v>170</v>
      </c>
      <c r="P562" t="str">
        <f t="shared" si="240"/>
        <v>7</v>
      </c>
      <c r="Q562">
        <v>22027</v>
      </c>
      <c r="R562" t="s">
        <v>171</v>
      </c>
      <c r="S562" t="s">
        <v>172</v>
      </c>
      <c r="T562" t="s">
        <v>127</v>
      </c>
      <c r="U562" t="s">
        <v>128</v>
      </c>
      <c r="V562">
        <v>986039</v>
      </c>
      <c r="W562" t="s">
        <v>3947</v>
      </c>
      <c r="X562" t="s">
        <v>3971</v>
      </c>
      <c r="Y562" s="95">
        <v>39554</v>
      </c>
      <c r="Z562" t="s">
        <v>63</v>
      </c>
      <c r="AA562" t="s">
        <v>118</v>
      </c>
      <c r="AB562" t="s">
        <v>162</v>
      </c>
      <c r="AC562" t="s">
        <v>4748</v>
      </c>
      <c r="AD562" t="s">
        <v>3973</v>
      </c>
      <c r="AF562" t="s">
        <v>3974</v>
      </c>
      <c r="AG562" t="s">
        <v>150</v>
      </c>
      <c r="AI562" s="146" t="e">
        <v>#N/A</v>
      </c>
      <c r="AJ562" t="str">
        <f t="shared" si="241"/>
        <v>Active</v>
      </c>
      <c r="AK562">
        <f t="shared" si="242"/>
        <v>3751</v>
      </c>
      <c r="AL562" t="str">
        <f t="shared" si="243"/>
        <v>齋藤 祐太</v>
      </c>
      <c r="AM562" s="155" t="e">
        <f>+VLOOKUP($AK562,#REF!,3,0)</f>
        <v>#REF!</v>
      </c>
      <c r="AN562" t="e">
        <f t="shared" si="244"/>
        <v>#REF!</v>
      </c>
      <c r="AO562" s="154" t="s">
        <v>54</v>
      </c>
      <c r="AP562" t="e">
        <f>VLOOKUP(AM562,#REF!,2,0)</f>
        <v>#REF!</v>
      </c>
      <c r="AQ562" t="e">
        <f>VLOOKUP(AM562,#REF!,3,0)</f>
        <v>#REF!</v>
      </c>
      <c r="AR562" t="e">
        <f>VLOOKUP(AM562,#REF!,4,0)</f>
        <v>#REF!</v>
      </c>
      <c r="AS562" t="str">
        <f t="shared" si="267"/>
        <v>Oracle Consulting Services</v>
      </c>
      <c r="AT562" t="e">
        <f>VLOOKUP(AM562,#REF!,6,0)</f>
        <v>#REF!</v>
      </c>
      <c r="AU562" t="e">
        <f>VLOOKUP(AM562,#REF!,7,0)</f>
        <v>#REF!</v>
      </c>
      <c r="AV562" t="e">
        <f>VLOOKUP(AM562,#REF!,8,0)</f>
        <v>#REF!</v>
      </c>
      <c r="AW562" s="155">
        <v>506275</v>
      </c>
      <c r="AX562" t="str">
        <f>VLOOKUP($BA562,Jobcodemaster!$A:$J,4,0)</f>
        <v>IC4</v>
      </c>
      <c r="AY562" t="str">
        <f>VLOOKUP($BA562,Jobcodemaster!$A:$J,5,0)</f>
        <v>L7</v>
      </c>
      <c r="AZ562" t="str">
        <f t="shared" si="245"/>
        <v>7</v>
      </c>
      <c r="BA562" s="155">
        <f t="shared" si="246"/>
        <v>22027</v>
      </c>
      <c r="BB562" t="str">
        <f>VLOOKUP($BA562,Jobcodemaster!$A:$J,7,0)</f>
        <v>22027.Consulting Staff Technical Manager - IC4</v>
      </c>
      <c r="BC562" t="str">
        <f>VLOOKUP($BA562,Jobcodemaster!$A:$J,9,0)</f>
        <v>Consulting Staff Technical Manager</v>
      </c>
      <c r="BD562" t="str">
        <f>VLOOKUP($BA562,Jobcodemaster!$A:$J,2,0)</f>
        <v>General/Operations</v>
      </c>
      <c r="BE562" t="str">
        <f>VLOOKUP($BA562,Jobcodemaster!$A:$J,3,0)</f>
        <v>NB</v>
      </c>
      <c r="BF562" t="e">
        <f>VLOOKUP(AM562,#REF!,14,0)</f>
        <v>#REF!</v>
      </c>
      <c r="BG562" t="e">
        <f>VLOOKUP(AM562,#REF!,15,0)</f>
        <v>#REF!</v>
      </c>
      <c r="BH562" t="str">
        <f t="shared" si="247"/>
        <v>yuta.x.saito@oracle.com</v>
      </c>
      <c r="BI562" s="95">
        <f t="shared" si="248"/>
        <v>39554</v>
      </c>
      <c r="BJ562" t="str">
        <f t="shared" si="249"/>
        <v>C</v>
      </c>
      <c r="BK562" t="str">
        <f t="shared" si="250"/>
        <v>JP-Tokyo-Akasaka Office</v>
      </c>
      <c r="BL562" t="str">
        <f t="shared" si="251"/>
        <v>ACB</v>
      </c>
      <c r="BM562" t="str">
        <f t="shared" si="252"/>
        <v>ｻｲﾄｳ ﾕｳﾀ</v>
      </c>
      <c r="BN562" t="str">
        <f t="shared" si="253"/>
        <v>Yuta Saito</v>
      </c>
      <c r="BO562" s="164">
        <f t="shared" si="254"/>
        <v>0</v>
      </c>
      <c r="BP562" t="str">
        <f t="shared" si="255"/>
        <v>さいとう ゆうた</v>
      </c>
      <c r="BQ562" t="e">
        <f>VLOOKUP(AM562,#REF!,12,0)</f>
        <v>#REF!</v>
      </c>
      <c r="BS562" s="173" t="str">
        <f t="shared" si="256"/>
        <v/>
      </c>
      <c r="BT562" s="173" t="str">
        <f t="shared" si="256"/>
        <v/>
      </c>
      <c r="BU562" s="173" t="str">
        <f t="shared" si="256"/>
        <v/>
      </c>
      <c r="BV562" s="173" t="str">
        <f t="shared" si="238"/>
        <v/>
      </c>
      <c r="BW562" s="173" t="e">
        <f t="shared" si="257"/>
        <v>#REF!</v>
      </c>
      <c r="BX562" s="173" t="str">
        <f t="shared" si="258"/>
        <v/>
      </c>
      <c r="BY562" s="174" t="str">
        <f t="shared" si="259"/>
        <v/>
      </c>
      <c r="BZ562" t="str">
        <f t="shared" si="260"/>
        <v/>
      </c>
      <c r="CA562" s="214" t="str">
        <f t="shared" si="261"/>
        <v/>
      </c>
      <c r="CB562" t="str">
        <f t="shared" si="262"/>
        <v/>
      </c>
      <c r="CC562" t="e">
        <f t="shared" si="263"/>
        <v>#REF!</v>
      </c>
      <c r="CD562" t="e">
        <f t="shared" si="239"/>
        <v>#REF!</v>
      </c>
      <c r="CE562" t="str">
        <f t="shared" si="264"/>
        <v/>
      </c>
      <c r="CF562" t="str">
        <f t="shared" si="265"/>
        <v/>
      </c>
      <c r="CG562" t="str">
        <f t="shared" si="266"/>
        <v/>
      </c>
    </row>
    <row r="563" spans="1:85">
      <c r="A563" t="s">
        <v>51</v>
      </c>
      <c r="B563">
        <v>2925</v>
      </c>
      <c r="C563" t="s">
        <v>3976</v>
      </c>
      <c r="D563" t="s">
        <v>3960</v>
      </c>
      <c r="E563" t="s">
        <v>54</v>
      </c>
      <c r="F563" t="s">
        <v>3949</v>
      </c>
      <c r="G563" t="s">
        <v>3961</v>
      </c>
      <c r="H563" t="s">
        <v>3961</v>
      </c>
      <c r="I563" t="s">
        <v>55</v>
      </c>
      <c r="J563" t="s">
        <v>3962</v>
      </c>
      <c r="K563" t="s">
        <v>3963</v>
      </c>
      <c r="L563" t="s">
        <v>3963</v>
      </c>
      <c r="M563" s="217">
        <v>506275</v>
      </c>
      <c r="N563" t="s">
        <v>123</v>
      </c>
      <c r="O563" t="s">
        <v>158</v>
      </c>
      <c r="P563" t="str">
        <f t="shared" si="240"/>
        <v>6</v>
      </c>
      <c r="Q563">
        <v>22026</v>
      </c>
      <c r="R563" t="s">
        <v>179</v>
      </c>
      <c r="S563" t="s">
        <v>180</v>
      </c>
      <c r="T563" t="s">
        <v>127</v>
      </c>
      <c r="U563" t="s">
        <v>128</v>
      </c>
      <c r="V563">
        <v>986039</v>
      </c>
      <c r="W563" t="s">
        <v>3947</v>
      </c>
      <c r="X563" t="s">
        <v>3977</v>
      </c>
      <c r="Y563" s="95">
        <v>38504</v>
      </c>
      <c r="Z563" t="s">
        <v>63</v>
      </c>
      <c r="AA563" t="s">
        <v>118</v>
      </c>
      <c r="AB563" t="s">
        <v>119</v>
      </c>
      <c r="AC563" t="s">
        <v>4749</v>
      </c>
      <c r="AD563" t="s">
        <v>3979</v>
      </c>
      <c r="AF563" t="s">
        <v>3980</v>
      </c>
      <c r="AG563" t="s">
        <v>150</v>
      </c>
      <c r="AI563" s="146" t="e">
        <v>#N/A</v>
      </c>
      <c r="AJ563" t="str">
        <f t="shared" si="241"/>
        <v>Active</v>
      </c>
      <c r="AK563">
        <f t="shared" si="242"/>
        <v>2925</v>
      </c>
      <c r="AL563" t="str">
        <f t="shared" si="243"/>
        <v>佐々木 裕子</v>
      </c>
      <c r="AM563" s="155" t="e">
        <f>+VLOOKUP($AK563,#REF!,3,0)</f>
        <v>#REF!</v>
      </c>
      <c r="AN563" t="e">
        <f t="shared" si="244"/>
        <v>#REF!</v>
      </c>
      <c r="AO563" s="154" t="s">
        <v>54</v>
      </c>
      <c r="AP563" t="e">
        <f>VLOOKUP(AM563,#REF!,2,0)</f>
        <v>#REF!</v>
      </c>
      <c r="AQ563" t="e">
        <f>VLOOKUP(AM563,#REF!,3,0)</f>
        <v>#REF!</v>
      </c>
      <c r="AR563" t="e">
        <f>VLOOKUP(AM563,#REF!,4,0)</f>
        <v>#REF!</v>
      </c>
      <c r="AS563" t="str">
        <f t="shared" si="267"/>
        <v>Oracle Consulting Services</v>
      </c>
      <c r="AT563" t="e">
        <f>VLOOKUP(AM563,#REF!,6,0)</f>
        <v>#REF!</v>
      </c>
      <c r="AU563" t="e">
        <f>VLOOKUP(AM563,#REF!,7,0)</f>
        <v>#REF!</v>
      </c>
      <c r="AV563" t="e">
        <f>VLOOKUP(AM563,#REF!,8,0)</f>
        <v>#REF!</v>
      </c>
      <c r="AW563" s="155">
        <v>506275</v>
      </c>
      <c r="AX563" t="str">
        <f>VLOOKUP($BA563,Jobcodemaster!$A:$J,4,0)</f>
        <v>IC3</v>
      </c>
      <c r="AY563" t="str">
        <f>VLOOKUP($BA563,Jobcodemaster!$A:$J,5,0)</f>
        <v>L6</v>
      </c>
      <c r="AZ563" t="str">
        <f t="shared" si="245"/>
        <v>6</v>
      </c>
      <c r="BA563" s="155">
        <f t="shared" si="246"/>
        <v>22026</v>
      </c>
      <c r="BB563" t="str">
        <f>VLOOKUP($BA563,Jobcodemaster!$A:$J,7,0)</f>
        <v>22026.Consulting Staff Senior Principal - IC3</v>
      </c>
      <c r="BC563" t="str">
        <f>VLOOKUP($BA563,Jobcodemaster!$A:$J,9,0)</f>
        <v>Consulting Staff Senior Principal</v>
      </c>
      <c r="BD563" t="str">
        <f>VLOOKUP($BA563,Jobcodemaster!$A:$J,2,0)</f>
        <v>General/Operations</v>
      </c>
      <c r="BE563" t="str">
        <f>VLOOKUP($BA563,Jobcodemaster!$A:$J,3,0)</f>
        <v>NB</v>
      </c>
      <c r="BF563" t="e">
        <f>VLOOKUP(AM563,#REF!,14,0)</f>
        <v>#REF!</v>
      </c>
      <c r="BG563" t="e">
        <f>VLOOKUP(AM563,#REF!,15,0)</f>
        <v>#REF!</v>
      </c>
      <c r="BH563" t="str">
        <f t="shared" si="247"/>
        <v>hiroko.sasaki@oracle.com</v>
      </c>
      <c r="BI563" s="95">
        <f t="shared" si="248"/>
        <v>38504</v>
      </c>
      <c r="BJ563" t="str">
        <f t="shared" si="249"/>
        <v>C</v>
      </c>
      <c r="BK563" t="str">
        <f t="shared" si="250"/>
        <v>JP-Tokyo-Akasaka Office</v>
      </c>
      <c r="BL563" t="str">
        <f t="shared" si="251"/>
        <v>OAC</v>
      </c>
      <c r="BM563" t="str">
        <f t="shared" si="252"/>
        <v>ｻｻｷ ﾋﾛｺ</v>
      </c>
      <c r="BN563" t="str">
        <f t="shared" si="253"/>
        <v>Hiroko Sasaki</v>
      </c>
      <c r="BO563" s="164">
        <f t="shared" si="254"/>
        <v>0</v>
      </c>
      <c r="BP563" t="str">
        <f t="shared" si="255"/>
        <v>ささき ひろこ</v>
      </c>
      <c r="BQ563" t="e">
        <f>VLOOKUP(AM563,#REF!,12,0)</f>
        <v>#REF!</v>
      </c>
      <c r="BS563" s="173" t="str">
        <f t="shared" si="256"/>
        <v/>
      </c>
      <c r="BT563" s="173" t="str">
        <f t="shared" si="256"/>
        <v/>
      </c>
      <c r="BU563" s="173" t="str">
        <f t="shared" si="256"/>
        <v/>
      </c>
      <c r="BV563" s="173" t="str">
        <f t="shared" si="238"/>
        <v/>
      </c>
      <c r="BW563" s="173" t="e">
        <f t="shared" si="257"/>
        <v>#REF!</v>
      </c>
      <c r="BX563" s="173" t="str">
        <f t="shared" si="258"/>
        <v/>
      </c>
      <c r="BY563" s="174" t="str">
        <f t="shared" si="259"/>
        <v/>
      </c>
      <c r="BZ563" t="str">
        <f t="shared" si="260"/>
        <v/>
      </c>
      <c r="CA563" s="214" t="str">
        <f t="shared" si="261"/>
        <v/>
      </c>
      <c r="CB563" t="str">
        <f t="shared" si="262"/>
        <v/>
      </c>
      <c r="CC563" t="e">
        <f t="shared" si="263"/>
        <v>#REF!</v>
      </c>
      <c r="CD563" t="e">
        <f t="shared" si="239"/>
        <v>#REF!</v>
      </c>
      <c r="CE563" t="str">
        <f t="shared" si="264"/>
        <v/>
      </c>
      <c r="CF563" t="str">
        <f t="shared" si="265"/>
        <v/>
      </c>
      <c r="CG563" t="str">
        <f t="shared" si="266"/>
        <v/>
      </c>
    </row>
    <row r="564" spans="1:85">
      <c r="A564" t="s">
        <v>51</v>
      </c>
      <c r="B564">
        <v>1635</v>
      </c>
      <c r="C564" t="s">
        <v>3982</v>
      </c>
      <c r="D564" t="s">
        <v>3983</v>
      </c>
      <c r="E564" t="s">
        <v>54</v>
      </c>
      <c r="F564" t="s">
        <v>3949</v>
      </c>
      <c r="G564" t="s">
        <v>3984</v>
      </c>
      <c r="H564" t="s">
        <v>3985</v>
      </c>
      <c r="I564" t="s">
        <v>55</v>
      </c>
      <c r="J564" t="s">
        <v>3962</v>
      </c>
      <c r="K564" t="s">
        <v>3986</v>
      </c>
      <c r="L564" t="s">
        <v>3987</v>
      </c>
      <c r="M564" s="217">
        <v>506275</v>
      </c>
      <c r="N564" t="s">
        <v>157</v>
      </c>
      <c r="O564" t="s">
        <v>158</v>
      </c>
      <c r="P564" t="str">
        <f t="shared" si="240"/>
        <v>6</v>
      </c>
      <c r="Q564">
        <v>22030</v>
      </c>
      <c r="R564" t="s">
        <v>159</v>
      </c>
      <c r="S564" t="s">
        <v>160</v>
      </c>
      <c r="T564" t="s">
        <v>127</v>
      </c>
      <c r="U564" t="s">
        <v>128</v>
      </c>
      <c r="V564">
        <v>15186</v>
      </c>
      <c r="W564" t="s">
        <v>3988</v>
      </c>
      <c r="X564" t="s">
        <v>3989</v>
      </c>
      <c r="Y564" s="95">
        <v>36161</v>
      </c>
      <c r="Z564" t="s">
        <v>63</v>
      </c>
      <c r="AA564" t="s">
        <v>118</v>
      </c>
      <c r="AB564" t="s">
        <v>162</v>
      </c>
      <c r="AC564" t="s">
        <v>4750</v>
      </c>
      <c r="AD564" t="s">
        <v>3991</v>
      </c>
      <c r="AE564" t="s">
        <v>67</v>
      </c>
      <c r="AF564" t="s">
        <v>3992</v>
      </c>
      <c r="AG564" t="s">
        <v>150</v>
      </c>
      <c r="AI564" s="146" t="e">
        <v>#N/A</v>
      </c>
      <c r="AJ564" t="str">
        <f t="shared" si="241"/>
        <v>Active</v>
      </c>
      <c r="AK564">
        <f t="shared" si="242"/>
        <v>1635</v>
      </c>
      <c r="AL564" t="str">
        <f t="shared" si="243"/>
        <v>井上 正之</v>
      </c>
      <c r="AM564" s="155" t="e">
        <f>+VLOOKUP($AK564,#REF!,3,0)</f>
        <v>#REF!</v>
      </c>
      <c r="AN564" t="e">
        <f t="shared" si="244"/>
        <v>#REF!</v>
      </c>
      <c r="AO564" s="154" t="s">
        <v>54</v>
      </c>
      <c r="AP564" t="e">
        <f>VLOOKUP(AM564,#REF!,2,0)</f>
        <v>#REF!</v>
      </c>
      <c r="AQ564" t="e">
        <f>VLOOKUP(AM564,#REF!,3,0)</f>
        <v>#REF!</v>
      </c>
      <c r="AR564" t="e">
        <f>VLOOKUP(AM564,#REF!,4,0)</f>
        <v>#REF!</v>
      </c>
      <c r="AS564" t="str">
        <f t="shared" si="267"/>
        <v>Oracle Consulting Services</v>
      </c>
      <c r="AT564" t="e">
        <f>VLOOKUP(AM564,#REF!,6,0)</f>
        <v>#REF!</v>
      </c>
      <c r="AU564" t="e">
        <f>VLOOKUP(AM564,#REF!,7,0)</f>
        <v>#REF!</v>
      </c>
      <c r="AV564" t="e">
        <f>VLOOKUP(AM564,#REF!,8,0)</f>
        <v>#REF!</v>
      </c>
      <c r="AW564" s="155">
        <v>506275</v>
      </c>
      <c r="AX564" t="str">
        <f>VLOOKUP($BA564,Jobcodemaster!$A:$J,4,0)</f>
        <v>M2</v>
      </c>
      <c r="AY564" t="str">
        <f>VLOOKUP($BA564,Jobcodemaster!$A:$J,5,0)</f>
        <v>L6</v>
      </c>
      <c r="AZ564" t="str">
        <f t="shared" si="245"/>
        <v>6</v>
      </c>
      <c r="BA564" s="155">
        <f t="shared" si="246"/>
        <v>22030</v>
      </c>
      <c r="BB564" t="str">
        <f>VLOOKUP($BA564,Jobcodemaster!$A:$J,7,0)</f>
        <v>22030.Consulting Staff Managing Principal - M2</v>
      </c>
      <c r="BC564" t="str">
        <f>VLOOKUP($BA564,Jobcodemaster!$A:$J,9,0)</f>
        <v>Consulting Staff Managing Principal</v>
      </c>
      <c r="BD564" t="str">
        <f>VLOOKUP($BA564,Jobcodemaster!$A:$J,2,0)</f>
        <v>General/Operations</v>
      </c>
      <c r="BE564" t="str">
        <f>VLOOKUP($BA564,Jobcodemaster!$A:$J,3,0)</f>
        <v>NB</v>
      </c>
      <c r="BF564" t="e">
        <f>VLOOKUP(AM564,#REF!,14,0)</f>
        <v>#REF!</v>
      </c>
      <c r="BG564" t="e">
        <f>VLOOKUP(AM564,#REF!,15,0)</f>
        <v>#REF!</v>
      </c>
      <c r="BH564" t="str">
        <f t="shared" si="247"/>
        <v>masayuki.inoue@oracle.com</v>
      </c>
      <c r="BI564" s="95">
        <f t="shared" si="248"/>
        <v>36161</v>
      </c>
      <c r="BJ564" t="str">
        <f t="shared" si="249"/>
        <v>C</v>
      </c>
      <c r="BK564" t="str">
        <f t="shared" si="250"/>
        <v>JP-Tokyo-Akasaka Office</v>
      </c>
      <c r="BL564" t="str">
        <f t="shared" si="251"/>
        <v>ACB</v>
      </c>
      <c r="BM564" t="str">
        <f t="shared" si="252"/>
        <v>ｲﾉｳｴ ﾏｻﾕｷ</v>
      </c>
      <c r="BN564" t="str">
        <f t="shared" si="253"/>
        <v>Masayuki Inoue</v>
      </c>
      <c r="BO564" s="164" t="str">
        <f t="shared" si="254"/>
        <v>Y</v>
      </c>
      <c r="BP564" t="str">
        <f t="shared" si="255"/>
        <v>いのうえ まさゆき</v>
      </c>
      <c r="BQ564" t="e">
        <f>VLOOKUP(AM564,#REF!,12,0)</f>
        <v>#REF!</v>
      </c>
      <c r="BS564" s="173" t="str">
        <f t="shared" si="256"/>
        <v/>
      </c>
      <c r="BT564" s="173" t="str">
        <f t="shared" si="256"/>
        <v/>
      </c>
      <c r="BU564" s="173" t="str">
        <f t="shared" si="256"/>
        <v/>
      </c>
      <c r="BV564" s="173" t="str">
        <f t="shared" si="238"/>
        <v/>
      </c>
      <c r="BW564" s="173" t="e">
        <f t="shared" si="257"/>
        <v>#REF!</v>
      </c>
      <c r="BX564" s="173" t="str">
        <f t="shared" si="258"/>
        <v/>
      </c>
      <c r="BY564" s="174" t="str">
        <f t="shared" si="259"/>
        <v/>
      </c>
      <c r="BZ564" t="str">
        <f t="shared" si="260"/>
        <v/>
      </c>
      <c r="CA564" s="214" t="str">
        <f t="shared" si="261"/>
        <v/>
      </c>
      <c r="CB564" t="str">
        <f t="shared" si="262"/>
        <v/>
      </c>
      <c r="CC564" t="e">
        <f t="shared" si="263"/>
        <v>#REF!</v>
      </c>
      <c r="CD564" t="e">
        <f t="shared" si="239"/>
        <v>#REF!</v>
      </c>
      <c r="CE564" t="str">
        <f t="shared" si="264"/>
        <v/>
      </c>
      <c r="CF564" t="str">
        <f t="shared" si="265"/>
        <v/>
      </c>
      <c r="CG564" t="str">
        <f t="shared" si="266"/>
        <v/>
      </c>
    </row>
    <row r="565" spans="1:85">
      <c r="A565" t="s">
        <v>51</v>
      </c>
      <c r="B565">
        <v>2945</v>
      </c>
      <c r="C565" t="s">
        <v>3994</v>
      </c>
      <c r="D565" t="s">
        <v>3983</v>
      </c>
      <c r="E565" t="s">
        <v>54</v>
      </c>
      <c r="F565" t="s">
        <v>3949</v>
      </c>
      <c r="G565" t="s">
        <v>3984</v>
      </c>
      <c r="H565" t="s">
        <v>3985</v>
      </c>
      <c r="I565" t="s">
        <v>55</v>
      </c>
      <c r="J565" t="s">
        <v>3962</v>
      </c>
      <c r="K565" t="s">
        <v>3986</v>
      </c>
      <c r="L565" t="s">
        <v>3987</v>
      </c>
      <c r="M565" s="217">
        <v>506275</v>
      </c>
      <c r="N565" t="s">
        <v>273</v>
      </c>
      <c r="O565" t="s">
        <v>274</v>
      </c>
      <c r="P565" t="str">
        <f t="shared" si="240"/>
        <v>4</v>
      </c>
      <c r="Q565">
        <v>22024</v>
      </c>
      <c r="R565" t="s">
        <v>275</v>
      </c>
      <c r="S565" t="s">
        <v>276</v>
      </c>
      <c r="T565" t="s">
        <v>127</v>
      </c>
      <c r="U565" t="s">
        <v>128</v>
      </c>
      <c r="V565">
        <v>1635</v>
      </c>
      <c r="W565" t="s">
        <v>3982</v>
      </c>
      <c r="X565" t="s">
        <v>3995</v>
      </c>
      <c r="Y565" s="95">
        <v>38549</v>
      </c>
      <c r="Z565" t="s">
        <v>63</v>
      </c>
      <c r="AA565" t="s">
        <v>909</v>
      </c>
      <c r="AB565" t="s">
        <v>910</v>
      </c>
      <c r="AC565" t="s">
        <v>4751</v>
      </c>
      <c r="AD565" t="s">
        <v>3997</v>
      </c>
      <c r="AF565" t="s">
        <v>3998</v>
      </c>
      <c r="AG565" t="s">
        <v>150</v>
      </c>
      <c r="AI565" s="146" t="e">
        <v>#N/A</v>
      </c>
      <c r="AJ565" t="str">
        <f t="shared" si="241"/>
        <v>Active</v>
      </c>
      <c r="AK565">
        <f t="shared" si="242"/>
        <v>2945</v>
      </c>
      <c r="AL565" t="str">
        <f t="shared" si="243"/>
        <v>高橋 亜矢</v>
      </c>
      <c r="AM565" s="155" t="e">
        <f>+VLOOKUP($AK565,#REF!,3,0)</f>
        <v>#REF!</v>
      </c>
      <c r="AN565" t="e">
        <f t="shared" si="244"/>
        <v>#REF!</v>
      </c>
      <c r="AO565" s="154" t="s">
        <v>54</v>
      </c>
      <c r="AP565" t="e">
        <f>VLOOKUP(AM565,#REF!,2,0)</f>
        <v>#REF!</v>
      </c>
      <c r="AQ565" t="e">
        <f>VLOOKUP(AM565,#REF!,3,0)</f>
        <v>#REF!</v>
      </c>
      <c r="AR565" t="e">
        <f>VLOOKUP(AM565,#REF!,4,0)</f>
        <v>#REF!</v>
      </c>
      <c r="AS565" t="str">
        <f t="shared" si="267"/>
        <v>Oracle Consulting Services</v>
      </c>
      <c r="AT565" t="e">
        <f>VLOOKUP(AM565,#REF!,6,0)</f>
        <v>#REF!</v>
      </c>
      <c r="AU565" t="e">
        <f>VLOOKUP(AM565,#REF!,7,0)</f>
        <v>#REF!</v>
      </c>
      <c r="AV565" t="e">
        <f>VLOOKUP(AM565,#REF!,8,0)</f>
        <v>#REF!</v>
      </c>
      <c r="AW565" s="155">
        <v>506275</v>
      </c>
      <c r="AX565" t="str">
        <f>VLOOKUP($BA565,Jobcodemaster!$A:$J,4,0)</f>
        <v>IC2</v>
      </c>
      <c r="AY565" t="str">
        <f>VLOOKUP($BA565,Jobcodemaster!$A:$J,5,0)</f>
        <v>L4</v>
      </c>
      <c r="AZ565" t="str">
        <f t="shared" si="245"/>
        <v>4</v>
      </c>
      <c r="BA565" s="155">
        <f t="shared" si="246"/>
        <v>22024</v>
      </c>
      <c r="BB565" t="str">
        <f>VLOOKUP($BA565,Jobcodemaster!$A:$J,7,0)</f>
        <v>22024.Consulting Staff Senior - IC2</v>
      </c>
      <c r="BC565" t="str">
        <f>VLOOKUP($BA565,Jobcodemaster!$A:$J,9,0)</f>
        <v>Consulting Staff Senior</v>
      </c>
      <c r="BD565" t="str">
        <f>VLOOKUP($BA565,Jobcodemaster!$A:$J,2,0)</f>
        <v>General/Operations</v>
      </c>
      <c r="BE565" t="str">
        <f>VLOOKUP($BA565,Jobcodemaster!$A:$J,3,0)</f>
        <v>NB</v>
      </c>
      <c r="BF565" t="e">
        <f>VLOOKUP(AM565,#REF!,14,0)</f>
        <v>#REF!</v>
      </c>
      <c r="BG565" t="e">
        <f>VLOOKUP(AM565,#REF!,15,0)</f>
        <v>#REF!</v>
      </c>
      <c r="BH565" t="str">
        <f t="shared" si="247"/>
        <v>aya.takahashi@oracle.com</v>
      </c>
      <c r="BI565" s="95">
        <f t="shared" si="248"/>
        <v>38549</v>
      </c>
      <c r="BJ565" t="str">
        <f t="shared" si="249"/>
        <v>C</v>
      </c>
      <c r="BK565" t="str">
        <f t="shared" si="250"/>
        <v>JP-Osaka</v>
      </c>
      <c r="BL565" t="str">
        <f t="shared" si="251"/>
        <v>Osaka</v>
      </c>
      <c r="BM565" t="str">
        <f t="shared" si="252"/>
        <v>ﾀｶﾊｼ ｱﾔ</v>
      </c>
      <c r="BN565" t="str">
        <f t="shared" si="253"/>
        <v>Aya Takahashi</v>
      </c>
      <c r="BO565" s="164">
        <f t="shared" si="254"/>
        <v>0</v>
      </c>
      <c r="BP565" t="str">
        <f t="shared" si="255"/>
        <v>たかはし あや</v>
      </c>
      <c r="BQ565" t="e">
        <f>VLOOKUP(AM565,#REF!,12,0)</f>
        <v>#REF!</v>
      </c>
      <c r="BS565" s="173" t="str">
        <f t="shared" si="256"/>
        <v/>
      </c>
      <c r="BT565" s="173" t="str">
        <f t="shared" si="256"/>
        <v/>
      </c>
      <c r="BU565" s="173" t="str">
        <f t="shared" si="256"/>
        <v/>
      </c>
      <c r="BV565" s="173" t="str">
        <f t="shared" si="238"/>
        <v/>
      </c>
      <c r="BW565" s="173" t="e">
        <f t="shared" si="257"/>
        <v>#REF!</v>
      </c>
      <c r="BX565" s="173" t="str">
        <f t="shared" si="258"/>
        <v/>
      </c>
      <c r="BY565" s="174" t="str">
        <f t="shared" si="259"/>
        <v/>
      </c>
      <c r="BZ565" t="str">
        <f t="shared" si="260"/>
        <v/>
      </c>
      <c r="CA565" s="214" t="str">
        <f t="shared" si="261"/>
        <v/>
      </c>
      <c r="CB565" t="str">
        <f t="shared" si="262"/>
        <v/>
      </c>
      <c r="CC565" t="e">
        <f t="shared" si="263"/>
        <v>#REF!</v>
      </c>
      <c r="CD565" t="e">
        <f t="shared" si="239"/>
        <v>#REF!</v>
      </c>
      <c r="CE565" t="str">
        <f t="shared" si="264"/>
        <v/>
      </c>
      <c r="CF565" t="str">
        <f t="shared" si="265"/>
        <v/>
      </c>
      <c r="CG565" t="str">
        <f t="shared" si="266"/>
        <v/>
      </c>
    </row>
    <row r="566" spans="1:85">
      <c r="A566" t="s">
        <v>51</v>
      </c>
      <c r="B566">
        <v>3311</v>
      </c>
      <c r="C566" t="s">
        <v>4000</v>
      </c>
      <c r="D566" t="s">
        <v>3983</v>
      </c>
      <c r="E566" t="s">
        <v>54</v>
      </c>
      <c r="F566" t="s">
        <v>3949</v>
      </c>
      <c r="G566" t="s">
        <v>3984</v>
      </c>
      <c r="H566" t="s">
        <v>3985</v>
      </c>
      <c r="I566" t="s">
        <v>55</v>
      </c>
      <c r="J566" t="s">
        <v>3962</v>
      </c>
      <c r="K566" t="s">
        <v>3986</v>
      </c>
      <c r="L566" t="s">
        <v>3987</v>
      </c>
      <c r="M566" s="217">
        <v>506275</v>
      </c>
      <c r="N566" t="s">
        <v>273</v>
      </c>
      <c r="O566" t="s">
        <v>274</v>
      </c>
      <c r="P566" t="str">
        <f t="shared" si="240"/>
        <v>4</v>
      </c>
      <c r="Q566">
        <v>22024</v>
      </c>
      <c r="R566" t="s">
        <v>275</v>
      </c>
      <c r="S566" t="s">
        <v>276</v>
      </c>
      <c r="T566" t="s">
        <v>127</v>
      </c>
      <c r="U566" t="s">
        <v>128</v>
      </c>
      <c r="V566">
        <v>1635</v>
      </c>
      <c r="W566" t="s">
        <v>3982</v>
      </c>
      <c r="X566" t="s">
        <v>4001</v>
      </c>
      <c r="Y566" s="95">
        <v>39142</v>
      </c>
      <c r="Z566" t="s">
        <v>63</v>
      </c>
      <c r="AA566" t="s">
        <v>118</v>
      </c>
      <c r="AB566" t="s">
        <v>162</v>
      </c>
      <c r="AC566" t="s">
        <v>4752</v>
      </c>
      <c r="AD566" t="s">
        <v>4003</v>
      </c>
      <c r="AF566" t="s">
        <v>4004</v>
      </c>
      <c r="AG566" t="s">
        <v>150</v>
      </c>
      <c r="AI566" s="146" t="e">
        <v>#N/A</v>
      </c>
      <c r="AJ566" t="str">
        <f t="shared" si="241"/>
        <v>Active</v>
      </c>
      <c r="AK566">
        <f t="shared" si="242"/>
        <v>3311</v>
      </c>
      <c r="AL566" t="str">
        <f t="shared" si="243"/>
        <v>松崎 祐</v>
      </c>
      <c r="AM566" s="155" t="e">
        <f>+VLOOKUP($AK566,#REF!,3,0)</f>
        <v>#REF!</v>
      </c>
      <c r="AN566" t="e">
        <f t="shared" si="244"/>
        <v>#REF!</v>
      </c>
      <c r="AO566" s="154" t="s">
        <v>54</v>
      </c>
      <c r="AP566" t="e">
        <f>VLOOKUP(AM566,#REF!,2,0)</f>
        <v>#REF!</v>
      </c>
      <c r="AQ566" t="e">
        <f>VLOOKUP(AM566,#REF!,3,0)</f>
        <v>#REF!</v>
      </c>
      <c r="AR566" t="e">
        <f>VLOOKUP(AM566,#REF!,4,0)</f>
        <v>#REF!</v>
      </c>
      <c r="AS566" t="str">
        <f t="shared" si="267"/>
        <v>Oracle Consulting Services</v>
      </c>
      <c r="AT566" t="e">
        <f>VLOOKUP(AM566,#REF!,6,0)</f>
        <v>#REF!</v>
      </c>
      <c r="AU566" t="e">
        <f>VLOOKUP(AM566,#REF!,7,0)</f>
        <v>#REF!</v>
      </c>
      <c r="AV566" t="e">
        <f>VLOOKUP(AM566,#REF!,8,0)</f>
        <v>#REF!</v>
      </c>
      <c r="AW566" s="155">
        <v>506275</v>
      </c>
      <c r="AX566" t="str">
        <f>VLOOKUP($BA566,Jobcodemaster!$A:$J,4,0)</f>
        <v>IC2</v>
      </c>
      <c r="AY566" t="str">
        <f>VLOOKUP($BA566,Jobcodemaster!$A:$J,5,0)</f>
        <v>L4</v>
      </c>
      <c r="AZ566" t="str">
        <f t="shared" si="245"/>
        <v>4</v>
      </c>
      <c r="BA566" s="155">
        <f t="shared" si="246"/>
        <v>22024</v>
      </c>
      <c r="BB566" t="str">
        <f>VLOOKUP($BA566,Jobcodemaster!$A:$J,7,0)</f>
        <v>22024.Consulting Staff Senior - IC2</v>
      </c>
      <c r="BC566" t="str">
        <f>VLOOKUP($BA566,Jobcodemaster!$A:$J,9,0)</f>
        <v>Consulting Staff Senior</v>
      </c>
      <c r="BD566" t="str">
        <f>VLOOKUP($BA566,Jobcodemaster!$A:$J,2,0)</f>
        <v>General/Operations</v>
      </c>
      <c r="BE566" t="str">
        <f>VLOOKUP($BA566,Jobcodemaster!$A:$J,3,0)</f>
        <v>NB</v>
      </c>
      <c r="BF566" t="e">
        <f>VLOOKUP(AM566,#REF!,14,0)</f>
        <v>#REF!</v>
      </c>
      <c r="BG566" t="e">
        <f>VLOOKUP(AM566,#REF!,15,0)</f>
        <v>#REF!</v>
      </c>
      <c r="BH566" t="str">
        <f t="shared" si="247"/>
        <v>yu.matsuzaki@oracle.com</v>
      </c>
      <c r="BI566" s="95">
        <f t="shared" si="248"/>
        <v>39142</v>
      </c>
      <c r="BJ566" t="str">
        <f t="shared" si="249"/>
        <v>C</v>
      </c>
      <c r="BK566" t="str">
        <f t="shared" si="250"/>
        <v>JP-Tokyo-Akasaka Office</v>
      </c>
      <c r="BL566" t="str">
        <f t="shared" si="251"/>
        <v>ACB</v>
      </c>
      <c r="BM566" t="str">
        <f t="shared" si="252"/>
        <v>ﾏﾂｻﾞｷ ﾕｳ</v>
      </c>
      <c r="BN566" t="str">
        <f t="shared" si="253"/>
        <v>Yu Matsuzaki</v>
      </c>
      <c r="BO566" s="164">
        <f t="shared" si="254"/>
        <v>0</v>
      </c>
      <c r="BP566" t="str">
        <f t="shared" si="255"/>
        <v>まつざき ゆう</v>
      </c>
      <c r="BQ566" t="e">
        <f>VLOOKUP(AM566,#REF!,12,0)</f>
        <v>#REF!</v>
      </c>
      <c r="BS566" s="173" t="str">
        <f t="shared" si="256"/>
        <v/>
      </c>
      <c r="BT566" s="173" t="str">
        <f t="shared" si="256"/>
        <v/>
      </c>
      <c r="BU566" s="173" t="str">
        <f t="shared" si="256"/>
        <v/>
      </c>
      <c r="BV566" s="173" t="str">
        <f t="shared" si="238"/>
        <v/>
      </c>
      <c r="BW566" s="173" t="e">
        <f t="shared" si="257"/>
        <v>#REF!</v>
      </c>
      <c r="BX566" s="173" t="str">
        <f t="shared" si="258"/>
        <v/>
      </c>
      <c r="BY566" s="174" t="str">
        <f t="shared" si="259"/>
        <v/>
      </c>
      <c r="BZ566" t="str">
        <f t="shared" si="260"/>
        <v/>
      </c>
      <c r="CA566" s="214" t="str">
        <f t="shared" si="261"/>
        <v/>
      </c>
      <c r="CB566" t="str">
        <f t="shared" si="262"/>
        <v/>
      </c>
      <c r="CC566" t="e">
        <f t="shared" si="263"/>
        <v>#REF!</v>
      </c>
      <c r="CD566" t="e">
        <f t="shared" si="239"/>
        <v>#REF!</v>
      </c>
      <c r="CE566" t="str">
        <f t="shared" si="264"/>
        <v/>
      </c>
      <c r="CF566" t="str">
        <f t="shared" si="265"/>
        <v/>
      </c>
      <c r="CG566" t="str">
        <f t="shared" si="266"/>
        <v/>
      </c>
    </row>
    <row r="567" spans="1:85">
      <c r="A567" t="s">
        <v>51</v>
      </c>
      <c r="B567">
        <v>4107</v>
      </c>
      <c r="C567" t="s">
        <v>4006</v>
      </c>
      <c r="D567" t="s">
        <v>3983</v>
      </c>
      <c r="E567" t="s">
        <v>54</v>
      </c>
      <c r="F567" t="s">
        <v>3949</v>
      </c>
      <c r="G567" t="s">
        <v>3984</v>
      </c>
      <c r="H567" t="s">
        <v>3985</v>
      </c>
      <c r="I567" t="s">
        <v>55</v>
      </c>
      <c r="J567" t="s">
        <v>3962</v>
      </c>
      <c r="K567" t="s">
        <v>3986</v>
      </c>
      <c r="L567" t="s">
        <v>3987</v>
      </c>
      <c r="M567" s="217">
        <v>506275</v>
      </c>
      <c r="N567" t="s">
        <v>273</v>
      </c>
      <c r="O567" t="s">
        <v>274</v>
      </c>
      <c r="P567" t="str">
        <f t="shared" si="240"/>
        <v>4</v>
      </c>
      <c r="Q567">
        <v>22024</v>
      </c>
      <c r="R567" t="s">
        <v>275</v>
      </c>
      <c r="S567" t="s">
        <v>276</v>
      </c>
      <c r="T567" t="s">
        <v>127</v>
      </c>
      <c r="U567" t="s">
        <v>128</v>
      </c>
      <c r="V567">
        <v>1635</v>
      </c>
      <c r="W567" t="s">
        <v>3982</v>
      </c>
      <c r="X567" t="s">
        <v>4007</v>
      </c>
      <c r="Y567" s="95">
        <v>40422</v>
      </c>
      <c r="Z567" t="s">
        <v>63</v>
      </c>
      <c r="AA567" t="s">
        <v>118</v>
      </c>
      <c r="AB567" t="s">
        <v>162</v>
      </c>
      <c r="AC567" t="s">
        <v>4753</v>
      </c>
      <c r="AD567" t="s">
        <v>4009</v>
      </c>
      <c r="AF567" t="s">
        <v>4010</v>
      </c>
      <c r="AG567" t="s">
        <v>150</v>
      </c>
      <c r="AI567" s="146" t="e">
        <v>#N/A</v>
      </c>
      <c r="AJ567" t="str">
        <f t="shared" si="241"/>
        <v>Active</v>
      </c>
      <c r="AK567">
        <f t="shared" si="242"/>
        <v>4107</v>
      </c>
      <c r="AL567" t="str">
        <f t="shared" si="243"/>
        <v>氏家 千華</v>
      </c>
      <c r="AM567" s="155" t="e">
        <f>+VLOOKUP($AK567,#REF!,3,0)</f>
        <v>#REF!</v>
      </c>
      <c r="AN567" t="e">
        <f t="shared" si="244"/>
        <v>#REF!</v>
      </c>
      <c r="AO567" s="154" t="s">
        <v>54</v>
      </c>
      <c r="AP567" t="e">
        <f>VLOOKUP(AM567,#REF!,2,0)</f>
        <v>#REF!</v>
      </c>
      <c r="AQ567" t="e">
        <f>VLOOKUP(AM567,#REF!,3,0)</f>
        <v>#REF!</v>
      </c>
      <c r="AR567" t="e">
        <f>VLOOKUP(AM567,#REF!,4,0)</f>
        <v>#REF!</v>
      </c>
      <c r="AS567" t="str">
        <f t="shared" si="267"/>
        <v>Oracle Consulting Services</v>
      </c>
      <c r="AT567" t="e">
        <f>VLOOKUP(AM567,#REF!,6,0)</f>
        <v>#REF!</v>
      </c>
      <c r="AU567" t="e">
        <f>VLOOKUP(AM567,#REF!,7,0)</f>
        <v>#REF!</v>
      </c>
      <c r="AV567" t="e">
        <f>VLOOKUP(AM567,#REF!,8,0)</f>
        <v>#REF!</v>
      </c>
      <c r="AW567" s="155">
        <v>506275</v>
      </c>
      <c r="AX567" t="str">
        <f>VLOOKUP($BA567,Jobcodemaster!$A:$J,4,0)</f>
        <v>IC2</v>
      </c>
      <c r="AY567" t="str">
        <f>VLOOKUP($BA567,Jobcodemaster!$A:$J,5,0)</f>
        <v>L4</v>
      </c>
      <c r="AZ567" t="str">
        <f t="shared" si="245"/>
        <v>4</v>
      </c>
      <c r="BA567" s="155">
        <f t="shared" si="246"/>
        <v>22024</v>
      </c>
      <c r="BB567" t="str">
        <f>VLOOKUP($BA567,Jobcodemaster!$A:$J,7,0)</f>
        <v>22024.Consulting Staff Senior - IC2</v>
      </c>
      <c r="BC567" t="str">
        <f>VLOOKUP($BA567,Jobcodemaster!$A:$J,9,0)</f>
        <v>Consulting Staff Senior</v>
      </c>
      <c r="BD567" t="str">
        <f>VLOOKUP($BA567,Jobcodemaster!$A:$J,2,0)</f>
        <v>General/Operations</v>
      </c>
      <c r="BE567" t="str">
        <f>VLOOKUP($BA567,Jobcodemaster!$A:$J,3,0)</f>
        <v>NB</v>
      </c>
      <c r="BF567" t="e">
        <f>VLOOKUP(AM567,#REF!,14,0)</f>
        <v>#REF!</v>
      </c>
      <c r="BG567" t="e">
        <f>VLOOKUP(AM567,#REF!,15,0)</f>
        <v>#REF!</v>
      </c>
      <c r="BH567" t="str">
        <f t="shared" si="247"/>
        <v>chika.x.ujiie@oracle.com</v>
      </c>
      <c r="BI567" s="95">
        <f t="shared" si="248"/>
        <v>40422</v>
      </c>
      <c r="BJ567" t="str">
        <f t="shared" si="249"/>
        <v>C</v>
      </c>
      <c r="BK567" t="str">
        <f t="shared" si="250"/>
        <v>JP-Tokyo-Akasaka Office</v>
      </c>
      <c r="BL567" t="str">
        <f t="shared" si="251"/>
        <v>ACB</v>
      </c>
      <c r="BM567" t="str">
        <f t="shared" si="252"/>
        <v>ｳｼﾞｲｴ ﾁｶ</v>
      </c>
      <c r="BN567" t="str">
        <f t="shared" si="253"/>
        <v>Chika Ujiie</v>
      </c>
      <c r="BO567" s="164">
        <f t="shared" si="254"/>
        <v>0</v>
      </c>
      <c r="BP567" t="str">
        <f t="shared" si="255"/>
        <v>うじいえ ちか</v>
      </c>
      <c r="BQ567" t="e">
        <f>VLOOKUP(AM567,#REF!,12,0)</f>
        <v>#REF!</v>
      </c>
      <c r="BS567" s="173" t="str">
        <f t="shared" si="256"/>
        <v/>
      </c>
      <c r="BT567" s="173" t="str">
        <f t="shared" si="256"/>
        <v/>
      </c>
      <c r="BU567" s="173" t="str">
        <f t="shared" si="256"/>
        <v/>
      </c>
      <c r="BV567" s="173" t="str">
        <f t="shared" si="238"/>
        <v/>
      </c>
      <c r="BW567" s="173" t="e">
        <f t="shared" si="257"/>
        <v>#REF!</v>
      </c>
      <c r="BX567" s="173" t="str">
        <f t="shared" si="258"/>
        <v/>
      </c>
      <c r="BY567" s="174" t="str">
        <f t="shared" si="259"/>
        <v/>
      </c>
      <c r="BZ567" t="str">
        <f t="shared" si="260"/>
        <v/>
      </c>
      <c r="CA567" s="214" t="str">
        <f t="shared" si="261"/>
        <v/>
      </c>
      <c r="CB567" t="str">
        <f t="shared" si="262"/>
        <v/>
      </c>
      <c r="CC567" t="e">
        <f t="shared" si="263"/>
        <v>#REF!</v>
      </c>
      <c r="CD567" t="e">
        <f t="shared" si="239"/>
        <v>#REF!</v>
      </c>
      <c r="CE567" t="str">
        <f t="shared" si="264"/>
        <v/>
      </c>
      <c r="CF567" t="str">
        <f t="shared" si="265"/>
        <v/>
      </c>
      <c r="CG567" t="str">
        <f t="shared" si="266"/>
        <v/>
      </c>
    </row>
    <row r="568" spans="1:85">
      <c r="A568" t="s">
        <v>51</v>
      </c>
      <c r="B568">
        <v>1071964</v>
      </c>
      <c r="C568" t="s">
        <v>4012</v>
      </c>
      <c r="D568" t="s">
        <v>3983</v>
      </c>
      <c r="E568" t="s">
        <v>54</v>
      </c>
      <c r="F568" t="s">
        <v>3949</v>
      </c>
      <c r="G568" t="s">
        <v>3984</v>
      </c>
      <c r="H568" t="s">
        <v>3985</v>
      </c>
      <c r="I568" t="s">
        <v>55</v>
      </c>
      <c r="J568" t="s">
        <v>3962</v>
      </c>
      <c r="K568" t="s">
        <v>3986</v>
      </c>
      <c r="L568" t="s">
        <v>3987</v>
      </c>
      <c r="M568" s="217">
        <v>506275</v>
      </c>
      <c r="N568" t="s">
        <v>219</v>
      </c>
      <c r="O568" t="s">
        <v>220</v>
      </c>
      <c r="P568" t="str">
        <f t="shared" si="240"/>
        <v>3</v>
      </c>
      <c r="Q568">
        <v>22023</v>
      </c>
      <c r="R568" t="s">
        <v>221</v>
      </c>
      <c r="S568" t="s">
        <v>222</v>
      </c>
      <c r="T568" t="s">
        <v>127</v>
      </c>
      <c r="U568" t="s">
        <v>128</v>
      </c>
      <c r="V568">
        <v>1635</v>
      </c>
      <c r="W568" t="s">
        <v>3982</v>
      </c>
      <c r="X568" t="s">
        <v>4013</v>
      </c>
      <c r="Y568" s="95">
        <v>43435</v>
      </c>
      <c r="Z568" t="s">
        <v>63</v>
      </c>
      <c r="AA568" t="s">
        <v>118</v>
      </c>
      <c r="AB568" t="s">
        <v>150</v>
      </c>
      <c r="AC568" t="s">
        <v>4754</v>
      </c>
      <c r="AD568" t="s">
        <v>4016</v>
      </c>
      <c r="AF568" t="s">
        <v>4755</v>
      </c>
      <c r="AG568" t="s">
        <v>150</v>
      </c>
      <c r="AI568" s="146" t="e">
        <v>#N/A</v>
      </c>
      <c r="AJ568" t="str">
        <f t="shared" si="241"/>
        <v>Active</v>
      </c>
      <c r="AK568">
        <f t="shared" si="242"/>
        <v>1071964</v>
      </c>
      <c r="AL568" t="str">
        <f t="shared" si="243"/>
        <v>日南 知子</v>
      </c>
      <c r="AM568" s="155" t="e">
        <f>+VLOOKUP($AK568,#REF!,3,0)</f>
        <v>#REF!</v>
      </c>
      <c r="AN568" t="e">
        <f t="shared" si="244"/>
        <v>#REF!</v>
      </c>
      <c r="AO568" s="154" t="s">
        <v>54</v>
      </c>
      <c r="AP568" t="e">
        <f>VLOOKUP(AM568,#REF!,2,0)</f>
        <v>#REF!</v>
      </c>
      <c r="AQ568" t="e">
        <f>VLOOKUP(AM568,#REF!,3,0)</f>
        <v>#REF!</v>
      </c>
      <c r="AR568" t="e">
        <f>VLOOKUP(AM568,#REF!,4,0)</f>
        <v>#REF!</v>
      </c>
      <c r="AS568" t="str">
        <f t="shared" si="267"/>
        <v>Oracle Consulting Services</v>
      </c>
      <c r="AT568" t="e">
        <f>VLOOKUP(AM568,#REF!,6,0)</f>
        <v>#REF!</v>
      </c>
      <c r="AU568" t="e">
        <f>VLOOKUP(AM568,#REF!,7,0)</f>
        <v>#REF!</v>
      </c>
      <c r="AV568" t="e">
        <f>VLOOKUP(AM568,#REF!,8,0)</f>
        <v>#REF!</v>
      </c>
      <c r="AW568" s="155">
        <v>506275</v>
      </c>
      <c r="AX568" t="str">
        <f>VLOOKUP($BA568,Jobcodemaster!$A:$J,4,0)</f>
        <v>IC1</v>
      </c>
      <c r="AY568" t="str">
        <f>VLOOKUP($BA568,Jobcodemaster!$A:$J,5,0)</f>
        <v>L3</v>
      </c>
      <c r="AZ568" t="str">
        <f t="shared" si="245"/>
        <v>3</v>
      </c>
      <c r="BA568" s="155">
        <f t="shared" si="246"/>
        <v>22023</v>
      </c>
      <c r="BB568" t="str">
        <f>VLOOKUP($BA568,Jobcodemaster!$A:$J,7,0)</f>
        <v>22023.Consulting Staff Staff Consultant - IC1</v>
      </c>
      <c r="BC568" t="str">
        <f>VLOOKUP($BA568,Jobcodemaster!$A:$J,9,0)</f>
        <v>Consulting Staff Staff Consultant</v>
      </c>
      <c r="BD568" t="str">
        <f>VLOOKUP($BA568,Jobcodemaster!$A:$J,2,0)</f>
        <v>General/Operations</v>
      </c>
      <c r="BE568" t="str">
        <f>VLOOKUP($BA568,Jobcodemaster!$A:$J,3,0)</f>
        <v>NB</v>
      </c>
      <c r="BF568" t="e">
        <f>VLOOKUP(AM568,#REF!,14,0)</f>
        <v>#REF!</v>
      </c>
      <c r="BG568" t="e">
        <f>VLOOKUP(AM568,#REF!,15,0)</f>
        <v>#REF!</v>
      </c>
      <c r="BH568" t="str">
        <f t="shared" si="247"/>
        <v>tomoko.hinami@oracle.com</v>
      </c>
      <c r="BI568" s="95">
        <f t="shared" si="248"/>
        <v>43435</v>
      </c>
      <c r="BJ568" t="str">
        <f t="shared" si="249"/>
        <v>C</v>
      </c>
      <c r="BK568" t="str">
        <f t="shared" si="250"/>
        <v>JP-Tokyo-Akasaka Office</v>
      </c>
      <c r="BL568" t="str">
        <f t="shared" si="251"/>
        <v>-</v>
      </c>
      <c r="BM568" t="str">
        <f t="shared" si="252"/>
        <v>ﾋﾅﾐ ﾄﾓｺ</v>
      </c>
      <c r="BN568" t="str">
        <f t="shared" si="253"/>
        <v>Tomoko Hinami</v>
      </c>
      <c r="BO568" s="164">
        <f t="shared" si="254"/>
        <v>0</v>
      </c>
      <c r="BP568" t="str">
        <f t="shared" si="255"/>
        <v>ひなみ ともこ</v>
      </c>
      <c r="BQ568" t="e">
        <f>VLOOKUP(AM568,#REF!,12,0)</f>
        <v>#REF!</v>
      </c>
      <c r="BS568" s="173" t="str">
        <f t="shared" si="256"/>
        <v/>
      </c>
      <c r="BT568" s="173" t="str">
        <f t="shared" si="256"/>
        <v/>
      </c>
      <c r="BU568" s="173" t="str">
        <f t="shared" si="256"/>
        <v/>
      </c>
      <c r="BV568" s="173" t="str">
        <f t="shared" si="238"/>
        <v/>
      </c>
      <c r="BW568" s="173" t="e">
        <f t="shared" si="257"/>
        <v>#REF!</v>
      </c>
      <c r="BX568" s="173" t="str">
        <f t="shared" si="258"/>
        <v/>
      </c>
      <c r="BY568" s="174" t="str">
        <f t="shared" si="259"/>
        <v/>
      </c>
      <c r="BZ568" t="str">
        <f t="shared" si="260"/>
        <v/>
      </c>
      <c r="CA568" s="214" t="str">
        <f t="shared" si="261"/>
        <v/>
      </c>
      <c r="CB568" t="str">
        <f t="shared" si="262"/>
        <v/>
      </c>
      <c r="CC568" t="e">
        <f t="shared" si="263"/>
        <v>#REF!</v>
      </c>
      <c r="CD568" t="e">
        <f t="shared" si="239"/>
        <v>#REF!</v>
      </c>
      <c r="CE568" t="str">
        <f t="shared" si="264"/>
        <v/>
      </c>
      <c r="CF568" t="str">
        <f t="shared" si="265"/>
        <v/>
      </c>
      <c r="CG568" t="str">
        <f t="shared" si="266"/>
        <v/>
      </c>
    </row>
    <row r="569" spans="1:85">
      <c r="A569" t="s">
        <v>51</v>
      </c>
      <c r="B569">
        <v>939</v>
      </c>
      <c r="C569" t="s">
        <v>4019</v>
      </c>
      <c r="D569" t="s">
        <v>4020</v>
      </c>
      <c r="E569" t="s">
        <v>54</v>
      </c>
      <c r="F569" t="s">
        <v>3949</v>
      </c>
      <c r="G569" t="s">
        <v>3984</v>
      </c>
      <c r="H569" t="s">
        <v>4021</v>
      </c>
      <c r="I569" t="s">
        <v>55</v>
      </c>
      <c r="J569" t="s">
        <v>3962</v>
      </c>
      <c r="K569" t="s">
        <v>3986</v>
      </c>
      <c r="L569" t="s">
        <v>4022</v>
      </c>
      <c r="M569" s="217">
        <v>506275</v>
      </c>
      <c r="N569" t="s">
        <v>169</v>
      </c>
      <c r="O569" t="s">
        <v>170</v>
      </c>
      <c r="P569" t="str">
        <f t="shared" si="240"/>
        <v>7</v>
      </c>
      <c r="Q569">
        <v>22027</v>
      </c>
      <c r="R569" t="s">
        <v>171</v>
      </c>
      <c r="S569" t="s">
        <v>172</v>
      </c>
      <c r="T569" t="s">
        <v>127</v>
      </c>
      <c r="U569" t="s">
        <v>128</v>
      </c>
      <c r="V569">
        <v>1635</v>
      </c>
      <c r="W569" t="s">
        <v>3982</v>
      </c>
      <c r="X569" t="s">
        <v>4023</v>
      </c>
      <c r="Y569" s="95">
        <v>35339</v>
      </c>
      <c r="Z569" t="s">
        <v>63</v>
      </c>
      <c r="AA569" t="s">
        <v>118</v>
      </c>
      <c r="AB569" t="s">
        <v>162</v>
      </c>
      <c r="AC569" t="s">
        <v>4756</v>
      </c>
      <c r="AD569" t="s">
        <v>4025</v>
      </c>
      <c r="AF569" t="s">
        <v>4026</v>
      </c>
      <c r="AG569" t="s">
        <v>150</v>
      </c>
      <c r="AI569" s="146" t="e">
        <v>#N/A</v>
      </c>
      <c r="AJ569" t="str">
        <f t="shared" si="241"/>
        <v>Active</v>
      </c>
      <c r="AK569">
        <f t="shared" si="242"/>
        <v>939</v>
      </c>
      <c r="AL569" t="str">
        <f t="shared" si="243"/>
        <v>亀貝 聡</v>
      </c>
      <c r="AM569" s="155" t="e">
        <f>+VLOOKUP($AK569,#REF!,3,0)</f>
        <v>#REF!</v>
      </c>
      <c r="AN569" t="e">
        <f t="shared" si="244"/>
        <v>#REF!</v>
      </c>
      <c r="AO569" s="154" t="s">
        <v>54</v>
      </c>
      <c r="AP569" t="e">
        <f>VLOOKUP(AM569,#REF!,2,0)</f>
        <v>#REF!</v>
      </c>
      <c r="AQ569" t="e">
        <f>VLOOKUP(AM569,#REF!,3,0)</f>
        <v>#REF!</v>
      </c>
      <c r="AR569" t="e">
        <f>VLOOKUP(AM569,#REF!,4,0)</f>
        <v>#REF!</v>
      </c>
      <c r="AS569" t="str">
        <f t="shared" si="267"/>
        <v>Oracle Consulting Services</v>
      </c>
      <c r="AT569" t="e">
        <f>VLOOKUP(AM569,#REF!,6,0)</f>
        <v>#REF!</v>
      </c>
      <c r="AU569" t="e">
        <f>VLOOKUP(AM569,#REF!,7,0)</f>
        <v>#REF!</v>
      </c>
      <c r="AV569" t="e">
        <f>VLOOKUP(AM569,#REF!,8,0)</f>
        <v>#REF!</v>
      </c>
      <c r="AW569" s="155">
        <v>506275</v>
      </c>
      <c r="AX569" t="str">
        <f>VLOOKUP($BA569,Jobcodemaster!$A:$J,4,0)</f>
        <v>IC4</v>
      </c>
      <c r="AY569" t="str">
        <f>VLOOKUP($BA569,Jobcodemaster!$A:$J,5,0)</f>
        <v>L7</v>
      </c>
      <c r="AZ569" t="str">
        <f t="shared" si="245"/>
        <v>7</v>
      </c>
      <c r="BA569" s="155">
        <f t="shared" si="246"/>
        <v>22027</v>
      </c>
      <c r="BB569" t="str">
        <f>VLOOKUP($BA569,Jobcodemaster!$A:$J,7,0)</f>
        <v>22027.Consulting Staff Technical Manager - IC4</v>
      </c>
      <c r="BC569" t="str">
        <f>VLOOKUP($BA569,Jobcodemaster!$A:$J,9,0)</f>
        <v>Consulting Staff Technical Manager</v>
      </c>
      <c r="BD569" t="str">
        <f>VLOOKUP($BA569,Jobcodemaster!$A:$J,2,0)</f>
        <v>General/Operations</v>
      </c>
      <c r="BE569" t="str">
        <f>VLOOKUP($BA569,Jobcodemaster!$A:$J,3,0)</f>
        <v>NB</v>
      </c>
      <c r="BF569" t="e">
        <f>VLOOKUP(AM569,#REF!,14,0)</f>
        <v>#REF!</v>
      </c>
      <c r="BG569" t="e">
        <f>VLOOKUP(AM569,#REF!,15,0)</f>
        <v>#REF!</v>
      </c>
      <c r="BH569" t="str">
        <f t="shared" si="247"/>
        <v>satoshi.kamegai@oracle.com</v>
      </c>
      <c r="BI569" s="95">
        <f t="shared" si="248"/>
        <v>35339</v>
      </c>
      <c r="BJ569" t="str">
        <f t="shared" si="249"/>
        <v>C</v>
      </c>
      <c r="BK569" t="str">
        <f t="shared" si="250"/>
        <v>JP-Tokyo-Akasaka Office</v>
      </c>
      <c r="BL569" t="str">
        <f t="shared" si="251"/>
        <v>ACB</v>
      </c>
      <c r="BM569" t="str">
        <f t="shared" si="252"/>
        <v>ｶﾒｶﾞｲ ｻﾄｼ</v>
      </c>
      <c r="BN569" t="str">
        <f t="shared" si="253"/>
        <v>Satoshi Kamegai</v>
      </c>
      <c r="BO569" s="164">
        <f t="shared" si="254"/>
        <v>0</v>
      </c>
      <c r="BP569" t="str">
        <f t="shared" si="255"/>
        <v>かめがい さとし</v>
      </c>
      <c r="BQ569" t="e">
        <f>VLOOKUP(AM569,#REF!,12,0)</f>
        <v>#REF!</v>
      </c>
      <c r="BS569" s="173" t="str">
        <f t="shared" si="256"/>
        <v/>
      </c>
      <c r="BT569" s="173" t="str">
        <f t="shared" si="256"/>
        <v/>
      </c>
      <c r="BU569" s="173" t="str">
        <f t="shared" si="256"/>
        <v/>
      </c>
      <c r="BV569" s="173" t="str">
        <f t="shared" si="238"/>
        <v/>
      </c>
      <c r="BW569" s="173" t="e">
        <f t="shared" si="257"/>
        <v>#REF!</v>
      </c>
      <c r="BX569" s="173" t="str">
        <f t="shared" si="258"/>
        <v/>
      </c>
      <c r="BY569" s="174" t="str">
        <f t="shared" si="259"/>
        <v/>
      </c>
      <c r="BZ569" t="str">
        <f t="shared" si="260"/>
        <v/>
      </c>
      <c r="CA569" s="214" t="str">
        <f t="shared" si="261"/>
        <v/>
      </c>
      <c r="CB569" t="str">
        <f t="shared" si="262"/>
        <v/>
      </c>
      <c r="CC569" t="e">
        <f t="shared" si="263"/>
        <v>#REF!</v>
      </c>
      <c r="CD569" t="e">
        <f t="shared" si="239"/>
        <v>#REF!</v>
      </c>
      <c r="CE569" t="str">
        <f t="shared" si="264"/>
        <v/>
      </c>
      <c r="CF569" t="str">
        <f t="shared" si="265"/>
        <v/>
      </c>
      <c r="CG569" t="str">
        <f t="shared" si="266"/>
        <v/>
      </c>
    </row>
    <row r="570" spans="1:85">
      <c r="A570" t="s">
        <v>51</v>
      </c>
      <c r="B570">
        <v>2846</v>
      </c>
      <c r="C570" t="s">
        <v>4028</v>
      </c>
      <c r="D570" t="s">
        <v>4020</v>
      </c>
      <c r="E570" t="s">
        <v>54</v>
      </c>
      <c r="F570" t="s">
        <v>3949</v>
      </c>
      <c r="G570" t="s">
        <v>3984</v>
      </c>
      <c r="H570" t="s">
        <v>4021</v>
      </c>
      <c r="I570" t="s">
        <v>55</v>
      </c>
      <c r="J570" t="s">
        <v>3962</v>
      </c>
      <c r="K570" t="s">
        <v>3986</v>
      </c>
      <c r="L570" t="s">
        <v>4022</v>
      </c>
      <c r="M570" s="217">
        <v>506275</v>
      </c>
      <c r="N570" t="s">
        <v>123</v>
      </c>
      <c r="O570" t="s">
        <v>158</v>
      </c>
      <c r="P570" t="str">
        <f t="shared" si="240"/>
        <v>6</v>
      </c>
      <c r="Q570">
        <v>22026</v>
      </c>
      <c r="R570" t="s">
        <v>179</v>
      </c>
      <c r="S570" t="s">
        <v>180</v>
      </c>
      <c r="T570" t="s">
        <v>127</v>
      </c>
      <c r="U570" t="s">
        <v>128</v>
      </c>
      <c r="V570">
        <v>1635</v>
      </c>
      <c r="W570" t="s">
        <v>3982</v>
      </c>
      <c r="X570" t="s">
        <v>4029</v>
      </c>
      <c r="Y570" s="95">
        <v>36927</v>
      </c>
      <c r="Z570" t="s">
        <v>63</v>
      </c>
      <c r="AA570" t="s">
        <v>118</v>
      </c>
      <c r="AB570" t="s">
        <v>162</v>
      </c>
      <c r="AC570" t="s">
        <v>4757</v>
      </c>
      <c r="AD570" t="s">
        <v>4031</v>
      </c>
      <c r="AF570" t="s">
        <v>4032</v>
      </c>
      <c r="AG570" t="s">
        <v>150</v>
      </c>
      <c r="AI570" s="146" t="e">
        <v>#N/A</v>
      </c>
      <c r="AJ570" t="str">
        <f t="shared" si="241"/>
        <v>Active</v>
      </c>
      <c r="AK570">
        <f t="shared" si="242"/>
        <v>2846</v>
      </c>
      <c r="AL570" t="str">
        <f t="shared" si="243"/>
        <v>松石 直美</v>
      </c>
      <c r="AM570" s="155" t="e">
        <f>+VLOOKUP($AK570,#REF!,3,0)</f>
        <v>#REF!</v>
      </c>
      <c r="AN570" t="e">
        <f t="shared" si="244"/>
        <v>#REF!</v>
      </c>
      <c r="AO570" s="154" t="s">
        <v>54</v>
      </c>
      <c r="AP570" t="e">
        <f>VLOOKUP(AM570,#REF!,2,0)</f>
        <v>#REF!</v>
      </c>
      <c r="AQ570" t="e">
        <f>VLOOKUP(AM570,#REF!,3,0)</f>
        <v>#REF!</v>
      </c>
      <c r="AR570" t="e">
        <f>VLOOKUP(AM570,#REF!,4,0)</f>
        <v>#REF!</v>
      </c>
      <c r="AS570" t="str">
        <f t="shared" si="267"/>
        <v>Oracle Consulting Services</v>
      </c>
      <c r="AT570" t="e">
        <f>VLOOKUP(AM570,#REF!,6,0)</f>
        <v>#REF!</v>
      </c>
      <c r="AU570" t="e">
        <f>VLOOKUP(AM570,#REF!,7,0)</f>
        <v>#REF!</v>
      </c>
      <c r="AV570" t="e">
        <f>VLOOKUP(AM570,#REF!,8,0)</f>
        <v>#REF!</v>
      </c>
      <c r="AW570" s="155">
        <v>506275</v>
      </c>
      <c r="AX570" t="str">
        <f>VLOOKUP($BA570,Jobcodemaster!$A:$J,4,0)</f>
        <v>IC3</v>
      </c>
      <c r="AY570" t="str">
        <f>VLOOKUP($BA570,Jobcodemaster!$A:$J,5,0)</f>
        <v>L6</v>
      </c>
      <c r="AZ570" t="str">
        <f t="shared" si="245"/>
        <v>6</v>
      </c>
      <c r="BA570" s="155">
        <f t="shared" si="246"/>
        <v>22026</v>
      </c>
      <c r="BB570" t="str">
        <f>VLOOKUP($BA570,Jobcodemaster!$A:$J,7,0)</f>
        <v>22026.Consulting Staff Senior Principal - IC3</v>
      </c>
      <c r="BC570" t="str">
        <f>VLOOKUP($BA570,Jobcodemaster!$A:$J,9,0)</f>
        <v>Consulting Staff Senior Principal</v>
      </c>
      <c r="BD570" t="str">
        <f>VLOOKUP($BA570,Jobcodemaster!$A:$J,2,0)</f>
        <v>General/Operations</v>
      </c>
      <c r="BE570" t="str">
        <f>VLOOKUP($BA570,Jobcodemaster!$A:$J,3,0)</f>
        <v>NB</v>
      </c>
      <c r="BF570" t="e">
        <f>VLOOKUP(AM570,#REF!,14,0)</f>
        <v>#REF!</v>
      </c>
      <c r="BG570" t="e">
        <f>VLOOKUP(AM570,#REF!,15,0)</f>
        <v>#REF!</v>
      </c>
      <c r="BH570" t="str">
        <f t="shared" si="247"/>
        <v>naomi.matsuishi@oracle.com</v>
      </c>
      <c r="BI570" s="95">
        <f t="shared" si="248"/>
        <v>36927</v>
      </c>
      <c r="BJ570" t="str">
        <f t="shared" si="249"/>
        <v>C</v>
      </c>
      <c r="BK570" t="str">
        <f t="shared" si="250"/>
        <v>JP-Tokyo-Akasaka Office</v>
      </c>
      <c r="BL570" t="str">
        <f t="shared" si="251"/>
        <v>ACB</v>
      </c>
      <c r="BM570" t="str">
        <f t="shared" si="252"/>
        <v>ﾏﾂｲｼ ﾅｵﾐ</v>
      </c>
      <c r="BN570" t="str">
        <f t="shared" si="253"/>
        <v>Naomi Matsuishi</v>
      </c>
      <c r="BO570" s="164">
        <f t="shared" si="254"/>
        <v>0</v>
      </c>
      <c r="BP570" t="str">
        <f t="shared" si="255"/>
        <v>まついし なおみ</v>
      </c>
      <c r="BQ570" t="e">
        <f>VLOOKUP(AM570,#REF!,12,0)</f>
        <v>#REF!</v>
      </c>
      <c r="BS570" s="173" t="str">
        <f t="shared" si="256"/>
        <v/>
      </c>
      <c r="BT570" s="173" t="str">
        <f t="shared" si="256"/>
        <v/>
      </c>
      <c r="BU570" s="173" t="str">
        <f t="shared" si="256"/>
        <v/>
      </c>
      <c r="BV570" s="173" t="str">
        <f t="shared" si="238"/>
        <v/>
      </c>
      <c r="BW570" s="173" t="e">
        <f t="shared" si="257"/>
        <v>#REF!</v>
      </c>
      <c r="BX570" s="173" t="str">
        <f t="shared" si="258"/>
        <v/>
      </c>
      <c r="BY570" s="174" t="str">
        <f t="shared" si="259"/>
        <v/>
      </c>
      <c r="BZ570" t="str">
        <f t="shared" si="260"/>
        <v/>
      </c>
      <c r="CA570" s="214" t="str">
        <f t="shared" si="261"/>
        <v/>
      </c>
      <c r="CB570" t="str">
        <f t="shared" si="262"/>
        <v/>
      </c>
      <c r="CC570" t="e">
        <f t="shared" si="263"/>
        <v>#REF!</v>
      </c>
      <c r="CD570" t="e">
        <f t="shared" si="239"/>
        <v>#REF!</v>
      </c>
      <c r="CE570" t="str">
        <f t="shared" si="264"/>
        <v/>
      </c>
      <c r="CF570" t="str">
        <f t="shared" si="265"/>
        <v/>
      </c>
      <c r="CG570" t="str">
        <f t="shared" si="266"/>
        <v/>
      </c>
    </row>
    <row r="571" spans="1:85">
      <c r="A571" t="s">
        <v>51</v>
      </c>
      <c r="B571">
        <v>7476</v>
      </c>
      <c r="C571" t="s">
        <v>4034</v>
      </c>
      <c r="D571" t="s">
        <v>4020</v>
      </c>
      <c r="E571" t="s">
        <v>54</v>
      </c>
      <c r="F571" t="s">
        <v>3949</v>
      </c>
      <c r="G571" t="s">
        <v>3984</v>
      </c>
      <c r="H571" t="s">
        <v>4021</v>
      </c>
      <c r="I571" t="s">
        <v>55</v>
      </c>
      <c r="J571" t="s">
        <v>3962</v>
      </c>
      <c r="K571" t="s">
        <v>3986</v>
      </c>
      <c r="L571" t="s">
        <v>4022</v>
      </c>
      <c r="M571" s="217">
        <v>506275</v>
      </c>
      <c r="N571" t="s">
        <v>123</v>
      </c>
      <c r="O571" t="s">
        <v>124</v>
      </c>
      <c r="P571" t="str">
        <f t="shared" si="240"/>
        <v>5</v>
      </c>
      <c r="Q571">
        <v>22025</v>
      </c>
      <c r="R571" t="s">
        <v>125</v>
      </c>
      <c r="S571" t="s">
        <v>126</v>
      </c>
      <c r="T571" t="s">
        <v>127</v>
      </c>
      <c r="U571" t="s">
        <v>128</v>
      </c>
      <c r="V571">
        <v>1635</v>
      </c>
      <c r="W571" t="s">
        <v>3982</v>
      </c>
      <c r="X571" t="s">
        <v>4035</v>
      </c>
      <c r="Y571" s="95">
        <v>40330</v>
      </c>
      <c r="Z571" t="s">
        <v>63</v>
      </c>
      <c r="AA571" t="s">
        <v>118</v>
      </c>
      <c r="AB571" t="s">
        <v>162</v>
      </c>
      <c r="AC571" t="s">
        <v>4758</v>
      </c>
      <c r="AD571" t="s">
        <v>4037</v>
      </c>
      <c r="AF571" t="s">
        <v>4038</v>
      </c>
      <c r="AG571" t="s">
        <v>150</v>
      </c>
      <c r="AI571" s="146" t="e">
        <v>#N/A</v>
      </c>
      <c r="AJ571" t="str">
        <f t="shared" si="241"/>
        <v>Active</v>
      </c>
      <c r="AK571">
        <f t="shared" si="242"/>
        <v>7476</v>
      </c>
      <c r="AL571" t="str">
        <f t="shared" si="243"/>
        <v>上野 晶子</v>
      </c>
      <c r="AM571" s="155" t="e">
        <f>+VLOOKUP($AK571,#REF!,3,0)</f>
        <v>#REF!</v>
      </c>
      <c r="AN571" t="e">
        <f t="shared" si="244"/>
        <v>#REF!</v>
      </c>
      <c r="AO571" s="154" t="s">
        <v>54</v>
      </c>
      <c r="AP571" t="e">
        <f>VLOOKUP(AM571,#REF!,2,0)</f>
        <v>#REF!</v>
      </c>
      <c r="AQ571" t="e">
        <f>VLOOKUP(AM571,#REF!,3,0)</f>
        <v>#REF!</v>
      </c>
      <c r="AR571" t="e">
        <f>VLOOKUP(AM571,#REF!,4,0)</f>
        <v>#REF!</v>
      </c>
      <c r="AS571" t="str">
        <f t="shared" si="267"/>
        <v>Oracle Consulting Services</v>
      </c>
      <c r="AT571" t="e">
        <f>VLOOKUP(AM571,#REF!,6,0)</f>
        <v>#REF!</v>
      </c>
      <c r="AU571" t="e">
        <f>VLOOKUP(AM571,#REF!,7,0)</f>
        <v>#REF!</v>
      </c>
      <c r="AV571" t="e">
        <f>VLOOKUP(AM571,#REF!,8,0)</f>
        <v>#REF!</v>
      </c>
      <c r="AW571" s="155">
        <v>506275</v>
      </c>
      <c r="AX571" t="str">
        <f>VLOOKUP($BA571,Jobcodemaster!$A:$J,4,0)</f>
        <v>IC3</v>
      </c>
      <c r="AY571" t="str">
        <f>VLOOKUP($BA571,Jobcodemaster!$A:$J,5,0)</f>
        <v>L5</v>
      </c>
      <c r="AZ571" t="str">
        <f t="shared" si="245"/>
        <v>5</v>
      </c>
      <c r="BA571" s="155">
        <f t="shared" si="246"/>
        <v>22025</v>
      </c>
      <c r="BB571" t="str">
        <f>VLOOKUP($BA571,Jobcodemaster!$A:$J,7,0)</f>
        <v>22025.Consulting Staff Principal - IC3</v>
      </c>
      <c r="BC571" t="str">
        <f>VLOOKUP($BA571,Jobcodemaster!$A:$J,9,0)</f>
        <v>Consulting Staff Principal</v>
      </c>
      <c r="BD571" t="str">
        <f>VLOOKUP($BA571,Jobcodemaster!$A:$J,2,0)</f>
        <v>General/Operations</v>
      </c>
      <c r="BE571" t="str">
        <f>VLOOKUP($BA571,Jobcodemaster!$A:$J,3,0)</f>
        <v>NB</v>
      </c>
      <c r="BF571" t="e">
        <f>VLOOKUP(AM571,#REF!,14,0)</f>
        <v>#REF!</v>
      </c>
      <c r="BG571" t="e">
        <f>VLOOKUP(AM571,#REF!,15,0)</f>
        <v>#REF!</v>
      </c>
      <c r="BH571" t="str">
        <f t="shared" si="247"/>
        <v>akiko.ueno@oracle.com</v>
      </c>
      <c r="BI571" s="95">
        <f t="shared" si="248"/>
        <v>40330</v>
      </c>
      <c r="BJ571" t="str">
        <f t="shared" si="249"/>
        <v>C</v>
      </c>
      <c r="BK571" t="str">
        <f t="shared" si="250"/>
        <v>JP-Tokyo-Akasaka Office</v>
      </c>
      <c r="BL571" t="str">
        <f t="shared" si="251"/>
        <v>ACB</v>
      </c>
      <c r="BM571" t="str">
        <f t="shared" si="252"/>
        <v>ｳｴﾉ ｱｷｺ</v>
      </c>
      <c r="BN571" t="str">
        <f t="shared" si="253"/>
        <v>Akiko Ueno</v>
      </c>
      <c r="BO571" s="164">
        <f t="shared" si="254"/>
        <v>0</v>
      </c>
      <c r="BP571" t="str">
        <f t="shared" si="255"/>
        <v>うえの あきこ</v>
      </c>
      <c r="BQ571" t="e">
        <f>VLOOKUP(AM571,#REF!,12,0)</f>
        <v>#REF!</v>
      </c>
      <c r="BS571" s="173" t="str">
        <f t="shared" si="256"/>
        <v/>
      </c>
      <c r="BT571" s="173" t="str">
        <f t="shared" si="256"/>
        <v/>
      </c>
      <c r="BU571" s="173" t="str">
        <f t="shared" si="256"/>
        <v/>
      </c>
      <c r="BV571" s="173" t="str">
        <f t="shared" si="238"/>
        <v/>
      </c>
      <c r="BW571" s="173" t="e">
        <f t="shared" si="257"/>
        <v>#REF!</v>
      </c>
      <c r="BX571" s="173" t="str">
        <f t="shared" si="258"/>
        <v/>
      </c>
      <c r="BY571" s="174" t="str">
        <f t="shared" si="259"/>
        <v/>
      </c>
      <c r="BZ571" t="str">
        <f t="shared" si="260"/>
        <v/>
      </c>
      <c r="CA571" s="214" t="str">
        <f t="shared" si="261"/>
        <v/>
      </c>
      <c r="CB571" t="str">
        <f t="shared" si="262"/>
        <v/>
      </c>
      <c r="CC571" t="e">
        <f t="shared" si="263"/>
        <v>#REF!</v>
      </c>
      <c r="CD571" t="e">
        <f t="shared" si="239"/>
        <v>#REF!</v>
      </c>
      <c r="CE571" t="str">
        <f t="shared" si="264"/>
        <v/>
      </c>
      <c r="CF571" t="str">
        <f t="shared" si="265"/>
        <v/>
      </c>
      <c r="CG571" t="str">
        <f t="shared" si="266"/>
        <v/>
      </c>
    </row>
    <row r="572" spans="1:85">
      <c r="A572" t="s">
        <v>51</v>
      </c>
      <c r="B572">
        <v>2321</v>
      </c>
      <c r="C572" t="s">
        <v>4040</v>
      </c>
      <c r="D572" t="s">
        <v>4041</v>
      </c>
      <c r="E572" t="s">
        <v>54</v>
      </c>
      <c r="F572" t="s">
        <v>3949</v>
      </c>
      <c r="G572" t="s">
        <v>3984</v>
      </c>
      <c r="H572" t="s">
        <v>4042</v>
      </c>
      <c r="I572" t="s">
        <v>55</v>
      </c>
      <c r="J572" t="s">
        <v>3962</v>
      </c>
      <c r="K572" t="s">
        <v>3986</v>
      </c>
      <c r="L572" t="s">
        <v>4042</v>
      </c>
      <c r="M572" s="217">
        <v>506275</v>
      </c>
      <c r="N572" t="s">
        <v>157</v>
      </c>
      <c r="O572" t="s">
        <v>158</v>
      </c>
      <c r="P572" t="str">
        <f t="shared" si="240"/>
        <v>6</v>
      </c>
      <c r="Q572">
        <v>22030</v>
      </c>
      <c r="R572" t="s">
        <v>159</v>
      </c>
      <c r="S572" t="s">
        <v>160</v>
      </c>
      <c r="T572" t="s">
        <v>127</v>
      </c>
      <c r="U572" t="s">
        <v>128</v>
      </c>
      <c r="V572">
        <v>1635</v>
      </c>
      <c r="W572" t="s">
        <v>3982</v>
      </c>
      <c r="X572" t="s">
        <v>4043</v>
      </c>
      <c r="Y572" s="95">
        <v>37043</v>
      </c>
      <c r="Z572" t="s">
        <v>63</v>
      </c>
      <c r="AA572" t="s">
        <v>118</v>
      </c>
      <c r="AB572" t="s">
        <v>162</v>
      </c>
      <c r="AC572" t="s">
        <v>4759</v>
      </c>
      <c r="AD572" t="s">
        <v>4045</v>
      </c>
      <c r="AE572" t="s">
        <v>67</v>
      </c>
      <c r="AF572" t="s">
        <v>4046</v>
      </c>
      <c r="AG572" t="s">
        <v>150</v>
      </c>
      <c r="AI572" s="146" t="e">
        <v>#N/A</v>
      </c>
      <c r="AJ572" t="str">
        <f t="shared" si="241"/>
        <v>Active</v>
      </c>
      <c r="AK572">
        <f t="shared" si="242"/>
        <v>2321</v>
      </c>
      <c r="AL572" t="str">
        <f t="shared" si="243"/>
        <v>山田 賀世</v>
      </c>
      <c r="AM572" s="155" t="e">
        <f>+VLOOKUP($AK572,#REF!,3,0)</f>
        <v>#REF!</v>
      </c>
      <c r="AN572" t="e">
        <f t="shared" si="244"/>
        <v>#REF!</v>
      </c>
      <c r="AO572" s="154" t="s">
        <v>54</v>
      </c>
      <c r="AP572" t="e">
        <f>VLOOKUP(AM572,#REF!,2,0)</f>
        <v>#REF!</v>
      </c>
      <c r="AQ572" t="e">
        <f>VLOOKUP(AM572,#REF!,3,0)</f>
        <v>#REF!</v>
      </c>
      <c r="AR572" t="e">
        <f>VLOOKUP(AM572,#REF!,4,0)</f>
        <v>#REF!</v>
      </c>
      <c r="AS572" t="str">
        <f t="shared" si="267"/>
        <v>Oracle Consulting Services</v>
      </c>
      <c r="AT572" t="e">
        <f>VLOOKUP(AM572,#REF!,6,0)</f>
        <v>#REF!</v>
      </c>
      <c r="AU572" t="e">
        <f>VLOOKUP(AM572,#REF!,7,0)</f>
        <v>#REF!</v>
      </c>
      <c r="AV572" t="e">
        <f>VLOOKUP(AM572,#REF!,8,0)</f>
        <v>#REF!</v>
      </c>
      <c r="AW572" s="155">
        <v>506275</v>
      </c>
      <c r="AX572" t="str">
        <f>VLOOKUP($BA572,Jobcodemaster!$A:$J,4,0)</f>
        <v>M2</v>
      </c>
      <c r="AY572" t="str">
        <f>VLOOKUP($BA572,Jobcodemaster!$A:$J,5,0)</f>
        <v>L6</v>
      </c>
      <c r="AZ572" t="str">
        <f t="shared" si="245"/>
        <v>6</v>
      </c>
      <c r="BA572" s="155">
        <f t="shared" si="246"/>
        <v>22030</v>
      </c>
      <c r="BB572" t="str">
        <f>VLOOKUP($BA572,Jobcodemaster!$A:$J,7,0)</f>
        <v>22030.Consulting Staff Managing Principal - M2</v>
      </c>
      <c r="BC572" t="str">
        <f>VLOOKUP($BA572,Jobcodemaster!$A:$J,9,0)</f>
        <v>Consulting Staff Managing Principal</v>
      </c>
      <c r="BD572" t="str">
        <f>VLOOKUP($BA572,Jobcodemaster!$A:$J,2,0)</f>
        <v>General/Operations</v>
      </c>
      <c r="BE572" t="str">
        <f>VLOOKUP($BA572,Jobcodemaster!$A:$J,3,0)</f>
        <v>NB</v>
      </c>
      <c r="BF572" t="e">
        <f>VLOOKUP(AM572,#REF!,14,0)</f>
        <v>#REF!</v>
      </c>
      <c r="BG572" t="e">
        <f>VLOOKUP(AM572,#REF!,15,0)</f>
        <v>#REF!</v>
      </c>
      <c r="BH572" t="str">
        <f t="shared" si="247"/>
        <v>kayo.yamada@oracle.com</v>
      </c>
      <c r="BI572" s="95">
        <f t="shared" si="248"/>
        <v>37043</v>
      </c>
      <c r="BJ572" t="str">
        <f t="shared" si="249"/>
        <v>C</v>
      </c>
      <c r="BK572" t="str">
        <f t="shared" si="250"/>
        <v>JP-Tokyo-Akasaka Office</v>
      </c>
      <c r="BL572" t="str">
        <f t="shared" si="251"/>
        <v>ACB</v>
      </c>
      <c r="BM572" t="str">
        <f t="shared" si="252"/>
        <v>ﾔﾏﾀﾞ ｶﾖ</v>
      </c>
      <c r="BN572" t="str">
        <f t="shared" si="253"/>
        <v>Kayo Yamada</v>
      </c>
      <c r="BO572" s="164" t="str">
        <f t="shared" si="254"/>
        <v>Y</v>
      </c>
      <c r="BP572" t="str">
        <f t="shared" si="255"/>
        <v>やまだ かよ</v>
      </c>
      <c r="BQ572" t="e">
        <f>VLOOKUP(AM572,#REF!,12,0)</f>
        <v>#REF!</v>
      </c>
      <c r="BS572" s="173" t="str">
        <f t="shared" si="256"/>
        <v/>
      </c>
      <c r="BT572" s="173" t="str">
        <f t="shared" si="256"/>
        <v/>
      </c>
      <c r="BU572" s="173" t="str">
        <f t="shared" si="256"/>
        <v/>
      </c>
      <c r="BV572" s="173" t="str">
        <f t="shared" si="238"/>
        <v/>
      </c>
      <c r="BW572" s="173" t="e">
        <f t="shared" si="257"/>
        <v>#REF!</v>
      </c>
      <c r="BX572" s="173" t="str">
        <f t="shared" si="258"/>
        <v/>
      </c>
      <c r="BY572" s="174" t="str">
        <f t="shared" si="259"/>
        <v/>
      </c>
      <c r="BZ572" t="str">
        <f t="shared" si="260"/>
        <v/>
      </c>
      <c r="CA572" s="214" t="str">
        <f t="shared" si="261"/>
        <v/>
      </c>
      <c r="CB572" t="str">
        <f t="shared" si="262"/>
        <v/>
      </c>
      <c r="CC572" t="e">
        <f t="shared" si="263"/>
        <v>#REF!</v>
      </c>
      <c r="CD572" t="e">
        <f t="shared" si="239"/>
        <v>#REF!</v>
      </c>
      <c r="CE572" t="str">
        <f t="shared" si="264"/>
        <v/>
      </c>
      <c r="CF572" t="str">
        <f t="shared" si="265"/>
        <v/>
      </c>
      <c r="CG572" t="str">
        <f t="shared" si="266"/>
        <v/>
      </c>
    </row>
    <row r="573" spans="1:85">
      <c r="A573" t="s">
        <v>51</v>
      </c>
      <c r="B573">
        <v>779</v>
      </c>
      <c r="C573" t="s">
        <v>4048</v>
      </c>
      <c r="D573" t="s">
        <v>4041</v>
      </c>
      <c r="E573" t="s">
        <v>54</v>
      </c>
      <c r="F573" t="s">
        <v>3949</v>
      </c>
      <c r="G573" t="s">
        <v>3984</v>
      </c>
      <c r="H573" t="s">
        <v>4042</v>
      </c>
      <c r="I573" t="s">
        <v>55</v>
      </c>
      <c r="J573" t="s">
        <v>3962</v>
      </c>
      <c r="K573" t="s">
        <v>3986</v>
      </c>
      <c r="L573" t="s">
        <v>4042</v>
      </c>
      <c r="M573" s="217">
        <v>506275</v>
      </c>
      <c r="N573" t="s">
        <v>273</v>
      </c>
      <c r="O573" t="s">
        <v>150</v>
      </c>
      <c r="P573" t="str">
        <f t="shared" si="240"/>
        <v/>
      </c>
      <c r="Q573">
        <v>46020</v>
      </c>
      <c r="R573" t="s">
        <v>4049</v>
      </c>
      <c r="S573" t="s">
        <v>276</v>
      </c>
      <c r="T573" t="s">
        <v>127</v>
      </c>
      <c r="U573" t="s">
        <v>128</v>
      </c>
      <c r="V573">
        <v>2321</v>
      </c>
      <c r="W573" t="s">
        <v>4040</v>
      </c>
      <c r="X573" t="s">
        <v>4050</v>
      </c>
      <c r="Y573" s="95">
        <v>35156</v>
      </c>
      <c r="Z573" t="s">
        <v>201</v>
      </c>
      <c r="AA573" t="s">
        <v>118</v>
      </c>
      <c r="AB573" t="s">
        <v>162</v>
      </c>
      <c r="AC573" t="s">
        <v>4760</v>
      </c>
      <c r="AD573" t="s">
        <v>4052</v>
      </c>
      <c r="AF573" t="s">
        <v>4053</v>
      </c>
      <c r="AG573" t="s">
        <v>150</v>
      </c>
      <c r="AI573" s="146" t="e">
        <v>#N/A</v>
      </c>
      <c r="AJ573" t="str">
        <f t="shared" si="241"/>
        <v>Active</v>
      </c>
      <c r="AK573">
        <f t="shared" si="242"/>
        <v>779</v>
      </c>
      <c r="AL573" t="str">
        <f t="shared" si="243"/>
        <v>於本 ゆう子</v>
      </c>
      <c r="AM573" s="155" t="e">
        <f>+VLOOKUP($AK573,#REF!,3,0)</f>
        <v>#REF!</v>
      </c>
      <c r="AN573" t="e">
        <f t="shared" si="244"/>
        <v>#REF!</v>
      </c>
      <c r="AO573" s="154" t="s">
        <v>54</v>
      </c>
      <c r="AP573" t="e">
        <f>VLOOKUP(AM573,#REF!,2,0)</f>
        <v>#REF!</v>
      </c>
      <c r="AQ573" t="e">
        <f>VLOOKUP(AM573,#REF!,3,0)</f>
        <v>#REF!</v>
      </c>
      <c r="AR573" t="e">
        <f>VLOOKUP(AM573,#REF!,4,0)</f>
        <v>#REF!</v>
      </c>
      <c r="AS573" t="str">
        <f t="shared" si="267"/>
        <v>Oracle Consulting Services</v>
      </c>
      <c r="AT573" t="e">
        <f>VLOOKUP(AM573,#REF!,6,0)</f>
        <v>#REF!</v>
      </c>
      <c r="AU573" t="e">
        <f>VLOOKUP(AM573,#REF!,7,0)</f>
        <v>#REF!</v>
      </c>
      <c r="AV573" t="e">
        <f>VLOOKUP(AM573,#REF!,8,0)</f>
        <v>#REF!</v>
      </c>
      <c r="AW573" s="155">
        <v>506275</v>
      </c>
      <c r="AX573" t="str">
        <f>VLOOKUP($BA573,Jobcodemaster!$A:$J,4,0)</f>
        <v>IC2</v>
      </c>
      <c r="AY573" t="str">
        <f>VLOOKUP($BA573,Jobcodemaster!$A:$J,5,0)</f>
        <v>L4</v>
      </c>
      <c r="AZ573" t="str">
        <f t="shared" si="245"/>
        <v>4</v>
      </c>
      <c r="BA573" s="155">
        <f t="shared" si="246"/>
        <v>46020</v>
      </c>
      <c r="BB573" t="str">
        <f>VLOOKUP($BA573,Jobcodemaster!$A:$J,7,0)</f>
        <v>46020.Business Analyst 2-Ops.BUSPRAC.BUSPRAC.IC2</v>
      </c>
      <c r="BC573" t="str">
        <f>VLOOKUP($BA573,Jobcodemaster!$A:$J,9,0)</f>
        <v>Consulting Staff Senior</v>
      </c>
      <c r="BD573" t="str">
        <f>VLOOKUP($BA573,Jobcodemaster!$A:$J,2,0)</f>
        <v>General/Operations</v>
      </c>
      <c r="BE573" t="str">
        <f>VLOOKUP($BA573,Jobcodemaster!$A:$J,3,0)</f>
        <v>NB</v>
      </c>
      <c r="BF573" t="e">
        <f>VLOOKUP(AM573,#REF!,14,0)</f>
        <v>#REF!</v>
      </c>
      <c r="BG573" t="e">
        <f>VLOOKUP(AM573,#REF!,15,0)</f>
        <v>#REF!</v>
      </c>
      <c r="BH573" t="str">
        <f t="shared" si="247"/>
        <v>yuko.omoto@oracle.com</v>
      </c>
      <c r="BI573" s="95">
        <f t="shared" si="248"/>
        <v>35156</v>
      </c>
      <c r="BJ573" t="str">
        <f t="shared" si="249"/>
        <v>NG</v>
      </c>
      <c r="BK573" t="str">
        <f t="shared" si="250"/>
        <v>JP-Tokyo-Akasaka Office</v>
      </c>
      <c r="BL573" t="str">
        <f t="shared" si="251"/>
        <v>ACB</v>
      </c>
      <c r="BM573" t="str">
        <f t="shared" si="252"/>
        <v>ｵﾓﾄ ﾕｳｺ</v>
      </c>
      <c r="BN573" t="str">
        <f t="shared" si="253"/>
        <v>Yuko Omoto</v>
      </c>
      <c r="BO573" s="164">
        <f t="shared" si="254"/>
        <v>0</v>
      </c>
      <c r="BP573" t="str">
        <f t="shared" si="255"/>
        <v>おもと ゆうこ</v>
      </c>
      <c r="BQ573" t="e">
        <f>VLOOKUP(AM573,#REF!,12,0)</f>
        <v>#REF!</v>
      </c>
      <c r="BS573" s="173" t="str">
        <f t="shared" si="256"/>
        <v/>
      </c>
      <c r="BT573" s="173" t="str">
        <f t="shared" si="256"/>
        <v/>
      </c>
      <c r="BU573" s="173" t="str">
        <f t="shared" si="256"/>
        <v>Y</v>
      </c>
      <c r="BV573" s="173" t="str">
        <f t="shared" si="238"/>
        <v>Y</v>
      </c>
      <c r="BW573" s="173" t="e">
        <f t="shared" si="257"/>
        <v>#REF!</v>
      </c>
      <c r="BX573" s="173" t="str">
        <f t="shared" si="258"/>
        <v>Y</v>
      </c>
      <c r="BY573" s="174">
        <f t="shared" si="259"/>
        <v>779</v>
      </c>
      <c r="BZ573" t="str">
        <f t="shared" si="260"/>
        <v>yuko.omoto@oracle.com</v>
      </c>
      <c r="CA573" s="214">
        <f t="shared" si="261"/>
        <v>43574</v>
      </c>
      <c r="CB573" t="str">
        <f t="shared" si="262"/>
        <v/>
      </c>
      <c r="CC573" t="e">
        <f t="shared" si="263"/>
        <v>#REF!</v>
      </c>
      <c r="CD573" t="e">
        <f t="shared" si="239"/>
        <v>#REF!</v>
      </c>
      <c r="CE573" t="str">
        <f t="shared" si="264"/>
        <v>JPBG  - Oracle Corporation Japan</v>
      </c>
      <c r="CF573">
        <f t="shared" si="265"/>
        <v>506275</v>
      </c>
      <c r="CG573" t="str">
        <f t="shared" si="266"/>
        <v>46020.Business Analyst 2-Ops.BUSPRAC.BUSPRAC.IC2</v>
      </c>
    </row>
    <row r="574" spans="1:85">
      <c r="A574" t="s">
        <v>51</v>
      </c>
      <c r="B574">
        <v>7465</v>
      </c>
      <c r="C574" t="s">
        <v>4055</v>
      </c>
      <c r="D574" t="s">
        <v>4041</v>
      </c>
      <c r="E574" t="s">
        <v>54</v>
      </c>
      <c r="F574" t="s">
        <v>3949</v>
      </c>
      <c r="G574" t="s">
        <v>3984</v>
      </c>
      <c r="H574" t="s">
        <v>4042</v>
      </c>
      <c r="I574" t="s">
        <v>55</v>
      </c>
      <c r="J574" t="s">
        <v>3962</v>
      </c>
      <c r="K574" t="s">
        <v>3986</v>
      </c>
      <c r="L574" t="s">
        <v>4042</v>
      </c>
      <c r="M574" s="217">
        <v>506275</v>
      </c>
      <c r="N574" t="s">
        <v>273</v>
      </c>
      <c r="O574" t="s">
        <v>150</v>
      </c>
      <c r="P574" t="str">
        <f t="shared" si="240"/>
        <v/>
      </c>
      <c r="Q574">
        <v>46020</v>
      </c>
      <c r="R574" t="s">
        <v>4049</v>
      </c>
      <c r="S574" t="s">
        <v>276</v>
      </c>
      <c r="T574" t="s">
        <v>127</v>
      </c>
      <c r="U574" t="s">
        <v>128</v>
      </c>
      <c r="V574">
        <v>2321</v>
      </c>
      <c r="W574" t="s">
        <v>4040</v>
      </c>
      <c r="X574" t="s">
        <v>4056</v>
      </c>
      <c r="Y574" s="95">
        <v>40330</v>
      </c>
      <c r="Z574" t="s">
        <v>63</v>
      </c>
      <c r="AA574" t="s">
        <v>118</v>
      </c>
      <c r="AB574" t="s">
        <v>162</v>
      </c>
      <c r="AC574" t="s">
        <v>4761</v>
      </c>
      <c r="AD574" t="s">
        <v>4058</v>
      </c>
      <c r="AF574" t="s">
        <v>4059</v>
      </c>
      <c r="AG574" t="s">
        <v>150</v>
      </c>
      <c r="AI574" s="146" t="e">
        <v>#N/A</v>
      </c>
      <c r="AJ574" t="str">
        <f t="shared" si="241"/>
        <v>Active</v>
      </c>
      <c r="AK574">
        <f t="shared" si="242"/>
        <v>7465</v>
      </c>
      <c r="AL574" t="str">
        <f t="shared" si="243"/>
        <v>外山 真理子</v>
      </c>
      <c r="AM574" s="155" t="e">
        <f>+VLOOKUP($AK574,#REF!,3,0)</f>
        <v>#REF!</v>
      </c>
      <c r="AN574" t="e">
        <f t="shared" si="244"/>
        <v>#REF!</v>
      </c>
      <c r="AO574" s="154" t="s">
        <v>54</v>
      </c>
      <c r="AP574" t="e">
        <f>VLOOKUP(AM574,#REF!,2,0)</f>
        <v>#REF!</v>
      </c>
      <c r="AQ574" t="e">
        <f>VLOOKUP(AM574,#REF!,3,0)</f>
        <v>#REF!</v>
      </c>
      <c r="AR574" t="e">
        <f>VLOOKUP(AM574,#REF!,4,0)</f>
        <v>#REF!</v>
      </c>
      <c r="AS574" t="str">
        <f t="shared" si="267"/>
        <v>Oracle Consulting Services</v>
      </c>
      <c r="AT574" t="e">
        <f>VLOOKUP(AM574,#REF!,6,0)</f>
        <v>#REF!</v>
      </c>
      <c r="AU574" t="e">
        <f>VLOOKUP(AM574,#REF!,7,0)</f>
        <v>#REF!</v>
      </c>
      <c r="AV574" t="e">
        <f>VLOOKUP(AM574,#REF!,8,0)</f>
        <v>#REF!</v>
      </c>
      <c r="AW574" s="155">
        <v>506275</v>
      </c>
      <c r="AX574" t="str">
        <f>VLOOKUP($BA574,Jobcodemaster!$A:$J,4,0)</f>
        <v>IC2</v>
      </c>
      <c r="AY574" t="str">
        <f>VLOOKUP($BA574,Jobcodemaster!$A:$J,5,0)</f>
        <v>L4</v>
      </c>
      <c r="AZ574" t="str">
        <f t="shared" si="245"/>
        <v>4</v>
      </c>
      <c r="BA574" s="155">
        <f t="shared" si="246"/>
        <v>46020</v>
      </c>
      <c r="BB574" t="str">
        <f>VLOOKUP($BA574,Jobcodemaster!$A:$J,7,0)</f>
        <v>46020.Business Analyst 2-Ops.BUSPRAC.BUSPRAC.IC2</v>
      </c>
      <c r="BC574" t="str">
        <f>VLOOKUP($BA574,Jobcodemaster!$A:$J,9,0)</f>
        <v>Consulting Staff Senior</v>
      </c>
      <c r="BD574" t="str">
        <f>VLOOKUP($BA574,Jobcodemaster!$A:$J,2,0)</f>
        <v>General/Operations</v>
      </c>
      <c r="BE574" t="str">
        <f>VLOOKUP($BA574,Jobcodemaster!$A:$J,3,0)</f>
        <v>NB</v>
      </c>
      <c r="BF574" t="e">
        <f>VLOOKUP(AM574,#REF!,14,0)</f>
        <v>#REF!</v>
      </c>
      <c r="BG574" t="e">
        <f>VLOOKUP(AM574,#REF!,15,0)</f>
        <v>#REF!</v>
      </c>
      <c r="BH574" t="str">
        <f t="shared" si="247"/>
        <v>mariko.toyama@oracle.com</v>
      </c>
      <c r="BI574" s="95">
        <f t="shared" si="248"/>
        <v>40330</v>
      </c>
      <c r="BJ574" t="str">
        <f t="shared" si="249"/>
        <v>C</v>
      </c>
      <c r="BK574" t="str">
        <f t="shared" si="250"/>
        <v>JP-Tokyo-Akasaka Office</v>
      </c>
      <c r="BL574" t="str">
        <f t="shared" si="251"/>
        <v>ACB</v>
      </c>
      <c r="BM574" t="str">
        <f t="shared" si="252"/>
        <v>ﾄﾔﾏ ﾏﾘｺ</v>
      </c>
      <c r="BN574" t="str">
        <f t="shared" si="253"/>
        <v>Mariko Toyama</v>
      </c>
      <c r="BO574" s="164">
        <f t="shared" si="254"/>
        <v>0</v>
      </c>
      <c r="BP574" t="str">
        <f t="shared" si="255"/>
        <v>とやま まりこ</v>
      </c>
      <c r="BQ574" t="e">
        <f>VLOOKUP(AM574,#REF!,12,0)</f>
        <v>#REF!</v>
      </c>
      <c r="BS574" s="173" t="str">
        <f t="shared" si="256"/>
        <v/>
      </c>
      <c r="BT574" s="173" t="str">
        <f t="shared" si="256"/>
        <v/>
      </c>
      <c r="BU574" s="173" t="str">
        <f t="shared" si="256"/>
        <v>Y</v>
      </c>
      <c r="BV574" s="173" t="str">
        <f t="shared" si="238"/>
        <v>Y</v>
      </c>
      <c r="BW574" s="173" t="e">
        <f t="shared" si="257"/>
        <v>#REF!</v>
      </c>
      <c r="BX574" s="173" t="str">
        <f t="shared" si="258"/>
        <v>Y</v>
      </c>
      <c r="BY574" s="174">
        <f t="shared" si="259"/>
        <v>7465</v>
      </c>
      <c r="BZ574" t="str">
        <f t="shared" si="260"/>
        <v>mariko.toyama@oracle.com</v>
      </c>
      <c r="CA574" s="214">
        <f t="shared" si="261"/>
        <v>43574</v>
      </c>
      <c r="CB574" t="str">
        <f t="shared" si="262"/>
        <v/>
      </c>
      <c r="CC574" t="e">
        <f t="shared" si="263"/>
        <v>#REF!</v>
      </c>
      <c r="CD574" t="e">
        <f t="shared" si="239"/>
        <v>#REF!</v>
      </c>
      <c r="CE574" t="str">
        <f t="shared" si="264"/>
        <v>JPBG  - Oracle Corporation Japan</v>
      </c>
      <c r="CF574">
        <f t="shared" si="265"/>
        <v>506275</v>
      </c>
      <c r="CG574" t="str">
        <f t="shared" si="266"/>
        <v>46020.Business Analyst 2-Ops.BUSPRAC.BUSPRAC.IC2</v>
      </c>
    </row>
  </sheetData>
  <autoFilter ref="AI1:CG574"/>
  <mergeCells count="2">
    <mergeCell ref="BR1:BR2"/>
    <mergeCell ref="BX1:BX2"/>
  </mergeCells>
  <phoneticPr fontId="1"/>
  <dataValidations count="1">
    <dataValidation type="list" allowBlank="1" showInputMessage="1" showErrorMessage="1" sqref="AM3:AM574">
      <formula1>#REF!</formula1>
    </dataValidation>
  </dataValidations>
  <pageMargins left="0.7" right="0.7" top="0.75" bottom="0.75" header="0.3" footer="0.3"/>
  <ignoredErrors>
    <ignoredError sqref="AW513:AW523" numberStoredAsText="1"/>
  </ignoredErrors>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PLカテゴリ!$A$3:$A$22</xm:f>
          </x14:formula1>
          <xm:sqref>AW1:AW2 AW575:AW1048576</xm:sqref>
        </x14:dataValidation>
        <x14:dataValidation type="list" allowBlank="1" showInputMessage="1" showErrorMessage="1">
          <x14:formula1>
            <xm:f>PLカテゴリ!$E$3:$E$16</xm:f>
          </x14:formula1>
          <xm:sqref>AW3:AW574</xm:sqref>
        </x14:dataValidation>
        <x14:dataValidation type="list" allowBlank="1" showInputMessage="1" showErrorMessage="1">
          <x14:formula1>
            <xm:f>Jobcodemaster!#REF!</xm:f>
          </x14:formula1>
          <xm:sqref>BA4:BA574</xm:sqref>
        </x14:dataValidation>
        <x14:dataValidation type="list" allowBlank="1" showInputMessage="1" showErrorMessage="1">
          <x14:formula1>
            <xm:f>Jobcodemaster!$A:$A</xm:f>
          </x14:formula1>
          <xm:sqref>BA3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211"/>
  <sheetViews>
    <sheetView topLeftCell="A35" workbookViewId="0">
      <selection activeCell="E173" sqref="E173"/>
    </sheetView>
  </sheetViews>
  <sheetFormatPr defaultRowHeight="18"/>
  <cols>
    <col min="1" max="1" width="55.09765625" bestFit="1" customWidth="1"/>
    <col min="2" max="2" width="11.19921875" bestFit="1" customWidth="1"/>
    <col min="3" max="3" width="4" bestFit="1" customWidth="1"/>
    <col min="4" max="4" width="7" bestFit="1" customWidth="1"/>
    <col min="5" max="5" width="5.5" bestFit="1" customWidth="1"/>
  </cols>
  <sheetData>
    <row r="3" spans="1:5">
      <c r="A3" s="367" t="s">
        <v>27</v>
      </c>
      <c r="B3" s="358" t="s">
        <v>5231</v>
      </c>
    </row>
    <row r="5" spans="1:5">
      <c r="A5" s="367" t="s">
        <v>5232</v>
      </c>
      <c r="B5" s="367" t="s">
        <v>5233</v>
      </c>
    </row>
    <row r="6" spans="1:5">
      <c r="A6" s="367" t="s">
        <v>5227</v>
      </c>
      <c r="B6" s="358">
        <v>0</v>
      </c>
      <c r="C6" s="358" t="s">
        <v>67</v>
      </c>
      <c r="D6" s="358" t="s">
        <v>5234</v>
      </c>
      <c r="E6" s="358" t="s">
        <v>5229</v>
      </c>
    </row>
    <row r="7" spans="1:5">
      <c r="A7" s="368" t="s">
        <v>3803</v>
      </c>
      <c r="B7" s="370">
        <v>19</v>
      </c>
      <c r="C7" s="370">
        <v>1</v>
      </c>
      <c r="D7" s="370"/>
      <c r="E7" s="370">
        <v>20</v>
      </c>
    </row>
    <row r="8" spans="1:5">
      <c r="A8" s="369">
        <v>950</v>
      </c>
      <c r="B8" s="370">
        <v>19</v>
      </c>
      <c r="C8" s="370">
        <v>1</v>
      </c>
      <c r="D8" s="370"/>
      <c r="E8" s="370">
        <v>20</v>
      </c>
    </row>
    <row r="9" spans="1:5">
      <c r="A9" s="371" t="s">
        <v>52</v>
      </c>
      <c r="B9" s="370"/>
      <c r="C9" s="370">
        <v>1</v>
      </c>
      <c r="D9" s="370"/>
      <c r="E9" s="370">
        <v>1</v>
      </c>
    </row>
    <row r="10" spans="1:5">
      <c r="A10" s="371" t="s">
        <v>3801</v>
      </c>
      <c r="B10" s="370">
        <v>19</v>
      </c>
      <c r="C10" s="370"/>
      <c r="D10" s="370"/>
      <c r="E10" s="370">
        <v>19</v>
      </c>
    </row>
    <row r="11" spans="1:5">
      <c r="A11" s="368" t="s">
        <v>2028</v>
      </c>
      <c r="B11" s="370">
        <v>4</v>
      </c>
      <c r="C11" s="370"/>
      <c r="D11" s="370"/>
      <c r="E11" s="370">
        <v>4</v>
      </c>
    </row>
    <row r="12" spans="1:5">
      <c r="A12" s="369">
        <v>500</v>
      </c>
      <c r="B12" s="370">
        <v>4</v>
      </c>
      <c r="C12" s="370"/>
      <c r="D12" s="370"/>
      <c r="E12" s="370">
        <v>4</v>
      </c>
    </row>
    <row r="13" spans="1:5">
      <c r="A13" s="371" t="s">
        <v>395</v>
      </c>
      <c r="B13" s="370">
        <v>4</v>
      </c>
      <c r="C13" s="370"/>
      <c r="D13" s="370"/>
      <c r="E13" s="370">
        <v>4</v>
      </c>
    </row>
    <row r="14" spans="1:5">
      <c r="A14" s="368" t="s">
        <v>397</v>
      </c>
      <c r="B14" s="370">
        <v>217</v>
      </c>
      <c r="C14" s="370">
        <v>16</v>
      </c>
      <c r="D14" s="370">
        <v>1</v>
      </c>
      <c r="E14" s="370">
        <v>234</v>
      </c>
    </row>
    <row r="15" spans="1:5">
      <c r="A15" s="369">
        <v>800</v>
      </c>
      <c r="B15" s="370">
        <v>7</v>
      </c>
      <c r="C15" s="370">
        <v>1</v>
      </c>
      <c r="D15" s="370"/>
      <c r="E15" s="370">
        <v>8</v>
      </c>
    </row>
    <row r="16" spans="1:5">
      <c r="A16" s="371" t="s">
        <v>52</v>
      </c>
      <c r="B16" s="370"/>
      <c r="C16" s="370">
        <v>1</v>
      </c>
      <c r="D16" s="370"/>
      <c r="E16" s="370">
        <v>1</v>
      </c>
    </row>
    <row r="17" spans="1:5">
      <c r="A17" s="371" t="s">
        <v>395</v>
      </c>
      <c r="B17" s="370">
        <v>7</v>
      </c>
      <c r="C17" s="370"/>
      <c r="D17" s="370"/>
      <c r="E17" s="370">
        <v>7</v>
      </c>
    </row>
    <row r="18" spans="1:5">
      <c r="A18" s="369">
        <v>811</v>
      </c>
      <c r="B18" s="370">
        <v>5</v>
      </c>
      <c r="C18" s="370"/>
      <c r="D18" s="370"/>
      <c r="E18" s="370">
        <v>5</v>
      </c>
    </row>
    <row r="19" spans="1:5">
      <c r="A19" s="371" t="s">
        <v>460</v>
      </c>
      <c r="B19" s="370">
        <v>5</v>
      </c>
      <c r="C19" s="370"/>
      <c r="D19" s="370"/>
      <c r="E19" s="370">
        <v>5</v>
      </c>
    </row>
    <row r="20" spans="1:5">
      <c r="A20" s="369">
        <v>820</v>
      </c>
      <c r="B20" s="370">
        <v>5</v>
      </c>
      <c r="C20" s="370">
        <v>1</v>
      </c>
      <c r="D20" s="370"/>
      <c r="E20" s="370">
        <v>6</v>
      </c>
    </row>
    <row r="21" spans="1:5">
      <c r="A21" s="371" t="s">
        <v>395</v>
      </c>
      <c r="B21" s="370"/>
      <c r="C21" s="370">
        <v>1</v>
      </c>
      <c r="D21" s="370"/>
      <c r="E21" s="370">
        <v>1</v>
      </c>
    </row>
    <row r="22" spans="1:5">
      <c r="A22" s="371" t="s">
        <v>492</v>
      </c>
      <c r="B22" s="370">
        <v>5</v>
      </c>
      <c r="C22" s="370"/>
      <c r="D22" s="370"/>
      <c r="E22" s="370">
        <v>5</v>
      </c>
    </row>
    <row r="23" spans="1:5">
      <c r="A23" s="369">
        <v>830</v>
      </c>
      <c r="B23" s="370">
        <v>2</v>
      </c>
      <c r="C23" s="370">
        <v>1</v>
      </c>
      <c r="D23" s="370"/>
      <c r="E23" s="370">
        <v>3</v>
      </c>
    </row>
    <row r="24" spans="1:5">
      <c r="A24" s="371" t="s">
        <v>395</v>
      </c>
      <c r="B24" s="370"/>
      <c r="C24" s="370">
        <v>1</v>
      </c>
      <c r="D24" s="370"/>
      <c r="E24" s="370">
        <v>1</v>
      </c>
    </row>
    <row r="25" spans="1:5">
      <c r="A25" s="371" t="s">
        <v>575</v>
      </c>
      <c r="B25" s="370">
        <v>2</v>
      </c>
      <c r="C25" s="370"/>
      <c r="D25" s="370"/>
      <c r="E25" s="370">
        <v>2</v>
      </c>
    </row>
    <row r="26" spans="1:5">
      <c r="A26" s="369">
        <v>831</v>
      </c>
      <c r="B26" s="370">
        <v>24</v>
      </c>
      <c r="C26" s="370">
        <v>2</v>
      </c>
      <c r="D26" s="370"/>
      <c r="E26" s="370">
        <v>26</v>
      </c>
    </row>
    <row r="27" spans="1:5">
      <c r="A27" s="371" t="s">
        <v>575</v>
      </c>
      <c r="B27" s="370"/>
      <c r="C27" s="370">
        <v>1</v>
      </c>
      <c r="D27" s="370"/>
      <c r="E27" s="370">
        <v>1</v>
      </c>
    </row>
    <row r="28" spans="1:5">
      <c r="A28" s="371" t="s">
        <v>604</v>
      </c>
      <c r="B28" s="370">
        <v>24</v>
      </c>
      <c r="C28" s="370">
        <v>1</v>
      </c>
      <c r="D28" s="370"/>
      <c r="E28" s="370">
        <v>25</v>
      </c>
    </row>
    <row r="29" spans="1:5">
      <c r="A29" s="369">
        <v>832</v>
      </c>
      <c r="B29" s="370">
        <v>19</v>
      </c>
      <c r="C29" s="370">
        <v>1</v>
      </c>
      <c r="D29" s="370"/>
      <c r="E29" s="370">
        <v>20</v>
      </c>
    </row>
    <row r="30" spans="1:5">
      <c r="A30" s="371" t="s">
        <v>751</v>
      </c>
      <c r="B30" s="370">
        <v>19</v>
      </c>
      <c r="C30" s="370"/>
      <c r="D30" s="370"/>
      <c r="E30" s="370">
        <v>19</v>
      </c>
    </row>
    <row r="31" spans="1:5">
      <c r="A31" s="371" t="s">
        <v>575</v>
      </c>
      <c r="B31" s="370"/>
      <c r="C31" s="370">
        <v>1</v>
      </c>
      <c r="D31" s="370"/>
      <c r="E31" s="370">
        <v>1</v>
      </c>
    </row>
    <row r="32" spans="1:5">
      <c r="A32" s="369">
        <v>833</v>
      </c>
      <c r="B32" s="370">
        <v>8</v>
      </c>
      <c r="C32" s="370"/>
      <c r="D32" s="370"/>
      <c r="E32" s="370">
        <v>8</v>
      </c>
    </row>
    <row r="33" spans="1:5">
      <c r="A33" s="371" t="s">
        <v>882</v>
      </c>
      <c r="B33" s="370">
        <v>7</v>
      </c>
      <c r="C33" s="370"/>
      <c r="D33" s="370"/>
      <c r="E33" s="370">
        <v>7</v>
      </c>
    </row>
    <row r="34" spans="1:5">
      <c r="A34" s="371" t="s">
        <v>575</v>
      </c>
      <c r="B34" s="370">
        <v>1</v>
      </c>
      <c r="C34" s="370"/>
      <c r="D34" s="370"/>
      <c r="E34" s="370">
        <v>1</v>
      </c>
    </row>
    <row r="35" spans="1:5">
      <c r="A35" s="369">
        <v>834</v>
      </c>
      <c r="B35" s="370">
        <v>11</v>
      </c>
      <c r="C35" s="370">
        <v>1</v>
      </c>
      <c r="D35" s="370"/>
      <c r="E35" s="370">
        <v>12</v>
      </c>
    </row>
    <row r="36" spans="1:5">
      <c r="A36" s="371" t="s">
        <v>575</v>
      </c>
      <c r="B36" s="370"/>
      <c r="C36" s="370">
        <v>1</v>
      </c>
      <c r="D36" s="370"/>
      <c r="E36" s="370">
        <v>1</v>
      </c>
    </row>
    <row r="37" spans="1:5">
      <c r="A37" s="371" t="s">
        <v>1049</v>
      </c>
      <c r="B37" s="370">
        <v>11</v>
      </c>
      <c r="C37" s="370"/>
      <c r="D37" s="370"/>
      <c r="E37" s="370">
        <v>11</v>
      </c>
    </row>
    <row r="38" spans="1:5">
      <c r="A38" s="369">
        <v>835</v>
      </c>
      <c r="B38" s="370">
        <v>14</v>
      </c>
      <c r="C38" s="370"/>
      <c r="D38" s="370"/>
      <c r="E38" s="370">
        <v>14</v>
      </c>
    </row>
    <row r="39" spans="1:5">
      <c r="A39" s="371" t="s">
        <v>1067</v>
      </c>
      <c r="B39" s="370">
        <v>13</v>
      </c>
      <c r="C39" s="370"/>
      <c r="D39" s="370"/>
      <c r="E39" s="370">
        <v>13</v>
      </c>
    </row>
    <row r="40" spans="1:5">
      <c r="A40" s="371" t="s">
        <v>575</v>
      </c>
      <c r="B40" s="370">
        <v>1</v>
      </c>
      <c r="C40" s="370"/>
      <c r="D40" s="370"/>
      <c r="E40" s="370">
        <v>1</v>
      </c>
    </row>
    <row r="41" spans="1:5">
      <c r="A41" s="369">
        <v>840</v>
      </c>
      <c r="B41" s="370">
        <v>1</v>
      </c>
      <c r="C41" s="370">
        <v>1</v>
      </c>
      <c r="D41" s="370">
        <v>1</v>
      </c>
      <c r="E41" s="370">
        <v>3</v>
      </c>
    </row>
    <row r="42" spans="1:5">
      <c r="A42" s="371" t="s">
        <v>460</v>
      </c>
      <c r="B42" s="370">
        <v>1</v>
      </c>
      <c r="C42" s="370"/>
      <c r="D42" s="370">
        <v>1</v>
      </c>
      <c r="E42" s="370">
        <v>2</v>
      </c>
    </row>
    <row r="43" spans="1:5">
      <c r="A43" s="371" t="s">
        <v>395</v>
      </c>
      <c r="B43" s="370"/>
      <c r="C43" s="370">
        <v>1</v>
      </c>
      <c r="D43" s="370"/>
      <c r="E43" s="370">
        <v>1</v>
      </c>
    </row>
    <row r="44" spans="1:5">
      <c r="A44" s="369">
        <v>841</v>
      </c>
      <c r="B44" s="370">
        <v>8</v>
      </c>
      <c r="C44" s="370">
        <v>1</v>
      </c>
      <c r="D44" s="370"/>
      <c r="E44" s="370">
        <v>9</v>
      </c>
    </row>
    <row r="45" spans="1:5">
      <c r="A45" s="371" t="s">
        <v>460</v>
      </c>
      <c r="B45" s="370"/>
      <c r="C45" s="370">
        <v>1</v>
      </c>
      <c r="D45" s="370"/>
      <c r="E45" s="370">
        <v>1</v>
      </c>
    </row>
    <row r="46" spans="1:5">
      <c r="A46" s="371" t="s">
        <v>1160</v>
      </c>
      <c r="B46" s="370">
        <v>8</v>
      </c>
      <c r="C46" s="370"/>
      <c r="D46" s="370"/>
      <c r="E46" s="370">
        <v>8</v>
      </c>
    </row>
    <row r="47" spans="1:5">
      <c r="A47" s="369">
        <v>842</v>
      </c>
      <c r="B47" s="370">
        <v>13</v>
      </c>
      <c r="C47" s="370">
        <v>1</v>
      </c>
      <c r="D47" s="370"/>
      <c r="E47" s="370">
        <v>14</v>
      </c>
    </row>
    <row r="48" spans="1:5">
      <c r="A48" s="371" t="s">
        <v>1234</v>
      </c>
      <c r="B48" s="370">
        <v>13</v>
      </c>
      <c r="C48" s="370"/>
      <c r="D48" s="370"/>
      <c r="E48" s="370">
        <v>13</v>
      </c>
    </row>
    <row r="49" spans="1:5">
      <c r="A49" s="371" t="s">
        <v>460</v>
      </c>
      <c r="B49" s="370"/>
      <c r="C49" s="370">
        <v>1</v>
      </c>
      <c r="D49" s="370"/>
      <c r="E49" s="370">
        <v>1</v>
      </c>
    </row>
    <row r="50" spans="1:5">
      <c r="A50" s="369">
        <v>843</v>
      </c>
      <c r="B50" s="370">
        <v>10</v>
      </c>
      <c r="C50" s="370"/>
      <c r="D50" s="370"/>
      <c r="E50" s="370">
        <v>10</v>
      </c>
    </row>
    <row r="51" spans="1:5">
      <c r="A51" s="371" t="s">
        <v>460</v>
      </c>
      <c r="B51" s="370">
        <v>1</v>
      </c>
      <c r="C51" s="370"/>
      <c r="D51" s="370"/>
      <c r="E51" s="370">
        <v>1</v>
      </c>
    </row>
    <row r="52" spans="1:5">
      <c r="A52" s="371" t="s">
        <v>1191</v>
      </c>
      <c r="B52" s="370">
        <v>9</v>
      </c>
      <c r="C52" s="370"/>
      <c r="D52" s="370"/>
      <c r="E52" s="370">
        <v>9</v>
      </c>
    </row>
    <row r="53" spans="1:5">
      <c r="A53" s="369">
        <v>844</v>
      </c>
      <c r="B53" s="370">
        <v>10</v>
      </c>
      <c r="C53" s="370">
        <v>1</v>
      </c>
      <c r="D53" s="370"/>
      <c r="E53" s="370">
        <v>11</v>
      </c>
    </row>
    <row r="54" spans="1:5">
      <c r="A54" s="371" t="s">
        <v>460</v>
      </c>
      <c r="B54" s="370"/>
      <c r="C54" s="370">
        <v>1</v>
      </c>
      <c r="D54" s="370"/>
      <c r="E54" s="370">
        <v>1</v>
      </c>
    </row>
    <row r="55" spans="1:5">
      <c r="A55" s="371" t="s">
        <v>1429</v>
      </c>
      <c r="B55" s="370">
        <v>10</v>
      </c>
      <c r="C55" s="370"/>
      <c r="D55" s="370"/>
      <c r="E55" s="370">
        <v>10</v>
      </c>
    </row>
    <row r="56" spans="1:5">
      <c r="A56" s="369">
        <v>845</v>
      </c>
      <c r="B56" s="370">
        <v>8</v>
      </c>
      <c r="C56" s="370"/>
      <c r="D56" s="370"/>
      <c r="E56" s="370">
        <v>8</v>
      </c>
    </row>
    <row r="57" spans="1:5">
      <c r="A57" s="371" t="s">
        <v>1203</v>
      </c>
      <c r="B57" s="370">
        <v>7</v>
      </c>
      <c r="C57" s="370"/>
      <c r="D57" s="370"/>
      <c r="E57" s="370">
        <v>7</v>
      </c>
    </row>
    <row r="58" spans="1:5">
      <c r="A58" s="371" t="s">
        <v>460</v>
      </c>
      <c r="B58" s="370">
        <v>1</v>
      </c>
      <c r="C58" s="370"/>
      <c r="D58" s="370"/>
      <c r="E58" s="370">
        <v>1</v>
      </c>
    </row>
    <row r="59" spans="1:5">
      <c r="A59" s="369">
        <v>846</v>
      </c>
      <c r="B59" s="370">
        <v>11</v>
      </c>
      <c r="C59" s="370">
        <v>1</v>
      </c>
      <c r="D59" s="370"/>
      <c r="E59" s="370">
        <v>12</v>
      </c>
    </row>
    <row r="60" spans="1:5">
      <c r="A60" s="371" t="s">
        <v>460</v>
      </c>
      <c r="B60" s="370"/>
      <c r="C60" s="370">
        <v>1</v>
      </c>
      <c r="D60" s="370"/>
      <c r="E60" s="370">
        <v>1</v>
      </c>
    </row>
    <row r="61" spans="1:5">
      <c r="A61" s="371" t="s">
        <v>1500</v>
      </c>
      <c r="B61" s="370">
        <v>11</v>
      </c>
      <c r="C61" s="370"/>
      <c r="D61" s="370"/>
      <c r="E61" s="370">
        <v>11</v>
      </c>
    </row>
    <row r="62" spans="1:5">
      <c r="A62" s="369">
        <v>850</v>
      </c>
      <c r="B62" s="370">
        <v>8</v>
      </c>
      <c r="C62" s="370">
        <v>1</v>
      </c>
      <c r="D62" s="370"/>
      <c r="E62" s="370">
        <v>9</v>
      </c>
    </row>
    <row r="63" spans="1:5">
      <c r="A63" s="371" t="s">
        <v>1579</v>
      </c>
      <c r="B63" s="370">
        <v>8</v>
      </c>
      <c r="C63" s="370"/>
      <c r="D63" s="370"/>
      <c r="E63" s="370">
        <v>8</v>
      </c>
    </row>
    <row r="64" spans="1:5">
      <c r="A64" s="371" t="s">
        <v>395</v>
      </c>
      <c r="B64" s="370"/>
      <c r="C64" s="370">
        <v>1</v>
      </c>
      <c r="D64" s="370"/>
      <c r="E64" s="370">
        <v>1</v>
      </c>
    </row>
    <row r="65" spans="1:5">
      <c r="A65" s="369">
        <v>851</v>
      </c>
      <c r="B65" s="370">
        <v>14</v>
      </c>
      <c r="C65" s="370">
        <v>1</v>
      </c>
      <c r="D65" s="370"/>
      <c r="E65" s="370">
        <v>15</v>
      </c>
    </row>
    <row r="66" spans="1:5">
      <c r="A66" s="371" t="s">
        <v>1619</v>
      </c>
      <c r="B66" s="370">
        <v>14</v>
      </c>
      <c r="C66" s="370"/>
      <c r="D66" s="370"/>
      <c r="E66" s="370">
        <v>14</v>
      </c>
    </row>
    <row r="67" spans="1:5">
      <c r="A67" s="371" t="s">
        <v>1579</v>
      </c>
      <c r="B67" s="370"/>
      <c r="C67" s="370">
        <v>1</v>
      </c>
      <c r="D67" s="370"/>
      <c r="E67" s="370">
        <v>1</v>
      </c>
    </row>
    <row r="68" spans="1:5">
      <c r="A68" s="369">
        <v>852</v>
      </c>
      <c r="B68" s="370">
        <v>10</v>
      </c>
      <c r="C68" s="370">
        <v>1</v>
      </c>
      <c r="D68" s="370"/>
      <c r="E68" s="370">
        <v>11</v>
      </c>
    </row>
    <row r="69" spans="1:5">
      <c r="A69" s="371" t="s">
        <v>1579</v>
      </c>
      <c r="B69" s="370"/>
      <c r="C69" s="370">
        <v>1</v>
      </c>
      <c r="D69" s="370"/>
      <c r="E69" s="370">
        <v>1</v>
      </c>
    </row>
    <row r="70" spans="1:5">
      <c r="A70" s="371" t="s">
        <v>1731</v>
      </c>
      <c r="B70" s="370">
        <v>10</v>
      </c>
      <c r="C70" s="370"/>
      <c r="D70" s="370"/>
      <c r="E70" s="370">
        <v>10</v>
      </c>
    </row>
    <row r="71" spans="1:5">
      <c r="A71" s="369">
        <v>853</v>
      </c>
      <c r="B71" s="370">
        <v>13</v>
      </c>
      <c r="C71" s="370">
        <v>1</v>
      </c>
      <c r="D71" s="370"/>
      <c r="E71" s="370">
        <v>14</v>
      </c>
    </row>
    <row r="72" spans="1:5">
      <c r="A72" s="371" t="s">
        <v>1579</v>
      </c>
      <c r="B72" s="370"/>
      <c r="C72" s="370">
        <v>1</v>
      </c>
      <c r="D72" s="370"/>
      <c r="E72" s="370">
        <v>1</v>
      </c>
    </row>
    <row r="73" spans="1:5">
      <c r="A73" s="371" t="s">
        <v>1800</v>
      </c>
      <c r="B73" s="370">
        <v>13</v>
      </c>
      <c r="C73" s="370"/>
      <c r="D73" s="370"/>
      <c r="E73" s="370">
        <v>13</v>
      </c>
    </row>
    <row r="74" spans="1:5">
      <c r="A74" s="369">
        <v>854</v>
      </c>
      <c r="B74" s="370">
        <v>8</v>
      </c>
      <c r="C74" s="370"/>
      <c r="D74" s="370"/>
      <c r="E74" s="370">
        <v>8</v>
      </c>
    </row>
    <row r="75" spans="1:5">
      <c r="A75" s="371" t="s">
        <v>1579</v>
      </c>
      <c r="B75" s="370">
        <v>1</v>
      </c>
      <c r="C75" s="370"/>
      <c r="D75" s="370"/>
      <c r="E75" s="370">
        <v>1</v>
      </c>
    </row>
    <row r="76" spans="1:5">
      <c r="A76" s="371" t="s">
        <v>1852</v>
      </c>
      <c r="B76" s="370">
        <v>7</v>
      </c>
      <c r="C76" s="370"/>
      <c r="D76" s="370"/>
      <c r="E76" s="370">
        <v>7</v>
      </c>
    </row>
    <row r="77" spans="1:5">
      <c r="A77" s="369">
        <v>855</v>
      </c>
      <c r="B77" s="370">
        <v>8</v>
      </c>
      <c r="C77" s="370"/>
      <c r="D77" s="370"/>
      <c r="E77" s="370">
        <v>8</v>
      </c>
    </row>
    <row r="78" spans="1:5">
      <c r="A78" s="371" t="s">
        <v>1606</v>
      </c>
      <c r="B78" s="370">
        <v>7</v>
      </c>
      <c r="C78" s="370"/>
      <c r="D78" s="370"/>
      <c r="E78" s="370">
        <v>7</v>
      </c>
    </row>
    <row r="79" spans="1:5">
      <c r="A79" s="371" t="s">
        <v>1579</v>
      </c>
      <c r="B79" s="370">
        <v>1</v>
      </c>
      <c r="C79" s="370"/>
      <c r="D79" s="370"/>
      <c r="E79" s="370">
        <v>1</v>
      </c>
    </row>
    <row r="80" spans="1:5">
      <c r="A80" s="368" t="s">
        <v>3677</v>
      </c>
      <c r="B80" s="370">
        <v>3</v>
      </c>
      <c r="C80" s="370">
        <v>1</v>
      </c>
      <c r="D80" s="370"/>
      <c r="E80" s="370">
        <v>4</v>
      </c>
    </row>
    <row r="81" spans="1:5">
      <c r="A81" s="369">
        <v>200</v>
      </c>
      <c r="B81" s="370">
        <v>3</v>
      </c>
      <c r="C81" s="370">
        <v>1</v>
      </c>
      <c r="D81" s="370"/>
      <c r="E81" s="370">
        <v>4</v>
      </c>
    </row>
    <row r="82" spans="1:5">
      <c r="A82" s="371" t="s">
        <v>3675</v>
      </c>
      <c r="B82" s="370">
        <v>3</v>
      </c>
      <c r="C82" s="370"/>
      <c r="D82" s="370"/>
      <c r="E82" s="370">
        <v>3</v>
      </c>
    </row>
    <row r="83" spans="1:5">
      <c r="A83" s="371" t="s">
        <v>52</v>
      </c>
      <c r="B83" s="370"/>
      <c r="C83" s="370">
        <v>1</v>
      </c>
      <c r="D83" s="370"/>
      <c r="E83" s="370">
        <v>1</v>
      </c>
    </row>
    <row r="84" spans="1:5">
      <c r="A84" s="368" t="s">
        <v>5224</v>
      </c>
      <c r="B84" s="370">
        <v>9</v>
      </c>
      <c r="C84" s="370">
        <v>2</v>
      </c>
      <c r="D84" s="370"/>
      <c r="E84" s="370">
        <v>11</v>
      </c>
    </row>
    <row r="85" spans="1:5">
      <c r="A85" s="369">
        <v>900</v>
      </c>
      <c r="B85" s="370">
        <v>1</v>
      </c>
      <c r="C85" s="370">
        <v>1</v>
      </c>
      <c r="D85" s="370"/>
      <c r="E85" s="370">
        <v>2</v>
      </c>
    </row>
    <row r="86" spans="1:5">
      <c r="A86" s="371" t="s">
        <v>52</v>
      </c>
      <c r="B86" s="370"/>
      <c r="C86" s="370">
        <v>1</v>
      </c>
      <c r="D86" s="370"/>
      <c r="E86" s="370">
        <v>1</v>
      </c>
    </row>
    <row r="87" spans="1:5">
      <c r="A87" s="371" t="s">
        <v>3713</v>
      </c>
      <c r="B87" s="370">
        <v>1</v>
      </c>
      <c r="C87" s="370"/>
      <c r="D87" s="370"/>
      <c r="E87" s="370">
        <v>1</v>
      </c>
    </row>
    <row r="88" spans="1:5">
      <c r="A88" s="369">
        <v>910</v>
      </c>
      <c r="B88" s="370">
        <v>6</v>
      </c>
      <c r="C88" s="370">
        <v>1</v>
      </c>
      <c r="D88" s="370"/>
      <c r="E88" s="370">
        <v>7</v>
      </c>
    </row>
    <row r="89" spans="1:5">
      <c r="A89" s="371" t="s">
        <v>3725</v>
      </c>
      <c r="B89" s="370">
        <v>6</v>
      </c>
      <c r="C89" s="370"/>
      <c r="D89" s="370"/>
      <c r="E89" s="370">
        <v>6</v>
      </c>
    </row>
    <row r="90" spans="1:5">
      <c r="A90" s="371" t="s">
        <v>3713</v>
      </c>
      <c r="B90" s="370"/>
      <c r="C90" s="370">
        <v>1</v>
      </c>
      <c r="D90" s="370"/>
      <c r="E90" s="370">
        <v>1</v>
      </c>
    </row>
    <row r="91" spans="1:5">
      <c r="A91" s="369">
        <v>920</v>
      </c>
      <c r="B91" s="370">
        <v>2</v>
      </c>
      <c r="C91" s="370"/>
      <c r="D91" s="370"/>
      <c r="E91" s="370">
        <v>2</v>
      </c>
    </row>
    <row r="92" spans="1:5">
      <c r="A92" s="371" t="s">
        <v>3713</v>
      </c>
      <c r="B92" s="370">
        <v>2</v>
      </c>
      <c r="C92" s="370"/>
      <c r="D92" s="370"/>
      <c r="E92" s="370">
        <v>2</v>
      </c>
    </row>
    <row r="93" spans="1:5">
      <c r="A93" s="368" t="s">
        <v>54</v>
      </c>
      <c r="B93" s="370">
        <v>1</v>
      </c>
      <c r="C93" s="370">
        <v>1</v>
      </c>
      <c r="D93" s="370"/>
      <c r="E93" s="370">
        <v>2</v>
      </c>
    </row>
    <row r="94" spans="1:5">
      <c r="A94" s="369">
        <v>100</v>
      </c>
      <c r="B94" s="370">
        <v>1</v>
      </c>
      <c r="C94" s="370">
        <v>1</v>
      </c>
      <c r="D94" s="370"/>
      <c r="E94" s="370">
        <v>2</v>
      </c>
    </row>
    <row r="95" spans="1:5">
      <c r="A95" s="371" t="s">
        <v>4080</v>
      </c>
      <c r="B95" s="370"/>
      <c r="C95" s="370">
        <v>1</v>
      </c>
      <c r="D95" s="370"/>
      <c r="E95" s="370">
        <v>1</v>
      </c>
    </row>
    <row r="96" spans="1:5">
      <c r="A96" s="371" t="s">
        <v>52</v>
      </c>
      <c r="B96" s="370">
        <v>1</v>
      </c>
      <c r="C96" s="370"/>
      <c r="D96" s="370"/>
      <c r="E96" s="370">
        <v>1</v>
      </c>
    </row>
    <row r="97" spans="1:5">
      <c r="A97" s="368" t="s">
        <v>137</v>
      </c>
      <c r="B97" s="370">
        <v>19</v>
      </c>
      <c r="C97" s="370">
        <v>5</v>
      </c>
      <c r="D97" s="370"/>
      <c r="E97" s="370">
        <v>24</v>
      </c>
    </row>
    <row r="98" spans="1:5">
      <c r="A98" s="369">
        <v>300</v>
      </c>
      <c r="B98" s="370"/>
      <c r="C98" s="370">
        <v>1</v>
      </c>
      <c r="D98" s="370"/>
      <c r="E98" s="370">
        <v>1</v>
      </c>
    </row>
    <row r="99" spans="1:5">
      <c r="A99" s="371" t="s">
        <v>52</v>
      </c>
      <c r="B99" s="370"/>
      <c r="C99" s="370">
        <v>1</v>
      </c>
      <c r="D99" s="370"/>
      <c r="E99" s="370">
        <v>1</v>
      </c>
    </row>
    <row r="100" spans="1:5">
      <c r="A100" s="369">
        <v>310</v>
      </c>
      <c r="B100" s="370">
        <v>5</v>
      </c>
      <c r="C100" s="370">
        <v>1</v>
      </c>
      <c r="D100" s="370"/>
      <c r="E100" s="370">
        <v>6</v>
      </c>
    </row>
    <row r="101" spans="1:5">
      <c r="A101" s="371" t="s">
        <v>135</v>
      </c>
      <c r="B101" s="370"/>
      <c r="C101" s="370">
        <v>1</v>
      </c>
      <c r="D101" s="370"/>
      <c r="E101" s="370">
        <v>1</v>
      </c>
    </row>
    <row r="102" spans="1:5">
      <c r="A102" s="371" t="s">
        <v>152</v>
      </c>
      <c r="B102" s="370">
        <v>5</v>
      </c>
      <c r="C102" s="370"/>
      <c r="D102" s="370"/>
      <c r="E102" s="370">
        <v>5</v>
      </c>
    </row>
    <row r="103" spans="1:5">
      <c r="A103" s="369">
        <v>320</v>
      </c>
      <c r="B103" s="370">
        <v>3</v>
      </c>
      <c r="C103" s="370">
        <v>1</v>
      </c>
      <c r="D103" s="370"/>
      <c r="E103" s="370">
        <v>4</v>
      </c>
    </row>
    <row r="104" spans="1:5">
      <c r="A104" s="371" t="s">
        <v>135</v>
      </c>
      <c r="B104" s="370"/>
      <c r="C104" s="370">
        <v>1</v>
      </c>
      <c r="D104" s="370"/>
      <c r="E104" s="370">
        <v>1</v>
      </c>
    </row>
    <row r="105" spans="1:5">
      <c r="A105" s="371" t="s">
        <v>228</v>
      </c>
      <c r="B105" s="370">
        <v>3</v>
      </c>
      <c r="C105" s="370"/>
      <c r="D105" s="370"/>
      <c r="E105" s="370">
        <v>3</v>
      </c>
    </row>
    <row r="106" spans="1:5">
      <c r="A106" s="369">
        <v>330</v>
      </c>
      <c r="B106" s="370"/>
      <c r="C106" s="370">
        <v>1</v>
      </c>
      <c r="D106" s="370"/>
      <c r="E106" s="370">
        <v>1</v>
      </c>
    </row>
    <row r="107" spans="1:5">
      <c r="A107" s="371" t="s">
        <v>135</v>
      </c>
      <c r="B107" s="370"/>
      <c r="C107" s="370">
        <v>1</v>
      </c>
      <c r="D107" s="370"/>
      <c r="E107" s="370">
        <v>1</v>
      </c>
    </row>
    <row r="108" spans="1:5">
      <c r="A108" s="369">
        <v>340</v>
      </c>
      <c r="B108" s="370">
        <v>11</v>
      </c>
      <c r="C108" s="370">
        <v>1</v>
      </c>
      <c r="D108" s="370"/>
      <c r="E108" s="370">
        <v>12</v>
      </c>
    </row>
    <row r="109" spans="1:5">
      <c r="A109" s="371" t="s">
        <v>135</v>
      </c>
      <c r="B109" s="370"/>
      <c r="C109" s="370">
        <v>1</v>
      </c>
      <c r="D109" s="370"/>
      <c r="E109" s="370">
        <v>1</v>
      </c>
    </row>
    <row r="110" spans="1:5">
      <c r="A110" s="371" t="s">
        <v>282</v>
      </c>
      <c r="B110" s="370">
        <v>11</v>
      </c>
      <c r="C110" s="370"/>
      <c r="D110" s="370"/>
      <c r="E110" s="370">
        <v>11</v>
      </c>
    </row>
    <row r="111" spans="1:5">
      <c r="A111" s="368" t="s">
        <v>5235</v>
      </c>
      <c r="B111" s="370">
        <v>9</v>
      </c>
      <c r="C111" s="370">
        <v>3</v>
      </c>
      <c r="D111" s="370"/>
      <c r="E111" s="370">
        <v>12</v>
      </c>
    </row>
    <row r="112" spans="1:5">
      <c r="A112" s="369">
        <v>1100</v>
      </c>
      <c r="B112" s="370"/>
      <c r="C112" s="370">
        <v>1</v>
      </c>
      <c r="D112" s="370"/>
      <c r="E112" s="370">
        <v>1</v>
      </c>
    </row>
    <row r="113" spans="1:5">
      <c r="A113" s="371" t="s">
        <v>4744</v>
      </c>
      <c r="B113" s="370"/>
      <c r="C113" s="370">
        <v>1</v>
      </c>
      <c r="D113" s="370"/>
      <c r="E113" s="370">
        <v>1</v>
      </c>
    </row>
    <row r="114" spans="1:5">
      <c r="A114" s="369">
        <v>1110</v>
      </c>
      <c r="B114" s="370">
        <v>3</v>
      </c>
      <c r="C114" s="370"/>
      <c r="D114" s="370"/>
      <c r="E114" s="370">
        <v>3</v>
      </c>
    </row>
    <row r="115" spans="1:5">
      <c r="A115" s="371" t="s">
        <v>4991</v>
      </c>
      <c r="B115" s="370">
        <v>3</v>
      </c>
      <c r="C115" s="370"/>
      <c r="D115" s="370"/>
      <c r="E115" s="370">
        <v>3</v>
      </c>
    </row>
    <row r="116" spans="1:5">
      <c r="A116" s="369">
        <v>1120</v>
      </c>
      <c r="B116" s="370">
        <v>4</v>
      </c>
      <c r="C116" s="370">
        <v>1</v>
      </c>
      <c r="D116" s="370"/>
      <c r="E116" s="370">
        <v>5</v>
      </c>
    </row>
    <row r="117" spans="1:5">
      <c r="A117" s="371" t="s">
        <v>3982</v>
      </c>
      <c r="B117" s="370">
        <v>4</v>
      </c>
      <c r="C117" s="370"/>
      <c r="D117" s="370"/>
      <c r="E117" s="370">
        <v>4</v>
      </c>
    </row>
    <row r="118" spans="1:5">
      <c r="A118" s="371" t="s">
        <v>3988</v>
      </c>
      <c r="B118" s="370"/>
      <c r="C118" s="370">
        <v>1</v>
      </c>
      <c r="D118" s="370"/>
      <c r="E118" s="370">
        <v>1</v>
      </c>
    </row>
    <row r="119" spans="1:5">
      <c r="A119" s="369">
        <v>1122</v>
      </c>
      <c r="B119" s="370">
        <v>2</v>
      </c>
      <c r="C119" s="370">
        <v>1</v>
      </c>
      <c r="D119" s="370"/>
      <c r="E119" s="370">
        <v>3</v>
      </c>
    </row>
    <row r="120" spans="1:5">
      <c r="A120" s="371" t="s">
        <v>3982</v>
      </c>
      <c r="B120" s="370"/>
      <c r="C120" s="370">
        <v>1</v>
      </c>
      <c r="D120" s="370"/>
      <c r="E120" s="370">
        <v>1</v>
      </c>
    </row>
    <row r="121" spans="1:5">
      <c r="A121" s="371" t="s">
        <v>4040</v>
      </c>
      <c r="B121" s="370">
        <v>2</v>
      </c>
      <c r="C121" s="370"/>
      <c r="D121" s="370"/>
      <c r="E121" s="370">
        <v>2</v>
      </c>
    </row>
    <row r="122" spans="1:5">
      <c r="A122" s="368" t="s">
        <v>5230</v>
      </c>
      <c r="B122" s="370">
        <v>21</v>
      </c>
      <c r="C122" s="370">
        <v>1</v>
      </c>
      <c r="D122" s="370"/>
      <c r="E122" s="370">
        <v>22</v>
      </c>
    </row>
    <row r="123" spans="1:5">
      <c r="A123" s="369">
        <v>0</v>
      </c>
      <c r="B123" s="370">
        <v>2</v>
      </c>
      <c r="C123" s="370">
        <v>1</v>
      </c>
      <c r="D123" s="370"/>
      <c r="E123" s="370">
        <v>3</v>
      </c>
    </row>
    <row r="124" spans="1:5">
      <c r="A124" s="371" t="s">
        <v>5230</v>
      </c>
      <c r="B124" s="370">
        <v>2</v>
      </c>
      <c r="C124" s="370">
        <v>1</v>
      </c>
      <c r="D124" s="370"/>
      <c r="E124" s="370">
        <v>3</v>
      </c>
    </row>
    <row r="125" spans="1:5">
      <c r="A125" s="369">
        <v>331</v>
      </c>
      <c r="B125" s="370">
        <v>3</v>
      </c>
      <c r="C125" s="370"/>
      <c r="D125" s="370"/>
      <c r="E125" s="370">
        <v>3</v>
      </c>
    </row>
    <row r="126" spans="1:5">
      <c r="A126" s="371" t="s">
        <v>192</v>
      </c>
      <c r="B126" s="370">
        <v>1</v>
      </c>
      <c r="C126" s="370"/>
      <c r="D126" s="370"/>
      <c r="E126" s="370">
        <v>1</v>
      </c>
    </row>
    <row r="127" spans="1:5">
      <c r="A127" s="371" t="s">
        <v>5230</v>
      </c>
      <c r="B127" s="370">
        <v>2</v>
      </c>
      <c r="C127" s="370"/>
      <c r="D127" s="370"/>
      <c r="E127" s="370">
        <v>2</v>
      </c>
    </row>
    <row r="128" spans="1:5">
      <c r="A128" s="369">
        <v>332</v>
      </c>
      <c r="B128" s="370">
        <v>3</v>
      </c>
      <c r="C128" s="370"/>
      <c r="D128" s="370"/>
      <c r="E128" s="370">
        <v>3</v>
      </c>
    </row>
    <row r="129" spans="1:5">
      <c r="A129" s="371" t="s">
        <v>5230</v>
      </c>
      <c r="B129" s="370">
        <v>3</v>
      </c>
      <c r="C129" s="370"/>
      <c r="D129" s="370"/>
      <c r="E129" s="370">
        <v>3</v>
      </c>
    </row>
    <row r="130" spans="1:5">
      <c r="A130" s="369" t="s">
        <v>5228</v>
      </c>
      <c r="B130" s="370">
        <v>13</v>
      </c>
      <c r="C130" s="370"/>
      <c r="D130" s="370"/>
      <c r="E130" s="370">
        <v>13</v>
      </c>
    </row>
    <row r="131" spans="1:5">
      <c r="A131" s="371" t="s">
        <v>5230</v>
      </c>
      <c r="B131" s="370">
        <v>13</v>
      </c>
      <c r="C131" s="370"/>
      <c r="D131" s="370"/>
      <c r="E131" s="370">
        <v>13</v>
      </c>
    </row>
    <row r="132" spans="1:5">
      <c r="A132" s="368" t="s">
        <v>5245</v>
      </c>
      <c r="B132" s="370">
        <v>35</v>
      </c>
      <c r="C132" s="370">
        <v>4</v>
      </c>
      <c r="D132" s="370"/>
      <c r="E132" s="370">
        <v>39</v>
      </c>
    </row>
    <row r="133" spans="1:5">
      <c r="A133" s="369">
        <v>700</v>
      </c>
      <c r="B133" s="370">
        <v>1</v>
      </c>
      <c r="C133" s="370">
        <v>1</v>
      </c>
      <c r="D133" s="370"/>
      <c r="E133" s="370">
        <v>2</v>
      </c>
    </row>
    <row r="134" spans="1:5">
      <c r="A134" s="371" t="s">
        <v>3578</v>
      </c>
      <c r="B134" s="370">
        <v>1</v>
      </c>
      <c r="C134" s="370"/>
      <c r="D134" s="370"/>
      <c r="E134" s="370">
        <v>1</v>
      </c>
    </row>
    <row r="135" spans="1:5">
      <c r="A135" s="371" t="s">
        <v>52</v>
      </c>
      <c r="B135" s="370"/>
      <c r="C135" s="370">
        <v>1</v>
      </c>
      <c r="D135" s="370"/>
      <c r="E135" s="370">
        <v>1</v>
      </c>
    </row>
    <row r="136" spans="1:5">
      <c r="A136" s="369">
        <v>710</v>
      </c>
      <c r="B136" s="370">
        <v>4</v>
      </c>
      <c r="C136" s="370"/>
      <c r="D136" s="370"/>
      <c r="E136" s="370">
        <v>4</v>
      </c>
    </row>
    <row r="137" spans="1:5">
      <c r="A137" s="371" t="s">
        <v>3578</v>
      </c>
      <c r="B137" s="370">
        <v>4</v>
      </c>
      <c r="C137" s="370"/>
      <c r="D137" s="370"/>
      <c r="E137" s="370">
        <v>4</v>
      </c>
    </row>
    <row r="138" spans="1:5">
      <c r="A138" s="369">
        <v>720</v>
      </c>
      <c r="B138" s="370">
        <v>11</v>
      </c>
      <c r="C138" s="370">
        <v>1</v>
      </c>
      <c r="D138" s="370"/>
      <c r="E138" s="370">
        <v>12</v>
      </c>
    </row>
    <row r="139" spans="1:5">
      <c r="A139" s="371" t="s">
        <v>3578</v>
      </c>
      <c r="B139" s="370"/>
      <c r="C139" s="370">
        <v>1</v>
      </c>
      <c r="D139" s="370"/>
      <c r="E139" s="370">
        <v>1</v>
      </c>
    </row>
    <row r="140" spans="1:5">
      <c r="A140" s="371" t="s">
        <v>3428</v>
      </c>
      <c r="B140" s="370">
        <v>11</v>
      </c>
      <c r="C140" s="370"/>
      <c r="D140" s="370"/>
      <c r="E140" s="370">
        <v>11</v>
      </c>
    </row>
    <row r="141" spans="1:5">
      <c r="A141" s="369">
        <v>740</v>
      </c>
      <c r="B141" s="370">
        <v>12</v>
      </c>
      <c r="C141" s="370">
        <v>1</v>
      </c>
      <c r="D141" s="370"/>
      <c r="E141" s="370">
        <v>13</v>
      </c>
    </row>
    <row r="142" spans="1:5">
      <c r="A142" s="371" t="s">
        <v>3515</v>
      </c>
      <c r="B142" s="370">
        <v>12</v>
      </c>
      <c r="C142" s="370"/>
      <c r="D142" s="370"/>
      <c r="E142" s="370">
        <v>12</v>
      </c>
    </row>
    <row r="143" spans="1:5">
      <c r="A143" s="371" t="s">
        <v>3578</v>
      </c>
      <c r="B143" s="370"/>
      <c r="C143" s="370">
        <v>1</v>
      </c>
      <c r="D143" s="370"/>
      <c r="E143" s="370">
        <v>1</v>
      </c>
    </row>
    <row r="144" spans="1:5">
      <c r="A144" s="369">
        <v>730</v>
      </c>
      <c r="B144" s="370">
        <v>7</v>
      </c>
      <c r="C144" s="370">
        <v>1</v>
      </c>
      <c r="D144" s="370"/>
      <c r="E144" s="370">
        <v>8</v>
      </c>
    </row>
    <row r="145" spans="1:5">
      <c r="A145" s="371" t="s">
        <v>3578</v>
      </c>
      <c r="B145" s="370"/>
      <c r="C145" s="370">
        <v>1</v>
      </c>
      <c r="D145" s="370"/>
      <c r="E145" s="370">
        <v>1</v>
      </c>
    </row>
    <row r="146" spans="1:5">
      <c r="A146" s="371" t="s">
        <v>3372</v>
      </c>
      <c r="B146" s="370">
        <v>7</v>
      </c>
      <c r="C146" s="370"/>
      <c r="D146" s="370"/>
      <c r="E146" s="370">
        <v>7</v>
      </c>
    </row>
    <row r="147" spans="1:5">
      <c r="A147" s="368" t="s">
        <v>5271</v>
      </c>
      <c r="B147" s="370">
        <v>187</v>
      </c>
      <c r="C147" s="370">
        <v>13</v>
      </c>
      <c r="D147" s="370"/>
      <c r="E147" s="370">
        <v>200</v>
      </c>
    </row>
    <row r="148" spans="1:5">
      <c r="A148" s="369">
        <v>600</v>
      </c>
      <c r="B148" s="370">
        <v>2</v>
      </c>
      <c r="C148" s="370">
        <v>1</v>
      </c>
      <c r="D148" s="370"/>
      <c r="E148" s="370">
        <v>3</v>
      </c>
    </row>
    <row r="149" spans="1:5">
      <c r="A149" s="371" t="s">
        <v>52</v>
      </c>
      <c r="B149" s="370"/>
      <c r="C149" s="370">
        <v>1</v>
      </c>
      <c r="D149" s="370"/>
      <c r="E149" s="370">
        <v>1</v>
      </c>
    </row>
    <row r="150" spans="1:5">
      <c r="A150" s="371" t="s">
        <v>2058</v>
      </c>
      <c r="B150" s="370">
        <v>2</v>
      </c>
      <c r="C150" s="370"/>
      <c r="D150" s="370"/>
      <c r="E150" s="370">
        <v>2</v>
      </c>
    </row>
    <row r="151" spans="1:5">
      <c r="A151" s="369">
        <v>610</v>
      </c>
      <c r="B151" s="370">
        <v>2</v>
      </c>
      <c r="C151" s="370">
        <v>1</v>
      </c>
      <c r="D151" s="370"/>
      <c r="E151" s="370">
        <v>3</v>
      </c>
    </row>
    <row r="152" spans="1:5">
      <c r="A152" s="371" t="s">
        <v>2095</v>
      </c>
      <c r="B152" s="370">
        <v>2</v>
      </c>
      <c r="C152" s="370"/>
      <c r="D152" s="370"/>
      <c r="E152" s="370">
        <v>2</v>
      </c>
    </row>
    <row r="153" spans="1:5">
      <c r="A153" s="371" t="s">
        <v>2058</v>
      </c>
      <c r="B153" s="370"/>
      <c r="C153" s="370">
        <v>1</v>
      </c>
      <c r="D153" s="370"/>
      <c r="E153" s="370">
        <v>1</v>
      </c>
    </row>
    <row r="154" spans="1:5">
      <c r="A154" s="369">
        <v>611</v>
      </c>
      <c r="B154" s="370">
        <v>8</v>
      </c>
      <c r="C154" s="370">
        <v>2</v>
      </c>
      <c r="D154" s="370"/>
      <c r="E154" s="370">
        <v>10</v>
      </c>
    </row>
    <row r="155" spans="1:5">
      <c r="A155" s="371" t="s">
        <v>2095</v>
      </c>
      <c r="B155" s="370"/>
      <c r="C155" s="370">
        <v>1</v>
      </c>
      <c r="D155" s="370"/>
      <c r="E155" s="370">
        <v>1</v>
      </c>
    </row>
    <row r="156" spans="1:5">
      <c r="A156" s="371" t="s">
        <v>2447</v>
      </c>
      <c r="B156" s="370">
        <v>8</v>
      </c>
      <c r="C156" s="370">
        <v>1</v>
      </c>
      <c r="D156" s="370"/>
      <c r="E156" s="370">
        <v>9</v>
      </c>
    </row>
    <row r="157" spans="1:5">
      <c r="A157" s="369">
        <v>612</v>
      </c>
      <c r="B157" s="370">
        <v>12</v>
      </c>
      <c r="C157" s="370"/>
      <c r="D157" s="370"/>
      <c r="E157" s="370">
        <v>12</v>
      </c>
    </row>
    <row r="158" spans="1:5">
      <c r="A158" s="371" t="s">
        <v>2485</v>
      </c>
      <c r="B158" s="370">
        <v>11</v>
      </c>
      <c r="C158" s="370"/>
      <c r="D158" s="370"/>
      <c r="E158" s="370">
        <v>11</v>
      </c>
    </row>
    <row r="159" spans="1:5">
      <c r="A159" s="371" t="s">
        <v>2095</v>
      </c>
      <c r="B159" s="370">
        <v>1</v>
      </c>
      <c r="C159" s="370"/>
      <c r="D159" s="370"/>
      <c r="E159" s="370">
        <v>1</v>
      </c>
    </row>
    <row r="160" spans="1:5">
      <c r="A160" s="369">
        <v>613</v>
      </c>
      <c r="B160" s="370">
        <v>6</v>
      </c>
      <c r="C160" s="370"/>
      <c r="D160" s="370"/>
      <c r="E160" s="370">
        <v>6</v>
      </c>
    </row>
    <row r="161" spans="1:5">
      <c r="A161" s="371" t="s">
        <v>2095</v>
      </c>
      <c r="B161" s="370">
        <v>1</v>
      </c>
      <c r="C161" s="370"/>
      <c r="D161" s="370"/>
      <c r="E161" s="370">
        <v>1</v>
      </c>
    </row>
    <row r="162" spans="1:5">
      <c r="A162" s="371" t="s">
        <v>3643</v>
      </c>
      <c r="B162" s="370">
        <v>5</v>
      </c>
      <c r="C162" s="370"/>
      <c r="D162" s="370"/>
      <c r="E162" s="370">
        <v>5</v>
      </c>
    </row>
    <row r="163" spans="1:5">
      <c r="A163" s="369">
        <v>614</v>
      </c>
      <c r="B163" s="370">
        <v>8</v>
      </c>
      <c r="C163" s="370"/>
      <c r="D163" s="370"/>
      <c r="E163" s="370">
        <v>8</v>
      </c>
    </row>
    <row r="164" spans="1:5">
      <c r="A164" s="371" t="s">
        <v>2095</v>
      </c>
      <c r="B164" s="370">
        <v>1</v>
      </c>
      <c r="C164" s="370"/>
      <c r="D164" s="370"/>
      <c r="E164" s="370">
        <v>1</v>
      </c>
    </row>
    <row r="165" spans="1:5">
      <c r="A165" s="371" t="s">
        <v>2160</v>
      </c>
      <c r="B165" s="370">
        <v>7</v>
      </c>
      <c r="C165" s="370"/>
      <c r="D165" s="370"/>
      <c r="E165" s="370">
        <v>7</v>
      </c>
    </row>
    <row r="166" spans="1:5">
      <c r="A166" s="369">
        <v>615</v>
      </c>
      <c r="B166" s="370">
        <v>9</v>
      </c>
      <c r="C166" s="370"/>
      <c r="D166" s="370"/>
      <c r="E166" s="370">
        <v>9</v>
      </c>
    </row>
    <row r="167" spans="1:5">
      <c r="A167" s="371" t="s">
        <v>2141</v>
      </c>
      <c r="B167" s="370">
        <v>8</v>
      </c>
      <c r="C167" s="370"/>
      <c r="D167" s="370"/>
      <c r="E167" s="370">
        <v>8</v>
      </c>
    </row>
    <row r="168" spans="1:5">
      <c r="A168" s="371" t="s">
        <v>2095</v>
      </c>
      <c r="B168" s="370">
        <v>1</v>
      </c>
      <c r="C168" s="370"/>
      <c r="D168" s="370"/>
      <c r="E168" s="370">
        <v>1</v>
      </c>
    </row>
    <row r="169" spans="1:5">
      <c r="A169" s="369">
        <v>620</v>
      </c>
      <c r="B169" s="370"/>
      <c r="C169" s="370">
        <v>1</v>
      </c>
      <c r="D169" s="370"/>
      <c r="E169" s="370">
        <v>1</v>
      </c>
    </row>
    <row r="170" spans="1:5">
      <c r="A170" s="371" t="s">
        <v>2058</v>
      </c>
      <c r="B170" s="370"/>
      <c r="C170" s="370">
        <v>1</v>
      </c>
      <c r="D170" s="370"/>
      <c r="E170" s="370">
        <v>1</v>
      </c>
    </row>
    <row r="171" spans="1:5">
      <c r="A171" s="369">
        <v>621</v>
      </c>
      <c r="B171" s="370">
        <v>12</v>
      </c>
      <c r="C171" s="370"/>
      <c r="D171" s="370"/>
      <c r="E171" s="370">
        <v>12</v>
      </c>
    </row>
    <row r="172" spans="1:5">
      <c r="A172" s="371" t="s">
        <v>2306</v>
      </c>
      <c r="B172" s="370">
        <v>12</v>
      </c>
      <c r="C172" s="370"/>
      <c r="D172" s="370"/>
      <c r="E172" s="370">
        <v>12</v>
      </c>
    </row>
    <row r="173" spans="1:5">
      <c r="A173" s="369">
        <v>622</v>
      </c>
      <c r="B173" s="370">
        <v>6</v>
      </c>
      <c r="C173" s="370"/>
      <c r="D173" s="370"/>
      <c r="E173" s="370">
        <v>6</v>
      </c>
    </row>
    <row r="174" spans="1:5">
      <c r="A174" s="371" t="s">
        <v>5223</v>
      </c>
      <c r="B174" s="370">
        <v>6</v>
      </c>
      <c r="C174" s="370"/>
      <c r="D174" s="370"/>
      <c r="E174" s="370">
        <v>6</v>
      </c>
    </row>
    <row r="175" spans="1:5">
      <c r="A175" s="369">
        <v>630</v>
      </c>
      <c r="B175" s="370"/>
      <c r="C175" s="370">
        <v>1</v>
      </c>
      <c r="D175" s="370"/>
      <c r="E175" s="370">
        <v>1</v>
      </c>
    </row>
    <row r="176" spans="1:5">
      <c r="A176" s="371" t="s">
        <v>2058</v>
      </c>
      <c r="B176" s="370"/>
      <c r="C176" s="370">
        <v>1</v>
      </c>
      <c r="D176" s="370"/>
      <c r="E176" s="370">
        <v>1</v>
      </c>
    </row>
    <row r="177" spans="1:5">
      <c r="A177" s="369">
        <v>631</v>
      </c>
      <c r="B177" s="370">
        <v>5</v>
      </c>
      <c r="C177" s="370"/>
      <c r="D177" s="370"/>
      <c r="E177" s="370">
        <v>5</v>
      </c>
    </row>
    <row r="178" spans="1:5">
      <c r="A178" s="371" t="s">
        <v>2558</v>
      </c>
      <c r="B178" s="370">
        <v>5</v>
      </c>
      <c r="C178" s="370"/>
      <c r="D178" s="370"/>
      <c r="E178" s="370">
        <v>5</v>
      </c>
    </row>
    <row r="179" spans="1:5">
      <c r="A179" s="369">
        <v>632</v>
      </c>
      <c r="B179" s="370">
        <v>11</v>
      </c>
      <c r="C179" s="370"/>
      <c r="D179" s="370"/>
      <c r="E179" s="370">
        <v>11</v>
      </c>
    </row>
    <row r="180" spans="1:5">
      <c r="A180" s="371" t="s">
        <v>2558</v>
      </c>
      <c r="B180" s="370">
        <v>1</v>
      </c>
      <c r="C180" s="370"/>
      <c r="D180" s="370"/>
      <c r="E180" s="370">
        <v>1</v>
      </c>
    </row>
    <row r="181" spans="1:5">
      <c r="A181" s="371" t="s">
        <v>3687</v>
      </c>
      <c r="B181" s="370">
        <v>10</v>
      </c>
      <c r="C181" s="370"/>
      <c r="D181" s="370"/>
      <c r="E181" s="370">
        <v>10</v>
      </c>
    </row>
    <row r="182" spans="1:5">
      <c r="A182" s="369">
        <v>633</v>
      </c>
      <c r="B182" s="370">
        <v>11</v>
      </c>
      <c r="C182" s="370"/>
      <c r="D182" s="370"/>
      <c r="E182" s="370">
        <v>11</v>
      </c>
    </row>
    <row r="183" spans="1:5">
      <c r="A183" s="371" t="s">
        <v>2630</v>
      </c>
      <c r="B183" s="370">
        <v>10</v>
      </c>
      <c r="C183" s="370"/>
      <c r="D183" s="370"/>
      <c r="E183" s="370">
        <v>10</v>
      </c>
    </row>
    <row r="184" spans="1:5">
      <c r="A184" s="371" t="s">
        <v>2558</v>
      </c>
      <c r="B184" s="370">
        <v>1</v>
      </c>
      <c r="C184" s="370"/>
      <c r="D184" s="370"/>
      <c r="E184" s="370">
        <v>1</v>
      </c>
    </row>
    <row r="185" spans="1:5">
      <c r="A185" s="369">
        <v>640</v>
      </c>
      <c r="B185" s="370">
        <v>1</v>
      </c>
      <c r="C185" s="370">
        <v>1</v>
      </c>
      <c r="D185" s="370"/>
      <c r="E185" s="370">
        <v>2</v>
      </c>
    </row>
    <row r="186" spans="1:5">
      <c r="A186" s="371" t="s">
        <v>2762</v>
      </c>
      <c r="B186" s="370">
        <v>1</v>
      </c>
      <c r="C186" s="370"/>
      <c r="D186" s="370"/>
      <c r="E186" s="370">
        <v>1</v>
      </c>
    </row>
    <row r="187" spans="1:5">
      <c r="A187" s="371" t="s">
        <v>2058</v>
      </c>
      <c r="B187" s="370"/>
      <c r="C187" s="370">
        <v>1</v>
      </c>
      <c r="D187" s="370"/>
      <c r="E187" s="370">
        <v>1</v>
      </c>
    </row>
    <row r="188" spans="1:5">
      <c r="A188" s="369">
        <v>641</v>
      </c>
      <c r="B188" s="370">
        <v>12</v>
      </c>
      <c r="C188" s="370"/>
      <c r="D188" s="370"/>
      <c r="E188" s="370">
        <v>12</v>
      </c>
    </row>
    <row r="189" spans="1:5">
      <c r="A189" s="371" t="s">
        <v>2762</v>
      </c>
      <c r="B189" s="370">
        <v>12</v>
      </c>
      <c r="C189" s="370"/>
      <c r="D189" s="370"/>
      <c r="E189" s="370">
        <v>12</v>
      </c>
    </row>
    <row r="190" spans="1:5">
      <c r="A190" s="369">
        <v>642</v>
      </c>
      <c r="B190" s="370">
        <v>6</v>
      </c>
      <c r="C190" s="370"/>
      <c r="D190" s="370"/>
      <c r="E190" s="370">
        <v>6</v>
      </c>
    </row>
    <row r="191" spans="1:5">
      <c r="A191" s="371" t="s">
        <v>4065</v>
      </c>
      <c r="B191" s="370">
        <v>5</v>
      </c>
      <c r="C191" s="370"/>
      <c r="D191" s="370"/>
      <c r="E191" s="370">
        <v>5</v>
      </c>
    </row>
    <row r="192" spans="1:5">
      <c r="A192" s="371" t="s">
        <v>2762</v>
      </c>
      <c r="B192" s="370">
        <v>1</v>
      </c>
      <c r="C192" s="370"/>
      <c r="D192" s="370"/>
      <c r="E192" s="370">
        <v>1</v>
      </c>
    </row>
    <row r="193" spans="1:5">
      <c r="A193" s="369">
        <v>643</v>
      </c>
      <c r="B193" s="370">
        <v>13</v>
      </c>
      <c r="C193" s="370">
        <v>1</v>
      </c>
      <c r="D193" s="370"/>
      <c r="E193" s="370">
        <v>14</v>
      </c>
    </row>
    <row r="194" spans="1:5">
      <c r="A194" s="371" t="s">
        <v>2860</v>
      </c>
      <c r="B194" s="370">
        <v>13</v>
      </c>
      <c r="C194" s="370"/>
      <c r="D194" s="370"/>
      <c r="E194" s="370">
        <v>13</v>
      </c>
    </row>
    <row r="195" spans="1:5">
      <c r="A195" s="371" t="s">
        <v>2762</v>
      </c>
      <c r="B195" s="370"/>
      <c r="C195" s="370">
        <v>1</v>
      </c>
      <c r="D195" s="370"/>
      <c r="E195" s="370">
        <v>1</v>
      </c>
    </row>
    <row r="196" spans="1:5">
      <c r="A196" s="369">
        <v>650</v>
      </c>
      <c r="B196" s="370">
        <v>2</v>
      </c>
      <c r="C196" s="370">
        <v>2</v>
      </c>
      <c r="D196" s="370"/>
      <c r="E196" s="370">
        <v>4</v>
      </c>
    </row>
    <row r="197" spans="1:5">
      <c r="A197" s="371" t="s">
        <v>3631</v>
      </c>
      <c r="B197" s="370">
        <v>2</v>
      </c>
      <c r="C197" s="370">
        <v>1</v>
      </c>
      <c r="D197" s="370"/>
      <c r="E197" s="370">
        <v>3</v>
      </c>
    </row>
    <row r="198" spans="1:5">
      <c r="A198" s="371" t="s">
        <v>2058</v>
      </c>
      <c r="B198" s="370"/>
      <c r="C198" s="370">
        <v>1</v>
      </c>
      <c r="D198" s="370"/>
      <c r="E198" s="370">
        <v>1</v>
      </c>
    </row>
    <row r="199" spans="1:5">
      <c r="A199" s="369">
        <v>651</v>
      </c>
      <c r="B199" s="370">
        <v>14</v>
      </c>
      <c r="C199" s="370">
        <v>1</v>
      </c>
      <c r="D199" s="370"/>
      <c r="E199" s="370">
        <v>15</v>
      </c>
    </row>
    <row r="200" spans="1:5">
      <c r="A200" s="371" t="s">
        <v>3068</v>
      </c>
      <c r="B200" s="370">
        <v>14</v>
      </c>
      <c r="C200" s="370"/>
      <c r="D200" s="370"/>
      <c r="E200" s="370">
        <v>14</v>
      </c>
    </row>
    <row r="201" spans="1:5">
      <c r="A201" s="371" t="s">
        <v>3631</v>
      </c>
      <c r="B201" s="370"/>
      <c r="C201" s="370">
        <v>1</v>
      </c>
      <c r="D201" s="370"/>
      <c r="E201" s="370">
        <v>1</v>
      </c>
    </row>
    <row r="202" spans="1:5">
      <c r="A202" s="369">
        <v>652</v>
      </c>
      <c r="B202" s="370">
        <v>15</v>
      </c>
      <c r="C202" s="370">
        <v>1</v>
      </c>
      <c r="D202" s="370"/>
      <c r="E202" s="370">
        <v>16</v>
      </c>
    </row>
    <row r="203" spans="1:5">
      <c r="A203" s="371" t="s">
        <v>3631</v>
      </c>
      <c r="B203" s="370"/>
      <c r="C203" s="370">
        <v>1</v>
      </c>
      <c r="D203" s="370"/>
      <c r="E203" s="370">
        <v>1</v>
      </c>
    </row>
    <row r="204" spans="1:5">
      <c r="A204" s="371" t="s">
        <v>3244</v>
      </c>
      <c r="B204" s="370">
        <v>15</v>
      </c>
      <c r="C204" s="370"/>
      <c r="D204" s="370"/>
      <c r="E204" s="370">
        <v>15</v>
      </c>
    </row>
    <row r="205" spans="1:5">
      <c r="A205" s="369">
        <v>653</v>
      </c>
      <c r="B205" s="370">
        <v>16</v>
      </c>
      <c r="C205" s="370"/>
      <c r="D205" s="370"/>
      <c r="E205" s="370">
        <v>16</v>
      </c>
    </row>
    <row r="206" spans="1:5">
      <c r="A206" s="371" t="s">
        <v>3631</v>
      </c>
      <c r="B206" s="370">
        <v>1</v>
      </c>
      <c r="C206" s="370"/>
      <c r="D206" s="370"/>
      <c r="E206" s="370">
        <v>1</v>
      </c>
    </row>
    <row r="207" spans="1:5">
      <c r="A207" s="371" t="s">
        <v>3118</v>
      </c>
      <c r="B207" s="370">
        <v>15</v>
      </c>
      <c r="C207" s="370"/>
      <c r="D207" s="370"/>
      <c r="E207" s="370">
        <v>15</v>
      </c>
    </row>
    <row r="208" spans="1:5">
      <c r="A208" s="369">
        <v>655</v>
      </c>
      <c r="B208" s="370">
        <v>16</v>
      </c>
      <c r="C208" s="370">
        <v>1</v>
      </c>
      <c r="D208" s="370"/>
      <c r="E208" s="370">
        <v>17</v>
      </c>
    </row>
    <row r="209" spans="1:5">
      <c r="A209" s="371" t="s">
        <v>3631</v>
      </c>
      <c r="B209" s="370"/>
      <c r="C209" s="370">
        <v>1</v>
      </c>
      <c r="D209" s="370"/>
      <c r="E209" s="370">
        <v>1</v>
      </c>
    </row>
    <row r="210" spans="1:5">
      <c r="A210" s="371" t="s">
        <v>2952</v>
      </c>
      <c r="B210" s="370">
        <v>16</v>
      </c>
      <c r="C210" s="370"/>
      <c r="D210" s="370"/>
      <c r="E210" s="370">
        <v>16</v>
      </c>
    </row>
    <row r="211" spans="1:5">
      <c r="A211" s="368" t="s">
        <v>5229</v>
      </c>
      <c r="B211" s="370">
        <v>524</v>
      </c>
      <c r="C211" s="370">
        <v>47</v>
      </c>
      <c r="D211" s="370">
        <v>1</v>
      </c>
      <c r="E211" s="370">
        <v>572</v>
      </c>
    </row>
  </sheetData>
  <phoneticPr fontId="1"/>
  <pageMargins left="0.7" right="0.7" top="0.75" bottom="0.75" header="0.3" footer="0.3"/>
  <pageSetup paperSize="8" scale="26"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pageSetUpPr fitToPage="1"/>
  </sheetPr>
  <dimension ref="A1:R79"/>
  <sheetViews>
    <sheetView tabSelected="1" topLeftCell="A52" zoomScale="80" zoomScaleNormal="80" workbookViewId="0">
      <pane xSplit="1" topLeftCell="B1" activePane="topRight" state="frozen"/>
      <selection pane="topRight" activeCell="H64" sqref="H64"/>
    </sheetView>
  </sheetViews>
  <sheetFormatPr defaultColWidth="9.59765625" defaultRowHeight="18.75" customHeight="1"/>
  <cols>
    <col min="1" max="1" width="6.69921875" style="384" customWidth="1"/>
    <col min="2" max="2" width="48.19921875" style="384" bestFit="1" customWidth="1"/>
    <col min="3" max="3" width="41.69921875" style="384" customWidth="1"/>
    <col min="4" max="4" width="46.796875" style="384" bestFit="1" customWidth="1"/>
    <col min="5" max="5" width="27.69921875" style="384" bestFit="1" customWidth="1"/>
    <col min="6" max="7" width="39" style="384" bestFit="1" customWidth="1"/>
    <col min="8" max="8" width="52.5" style="384" bestFit="1" customWidth="1"/>
    <col min="9" max="9" width="9.59765625" style="384"/>
    <col min="10" max="10" width="20.19921875" style="384" bestFit="1" customWidth="1"/>
    <col min="11" max="11" width="6.296875" style="384" customWidth="1"/>
    <col min="12" max="12" width="12.09765625" style="384" customWidth="1"/>
    <col min="13" max="13" width="0" style="384" hidden="1" customWidth="1"/>
    <col min="14" max="14" width="9.59765625" style="384"/>
    <col min="15" max="15" width="15.296875" style="384" bestFit="1" customWidth="1"/>
    <col min="16" max="16" width="14" style="384" bestFit="1" customWidth="1"/>
    <col min="17" max="17" width="14.09765625" style="384" customWidth="1"/>
    <col min="18" max="16384" width="9.59765625" style="384"/>
  </cols>
  <sheetData>
    <row r="1" spans="1:16" s="382" customFormat="1" ht="18.75" customHeight="1" thickBot="1">
      <c r="A1" s="374" t="s">
        <v>5292</v>
      </c>
      <c r="B1" s="375" t="s">
        <v>4901</v>
      </c>
      <c r="C1" s="375" t="s">
        <v>5294</v>
      </c>
      <c r="D1" s="375" t="s">
        <v>5295</v>
      </c>
      <c r="E1" s="376" t="s">
        <v>5296</v>
      </c>
      <c r="F1" s="376" t="s">
        <v>5293</v>
      </c>
      <c r="G1" s="376" t="s">
        <v>4902</v>
      </c>
      <c r="H1" s="377" t="s">
        <v>5295</v>
      </c>
      <c r="I1" s="361" t="s">
        <v>5297</v>
      </c>
      <c r="J1" s="378" t="s">
        <v>5298</v>
      </c>
      <c r="K1" s="378" t="s">
        <v>5299</v>
      </c>
      <c r="L1" s="379" t="s">
        <v>5020</v>
      </c>
      <c r="M1" s="379" t="s">
        <v>4979</v>
      </c>
      <c r="N1" s="376" t="s">
        <v>5171</v>
      </c>
      <c r="O1" s="380" t="s">
        <v>5172</v>
      </c>
      <c r="P1" s="381" t="s">
        <v>5307</v>
      </c>
    </row>
    <row r="2" spans="1:16" ht="18.75" customHeight="1" thickBot="1">
      <c r="A2" s="383">
        <v>100</v>
      </c>
      <c r="B2" s="156" t="s">
        <v>54</v>
      </c>
      <c r="C2" s="156" t="s">
        <v>5290</v>
      </c>
      <c r="D2" s="158"/>
      <c r="E2" s="156" t="s">
        <v>55</v>
      </c>
      <c r="F2" s="156" t="s">
        <v>55</v>
      </c>
      <c r="G2" s="156" t="s">
        <v>55</v>
      </c>
      <c r="H2" s="156"/>
      <c r="I2" s="156">
        <v>506245</v>
      </c>
      <c r="J2" s="156" t="s">
        <v>66</v>
      </c>
      <c r="K2" s="156" t="str">
        <f t="shared" ref="K2:K41" si="0">IF(COUNTIFS($J:$J,$J2)&gt;1,"Y","")</f>
        <v/>
      </c>
      <c r="L2" s="156" t="s">
        <v>69</v>
      </c>
      <c r="M2" s="156"/>
      <c r="N2" s="156">
        <v>959431</v>
      </c>
      <c r="O2" s="355" t="s">
        <v>52</v>
      </c>
      <c r="P2" s="352" t="s">
        <v>5173</v>
      </c>
    </row>
    <row r="3" spans="1:16" ht="18.75" customHeight="1" thickBot="1">
      <c r="A3" s="385">
        <v>200</v>
      </c>
      <c r="B3" s="157" t="s">
        <v>3677</v>
      </c>
      <c r="C3" s="157" t="s">
        <v>3677</v>
      </c>
      <c r="D3" s="158"/>
      <c r="E3" s="157" t="s">
        <v>55</v>
      </c>
      <c r="F3" s="157" t="s">
        <v>3679</v>
      </c>
      <c r="G3" s="157" t="s">
        <v>3679</v>
      </c>
      <c r="H3" s="157"/>
      <c r="I3" s="157">
        <v>506165</v>
      </c>
      <c r="J3" s="157" t="s">
        <v>5300</v>
      </c>
      <c r="K3" s="157" t="str">
        <f t="shared" si="0"/>
        <v/>
      </c>
      <c r="L3" s="157" t="s">
        <v>4908</v>
      </c>
      <c r="M3" s="157"/>
      <c r="N3" s="157">
        <v>689</v>
      </c>
      <c r="O3" s="386" t="s">
        <v>3675</v>
      </c>
      <c r="P3" s="387" t="s">
        <v>4982</v>
      </c>
    </row>
    <row r="4" spans="1:16" ht="18.75" customHeight="1">
      <c r="A4" s="374">
        <v>300</v>
      </c>
      <c r="B4" s="158" t="s">
        <v>137</v>
      </c>
      <c r="C4" s="158" t="s">
        <v>137</v>
      </c>
      <c r="D4" s="158"/>
      <c r="E4" s="158" t="s">
        <v>55</v>
      </c>
      <c r="F4" s="158" t="s">
        <v>138</v>
      </c>
      <c r="G4" s="158" t="s">
        <v>138</v>
      </c>
      <c r="H4" s="158"/>
      <c r="I4" s="158">
        <v>506265</v>
      </c>
      <c r="J4" s="158" t="s">
        <v>148</v>
      </c>
      <c r="K4" s="158" t="str">
        <f t="shared" si="0"/>
        <v/>
      </c>
      <c r="L4" s="158" t="s">
        <v>5262</v>
      </c>
      <c r="M4" s="158"/>
      <c r="N4" s="158">
        <v>912197</v>
      </c>
      <c r="O4" s="175" t="s">
        <v>135</v>
      </c>
      <c r="P4" s="352" t="s">
        <v>4854</v>
      </c>
    </row>
    <row r="5" spans="1:16" ht="18.75" customHeight="1">
      <c r="A5" s="388">
        <v>310</v>
      </c>
      <c r="B5" s="159" t="s">
        <v>137</v>
      </c>
      <c r="C5" s="159" t="s">
        <v>5263</v>
      </c>
      <c r="D5" s="159"/>
      <c r="E5" s="159" t="s">
        <v>55</v>
      </c>
      <c r="F5" s="159" t="s">
        <v>138</v>
      </c>
      <c r="G5" s="159" t="s">
        <v>5264</v>
      </c>
      <c r="H5" s="159"/>
      <c r="I5" s="159">
        <v>506265</v>
      </c>
      <c r="J5" s="159" t="s">
        <v>164</v>
      </c>
      <c r="K5" s="159" t="str">
        <f t="shared" si="0"/>
        <v/>
      </c>
      <c r="L5" s="159" t="s">
        <v>5262</v>
      </c>
      <c r="M5" s="159"/>
      <c r="N5" s="159">
        <v>3994</v>
      </c>
      <c r="O5" s="160" t="s">
        <v>152</v>
      </c>
      <c r="P5" s="163" t="s">
        <v>4854</v>
      </c>
    </row>
    <row r="6" spans="1:16" ht="18.75" customHeight="1">
      <c r="A6" s="388">
        <v>320</v>
      </c>
      <c r="B6" s="159" t="s">
        <v>137</v>
      </c>
      <c r="C6" s="159" t="s">
        <v>5265</v>
      </c>
      <c r="D6" s="159"/>
      <c r="E6" s="159" t="s">
        <v>55</v>
      </c>
      <c r="F6" s="159" t="s">
        <v>138</v>
      </c>
      <c r="G6" s="159" t="s">
        <v>5266</v>
      </c>
      <c r="H6" s="159"/>
      <c r="I6" s="159">
        <v>506265</v>
      </c>
      <c r="J6" s="159" t="s">
        <v>239</v>
      </c>
      <c r="K6" s="159" t="str">
        <f t="shared" si="0"/>
        <v>Y</v>
      </c>
      <c r="L6" s="159" t="s">
        <v>5262</v>
      </c>
      <c r="M6" s="159"/>
      <c r="N6" s="159">
        <v>4056</v>
      </c>
      <c r="O6" s="160" t="s">
        <v>228</v>
      </c>
      <c r="P6" s="163" t="s">
        <v>4854</v>
      </c>
    </row>
    <row r="7" spans="1:16" ht="18.75" customHeight="1">
      <c r="A7" s="388">
        <v>321</v>
      </c>
      <c r="B7" s="159" t="s">
        <v>137</v>
      </c>
      <c r="C7" s="159" t="s">
        <v>5265</v>
      </c>
      <c r="D7" s="159" t="s">
        <v>5267</v>
      </c>
      <c r="E7" s="159" t="s">
        <v>55</v>
      </c>
      <c r="F7" s="159" t="s">
        <v>138</v>
      </c>
      <c r="G7" s="159" t="s">
        <v>5266</v>
      </c>
      <c r="H7" s="159" t="s">
        <v>5268</v>
      </c>
      <c r="I7" s="159">
        <v>506265</v>
      </c>
      <c r="J7" s="159" t="s">
        <v>248</v>
      </c>
      <c r="K7" s="159" t="str">
        <f t="shared" si="0"/>
        <v/>
      </c>
      <c r="L7" s="159"/>
      <c r="M7" s="159"/>
      <c r="N7" s="159">
        <v>1870</v>
      </c>
      <c r="O7" s="160" t="s">
        <v>242</v>
      </c>
      <c r="P7" s="163" t="s">
        <v>4854</v>
      </c>
    </row>
    <row r="8" spans="1:16" ht="18.75" customHeight="1">
      <c r="A8" s="388">
        <v>322</v>
      </c>
      <c r="B8" s="159" t="s">
        <v>137</v>
      </c>
      <c r="C8" s="159" t="s">
        <v>5265</v>
      </c>
      <c r="D8" s="159" t="s">
        <v>5289</v>
      </c>
      <c r="E8" s="159" t="s">
        <v>55</v>
      </c>
      <c r="F8" s="159" t="s">
        <v>138</v>
      </c>
      <c r="G8" s="159" t="s">
        <v>5266</v>
      </c>
      <c r="H8" s="159" t="s">
        <v>5306</v>
      </c>
      <c r="I8" s="159">
        <v>506265</v>
      </c>
      <c r="J8" s="159" t="s">
        <v>239</v>
      </c>
      <c r="K8" s="159" t="str">
        <f t="shared" si="0"/>
        <v>Y</v>
      </c>
      <c r="L8" s="159"/>
      <c r="M8" s="159"/>
      <c r="N8" s="159">
        <v>4056</v>
      </c>
      <c r="O8" s="160" t="s">
        <v>228</v>
      </c>
      <c r="P8" s="163" t="s">
        <v>4854</v>
      </c>
    </row>
    <row r="9" spans="1:16" ht="18.75" customHeight="1">
      <c r="A9" s="388">
        <v>330</v>
      </c>
      <c r="B9" s="159" t="s">
        <v>137</v>
      </c>
      <c r="C9" s="159" t="s">
        <v>5269</v>
      </c>
      <c r="D9" s="159"/>
      <c r="E9" s="159" t="s">
        <v>55</v>
      </c>
      <c r="F9" s="159" t="s">
        <v>138</v>
      </c>
      <c r="G9" s="159" t="s">
        <v>5270</v>
      </c>
      <c r="H9" s="159"/>
      <c r="I9" s="159">
        <v>506265</v>
      </c>
      <c r="J9" s="159" t="s">
        <v>203</v>
      </c>
      <c r="K9" s="159" t="str">
        <f t="shared" si="0"/>
        <v/>
      </c>
      <c r="L9" s="159" t="s">
        <v>5262</v>
      </c>
      <c r="M9" s="159"/>
      <c r="N9" s="159">
        <v>785</v>
      </c>
      <c r="O9" s="160" t="s">
        <v>192</v>
      </c>
      <c r="P9" s="163" t="s">
        <v>4854</v>
      </c>
    </row>
    <row r="10" spans="1:16" ht="18.75" customHeight="1" thickBot="1">
      <c r="A10" s="383">
        <v>340</v>
      </c>
      <c r="B10" s="156" t="s">
        <v>137</v>
      </c>
      <c r="C10" s="156" t="s">
        <v>284</v>
      </c>
      <c r="D10" s="365"/>
      <c r="E10" s="156" t="s">
        <v>55</v>
      </c>
      <c r="F10" s="156" t="s">
        <v>138</v>
      </c>
      <c r="G10" s="156" t="s">
        <v>285</v>
      </c>
      <c r="H10" s="362"/>
      <c r="I10" s="156">
        <v>506265</v>
      </c>
      <c r="J10" s="156" t="s">
        <v>289</v>
      </c>
      <c r="K10" s="156" t="str">
        <f t="shared" si="0"/>
        <v/>
      </c>
      <c r="L10" s="156" t="s">
        <v>5262</v>
      </c>
      <c r="M10" s="156"/>
      <c r="N10" s="156">
        <v>2467</v>
      </c>
      <c r="O10" s="355" t="s">
        <v>282</v>
      </c>
      <c r="P10" s="354" t="s">
        <v>4854</v>
      </c>
    </row>
    <row r="11" spans="1:16" ht="18.75" customHeight="1" thickBot="1">
      <c r="A11" s="385">
        <v>500</v>
      </c>
      <c r="B11" s="157" t="s">
        <v>2028</v>
      </c>
      <c r="C11" s="157" t="s">
        <v>2028</v>
      </c>
      <c r="D11" s="157"/>
      <c r="E11" s="157" t="s">
        <v>55</v>
      </c>
      <c r="F11" s="157" t="s">
        <v>2030</v>
      </c>
      <c r="G11" s="157" t="s">
        <v>2030</v>
      </c>
      <c r="H11" s="157"/>
      <c r="I11" s="157">
        <v>508835</v>
      </c>
      <c r="J11" s="157" t="s">
        <v>405</v>
      </c>
      <c r="K11" s="157" t="str">
        <f t="shared" si="0"/>
        <v>Y</v>
      </c>
      <c r="L11" s="157" t="s">
        <v>2036</v>
      </c>
      <c r="M11" s="157"/>
      <c r="N11" s="157">
        <v>1737</v>
      </c>
      <c r="O11" s="386" t="s">
        <v>395</v>
      </c>
      <c r="P11" s="387" t="s">
        <v>4983</v>
      </c>
    </row>
    <row r="12" spans="1:16" ht="18.75" customHeight="1">
      <c r="A12" s="374">
        <v>600</v>
      </c>
      <c r="B12" s="158" t="s">
        <v>5271</v>
      </c>
      <c r="C12" s="158" t="s">
        <v>5271</v>
      </c>
      <c r="D12" s="158"/>
      <c r="E12" s="158" t="s">
        <v>55</v>
      </c>
      <c r="F12" s="158" t="s">
        <v>5272</v>
      </c>
      <c r="G12" s="158" t="s">
        <v>5272</v>
      </c>
      <c r="H12" s="158"/>
      <c r="I12" s="158">
        <v>506225</v>
      </c>
      <c r="J12" s="158" t="s">
        <v>2067</v>
      </c>
      <c r="K12" s="158" t="str">
        <f t="shared" si="0"/>
        <v/>
      </c>
      <c r="L12" s="158" t="s">
        <v>2070</v>
      </c>
      <c r="M12" s="158"/>
      <c r="N12" s="158">
        <v>1082126</v>
      </c>
      <c r="O12" s="175" t="s">
        <v>2058</v>
      </c>
      <c r="P12" s="352" t="s">
        <v>4984</v>
      </c>
    </row>
    <row r="13" spans="1:16" ht="18.75" customHeight="1">
      <c r="A13" s="388">
        <v>610</v>
      </c>
      <c r="B13" s="159" t="s">
        <v>5271</v>
      </c>
      <c r="C13" s="159" t="s">
        <v>5209</v>
      </c>
      <c r="D13" s="159"/>
      <c r="E13" s="159" t="s">
        <v>55</v>
      </c>
      <c r="F13" s="159" t="s">
        <v>5272</v>
      </c>
      <c r="G13" s="159" t="s">
        <v>5174</v>
      </c>
      <c r="H13" s="159"/>
      <c r="I13" s="159">
        <v>506225</v>
      </c>
      <c r="J13" s="159" t="s">
        <v>2101</v>
      </c>
      <c r="K13" s="159" t="str">
        <f t="shared" si="0"/>
        <v/>
      </c>
      <c r="L13" s="159" t="s">
        <v>5175</v>
      </c>
      <c r="M13" s="159"/>
      <c r="N13" s="159">
        <v>3377</v>
      </c>
      <c r="O13" s="160" t="s">
        <v>2095</v>
      </c>
      <c r="P13" s="163" t="s">
        <v>4984</v>
      </c>
    </row>
    <row r="14" spans="1:16" ht="18.75" customHeight="1">
      <c r="A14" s="388">
        <v>611</v>
      </c>
      <c r="B14" s="159" t="s">
        <v>5271</v>
      </c>
      <c r="C14" s="159" t="s">
        <v>5209</v>
      </c>
      <c r="D14" s="353" t="s">
        <v>5210</v>
      </c>
      <c r="E14" s="159" t="s">
        <v>55</v>
      </c>
      <c r="F14" s="159" t="s">
        <v>5272</v>
      </c>
      <c r="G14" s="159" t="s">
        <v>5174</v>
      </c>
      <c r="H14" s="353" t="s">
        <v>5176</v>
      </c>
      <c r="I14" s="159">
        <v>506225</v>
      </c>
      <c r="J14" s="159" t="s">
        <v>2456</v>
      </c>
      <c r="K14" s="159" t="str">
        <f t="shared" si="0"/>
        <v/>
      </c>
      <c r="L14" s="159" t="s">
        <v>5177</v>
      </c>
      <c r="M14" s="159"/>
      <c r="N14" s="159">
        <v>1831</v>
      </c>
      <c r="O14" s="160" t="s">
        <v>2447</v>
      </c>
      <c r="P14" s="163" t="s">
        <v>4984</v>
      </c>
    </row>
    <row r="15" spans="1:16" ht="18.75" customHeight="1">
      <c r="A15" s="383">
        <v>612</v>
      </c>
      <c r="B15" s="159" t="s">
        <v>5271</v>
      </c>
      <c r="C15" s="159" t="s">
        <v>5209</v>
      </c>
      <c r="D15" s="159" t="s">
        <v>5211</v>
      </c>
      <c r="E15" s="159" t="s">
        <v>55</v>
      </c>
      <c r="F15" s="159" t="s">
        <v>5272</v>
      </c>
      <c r="G15" s="159" t="s">
        <v>5174</v>
      </c>
      <c r="H15" s="159" t="s">
        <v>2451</v>
      </c>
      <c r="I15" s="156">
        <v>506225</v>
      </c>
      <c r="J15" s="156" t="s">
        <v>2489</v>
      </c>
      <c r="K15" s="156" t="str">
        <f t="shared" si="0"/>
        <v/>
      </c>
      <c r="L15" s="156" t="s">
        <v>5178</v>
      </c>
      <c r="M15" s="156"/>
      <c r="N15" s="159">
        <v>2605</v>
      </c>
      <c r="O15" s="160" t="s">
        <v>2485</v>
      </c>
      <c r="P15" s="354" t="s">
        <v>4984</v>
      </c>
    </row>
    <row r="16" spans="1:16" ht="18.75" customHeight="1">
      <c r="A16" s="383">
        <v>613</v>
      </c>
      <c r="B16" s="159" t="s">
        <v>5271</v>
      </c>
      <c r="C16" s="159" t="s">
        <v>5209</v>
      </c>
      <c r="D16" s="159" t="s">
        <v>5212</v>
      </c>
      <c r="E16" s="159" t="s">
        <v>55</v>
      </c>
      <c r="F16" s="159" t="s">
        <v>5272</v>
      </c>
      <c r="G16" s="159" t="s">
        <v>5174</v>
      </c>
      <c r="H16" s="353" t="s">
        <v>5179</v>
      </c>
      <c r="I16" s="156">
        <v>506225</v>
      </c>
      <c r="J16" s="156" t="s">
        <v>3647</v>
      </c>
      <c r="K16" s="156" t="str">
        <f t="shared" si="0"/>
        <v/>
      </c>
      <c r="L16" s="156" t="s">
        <v>5180</v>
      </c>
      <c r="M16" s="156"/>
      <c r="N16" s="156">
        <v>4025</v>
      </c>
      <c r="O16" s="355" t="s">
        <v>3643</v>
      </c>
      <c r="P16" s="354" t="s">
        <v>4984</v>
      </c>
    </row>
    <row r="17" spans="1:16" ht="18.75" customHeight="1">
      <c r="A17" s="388">
        <v>614</v>
      </c>
      <c r="B17" s="159" t="s">
        <v>5271</v>
      </c>
      <c r="C17" s="159" t="s">
        <v>5209</v>
      </c>
      <c r="D17" s="159" t="s">
        <v>5213</v>
      </c>
      <c r="E17" s="159" t="s">
        <v>55</v>
      </c>
      <c r="F17" s="159" t="s">
        <v>5272</v>
      </c>
      <c r="G17" s="159" t="s">
        <v>5174</v>
      </c>
      <c r="H17" s="353" t="s">
        <v>5221</v>
      </c>
      <c r="I17" s="159">
        <v>506225</v>
      </c>
      <c r="J17" s="159" t="s">
        <v>2163</v>
      </c>
      <c r="K17" s="159" t="str">
        <f t="shared" si="0"/>
        <v/>
      </c>
      <c r="L17" s="159" t="s">
        <v>5181</v>
      </c>
      <c r="M17" s="159"/>
      <c r="N17" s="159">
        <v>2964</v>
      </c>
      <c r="O17" s="160" t="s">
        <v>2160</v>
      </c>
      <c r="P17" s="163" t="s">
        <v>4984</v>
      </c>
    </row>
    <row r="18" spans="1:16" ht="18.75" customHeight="1">
      <c r="A18" s="388">
        <v>615</v>
      </c>
      <c r="B18" s="159" t="s">
        <v>5271</v>
      </c>
      <c r="C18" s="159" t="s">
        <v>5209</v>
      </c>
      <c r="D18" s="159" t="s">
        <v>5214</v>
      </c>
      <c r="E18" s="159" t="s">
        <v>55</v>
      </c>
      <c r="F18" s="159" t="s">
        <v>5272</v>
      </c>
      <c r="G18" s="159" t="s">
        <v>5174</v>
      </c>
      <c r="H18" s="353" t="s">
        <v>5182</v>
      </c>
      <c r="I18" s="159">
        <v>506225</v>
      </c>
      <c r="J18" s="159" t="s">
        <v>2144</v>
      </c>
      <c r="K18" s="159" t="str">
        <f t="shared" si="0"/>
        <v/>
      </c>
      <c r="L18" s="159" t="s">
        <v>5183</v>
      </c>
      <c r="M18" s="159"/>
      <c r="N18" s="159">
        <v>3517</v>
      </c>
      <c r="O18" s="160" t="s">
        <v>2141</v>
      </c>
      <c r="P18" s="163" t="s">
        <v>4984</v>
      </c>
    </row>
    <row r="19" spans="1:16" ht="18.75" customHeight="1">
      <c r="A19" s="388">
        <v>620</v>
      </c>
      <c r="B19" s="159" t="s">
        <v>5271</v>
      </c>
      <c r="C19" s="159" t="s">
        <v>5207</v>
      </c>
      <c r="D19" s="159"/>
      <c r="E19" s="159" t="s">
        <v>55</v>
      </c>
      <c r="F19" s="159" t="s">
        <v>5272</v>
      </c>
      <c r="G19" s="159" t="s">
        <v>5184</v>
      </c>
      <c r="H19" s="159"/>
      <c r="I19" s="159">
        <v>506175</v>
      </c>
      <c r="J19" s="159" t="s">
        <v>2312</v>
      </c>
      <c r="K19" s="159" t="str">
        <f t="shared" si="0"/>
        <v>Y</v>
      </c>
      <c r="L19" s="159" t="s">
        <v>2314</v>
      </c>
      <c r="M19" s="159"/>
      <c r="N19" s="159">
        <v>2023</v>
      </c>
      <c r="O19" s="160" t="s">
        <v>2306</v>
      </c>
      <c r="P19" s="163" t="s">
        <v>4984</v>
      </c>
    </row>
    <row r="20" spans="1:16" ht="18.75" customHeight="1">
      <c r="A20" s="388">
        <v>621</v>
      </c>
      <c r="B20" s="159" t="s">
        <v>5271</v>
      </c>
      <c r="C20" s="159" t="s">
        <v>5207</v>
      </c>
      <c r="D20" s="159" t="s">
        <v>5257</v>
      </c>
      <c r="E20" s="159" t="s">
        <v>55</v>
      </c>
      <c r="F20" s="159" t="s">
        <v>5272</v>
      </c>
      <c r="G20" s="159" t="s">
        <v>5184</v>
      </c>
      <c r="H20" s="159" t="s">
        <v>5308</v>
      </c>
      <c r="I20" s="159">
        <v>506175</v>
      </c>
      <c r="J20" s="159" t="s">
        <v>2312</v>
      </c>
      <c r="K20" s="159" t="str">
        <f t="shared" si="0"/>
        <v>Y</v>
      </c>
      <c r="L20" s="159" t="s">
        <v>5185</v>
      </c>
      <c r="M20" s="159"/>
      <c r="N20" s="159">
        <v>2023</v>
      </c>
      <c r="O20" s="160" t="s">
        <v>2306</v>
      </c>
      <c r="P20" s="163" t="s">
        <v>4984</v>
      </c>
    </row>
    <row r="21" spans="1:16" ht="18.75" customHeight="1">
      <c r="A21" s="388">
        <v>622</v>
      </c>
      <c r="B21" s="159" t="s">
        <v>5271</v>
      </c>
      <c r="C21" s="159" t="s">
        <v>5207</v>
      </c>
      <c r="D21" s="353" t="s">
        <v>5258</v>
      </c>
      <c r="E21" s="159" t="s">
        <v>55</v>
      </c>
      <c r="F21" s="159" t="s">
        <v>5272</v>
      </c>
      <c r="G21" s="159" t="s">
        <v>5184</v>
      </c>
      <c r="H21" s="159" t="s">
        <v>5242</v>
      </c>
      <c r="I21" s="159">
        <v>506175</v>
      </c>
      <c r="J21" s="159" t="s">
        <v>5309</v>
      </c>
      <c r="K21" s="159" t="str">
        <f t="shared" si="0"/>
        <v/>
      </c>
      <c r="L21" s="159" t="s">
        <v>2403</v>
      </c>
      <c r="M21" s="159"/>
      <c r="N21" s="159">
        <v>1105055</v>
      </c>
      <c r="O21" s="160" t="s">
        <v>5208</v>
      </c>
      <c r="P21" s="163" t="s">
        <v>4984</v>
      </c>
    </row>
    <row r="22" spans="1:16" ht="18.75" customHeight="1">
      <c r="A22" s="388">
        <v>630</v>
      </c>
      <c r="B22" s="159" t="s">
        <v>5271</v>
      </c>
      <c r="C22" s="159" t="s">
        <v>5215</v>
      </c>
      <c r="D22" s="159"/>
      <c r="E22" s="159" t="s">
        <v>55</v>
      </c>
      <c r="F22" s="159" t="s">
        <v>5272</v>
      </c>
      <c r="G22" s="159" t="s">
        <v>2562</v>
      </c>
      <c r="H22" s="159"/>
      <c r="I22" s="159">
        <v>506215</v>
      </c>
      <c r="J22" s="159" t="s">
        <v>2567</v>
      </c>
      <c r="K22" s="159" t="str">
        <f t="shared" si="0"/>
        <v>Y</v>
      </c>
      <c r="L22" s="159" t="s">
        <v>2569</v>
      </c>
      <c r="M22" s="159"/>
      <c r="N22" s="159">
        <v>1465</v>
      </c>
      <c r="O22" s="160" t="s">
        <v>2558</v>
      </c>
      <c r="P22" s="163" t="s">
        <v>4984</v>
      </c>
    </row>
    <row r="23" spans="1:16" ht="18.75" customHeight="1">
      <c r="A23" s="388">
        <v>631</v>
      </c>
      <c r="B23" s="159" t="s">
        <v>5271</v>
      </c>
      <c r="C23" s="159" t="s">
        <v>5215</v>
      </c>
      <c r="D23" s="353" t="s">
        <v>5259</v>
      </c>
      <c r="E23" s="159" t="s">
        <v>55</v>
      </c>
      <c r="F23" s="159" t="s">
        <v>5272</v>
      </c>
      <c r="G23" s="159" t="s">
        <v>2562</v>
      </c>
      <c r="H23" s="353" t="s">
        <v>5243</v>
      </c>
      <c r="I23" s="159">
        <v>506215</v>
      </c>
      <c r="J23" s="159" t="s">
        <v>2567</v>
      </c>
      <c r="K23" s="159" t="str">
        <f t="shared" si="0"/>
        <v>Y</v>
      </c>
      <c r="L23" s="159" t="s">
        <v>5186</v>
      </c>
      <c r="M23" s="159"/>
      <c r="N23" s="159">
        <v>1465</v>
      </c>
      <c r="O23" s="160" t="s">
        <v>2558</v>
      </c>
      <c r="P23" s="163" t="s">
        <v>4984</v>
      </c>
    </row>
    <row r="24" spans="1:16" ht="18.75" customHeight="1">
      <c r="A24" s="388">
        <v>632</v>
      </c>
      <c r="B24" s="159" t="s">
        <v>5271</v>
      </c>
      <c r="C24" s="159" t="s">
        <v>5215</v>
      </c>
      <c r="D24" s="159" t="s">
        <v>5260</v>
      </c>
      <c r="E24" s="159" t="s">
        <v>55</v>
      </c>
      <c r="F24" s="159" t="s">
        <v>5272</v>
      </c>
      <c r="G24" s="159" t="s">
        <v>2562</v>
      </c>
      <c r="H24" s="353" t="s">
        <v>5310</v>
      </c>
      <c r="I24" s="159">
        <v>506215</v>
      </c>
      <c r="J24" s="159" t="s">
        <v>3692</v>
      </c>
      <c r="K24" s="159" t="str">
        <f t="shared" si="0"/>
        <v/>
      </c>
      <c r="L24" s="159" t="s">
        <v>5187</v>
      </c>
      <c r="M24" s="159"/>
      <c r="N24" s="159">
        <v>2115</v>
      </c>
      <c r="O24" s="160" t="s">
        <v>3687</v>
      </c>
      <c r="P24" s="163" t="s">
        <v>4984</v>
      </c>
    </row>
    <row r="25" spans="1:16" ht="18.75" customHeight="1">
      <c r="A25" s="388">
        <v>633</v>
      </c>
      <c r="B25" s="159" t="s">
        <v>5271</v>
      </c>
      <c r="C25" s="159" t="s">
        <v>5215</v>
      </c>
      <c r="D25" s="159" t="s">
        <v>5261</v>
      </c>
      <c r="E25" s="159" t="s">
        <v>55</v>
      </c>
      <c r="F25" s="159" t="s">
        <v>5272</v>
      </c>
      <c r="G25" s="159" t="s">
        <v>2562</v>
      </c>
      <c r="H25" s="353" t="s">
        <v>5244</v>
      </c>
      <c r="I25" s="159">
        <v>506215</v>
      </c>
      <c r="J25" s="159" t="s">
        <v>2633</v>
      </c>
      <c r="K25" s="159" t="str">
        <f t="shared" si="0"/>
        <v/>
      </c>
      <c r="L25" s="159" t="s">
        <v>5188</v>
      </c>
      <c r="M25" s="159"/>
      <c r="N25" s="159">
        <v>2701</v>
      </c>
      <c r="O25" s="160" t="s">
        <v>2630</v>
      </c>
      <c r="P25" s="163" t="s">
        <v>4984</v>
      </c>
    </row>
    <row r="26" spans="1:16" ht="18.75" customHeight="1">
      <c r="A26" s="388">
        <v>640</v>
      </c>
      <c r="B26" s="159" t="s">
        <v>5271</v>
      </c>
      <c r="C26" s="159" t="s">
        <v>5216</v>
      </c>
      <c r="D26" s="159"/>
      <c r="E26" s="159" t="s">
        <v>55</v>
      </c>
      <c r="F26" s="159" t="s">
        <v>5272</v>
      </c>
      <c r="G26" s="159" t="s">
        <v>2744</v>
      </c>
      <c r="H26" s="159"/>
      <c r="I26" s="159">
        <v>506355</v>
      </c>
      <c r="J26" s="159" t="s">
        <v>2748</v>
      </c>
      <c r="K26" s="159" t="str">
        <f t="shared" si="0"/>
        <v>Y</v>
      </c>
      <c r="L26" s="159" t="s">
        <v>2751</v>
      </c>
      <c r="M26" s="159"/>
      <c r="N26" s="159">
        <v>1094216</v>
      </c>
      <c r="O26" s="160" t="s">
        <v>2762</v>
      </c>
      <c r="P26" s="163" t="s">
        <v>4984</v>
      </c>
    </row>
    <row r="27" spans="1:16" ht="18.75" customHeight="1">
      <c r="A27" s="383">
        <v>641</v>
      </c>
      <c r="B27" s="159" t="s">
        <v>5271</v>
      </c>
      <c r="C27" s="159" t="s">
        <v>5216</v>
      </c>
      <c r="D27" s="353" t="s">
        <v>5217</v>
      </c>
      <c r="E27" s="159" t="s">
        <v>55</v>
      </c>
      <c r="F27" s="159" t="s">
        <v>5272</v>
      </c>
      <c r="G27" s="159" t="s">
        <v>2744</v>
      </c>
      <c r="H27" s="353" t="s">
        <v>5189</v>
      </c>
      <c r="I27" s="156">
        <v>506355</v>
      </c>
      <c r="J27" s="156" t="s">
        <v>2748</v>
      </c>
      <c r="K27" s="159" t="str">
        <f t="shared" si="0"/>
        <v>Y</v>
      </c>
      <c r="L27" s="156" t="s">
        <v>5190</v>
      </c>
      <c r="M27" s="156"/>
      <c r="N27" s="156">
        <v>1094216</v>
      </c>
      <c r="O27" s="355" t="s">
        <v>2762</v>
      </c>
      <c r="P27" s="354" t="s">
        <v>4984</v>
      </c>
    </row>
    <row r="28" spans="1:16" ht="18.75" customHeight="1">
      <c r="A28" s="383">
        <v>642</v>
      </c>
      <c r="B28" s="159" t="s">
        <v>5271</v>
      </c>
      <c r="C28" s="159" t="s">
        <v>5216</v>
      </c>
      <c r="D28" s="353" t="s">
        <v>5218</v>
      </c>
      <c r="E28" s="159" t="s">
        <v>55</v>
      </c>
      <c r="F28" s="159" t="s">
        <v>5272</v>
      </c>
      <c r="G28" s="159" t="s">
        <v>2744</v>
      </c>
      <c r="H28" s="353" t="s">
        <v>5191</v>
      </c>
      <c r="I28" s="156">
        <v>506355</v>
      </c>
      <c r="J28" s="156" t="s">
        <v>2083</v>
      </c>
      <c r="K28" s="159" t="str">
        <f t="shared" si="0"/>
        <v/>
      </c>
      <c r="L28" s="156" t="s">
        <v>5192</v>
      </c>
      <c r="M28" s="156"/>
      <c r="N28" s="156">
        <v>3092</v>
      </c>
      <c r="O28" s="355" t="s">
        <v>4065</v>
      </c>
      <c r="P28" s="354" t="s">
        <v>4984</v>
      </c>
    </row>
    <row r="29" spans="1:16" ht="18.75" customHeight="1">
      <c r="A29" s="383">
        <v>643</v>
      </c>
      <c r="B29" s="156" t="s">
        <v>5271</v>
      </c>
      <c r="C29" s="159" t="s">
        <v>5216</v>
      </c>
      <c r="D29" s="353" t="s">
        <v>5219</v>
      </c>
      <c r="E29" s="159" t="s">
        <v>55</v>
      </c>
      <c r="F29" s="159" t="s">
        <v>5272</v>
      </c>
      <c r="G29" s="159" t="s">
        <v>2744</v>
      </c>
      <c r="H29" s="353" t="s">
        <v>2864</v>
      </c>
      <c r="I29" s="156">
        <v>506355</v>
      </c>
      <c r="J29" s="156" t="s">
        <v>2868</v>
      </c>
      <c r="K29" s="159" t="str">
        <f t="shared" si="0"/>
        <v/>
      </c>
      <c r="L29" s="156" t="s">
        <v>2870</v>
      </c>
      <c r="M29" s="156"/>
      <c r="N29" s="156">
        <v>4588</v>
      </c>
      <c r="O29" s="355" t="s">
        <v>2860</v>
      </c>
      <c r="P29" s="354" t="s">
        <v>4984</v>
      </c>
    </row>
    <row r="30" spans="1:16" ht="18.75" customHeight="1">
      <c r="A30" s="388">
        <v>650</v>
      </c>
      <c r="B30" s="159" t="s">
        <v>5271</v>
      </c>
      <c r="C30" s="159" t="s">
        <v>5240</v>
      </c>
      <c r="D30" s="159"/>
      <c r="E30" s="159" t="s">
        <v>55</v>
      </c>
      <c r="F30" s="159" t="s">
        <v>5272</v>
      </c>
      <c r="G30" s="159" t="s">
        <v>5220</v>
      </c>
      <c r="H30" s="159"/>
      <c r="I30" s="159">
        <v>506205</v>
      </c>
      <c r="J30" s="159" t="s">
        <v>3639</v>
      </c>
      <c r="K30" s="159" t="str">
        <f t="shared" si="0"/>
        <v/>
      </c>
      <c r="L30" s="159" t="s">
        <v>5206</v>
      </c>
      <c r="M30" s="159"/>
      <c r="N30" s="159">
        <v>1433</v>
      </c>
      <c r="O30" s="160" t="s">
        <v>3631</v>
      </c>
      <c r="P30" s="163" t="s">
        <v>4983</v>
      </c>
    </row>
    <row r="31" spans="1:16" ht="18.75" customHeight="1">
      <c r="A31" s="388">
        <v>651</v>
      </c>
      <c r="B31" s="159" t="s">
        <v>5271</v>
      </c>
      <c r="C31" s="159" t="s">
        <v>5240</v>
      </c>
      <c r="D31" s="159" t="s">
        <v>3070</v>
      </c>
      <c r="E31" s="159" t="s">
        <v>55</v>
      </c>
      <c r="F31" s="159" t="s">
        <v>5272</v>
      </c>
      <c r="G31" s="159" t="s">
        <v>5193</v>
      </c>
      <c r="H31" s="159" t="s">
        <v>3072</v>
      </c>
      <c r="I31" s="159">
        <v>508835</v>
      </c>
      <c r="J31" s="159" t="s">
        <v>3076</v>
      </c>
      <c r="K31" s="159" t="str">
        <f t="shared" si="0"/>
        <v/>
      </c>
      <c r="L31" s="159" t="s">
        <v>3078</v>
      </c>
      <c r="M31" s="159"/>
      <c r="N31" s="159">
        <v>509155</v>
      </c>
      <c r="O31" s="160" t="s">
        <v>3068</v>
      </c>
      <c r="P31" s="359" t="s">
        <v>4983</v>
      </c>
    </row>
    <row r="32" spans="1:16" ht="18.75" customHeight="1">
      <c r="A32" s="388">
        <v>652</v>
      </c>
      <c r="B32" s="159" t="s">
        <v>5271</v>
      </c>
      <c r="C32" s="159" t="s">
        <v>5240</v>
      </c>
      <c r="D32" s="159" t="s">
        <v>3246</v>
      </c>
      <c r="E32" s="159" t="s">
        <v>55</v>
      </c>
      <c r="F32" s="159" t="s">
        <v>5272</v>
      </c>
      <c r="G32" s="159" t="s">
        <v>5193</v>
      </c>
      <c r="H32" s="159" t="s">
        <v>3248</v>
      </c>
      <c r="I32" s="159">
        <v>501636</v>
      </c>
      <c r="J32" s="159" t="s">
        <v>3252</v>
      </c>
      <c r="K32" s="159" t="str">
        <f t="shared" si="0"/>
        <v/>
      </c>
      <c r="L32" s="159" t="s">
        <v>3254</v>
      </c>
      <c r="M32" s="159"/>
      <c r="N32" s="159">
        <v>2213</v>
      </c>
      <c r="O32" s="160" t="s">
        <v>3244</v>
      </c>
      <c r="P32" s="163" t="s">
        <v>4986</v>
      </c>
    </row>
    <row r="33" spans="1:16" ht="18.75" customHeight="1">
      <c r="A33" s="388">
        <v>653</v>
      </c>
      <c r="B33" s="159" t="s">
        <v>5271</v>
      </c>
      <c r="C33" s="159" t="s">
        <v>5240</v>
      </c>
      <c r="D33" s="353" t="s">
        <v>5311</v>
      </c>
      <c r="E33" s="159" t="s">
        <v>55</v>
      </c>
      <c r="F33" s="159" t="s">
        <v>5272</v>
      </c>
      <c r="G33" s="159" t="s">
        <v>5193</v>
      </c>
      <c r="H33" s="353" t="s">
        <v>5194</v>
      </c>
      <c r="I33" s="159">
        <v>508835</v>
      </c>
      <c r="J33" s="159" t="s">
        <v>3121</v>
      </c>
      <c r="K33" s="159" t="str">
        <f t="shared" si="0"/>
        <v/>
      </c>
      <c r="L33" s="159" t="s">
        <v>5195</v>
      </c>
      <c r="M33" s="159"/>
      <c r="N33" s="159">
        <v>3752</v>
      </c>
      <c r="O33" s="160" t="s">
        <v>3118</v>
      </c>
      <c r="P33" s="163" t="s">
        <v>4983</v>
      </c>
    </row>
    <row r="34" spans="1:16" ht="18.75" customHeight="1" thickBot="1">
      <c r="A34" s="383">
        <v>655</v>
      </c>
      <c r="B34" s="156" t="s">
        <v>5271</v>
      </c>
      <c r="C34" s="156" t="s">
        <v>5240</v>
      </c>
      <c r="D34" s="360" t="s">
        <v>5239</v>
      </c>
      <c r="E34" s="156" t="s">
        <v>55</v>
      </c>
      <c r="F34" s="156" t="s">
        <v>5272</v>
      </c>
      <c r="G34" s="156" t="s">
        <v>5220</v>
      </c>
      <c r="H34" s="360" t="s">
        <v>5196</v>
      </c>
      <c r="I34" s="156">
        <v>506205</v>
      </c>
      <c r="J34" s="156" t="s">
        <v>2960</v>
      </c>
      <c r="K34" s="156" t="str">
        <f t="shared" si="0"/>
        <v/>
      </c>
      <c r="L34" s="156" t="s">
        <v>5197</v>
      </c>
      <c r="M34" s="156"/>
      <c r="N34" s="156">
        <v>5079</v>
      </c>
      <c r="O34" s="355" t="s">
        <v>2952</v>
      </c>
      <c r="P34" s="354" t="s">
        <v>4985</v>
      </c>
    </row>
    <row r="35" spans="1:16" ht="18.75" customHeight="1">
      <c r="A35" s="374">
        <v>700</v>
      </c>
      <c r="B35" s="158" t="s">
        <v>5245</v>
      </c>
      <c r="C35" s="158" t="s">
        <v>5246</v>
      </c>
      <c r="D35" s="158"/>
      <c r="E35" s="158" t="s">
        <v>55</v>
      </c>
      <c r="F35" s="158" t="s">
        <v>5247</v>
      </c>
      <c r="G35" s="158" t="s">
        <v>5247</v>
      </c>
      <c r="H35" s="158"/>
      <c r="I35" s="158">
        <v>506205</v>
      </c>
      <c r="J35" s="158" t="s">
        <v>3589</v>
      </c>
      <c r="K35" s="158" t="str">
        <f t="shared" si="0"/>
        <v>Y</v>
      </c>
      <c r="L35" s="158" t="s">
        <v>5250</v>
      </c>
      <c r="M35" s="158"/>
      <c r="N35" s="158">
        <v>4923</v>
      </c>
      <c r="O35" s="175" t="s">
        <v>3578</v>
      </c>
      <c r="P35" s="352" t="s">
        <v>4985</v>
      </c>
    </row>
    <row r="36" spans="1:16" ht="18.75" customHeight="1">
      <c r="A36" s="388">
        <v>710</v>
      </c>
      <c r="B36" s="159" t="s">
        <v>5245</v>
      </c>
      <c r="C36" s="159" t="s">
        <v>5251</v>
      </c>
      <c r="D36" s="159"/>
      <c r="E36" s="159" t="s">
        <v>55</v>
      </c>
      <c r="F36" s="159" t="s">
        <v>5312</v>
      </c>
      <c r="G36" s="159" t="s">
        <v>5313</v>
      </c>
      <c r="H36" s="159"/>
      <c r="I36" s="159">
        <v>506205</v>
      </c>
      <c r="J36" s="159" t="s">
        <v>5252</v>
      </c>
      <c r="K36" s="159" t="str">
        <f t="shared" si="0"/>
        <v>Y</v>
      </c>
      <c r="L36" s="159" t="s">
        <v>5314</v>
      </c>
      <c r="M36" s="159"/>
      <c r="N36" s="159">
        <v>4923</v>
      </c>
      <c r="O36" s="160" t="s">
        <v>3578</v>
      </c>
      <c r="P36" s="163" t="s">
        <v>4985</v>
      </c>
    </row>
    <row r="37" spans="1:16" ht="18.75" customHeight="1">
      <c r="A37" s="388">
        <v>720</v>
      </c>
      <c r="B37" s="159" t="s">
        <v>5245</v>
      </c>
      <c r="C37" s="159" t="s">
        <v>5315</v>
      </c>
      <c r="D37" s="159"/>
      <c r="E37" s="159" t="s">
        <v>55</v>
      </c>
      <c r="F37" s="159" t="s">
        <v>5247</v>
      </c>
      <c r="G37" s="159" t="s">
        <v>3433</v>
      </c>
      <c r="H37" s="159"/>
      <c r="I37" s="159">
        <v>506205</v>
      </c>
      <c r="J37" s="159" t="s">
        <v>5198</v>
      </c>
      <c r="K37" s="159" t="str">
        <f t="shared" si="0"/>
        <v/>
      </c>
      <c r="L37" s="159" t="s">
        <v>5253</v>
      </c>
      <c r="M37" s="159"/>
      <c r="N37" s="159">
        <v>5042</v>
      </c>
      <c r="O37" s="160" t="s">
        <v>3428</v>
      </c>
      <c r="P37" s="163" t="s">
        <v>4985</v>
      </c>
    </row>
    <row r="38" spans="1:16" ht="18.75" customHeight="1">
      <c r="A38" s="388">
        <v>730</v>
      </c>
      <c r="B38" s="159" t="s">
        <v>5245</v>
      </c>
      <c r="C38" s="159" t="s">
        <v>5248</v>
      </c>
      <c r="D38" s="159"/>
      <c r="E38" s="159" t="s">
        <v>55</v>
      </c>
      <c r="F38" s="159" t="s">
        <v>5247</v>
      </c>
      <c r="G38" s="159" t="s">
        <v>4999</v>
      </c>
      <c r="H38" s="159"/>
      <c r="I38" s="159">
        <v>506225</v>
      </c>
      <c r="J38" s="159" t="s">
        <v>5316</v>
      </c>
      <c r="K38" s="159" t="str">
        <f t="shared" si="0"/>
        <v/>
      </c>
      <c r="L38" s="159" t="s">
        <v>5254</v>
      </c>
      <c r="M38" s="159"/>
      <c r="N38" s="159">
        <v>3654</v>
      </c>
      <c r="O38" s="160" t="s">
        <v>5222</v>
      </c>
      <c r="P38" s="163" t="s">
        <v>5255</v>
      </c>
    </row>
    <row r="39" spans="1:16" ht="18.75" customHeight="1" thickBot="1">
      <c r="A39" s="393">
        <v>740</v>
      </c>
      <c r="B39" s="365" t="s">
        <v>5245</v>
      </c>
      <c r="C39" s="365" t="s">
        <v>5249</v>
      </c>
      <c r="D39" s="365"/>
      <c r="E39" s="365" t="s">
        <v>55</v>
      </c>
      <c r="F39" s="365" t="s">
        <v>5247</v>
      </c>
      <c r="G39" s="365" t="s">
        <v>3654</v>
      </c>
      <c r="H39" s="365"/>
      <c r="I39" s="365">
        <v>506205</v>
      </c>
      <c r="J39" s="365" t="s">
        <v>3657</v>
      </c>
      <c r="K39" s="365" t="str">
        <f t="shared" si="0"/>
        <v/>
      </c>
      <c r="L39" s="365" t="s">
        <v>5317</v>
      </c>
      <c r="M39" s="365"/>
      <c r="N39" s="365">
        <v>702494</v>
      </c>
      <c r="O39" s="373" t="s">
        <v>3515</v>
      </c>
      <c r="P39" s="389" t="s">
        <v>4985</v>
      </c>
    </row>
    <row r="40" spans="1:16" ht="18.75" customHeight="1">
      <c r="A40" s="390">
        <v>800</v>
      </c>
      <c r="B40" s="161" t="s">
        <v>5301</v>
      </c>
      <c r="C40" s="161" t="s">
        <v>397</v>
      </c>
      <c r="D40" s="158"/>
      <c r="E40" s="161" t="s">
        <v>55</v>
      </c>
      <c r="F40" s="161" t="s">
        <v>398</v>
      </c>
      <c r="G40" s="161" t="s">
        <v>398</v>
      </c>
      <c r="H40" s="161"/>
      <c r="I40" s="396">
        <v>506325</v>
      </c>
      <c r="J40" s="161" t="s">
        <v>405</v>
      </c>
      <c r="K40" s="161" t="str">
        <f t="shared" si="0"/>
        <v>Y</v>
      </c>
      <c r="L40" s="161" t="s">
        <v>407</v>
      </c>
      <c r="M40" s="161"/>
      <c r="N40" s="161">
        <v>1737</v>
      </c>
      <c r="O40" s="162" t="s">
        <v>395</v>
      </c>
      <c r="P40" s="391" t="s">
        <v>4987</v>
      </c>
    </row>
    <row r="41" spans="1:16" ht="18.75" customHeight="1">
      <c r="A41" s="400">
        <v>810</v>
      </c>
      <c r="B41" s="159" t="s">
        <v>397</v>
      </c>
      <c r="C41" s="159" t="s">
        <v>5335</v>
      </c>
      <c r="D41" s="159"/>
      <c r="E41" s="159" t="s">
        <v>55</v>
      </c>
      <c r="F41" s="159" t="s">
        <v>5318</v>
      </c>
      <c r="G41" s="159" t="s">
        <v>5303</v>
      </c>
      <c r="H41" s="159"/>
      <c r="I41" s="397">
        <v>506325</v>
      </c>
      <c r="J41" s="159" t="s">
        <v>1147</v>
      </c>
      <c r="K41" s="159" t="str">
        <f t="shared" si="0"/>
        <v>Y</v>
      </c>
      <c r="L41" s="159" t="s">
        <v>4992</v>
      </c>
      <c r="M41" s="159"/>
      <c r="N41" s="159">
        <v>2559</v>
      </c>
      <c r="O41" s="160" t="s">
        <v>5319</v>
      </c>
      <c r="P41" s="163" t="s">
        <v>4987</v>
      </c>
    </row>
    <row r="42" spans="1:16" ht="18.75" customHeight="1">
      <c r="A42" s="405">
        <v>811</v>
      </c>
      <c r="B42" s="401" t="s">
        <v>397</v>
      </c>
      <c r="C42" s="401" t="s">
        <v>5334</v>
      </c>
      <c r="D42" s="401" t="s">
        <v>5364</v>
      </c>
      <c r="E42" s="401" t="s">
        <v>55</v>
      </c>
      <c r="F42" s="401" t="s">
        <v>399</v>
      </c>
      <c r="G42" s="401" t="s">
        <v>459</v>
      </c>
      <c r="H42" s="401" t="s">
        <v>5372</v>
      </c>
      <c r="I42" s="402">
        <v>506325</v>
      </c>
      <c r="J42" s="401" t="s">
        <v>5362</v>
      </c>
      <c r="K42" s="412"/>
      <c r="L42" s="401" t="s">
        <v>502</v>
      </c>
      <c r="M42" s="401"/>
      <c r="N42" s="401">
        <v>2985</v>
      </c>
      <c r="O42" s="403" t="s">
        <v>492</v>
      </c>
      <c r="P42" s="404" t="s">
        <v>4987</v>
      </c>
    </row>
    <row r="43" spans="1:16" ht="18.75" customHeight="1">
      <c r="A43" s="405">
        <v>812</v>
      </c>
      <c r="B43" s="401" t="s">
        <v>397</v>
      </c>
      <c r="C43" s="401" t="s">
        <v>5334</v>
      </c>
      <c r="D43" s="401" t="s">
        <v>5363</v>
      </c>
      <c r="E43" s="401" t="s">
        <v>55</v>
      </c>
      <c r="F43" s="401" t="s">
        <v>399</v>
      </c>
      <c r="G43" s="401" t="s">
        <v>459</v>
      </c>
      <c r="H43" s="401" t="s">
        <v>5336</v>
      </c>
      <c r="I43" s="402">
        <v>506325</v>
      </c>
      <c r="J43" s="401" t="s">
        <v>5344</v>
      </c>
      <c r="K43" s="401" t="str">
        <f>IF(COUNTIFS($J:$J,$J43)&gt;1,"Y","")</f>
        <v>Y</v>
      </c>
      <c r="L43" s="401" t="s">
        <v>5349</v>
      </c>
      <c r="M43" s="401"/>
      <c r="N43" s="401">
        <v>655</v>
      </c>
      <c r="O43" s="403" t="s">
        <v>467</v>
      </c>
      <c r="P43" s="404" t="s">
        <v>5358</v>
      </c>
    </row>
    <row r="44" spans="1:16" ht="18.75" customHeight="1">
      <c r="A44" s="405">
        <v>813</v>
      </c>
      <c r="B44" s="401" t="s">
        <v>397</v>
      </c>
      <c r="C44" s="401" t="s">
        <v>5334</v>
      </c>
      <c r="D44" s="401" t="s">
        <v>5365</v>
      </c>
      <c r="E44" s="401" t="s">
        <v>55</v>
      </c>
      <c r="F44" s="401" t="s">
        <v>399</v>
      </c>
      <c r="G44" s="401" t="s">
        <v>459</v>
      </c>
      <c r="H44" s="406" t="s">
        <v>5337</v>
      </c>
      <c r="I44" s="402">
        <v>506325</v>
      </c>
      <c r="J44" s="401" t="s">
        <v>5345</v>
      </c>
      <c r="K44" s="401" t="str">
        <f>IF(COUNTIFS($J:$J,$J44)&gt;1,"Y","")</f>
        <v/>
      </c>
      <c r="L44" s="401" t="s">
        <v>5350</v>
      </c>
      <c r="M44" s="401"/>
      <c r="N44" s="401">
        <v>810</v>
      </c>
      <c r="O44" s="403" t="s">
        <v>1592</v>
      </c>
      <c r="P44" s="404" t="s">
        <v>5358</v>
      </c>
    </row>
    <row r="45" spans="1:16" ht="18.75" customHeight="1">
      <c r="A45" s="405">
        <v>814</v>
      </c>
      <c r="B45" s="401" t="s">
        <v>397</v>
      </c>
      <c r="C45" s="401" t="s">
        <v>5334</v>
      </c>
      <c r="D45" s="401" t="s">
        <v>5366</v>
      </c>
      <c r="E45" s="401" t="s">
        <v>55</v>
      </c>
      <c r="F45" s="401" t="s">
        <v>399</v>
      </c>
      <c r="G45" s="401" t="s">
        <v>459</v>
      </c>
      <c r="H45" s="406" t="s">
        <v>5338</v>
      </c>
      <c r="I45" s="402">
        <v>506325</v>
      </c>
      <c r="J45" s="401" t="s">
        <v>5348</v>
      </c>
      <c r="K45" s="401" t="str">
        <f>IF(COUNTIFS($J:$J,$J45)&gt;1,"Y","")</f>
        <v/>
      </c>
      <c r="L45" s="401" t="s">
        <v>5351</v>
      </c>
      <c r="M45" s="401"/>
      <c r="N45" s="401">
        <v>4560</v>
      </c>
      <c r="O45" s="403" t="s">
        <v>486</v>
      </c>
      <c r="P45" s="404" t="s">
        <v>5358</v>
      </c>
    </row>
    <row r="46" spans="1:16" ht="18.75" customHeight="1">
      <c r="A46" s="405">
        <v>815</v>
      </c>
      <c r="B46" s="401" t="s">
        <v>397</v>
      </c>
      <c r="C46" s="401" t="s">
        <v>5334</v>
      </c>
      <c r="D46" s="401" t="s">
        <v>5367</v>
      </c>
      <c r="E46" s="401" t="s">
        <v>55</v>
      </c>
      <c r="F46" s="401" t="s">
        <v>399</v>
      </c>
      <c r="G46" s="401" t="s">
        <v>459</v>
      </c>
      <c r="H46" s="406" t="s">
        <v>5339</v>
      </c>
      <c r="I46" s="402">
        <v>506325</v>
      </c>
      <c r="J46" s="401" t="s">
        <v>5344</v>
      </c>
      <c r="K46" s="401" t="str">
        <f>IF(COUNTIFS($J:$J,$J46)&gt;1,"Y","")</f>
        <v>Y</v>
      </c>
      <c r="L46" s="401" t="s">
        <v>5352</v>
      </c>
      <c r="M46" s="401"/>
      <c r="N46" s="401">
        <v>655</v>
      </c>
      <c r="O46" s="403" t="s">
        <v>467</v>
      </c>
      <c r="P46" s="404" t="s">
        <v>5358</v>
      </c>
    </row>
    <row r="47" spans="1:16" ht="18.75" customHeight="1">
      <c r="A47" s="405">
        <v>816</v>
      </c>
      <c r="B47" s="401" t="s">
        <v>397</v>
      </c>
      <c r="C47" s="401" t="s">
        <v>5334</v>
      </c>
      <c r="D47" s="401" t="s">
        <v>5368</v>
      </c>
      <c r="E47" s="401" t="s">
        <v>55</v>
      </c>
      <c r="F47" s="401" t="s">
        <v>399</v>
      </c>
      <c r="G47" s="401" t="s">
        <v>459</v>
      </c>
      <c r="H47" s="406" t="s">
        <v>5340</v>
      </c>
      <c r="I47" s="402">
        <v>506325</v>
      </c>
      <c r="J47" s="401" t="s">
        <v>5347</v>
      </c>
      <c r="K47" s="401"/>
      <c r="L47" s="401" t="s">
        <v>5353</v>
      </c>
      <c r="M47" s="401"/>
      <c r="N47" s="401">
        <v>2050</v>
      </c>
      <c r="O47" s="403" t="s">
        <v>409</v>
      </c>
      <c r="P47" s="404" t="s">
        <v>5358</v>
      </c>
    </row>
    <row r="48" spans="1:16" ht="18.75" customHeight="1">
      <c r="A48" s="405">
        <v>817</v>
      </c>
      <c r="B48" s="401" t="s">
        <v>397</v>
      </c>
      <c r="C48" s="401" t="s">
        <v>5334</v>
      </c>
      <c r="D48" s="401" t="s">
        <v>5369</v>
      </c>
      <c r="E48" s="401" t="s">
        <v>55</v>
      </c>
      <c r="F48" s="401" t="s">
        <v>399</v>
      </c>
      <c r="G48" s="401" t="s">
        <v>459</v>
      </c>
      <c r="H48" s="401" t="s">
        <v>5341</v>
      </c>
      <c r="I48" s="402">
        <v>506325</v>
      </c>
      <c r="J48" s="401" t="s">
        <v>4998</v>
      </c>
      <c r="K48" s="401"/>
      <c r="L48" s="401" t="s">
        <v>5354</v>
      </c>
      <c r="M48" s="412"/>
      <c r="N48" s="401">
        <v>1387</v>
      </c>
      <c r="O48" s="403" t="s">
        <v>4988</v>
      </c>
      <c r="P48" s="404" t="s">
        <v>5358</v>
      </c>
    </row>
    <row r="49" spans="1:18" ht="18.75" customHeight="1">
      <c r="A49" s="405">
        <v>818</v>
      </c>
      <c r="B49" s="401" t="s">
        <v>397</v>
      </c>
      <c r="C49" s="401" t="s">
        <v>5334</v>
      </c>
      <c r="D49" s="401" t="s">
        <v>5370</v>
      </c>
      <c r="E49" s="401" t="s">
        <v>55</v>
      </c>
      <c r="F49" s="401" t="s">
        <v>399</v>
      </c>
      <c r="G49" s="401" t="s">
        <v>459</v>
      </c>
      <c r="H49" s="401" t="s">
        <v>5342</v>
      </c>
      <c r="I49" s="402">
        <v>506325</v>
      </c>
      <c r="J49" s="401" t="s">
        <v>1435</v>
      </c>
      <c r="K49" s="401"/>
      <c r="L49" s="401" t="s">
        <v>5355</v>
      </c>
      <c r="M49" s="412"/>
      <c r="N49" s="401">
        <v>3545</v>
      </c>
      <c r="O49" s="403" t="s">
        <v>5324</v>
      </c>
      <c r="P49" s="404" t="s">
        <v>5358</v>
      </c>
    </row>
    <row r="50" spans="1:18" ht="18.75" customHeight="1">
      <c r="A50" s="405">
        <v>819</v>
      </c>
      <c r="B50" s="401" t="s">
        <v>397</v>
      </c>
      <c r="C50" s="401" t="s">
        <v>5334</v>
      </c>
      <c r="D50" s="401" t="s">
        <v>5371</v>
      </c>
      <c r="E50" s="401" t="s">
        <v>55</v>
      </c>
      <c r="F50" s="401" t="s">
        <v>399</v>
      </c>
      <c r="G50" s="401" t="s">
        <v>459</v>
      </c>
      <c r="H50" s="401" t="s">
        <v>5343</v>
      </c>
      <c r="I50" s="402">
        <v>506325</v>
      </c>
      <c r="J50" s="401" t="s">
        <v>5346</v>
      </c>
      <c r="K50" s="401"/>
      <c r="L50" s="401" t="s">
        <v>5356</v>
      </c>
      <c r="M50" s="401"/>
      <c r="N50" s="401">
        <v>3330</v>
      </c>
      <c r="O50" s="403" t="s">
        <v>3701</v>
      </c>
      <c r="P50" s="404" t="s">
        <v>5358</v>
      </c>
    </row>
    <row r="51" spans="1:18" ht="18.75" customHeight="1">
      <c r="A51" s="413">
        <v>820</v>
      </c>
      <c r="B51" s="408" t="s">
        <v>397</v>
      </c>
      <c r="C51" s="408" t="s">
        <v>5165</v>
      </c>
      <c r="D51" s="408"/>
      <c r="E51" s="408" t="s">
        <v>5008</v>
      </c>
      <c r="F51" s="408" t="s">
        <v>5302</v>
      </c>
      <c r="G51" s="408" t="s">
        <v>5009</v>
      </c>
      <c r="H51" s="408"/>
      <c r="I51" s="409">
        <v>506325</v>
      </c>
      <c r="J51" s="408" t="s">
        <v>500</v>
      </c>
      <c r="K51" s="408" t="str">
        <f t="shared" ref="K51:K78" si="1">IF(COUNTIFS($J:$J,$J51)&gt;1,"Y","")</f>
        <v>Y</v>
      </c>
      <c r="L51" s="408" t="s">
        <v>5005</v>
      </c>
      <c r="M51" s="408"/>
      <c r="N51" s="408">
        <v>2985</v>
      </c>
      <c r="O51" s="410" t="s">
        <v>492</v>
      </c>
      <c r="P51" s="411" t="s">
        <v>5004</v>
      </c>
      <c r="Q51" s="384" t="s">
        <v>5359</v>
      </c>
    </row>
    <row r="52" spans="1:18" ht="18.75" customHeight="1">
      <c r="A52" s="388">
        <v>830</v>
      </c>
      <c r="B52" s="159" t="s">
        <v>397</v>
      </c>
      <c r="C52" s="159" t="s">
        <v>5286</v>
      </c>
      <c r="D52" s="159"/>
      <c r="E52" s="159" t="s">
        <v>55</v>
      </c>
      <c r="F52" s="159" t="s">
        <v>5302</v>
      </c>
      <c r="G52" s="159" t="s">
        <v>579</v>
      </c>
      <c r="H52" s="159"/>
      <c r="I52" s="397">
        <v>506325</v>
      </c>
      <c r="J52" s="159" t="s">
        <v>584</v>
      </c>
      <c r="K52" s="159" t="str">
        <f t="shared" si="1"/>
        <v/>
      </c>
      <c r="L52" s="159" t="s">
        <v>586</v>
      </c>
      <c r="M52" s="159"/>
      <c r="N52" s="159">
        <v>729</v>
      </c>
      <c r="O52" s="160" t="s">
        <v>575</v>
      </c>
      <c r="P52" s="163" t="s">
        <v>4987</v>
      </c>
    </row>
    <row r="53" spans="1:18" ht="18.75" customHeight="1">
      <c r="A53" s="388">
        <v>831</v>
      </c>
      <c r="B53" s="159" t="s">
        <v>397</v>
      </c>
      <c r="C53" s="159" t="s">
        <v>5286</v>
      </c>
      <c r="D53" s="364" t="s">
        <v>5304</v>
      </c>
      <c r="E53" s="159" t="s">
        <v>55</v>
      </c>
      <c r="F53" s="159" t="s">
        <v>5302</v>
      </c>
      <c r="G53" s="159" t="s">
        <v>579</v>
      </c>
      <c r="H53" s="159" t="s">
        <v>4993</v>
      </c>
      <c r="I53" s="397">
        <v>506325</v>
      </c>
      <c r="J53" s="159" t="s">
        <v>612</v>
      </c>
      <c r="K53" s="159" t="str">
        <f t="shared" si="1"/>
        <v/>
      </c>
      <c r="L53" s="159" t="s">
        <v>4994</v>
      </c>
      <c r="M53" s="159"/>
      <c r="N53" s="159">
        <v>685</v>
      </c>
      <c r="O53" s="160" t="s">
        <v>604</v>
      </c>
      <c r="P53" s="163" t="s">
        <v>4987</v>
      </c>
    </row>
    <row r="54" spans="1:18" ht="18.75" customHeight="1">
      <c r="A54" s="388">
        <v>832</v>
      </c>
      <c r="B54" s="159" t="s">
        <v>397</v>
      </c>
      <c r="C54" s="159" t="s">
        <v>5286</v>
      </c>
      <c r="D54" s="364" t="s">
        <v>5273</v>
      </c>
      <c r="E54" s="159" t="s">
        <v>55</v>
      </c>
      <c r="F54" s="159" t="s">
        <v>5302</v>
      </c>
      <c r="G54" s="159" t="s">
        <v>579</v>
      </c>
      <c r="H54" s="363" t="s">
        <v>5199</v>
      </c>
      <c r="I54" s="397">
        <v>506325</v>
      </c>
      <c r="J54" s="159" t="s">
        <v>759</v>
      </c>
      <c r="K54" s="159" t="str">
        <f t="shared" si="1"/>
        <v/>
      </c>
      <c r="L54" s="159" t="s">
        <v>5200</v>
      </c>
      <c r="M54" s="159"/>
      <c r="N54" s="159">
        <v>3060</v>
      </c>
      <c r="O54" s="160" t="s">
        <v>751</v>
      </c>
      <c r="P54" s="163" t="s">
        <v>4987</v>
      </c>
    </row>
    <row r="55" spans="1:18" ht="18.75" customHeight="1">
      <c r="A55" s="388">
        <v>833</v>
      </c>
      <c r="B55" s="159" t="s">
        <v>397</v>
      </c>
      <c r="C55" s="159" t="s">
        <v>5286</v>
      </c>
      <c r="D55" s="364" t="s">
        <v>5274</v>
      </c>
      <c r="E55" s="159" t="s">
        <v>55</v>
      </c>
      <c r="F55" s="159" t="s">
        <v>5302</v>
      </c>
      <c r="G55" s="159" t="s">
        <v>579</v>
      </c>
      <c r="H55" s="159" t="s">
        <v>5201</v>
      </c>
      <c r="I55" s="397">
        <v>506325</v>
      </c>
      <c r="J55" s="159" t="s">
        <v>5082</v>
      </c>
      <c r="K55" s="159" t="str">
        <f t="shared" si="1"/>
        <v/>
      </c>
      <c r="L55" s="159" t="s">
        <v>4995</v>
      </c>
      <c r="M55" s="159"/>
      <c r="N55" s="159">
        <v>4667</v>
      </c>
      <c r="O55" s="160" t="s">
        <v>882</v>
      </c>
      <c r="P55" s="163" t="s">
        <v>4987</v>
      </c>
    </row>
    <row r="56" spans="1:18" ht="18.75" customHeight="1">
      <c r="A56" s="388">
        <v>834</v>
      </c>
      <c r="B56" s="159" t="s">
        <v>397</v>
      </c>
      <c r="C56" s="159" t="s">
        <v>5286</v>
      </c>
      <c r="D56" s="364" t="s">
        <v>5275</v>
      </c>
      <c r="E56" s="159" t="s">
        <v>55</v>
      </c>
      <c r="F56" s="159" t="s">
        <v>5302</v>
      </c>
      <c r="G56" s="159" t="s">
        <v>579</v>
      </c>
      <c r="H56" s="159" t="s">
        <v>5168</v>
      </c>
      <c r="I56" s="397">
        <v>506325</v>
      </c>
      <c r="J56" s="159" t="s">
        <v>1055</v>
      </c>
      <c r="K56" s="159" t="str">
        <f t="shared" si="1"/>
        <v/>
      </c>
      <c r="L56" s="159" t="s">
        <v>1058</v>
      </c>
      <c r="M56" s="159"/>
      <c r="N56" s="159">
        <v>4502</v>
      </c>
      <c r="O56" s="160" t="s">
        <v>1049</v>
      </c>
      <c r="P56" s="163" t="s">
        <v>4987</v>
      </c>
    </row>
    <row r="57" spans="1:18" ht="18.75" customHeight="1">
      <c r="A57" s="388">
        <v>835</v>
      </c>
      <c r="B57" s="159" t="s">
        <v>397</v>
      </c>
      <c r="C57" s="159" t="s">
        <v>5286</v>
      </c>
      <c r="D57" s="364" t="s">
        <v>5276</v>
      </c>
      <c r="E57" s="159" t="s">
        <v>55</v>
      </c>
      <c r="F57" s="159" t="s">
        <v>5302</v>
      </c>
      <c r="G57" s="159" t="s">
        <v>579</v>
      </c>
      <c r="H57" s="363" t="s">
        <v>5202</v>
      </c>
      <c r="I57" s="397">
        <v>506325</v>
      </c>
      <c r="J57" s="159" t="s">
        <v>1070</v>
      </c>
      <c r="K57" s="159" t="str">
        <f t="shared" si="1"/>
        <v/>
      </c>
      <c r="L57" s="159" t="s">
        <v>5203</v>
      </c>
      <c r="M57" s="159"/>
      <c r="N57" s="159">
        <v>3594</v>
      </c>
      <c r="O57" s="160" t="s">
        <v>1067</v>
      </c>
      <c r="P57" s="163" t="s">
        <v>4987</v>
      </c>
      <c r="Q57" s="392"/>
    </row>
    <row r="58" spans="1:18" s="392" customFormat="1" ht="18.75" customHeight="1">
      <c r="A58" s="388">
        <v>840</v>
      </c>
      <c r="B58" s="159" t="s">
        <v>397</v>
      </c>
      <c r="C58" s="159" t="s">
        <v>5287</v>
      </c>
      <c r="D58" s="159"/>
      <c r="E58" s="159" t="s">
        <v>55</v>
      </c>
      <c r="F58" s="159" t="s">
        <v>5302</v>
      </c>
      <c r="G58" s="159" t="s">
        <v>5320</v>
      </c>
      <c r="H58" s="159"/>
      <c r="I58" s="397">
        <v>506325</v>
      </c>
      <c r="J58" s="159" t="s">
        <v>5321</v>
      </c>
      <c r="K58" s="159" t="str">
        <f t="shared" si="1"/>
        <v>Y</v>
      </c>
      <c r="L58" s="159" t="s">
        <v>4996</v>
      </c>
      <c r="M58" s="159"/>
      <c r="N58" s="159">
        <v>2559</v>
      </c>
      <c r="O58" s="160" t="s">
        <v>460</v>
      </c>
      <c r="P58" s="163" t="s">
        <v>4987</v>
      </c>
      <c r="R58" s="384"/>
    </row>
    <row r="59" spans="1:18" s="392" customFormat="1" ht="18.75" customHeight="1">
      <c r="A59" s="388">
        <v>841</v>
      </c>
      <c r="B59" s="159" t="s">
        <v>397</v>
      </c>
      <c r="C59" s="159" t="s">
        <v>5287</v>
      </c>
      <c r="D59" s="159" t="s">
        <v>5277</v>
      </c>
      <c r="E59" s="159" t="s">
        <v>55</v>
      </c>
      <c r="F59" s="159" t="s">
        <v>5318</v>
      </c>
      <c r="G59" s="159" t="s">
        <v>5320</v>
      </c>
      <c r="H59" s="159" t="s">
        <v>5322</v>
      </c>
      <c r="I59" s="397">
        <v>506325</v>
      </c>
      <c r="J59" s="159" t="s">
        <v>1166</v>
      </c>
      <c r="K59" s="159" t="str">
        <f t="shared" si="1"/>
        <v/>
      </c>
      <c r="L59" s="159" t="s">
        <v>4997</v>
      </c>
      <c r="M59" s="159"/>
      <c r="N59" s="159">
        <v>1533</v>
      </c>
      <c r="O59" s="160" t="s">
        <v>1160</v>
      </c>
      <c r="P59" s="163" t="s">
        <v>4987</v>
      </c>
      <c r="R59" s="384"/>
    </row>
    <row r="60" spans="1:18" s="392" customFormat="1" ht="18.75" customHeight="1">
      <c r="A60" s="407">
        <v>842</v>
      </c>
      <c r="B60" s="408" t="s">
        <v>397</v>
      </c>
      <c r="C60" s="408" t="s">
        <v>5287</v>
      </c>
      <c r="D60" s="408" t="s">
        <v>5278</v>
      </c>
      <c r="E60" s="408" t="s">
        <v>55</v>
      </c>
      <c r="F60" s="408" t="s">
        <v>5302</v>
      </c>
      <c r="G60" s="408" t="s">
        <v>5305</v>
      </c>
      <c r="H60" s="408" t="s">
        <v>1237</v>
      </c>
      <c r="I60" s="409">
        <v>506325</v>
      </c>
      <c r="J60" s="408" t="s">
        <v>4998</v>
      </c>
      <c r="K60" s="408" t="str">
        <f t="shared" si="1"/>
        <v>Y</v>
      </c>
      <c r="L60" s="408" t="s">
        <v>5323</v>
      </c>
      <c r="M60" s="408"/>
      <c r="N60" s="408">
        <v>1387</v>
      </c>
      <c r="O60" s="410" t="s">
        <v>4988</v>
      </c>
      <c r="P60" s="411" t="s">
        <v>4987</v>
      </c>
      <c r="Q60" s="392" t="s">
        <v>5357</v>
      </c>
      <c r="R60" s="384"/>
    </row>
    <row r="61" spans="1:18" s="392" customFormat="1" ht="18.75" customHeight="1">
      <c r="A61" s="388">
        <v>843</v>
      </c>
      <c r="B61" s="159" t="s">
        <v>397</v>
      </c>
      <c r="C61" s="159" t="s">
        <v>5287</v>
      </c>
      <c r="D61" s="401" t="s">
        <v>5360</v>
      </c>
      <c r="E61" s="159" t="s">
        <v>55</v>
      </c>
      <c r="F61" s="159" t="s">
        <v>5318</v>
      </c>
      <c r="G61" s="159" t="s">
        <v>5320</v>
      </c>
      <c r="H61" s="401" t="s">
        <v>5373</v>
      </c>
      <c r="I61" s="397">
        <v>506325</v>
      </c>
      <c r="J61" s="159" t="s">
        <v>1194</v>
      </c>
      <c r="K61" s="159" t="str">
        <f t="shared" si="1"/>
        <v/>
      </c>
      <c r="L61" s="159" t="s">
        <v>1331</v>
      </c>
      <c r="M61" s="159"/>
      <c r="N61" s="159">
        <v>2149</v>
      </c>
      <c r="O61" s="160" t="s">
        <v>1191</v>
      </c>
      <c r="P61" s="163" t="s">
        <v>5004</v>
      </c>
      <c r="R61" s="384"/>
    </row>
    <row r="62" spans="1:18" s="392" customFormat="1" ht="18.75" customHeight="1">
      <c r="A62" s="407">
        <v>844</v>
      </c>
      <c r="B62" s="408" t="s">
        <v>397</v>
      </c>
      <c r="C62" s="408" t="s">
        <v>5287</v>
      </c>
      <c r="D62" s="408" t="s">
        <v>5279</v>
      </c>
      <c r="E62" s="408" t="s">
        <v>55</v>
      </c>
      <c r="F62" s="408" t="s">
        <v>5302</v>
      </c>
      <c r="G62" s="408" t="s">
        <v>5305</v>
      </c>
      <c r="H62" s="408" t="s">
        <v>1432</v>
      </c>
      <c r="I62" s="409">
        <v>506325</v>
      </c>
      <c r="J62" s="408" t="s">
        <v>1435</v>
      </c>
      <c r="K62" s="408" t="str">
        <f t="shared" si="1"/>
        <v>Y</v>
      </c>
      <c r="L62" s="408" t="s">
        <v>5007</v>
      </c>
      <c r="M62" s="408"/>
      <c r="N62" s="408">
        <v>3545</v>
      </c>
      <c r="O62" s="410" t="s">
        <v>5324</v>
      </c>
      <c r="P62" s="411" t="s">
        <v>5325</v>
      </c>
      <c r="Q62" s="392" t="s">
        <v>5357</v>
      </c>
      <c r="R62" s="384"/>
    </row>
    <row r="63" spans="1:18" s="392" customFormat="1" ht="18.75" customHeight="1">
      <c r="A63" s="388">
        <v>845</v>
      </c>
      <c r="B63" s="159" t="s">
        <v>397</v>
      </c>
      <c r="C63" s="159" t="s">
        <v>5287</v>
      </c>
      <c r="D63" s="401" t="s">
        <v>5361</v>
      </c>
      <c r="E63" s="159" t="s">
        <v>55</v>
      </c>
      <c r="F63" s="159" t="s">
        <v>5318</v>
      </c>
      <c r="G63" s="159" t="s">
        <v>5305</v>
      </c>
      <c r="H63" s="401" t="s">
        <v>5374</v>
      </c>
      <c r="I63" s="397">
        <v>506325</v>
      </c>
      <c r="J63" s="159" t="s">
        <v>5166</v>
      </c>
      <c r="K63" s="159" t="str">
        <f t="shared" si="1"/>
        <v/>
      </c>
      <c r="L63" s="159" t="s">
        <v>5204</v>
      </c>
      <c r="M63" s="159"/>
      <c r="N63" s="159">
        <v>3715</v>
      </c>
      <c r="O63" s="160" t="s">
        <v>1203</v>
      </c>
      <c r="P63" s="163" t="s">
        <v>5004</v>
      </c>
      <c r="R63" s="384"/>
    </row>
    <row r="64" spans="1:18" s="392" customFormat="1" ht="18.75" customHeight="1">
      <c r="A64" s="388">
        <v>846</v>
      </c>
      <c r="B64" s="159" t="s">
        <v>397</v>
      </c>
      <c r="C64" s="159" t="s">
        <v>5287</v>
      </c>
      <c r="D64" s="159" t="s">
        <v>5280</v>
      </c>
      <c r="E64" s="159" t="s">
        <v>55</v>
      </c>
      <c r="F64" s="159" t="s">
        <v>5318</v>
      </c>
      <c r="G64" s="159" t="s">
        <v>5305</v>
      </c>
      <c r="H64" s="159" t="s">
        <v>4999</v>
      </c>
      <c r="I64" s="397">
        <v>506325</v>
      </c>
      <c r="J64" s="159" t="s">
        <v>5000</v>
      </c>
      <c r="K64" s="159" t="str">
        <f t="shared" si="1"/>
        <v/>
      </c>
      <c r="L64" s="159" t="s">
        <v>5326</v>
      </c>
      <c r="M64" s="159"/>
      <c r="N64" s="159">
        <v>4586</v>
      </c>
      <c r="O64" s="160" t="s">
        <v>5001</v>
      </c>
      <c r="P64" s="163" t="s">
        <v>4987</v>
      </c>
      <c r="R64" s="384"/>
    </row>
    <row r="65" spans="1:18" s="392" customFormat="1" ht="18.75" customHeight="1">
      <c r="A65" s="388">
        <v>850</v>
      </c>
      <c r="B65" s="159" t="s">
        <v>397</v>
      </c>
      <c r="C65" s="159" t="s">
        <v>5288</v>
      </c>
      <c r="D65" s="159"/>
      <c r="E65" s="159" t="s">
        <v>55</v>
      </c>
      <c r="F65" s="159" t="s">
        <v>5302</v>
      </c>
      <c r="G65" s="159" t="s">
        <v>1583</v>
      </c>
      <c r="H65" s="159"/>
      <c r="I65" s="397">
        <v>506325</v>
      </c>
      <c r="J65" s="159" t="s">
        <v>1588</v>
      </c>
      <c r="K65" s="159" t="str">
        <f t="shared" si="1"/>
        <v/>
      </c>
      <c r="L65" s="159" t="s">
        <v>1590</v>
      </c>
      <c r="M65" s="159"/>
      <c r="N65" s="159">
        <v>2921</v>
      </c>
      <c r="O65" s="160" t="s">
        <v>1579</v>
      </c>
      <c r="P65" s="163" t="s">
        <v>4987</v>
      </c>
      <c r="R65" s="384"/>
    </row>
    <row r="66" spans="1:18" s="392" customFormat="1" ht="18.75" customHeight="1">
      <c r="A66" s="388">
        <v>851</v>
      </c>
      <c r="B66" s="159" t="s">
        <v>397</v>
      </c>
      <c r="C66" s="159" t="s">
        <v>5288</v>
      </c>
      <c r="D66" s="364" t="s">
        <v>5281</v>
      </c>
      <c r="E66" s="159" t="s">
        <v>55</v>
      </c>
      <c r="F66" s="159" t="s">
        <v>5302</v>
      </c>
      <c r="G66" s="159" t="s">
        <v>1583</v>
      </c>
      <c r="H66" s="159" t="s">
        <v>1622</v>
      </c>
      <c r="I66" s="397">
        <v>506325</v>
      </c>
      <c r="J66" s="159" t="s">
        <v>1625</v>
      </c>
      <c r="K66" s="159" t="str">
        <f t="shared" si="1"/>
        <v/>
      </c>
      <c r="L66" s="159" t="s">
        <v>1627</v>
      </c>
      <c r="M66" s="159"/>
      <c r="N66" s="159">
        <v>3427</v>
      </c>
      <c r="O66" s="160" t="s">
        <v>1619</v>
      </c>
      <c r="P66" s="163" t="s">
        <v>4987</v>
      </c>
      <c r="R66" s="384"/>
    </row>
    <row r="67" spans="1:18" s="392" customFormat="1" ht="18.75" customHeight="1">
      <c r="A67" s="388">
        <v>852</v>
      </c>
      <c r="B67" s="159" t="s">
        <v>397</v>
      </c>
      <c r="C67" s="159" t="s">
        <v>5288</v>
      </c>
      <c r="D67" s="364" t="s">
        <v>5282</v>
      </c>
      <c r="E67" s="159" t="s">
        <v>55</v>
      </c>
      <c r="F67" s="159" t="s">
        <v>5302</v>
      </c>
      <c r="G67" s="159" t="s">
        <v>1583</v>
      </c>
      <c r="H67" s="159" t="s">
        <v>1734</v>
      </c>
      <c r="I67" s="397">
        <v>506325</v>
      </c>
      <c r="J67" s="159" t="s">
        <v>1737</v>
      </c>
      <c r="K67" s="159" t="str">
        <f t="shared" si="1"/>
        <v/>
      </c>
      <c r="L67" s="159" t="s">
        <v>1740</v>
      </c>
      <c r="M67" s="159"/>
      <c r="N67" s="159">
        <v>4336</v>
      </c>
      <c r="O67" s="160" t="s">
        <v>1731</v>
      </c>
      <c r="P67" s="163" t="s">
        <v>4987</v>
      </c>
      <c r="R67" s="384"/>
    </row>
    <row r="68" spans="1:18" s="392" customFormat="1" ht="18.75" customHeight="1">
      <c r="A68" s="388">
        <v>853</v>
      </c>
      <c r="B68" s="159" t="s">
        <v>397</v>
      </c>
      <c r="C68" s="159" t="s">
        <v>5288</v>
      </c>
      <c r="D68" s="364" t="s">
        <v>5283</v>
      </c>
      <c r="E68" s="159" t="s">
        <v>55</v>
      </c>
      <c r="F68" s="159" t="s">
        <v>5302</v>
      </c>
      <c r="G68" s="159" t="s">
        <v>1583</v>
      </c>
      <c r="H68" s="159" t="s">
        <v>1803</v>
      </c>
      <c r="I68" s="397">
        <v>506325</v>
      </c>
      <c r="J68" s="159" t="s">
        <v>1806</v>
      </c>
      <c r="K68" s="159" t="str">
        <f t="shared" si="1"/>
        <v/>
      </c>
      <c r="L68" s="159" t="s">
        <v>1808</v>
      </c>
      <c r="M68" s="159"/>
      <c r="N68" s="159">
        <v>6072</v>
      </c>
      <c r="O68" s="160" t="s">
        <v>1800</v>
      </c>
      <c r="P68" s="163" t="s">
        <v>4987</v>
      </c>
      <c r="R68" s="384"/>
    </row>
    <row r="69" spans="1:18" s="392" customFormat="1" ht="18.75" customHeight="1">
      <c r="A69" s="388">
        <v>854</v>
      </c>
      <c r="B69" s="159" t="s">
        <v>397</v>
      </c>
      <c r="C69" s="159" t="s">
        <v>5288</v>
      </c>
      <c r="D69" s="364" t="s">
        <v>5284</v>
      </c>
      <c r="E69" s="159" t="s">
        <v>55</v>
      </c>
      <c r="F69" s="159" t="s">
        <v>5318</v>
      </c>
      <c r="G69" s="159" t="s">
        <v>1583</v>
      </c>
      <c r="H69" s="159" t="s">
        <v>5002</v>
      </c>
      <c r="I69" s="397">
        <v>506325</v>
      </c>
      <c r="J69" s="159" t="s">
        <v>1855</v>
      </c>
      <c r="K69" s="159" t="str">
        <f t="shared" si="1"/>
        <v/>
      </c>
      <c r="L69" s="159" t="s">
        <v>5003</v>
      </c>
      <c r="M69" s="159"/>
      <c r="N69" s="159">
        <v>3907</v>
      </c>
      <c r="O69" s="160" t="s">
        <v>1852</v>
      </c>
      <c r="P69" s="163" t="s">
        <v>5327</v>
      </c>
      <c r="R69" s="384"/>
    </row>
    <row r="70" spans="1:18" s="392" customFormat="1" ht="18.75" customHeight="1" thickBot="1">
      <c r="A70" s="393">
        <v>855</v>
      </c>
      <c r="B70" s="365" t="s">
        <v>397</v>
      </c>
      <c r="C70" s="156" t="s">
        <v>5288</v>
      </c>
      <c r="D70" s="399" t="s">
        <v>5285</v>
      </c>
      <c r="E70" s="365" t="s">
        <v>55</v>
      </c>
      <c r="F70" s="365" t="s">
        <v>5302</v>
      </c>
      <c r="G70" s="365" t="s">
        <v>1583</v>
      </c>
      <c r="H70" s="365" t="s">
        <v>5077</v>
      </c>
      <c r="I70" s="398">
        <v>506325</v>
      </c>
      <c r="J70" s="365" t="s">
        <v>5167</v>
      </c>
      <c r="K70" s="365" t="str">
        <f t="shared" si="1"/>
        <v/>
      </c>
      <c r="L70" s="365" t="s">
        <v>5042</v>
      </c>
      <c r="M70" s="365"/>
      <c r="N70" s="365">
        <v>4782</v>
      </c>
      <c r="O70" s="373" t="s">
        <v>1606</v>
      </c>
      <c r="P70" s="389" t="s">
        <v>5004</v>
      </c>
      <c r="R70" s="384"/>
    </row>
    <row r="71" spans="1:18" s="392" customFormat="1" ht="18.75" customHeight="1">
      <c r="A71" s="390">
        <v>900</v>
      </c>
      <c r="B71" s="161" t="s">
        <v>5224</v>
      </c>
      <c r="C71" s="158" t="s">
        <v>5224</v>
      </c>
      <c r="D71" s="158"/>
      <c r="E71" s="161" t="s">
        <v>55</v>
      </c>
      <c r="F71" s="161" t="s">
        <v>5225</v>
      </c>
      <c r="G71" s="161" t="s">
        <v>5225</v>
      </c>
      <c r="H71" s="158"/>
      <c r="I71" s="161">
        <v>506255</v>
      </c>
      <c r="J71" s="161" t="s">
        <v>5006</v>
      </c>
      <c r="K71" s="161" t="str">
        <f t="shared" si="1"/>
        <v>Y</v>
      </c>
      <c r="L71" s="161" t="s">
        <v>4908</v>
      </c>
      <c r="M71" s="161"/>
      <c r="N71" s="161">
        <v>1014879</v>
      </c>
      <c r="O71" s="162" t="s">
        <v>3713</v>
      </c>
      <c r="P71" s="391" t="s">
        <v>5226</v>
      </c>
      <c r="Q71" s="394"/>
      <c r="R71" s="384"/>
    </row>
    <row r="72" spans="1:18" s="392" customFormat="1" ht="18.75" customHeight="1">
      <c r="A72" s="388">
        <v>910</v>
      </c>
      <c r="B72" s="159" t="s">
        <v>5224</v>
      </c>
      <c r="C72" s="159" t="s">
        <v>3727</v>
      </c>
      <c r="D72" s="159"/>
      <c r="E72" s="159" t="s">
        <v>55</v>
      </c>
      <c r="F72" s="159" t="s">
        <v>5225</v>
      </c>
      <c r="G72" s="159" t="s">
        <v>3729</v>
      </c>
      <c r="H72" s="159"/>
      <c r="I72" s="159">
        <v>506255</v>
      </c>
      <c r="J72" s="159" t="s">
        <v>3733</v>
      </c>
      <c r="K72" s="161" t="str">
        <f t="shared" si="1"/>
        <v/>
      </c>
      <c r="L72" s="159" t="s">
        <v>4908</v>
      </c>
      <c r="M72" s="159"/>
      <c r="N72" s="159">
        <v>1546</v>
      </c>
      <c r="O72" s="160" t="s">
        <v>3725</v>
      </c>
      <c r="P72" s="163" t="s">
        <v>5226</v>
      </c>
      <c r="R72" s="384"/>
    </row>
    <row r="73" spans="1:18" s="392" customFormat="1" ht="18.75" customHeight="1" thickBot="1">
      <c r="A73" s="393">
        <v>920</v>
      </c>
      <c r="B73" s="365" t="s">
        <v>5224</v>
      </c>
      <c r="C73" s="365" t="s">
        <v>3778</v>
      </c>
      <c r="D73" s="365"/>
      <c r="E73" s="365" t="s">
        <v>55</v>
      </c>
      <c r="F73" s="365" t="s">
        <v>5225</v>
      </c>
      <c r="G73" s="365" t="s">
        <v>3779</v>
      </c>
      <c r="H73" s="365"/>
      <c r="I73" s="365">
        <v>506255</v>
      </c>
      <c r="J73" s="365" t="s">
        <v>3721</v>
      </c>
      <c r="K73" s="161" t="str">
        <f t="shared" si="1"/>
        <v>Y</v>
      </c>
      <c r="L73" s="365" t="s">
        <v>4908</v>
      </c>
      <c r="M73" s="365"/>
      <c r="N73" s="365">
        <v>1014879</v>
      </c>
      <c r="O73" s="373" t="s">
        <v>3713</v>
      </c>
      <c r="P73" s="389" t="s">
        <v>5328</v>
      </c>
      <c r="R73" s="384"/>
    </row>
    <row r="74" spans="1:18" s="392" customFormat="1" ht="18.75" customHeight="1" thickBot="1">
      <c r="A74" s="385">
        <v>950</v>
      </c>
      <c r="B74" s="157" t="s">
        <v>3803</v>
      </c>
      <c r="C74" s="157" t="s">
        <v>5291</v>
      </c>
      <c r="D74" s="157"/>
      <c r="E74" s="157" t="s">
        <v>55</v>
      </c>
      <c r="F74" s="157" t="s">
        <v>3803</v>
      </c>
      <c r="G74" s="157" t="s">
        <v>3803</v>
      </c>
      <c r="H74" s="157"/>
      <c r="I74" s="157">
        <v>506245</v>
      </c>
      <c r="J74" s="157" t="s">
        <v>3808</v>
      </c>
      <c r="K74" s="157" t="str">
        <f t="shared" si="1"/>
        <v/>
      </c>
      <c r="L74" s="157" t="s">
        <v>4908</v>
      </c>
      <c r="M74" s="157"/>
      <c r="N74" s="157">
        <v>3592</v>
      </c>
      <c r="O74" s="386" t="s">
        <v>3801</v>
      </c>
      <c r="P74" s="387" t="s">
        <v>4981</v>
      </c>
    </row>
    <row r="75" spans="1:18" s="392" customFormat="1" ht="18.75" customHeight="1">
      <c r="A75" s="388">
        <v>1100</v>
      </c>
      <c r="B75" s="364" t="s">
        <v>5083</v>
      </c>
      <c r="C75" s="364" t="s">
        <v>5083</v>
      </c>
      <c r="D75" s="158"/>
      <c r="E75" s="364" t="s">
        <v>55</v>
      </c>
      <c r="F75" s="364" t="s">
        <v>5329</v>
      </c>
      <c r="G75" s="364" t="s">
        <v>5090</v>
      </c>
      <c r="H75" s="364"/>
      <c r="I75" s="364">
        <v>506275</v>
      </c>
      <c r="J75" s="364" t="s">
        <v>3956</v>
      </c>
      <c r="K75" s="159" t="str">
        <f t="shared" si="1"/>
        <v>Y</v>
      </c>
      <c r="L75" s="159" t="s">
        <v>4908</v>
      </c>
      <c r="M75" s="159"/>
      <c r="N75" s="159">
        <v>986039</v>
      </c>
      <c r="O75" s="160" t="s">
        <v>4991</v>
      </c>
      <c r="P75" s="352" t="s">
        <v>4990</v>
      </c>
      <c r="R75" s="384"/>
    </row>
    <row r="76" spans="1:18" s="392" customFormat="1" ht="18.75" customHeight="1">
      <c r="A76" s="388">
        <v>1110</v>
      </c>
      <c r="B76" s="364" t="s">
        <v>5330</v>
      </c>
      <c r="C76" s="364" t="s">
        <v>5084</v>
      </c>
      <c r="D76" s="364" t="s">
        <v>5331</v>
      </c>
      <c r="E76" s="364" t="s">
        <v>55</v>
      </c>
      <c r="F76" s="364" t="s">
        <v>5089</v>
      </c>
      <c r="G76" s="364" t="s">
        <v>5087</v>
      </c>
      <c r="H76" s="364" t="s">
        <v>5332</v>
      </c>
      <c r="I76" s="364">
        <v>506275</v>
      </c>
      <c r="J76" s="364" t="s">
        <v>3956</v>
      </c>
      <c r="K76" s="159" t="str">
        <f t="shared" si="1"/>
        <v>Y</v>
      </c>
      <c r="L76" s="159" t="s">
        <v>4908</v>
      </c>
      <c r="M76" s="159"/>
      <c r="N76" s="159">
        <v>986039</v>
      </c>
      <c r="O76" s="160" t="s">
        <v>4991</v>
      </c>
      <c r="P76" s="163" t="s">
        <v>4990</v>
      </c>
      <c r="R76" s="384"/>
    </row>
    <row r="77" spans="1:18" s="392" customFormat="1" ht="18.75" customHeight="1">
      <c r="A77" s="388">
        <v>1120</v>
      </c>
      <c r="B77" s="364" t="s">
        <v>5083</v>
      </c>
      <c r="C77" s="364" t="s">
        <v>5085</v>
      </c>
      <c r="D77" s="364" t="s">
        <v>3985</v>
      </c>
      <c r="E77" s="364" t="s">
        <v>55</v>
      </c>
      <c r="F77" s="364" t="s">
        <v>5089</v>
      </c>
      <c r="G77" s="364" t="s">
        <v>5088</v>
      </c>
      <c r="H77" s="364" t="s">
        <v>3987</v>
      </c>
      <c r="I77" s="364">
        <v>506275</v>
      </c>
      <c r="J77" s="364" t="s">
        <v>3991</v>
      </c>
      <c r="K77" s="159" t="str">
        <f t="shared" si="1"/>
        <v/>
      </c>
      <c r="L77" s="159" t="s">
        <v>4908</v>
      </c>
      <c r="M77" s="159"/>
      <c r="N77" s="159">
        <v>1635</v>
      </c>
      <c r="O77" s="160" t="s">
        <v>3982</v>
      </c>
      <c r="P77" s="163" t="s">
        <v>4990</v>
      </c>
      <c r="R77" s="384"/>
    </row>
    <row r="78" spans="1:18" s="392" customFormat="1" ht="18.75" customHeight="1" thickBot="1">
      <c r="A78" s="393">
        <v>1122</v>
      </c>
      <c r="B78" s="366" t="s">
        <v>5083</v>
      </c>
      <c r="C78" s="366" t="s">
        <v>5085</v>
      </c>
      <c r="D78" s="366" t="s">
        <v>5086</v>
      </c>
      <c r="E78" s="366" t="s">
        <v>5008</v>
      </c>
      <c r="F78" s="366" t="s">
        <v>5089</v>
      </c>
      <c r="G78" s="366" t="s">
        <v>5088</v>
      </c>
      <c r="H78" s="366" t="s">
        <v>5333</v>
      </c>
      <c r="I78" s="366">
        <v>506275</v>
      </c>
      <c r="J78" s="366" t="s">
        <v>4045</v>
      </c>
      <c r="K78" s="365" t="str">
        <f t="shared" si="1"/>
        <v/>
      </c>
      <c r="L78" s="365" t="s">
        <v>4908</v>
      </c>
      <c r="M78" s="365"/>
      <c r="N78" s="365">
        <v>2321</v>
      </c>
      <c r="O78" s="373" t="s">
        <v>4040</v>
      </c>
      <c r="P78" s="389" t="s">
        <v>4990</v>
      </c>
      <c r="R78" s="384"/>
    </row>
    <row r="79" spans="1:18" ht="18.75" customHeight="1">
      <c r="O79" s="395">
        <f>SUMPRODUCT(1/COUNTIF(O2:O78,O2:O78))</f>
        <v>64</v>
      </c>
    </row>
  </sheetData>
  <autoFilter ref="A1:Q79"/>
  <phoneticPr fontId="1"/>
  <pageMargins left="0.70866141732283472" right="0.70866141732283472" top="0.74803149606299213" bottom="0.74803149606299213" header="0.31496062992125984" footer="0.31496062992125984"/>
  <pageSetup paperSize="8" scale="43" orientation="landscape" r:id="rId1"/>
  <headerFooter>
    <oddHeader>&amp;L&amp;F&amp;C&amp;A&amp;R&amp;D</oddHead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DI2"/>
  <sheetViews>
    <sheetView workbookViewId="0">
      <selection activeCell="C11" sqref="C11"/>
    </sheetView>
  </sheetViews>
  <sheetFormatPr defaultRowHeight="18"/>
  <sheetData>
    <row r="1" spans="1:16337" s="358" customFormat="1">
      <c r="A1" s="10"/>
      <c r="B1" s="10"/>
      <c r="C1" s="11" t="s">
        <v>5170</v>
      </c>
      <c r="D1" s="10"/>
      <c r="E1" s="10"/>
      <c r="F1" s="10"/>
      <c r="G1" s="10"/>
      <c r="H1" s="10"/>
      <c r="I1" s="10"/>
      <c r="J1" s="10"/>
      <c r="K1" s="10"/>
      <c r="L1" s="10"/>
      <c r="M1" s="10"/>
      <c r="N1" s="12"/>
      <c r="O1" s="12"/>
      <c r="P1" s="10"/>
      <c r="Q1" s="10"/>
      <c r="R1" s="10"/>
      <c r="S1" s="10"/>
      <c r="T1" s="10"/>
      <c r="U1" s="10"/>
      <c r="V1" s="13"/>
      <c r="W1" s="14"/>
      <c r="X1" s="16" t="s">
        <v>83</v>
      </c>
      <c r="Y1" s="16"/>
      <c r="Z1" s="16"/>
      <c r="AA1" s="16"/>
      <c r="AB1" s="16"/>
      <c r="AC1" s="414" t="s">
        <v>21</v>
      </c>
      <c r="AD1" s="17" t="s">
        <v>22</v>
      </c>
      <c r="AE1" s="17"/>
      <c r="AF1" s="212"/>
      <c r="AG1" s="17"/>
      <c r="AH1" s="17"/>
      <c r="AI1" s="17"/>
      <c r="AJ1" s="17"/>
      <c r="AK1" s="17"/>
      <c r="AL1" s="17"/>
      <c r="AM1" s="17"/>
      <c r="AN1" s="17"/>
      <c r="AO1" s="17"/>
      <c r="AP1" s="17"/>
      <c r="AQ1" s="17"/>
      <c r="AR1" s="17" t="s">
        <v>23</v>
      </c>
      <c r="AS1" s="17" t="s">
        <v>5205</v>
      </c>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c r="AML1" s="17"/>
      <c r="AMM1" s="17"/>
      <c r="AMN1" s="17"/>
      <c r="AMO1" s="17"/>
      <c r="AMP1" s="17"/>
      <c r="AMQ1" s="17"/>
      <c r="AMR1" s="17"/>
      <c r="AMS1" s="17"/>
      <c r="AMT1" s="17"/>
      <c r="AMU1" s="17"/>
      <c r="AMV1" s="17"/>
      <c r="AMW1" s="17"/>
      <c r="AMX1" s="17"/>
      <c r="AMY1" s="17"/>
      <c r="AMZ1" s="17"/>
      <c r="ANA1" s="17"/>
      <c r="ANB1" s="17"/>
      <c r="ANC1" s="17"/>
      <c r="AND1" s="17"/>
      <c r="ANE1" s="17"/>
      <c r="ANF1" s="17"/>
      <c r="ANG1" s="17"/>
      <c r="ANH1" s="17"/>
      <c r="ANI1" s="17"/>
      <c r="ANJ1" s="17"/>
      <c r="ANK1" s="17"/>
      <c r="ANL1" s="17"/>
      <c r="ANM1" s="17"/>
      <c r="ANN1" s="17"/>
      <c r="ANO1" s="17"/>
      <c r="ANP1" s="17"/>
      <c r="ANQ1" s="17"/>
      <c r="ANR1" s="17"/>
      <c r="ANS1" s="17"/>
      <c r="ANT1" s="17"/>
      <c r="ANU1" s="17"/>
      <c r="ANV1" s="17"/>
      <c r="ANW1" s="17"/>
      <c r="ANX1" s="17"/>
      <c r="ANY1" s="17"/>
      <c r="ANZ1" s="17"/>
      <c r="AOA1" s="17"/>
      <c r="AOB1" s="17"/>
      <c r="AOC1" s="17"/>
      <c r="AOD1" s="17"/>
      <c r="AOE1" s="17"/>
      <c r="AOF1" s="17"/>
      <c r="AOG1" s="17"/>
      <c r="AOH1" s="17"/>
      <c r="AOI1" s="17"/>
      <c r="AOJ1" s="17"/>
      <c r="AOK1" s="17"/>
      <c r="AOL1" s="17"/>
      <c r="AOM1" s="17"/>
      <c r="AON1" s="17"/>
      <c r="AOO1" s="17"/>
      <c r="AOP1" s="17"/>
      <c r="AOQ1" s="17"/>
      <c r="AOR1" s="17"/>
      <c r="AOS1" s="17"/>
      <c r="AOT1" s="17"/>
      <c r="AOU1" s="17"/>
      <c r="AOV1" s="17"/>
      <c r="AOW1" s="17"/>
      <c r="AOX1" s="17"/>
      <c r="AOY1" s="17"/>
      <c r="AOZ1" s="17"/>
      <c r="APA1" s="17"/>
      <c r="APB1" s="17"/>
      <c r="APC1" s="17"/>
      <c r="APD1" s="17"/>
      <c r="APE1" s="17"/>
      <c r="APF1" s="17"/>
      <c r="APG1" s="17"/>
      <c r="APH1" s="17"/>
      <c r="API1" s="17"/>
      <c r="APJ1" s="17"/>
      <c r="APK1" s="17"/>
      <c r="APL1" s="17"/>
      <c r="APM1" s="17"/>
      <c r="APN1" s="17"/>
      <c r="APO1" s="17"/>
      <c r="APP1" s="17"/>
      <c r="APQ1" s="17"/>
      <c r="APR1" s="17"/>
      <c r="APS1" s="17"/>
      <c r="APT1" s="17"/>
      <c r="APU1" s="17"/>
      <c r="APV1" s="17"/>
      <c r="APW1" s="17"/>
      <c r="APX1" s="17"/>
      <c r="APY1" s="17"/>
      <c r="APZ1" s="17"/>
      <c r="AQA1" s="17"/>
      <c r="AQB1" s="17"/>
      <c r="AQC1" s="17"/>
      <c r="AQD1" s="17"/>
      <c r="AQE1" s="17"/>
      <c r="AQF1" s="17"/>
      <c r="AQG1" s="17"/>
      <c r="AQH1" s="17"/>
      <c r="AQI1" s="17"/>
      <c r="AQJ1" s="17"/>
      <c r="AQK1" s="17"/>
      <c r="AQL1" s="17"/>
      <c r="AQM1" s="17"/>
      <c r="AQN1" s="17"/>
      <c r="AQO1" s="17"/>
      <c r="AQP1" s="17"/>
      <c r="AQQ1" s="17"/>
      <c r="AQR1" s="17"/>
      <c r="AQS1" s="17"/>
      <c r="AQT1" s="17"/>
      <c r="AQU1" s="17"/>
      <c r="AQV1" s="17"/>
      <c r="AQW1" s="17"/>
      <c r="AQX1" s="17"/>
      <c r="AQY1" s="17"/>
      <c r="AQZ1" s="17"/>
      <c r="ARA1" s="17"/>
      <c r="ARB1" s="17"/>
      <c r="ARC1" s="17"/>
      <c r="ARD1" s="17"/>
      <c r="ARE1" s="17"/>
      <c r="ARF1" s="17"/>
      <c r="ARG1" s="17"/>
      <c r="ARH1" s="17"/>
      <c r="ARI1" s="17"/>
      <c r="ARJ1" s="17"/>
      <c r="ARK1" s="17"/>
      <c r="ARL1" s="17"/>
      <c r="ARM1" s="17"/>
      <c r="ARN1" s="17"/>
      <c r="ARO1" s="17"/>
      <c r="ARP1" s="17"/>
      <c r="ARQ1" s="17"/>
      <c r="ARR1" s="17"/>
      <c r="ARS1" s="17"/>
      <c r="ART1" s="17"/>
      <c r="ARU1" s="17"/>
      <c r="ARV1" s="17"/>
      <c r="ARW1" s="17"/>
      <c r="ARX1" s="17"/>
      <c r="ARY1" s="17"/>
      <c r="ARZ1" s="17"/>
      <c r="ASA1" s="17"/>
      <c r="ASB1" s="17"/>
      <c r="ASC1" s="17"/>
      <c r="ASD1" s="17"/>
      <c r="ASE1" s="17"/>
      <c r="ASF1" s="17"/>
      <c r="ASG1" s="17"/>
      <c r="ASH1" s="17"/>
      <c r="ASI1" s="17"/>
      <c r="ASJ1" s="17"/>
      <c r="ASK1" s="17"/>
      <c r="ASL1" s="17"/>
      <c r="ASM1" s="17"/>
      <c r="ASN1" s="17"/>
      <c r="ASO1" s="17"/>
      <c r="ASP1" s="17"/>
      <c r="ASQ1" s="17"/>
      <c r="ASR1" s="17"/>
      <c r="ASS1" s="17"/>
      <c r="AST1" s="17"/>
      <c r="ASU1" s="17"/>
      <c r="ASV1" s="17"/>
      <c r="ASW1" s="17"/>
      <c r="ASX1" s="17"/>
      <c r="ASY1" s="17"/>
      <c r="ASZ1" s="17"/>
      <c r="ATA1" s="17"/>
      <c r="ATB1" s="17"/>
      <c r="ATC1" s="17"/>
      <c r="ATD1" s="17"/>
      <c r="ATE1" s="17"/>
      <c r="ATF1" s="17"/>
      <c r="ATG1" s="17"/>
      <c r="ATH1" s="17"/>
      <c r="ATI1" s="17"/>
      <c r="ATJ1" s="17"/>
      <c r="ATK1" s="17"/>
      <c r="ATL1" s="17"/>
      <c r="ATM1" s="17"/>
      <c r="ATN1" s="17"/>
      <c r="ATO1" s="17"/>
      <c r="ATP1" s="17"/>
      <c r="ATQ1" s="17"/>
      <c r="ATR1" s="17"/>
      <c r="ATS1" s="17"/>
      <c r="ATT1" s="17"/>
      <c r="ATU1" s="17"/>
      <c r="ATV1" s="17"/>
      <c r="ATW1" s="17"/>
      <c r="ATX1" s="17"/>
      <c r="ATY1" s="17"/>
      <c r="ATZ1" s="17"/>
      <c r="AUA1" s="17"/>
      <c r="AUB1" s="17"/>
      <c r="AUC1" s="17"/>
      <c r="AUD1" s="17"/>
      <c r="AUE1" s="17"/>
      <c r="AUF1" s="17"/>
      <c r="AUG1" s="17"/>
      <c r="AUH1" s="17"/>
      <c r="AUI1" s="17"/>
      <c r="AUJ1" s="17"/>
      <c r="AUK1" s="17"/>
      <c r="AUL1" s="17"/>
      <c r="AUM1" s="17"/>
      <c r="AUN1" s="17"/>
      <c r="AUO1" s="17"/>
      <c r="AUP1" s="17"/>
      <c r="AUQ1" s="17"/>
      <c r="AUR1" s="17"/>
      <c r="AUS1" s="17"/>
      <c r="AUT1" s="17"/>
      <c r="AUU1" s="17"/>
      <c r="AUV1" s="17"/>
      <c r="AUW1" s="17"/>
      <c r="AUX1" s="17"/>
      <c r="AUY1" s="17"/>
      <c r="AUZ1" s="17"/>
      <c r="AVA1" s="17"/>
      <c r="AVB1" s="17"/>
      <c r="AVC1" s="17"/>
      <c r="AVD1" s="17"/>
      <c r="AVE1" s="17"/>
      <c r="AVF1" s="17"/>
      <c r="AVG1" s="17"/>
      <c r="AVH1" s="17"/>
      <c r="AVI1" s="17"/>
      <c r="AVJ1" s="17"/>
      <c r="AVK1" s="17"/>
      <c r="AVL1" s="17"/>
      <c r="AVM1" s="17"/>
      <c r="AVN1" s="17"/>
      <c r="AVO1" s="17"/>
      <c r="AVP1" s="17"/>
      <c r="AVQ1" s="17"/>
      <c r="AVR1" s="17"/>
      <c r="AVS1" s="17"/>
      <c r="AVT1" s="17"/>
      <c r="AVU1" s="17"/>
      <c r="AVV1" s="17"/>
      <c r="AVW1" s="17"/>
      <c r="AVX1" s="17"/>
      <c r="AVY1" s="17"/>
      <c r="AVZ1" s="17"/>
      <c r="AWA1" s="17"/>
      <c r="AWB1" s="17"/>
      <c r="AWC1" s="17"/>
      <c r="AWD1" s="17"/>
      <c r="AWE1" s="17"/>
      <c r="AWF1" s="17"/>
      <c r="AWG1" s="17"/>
      <c r="AWH1" s="17"/>
      <c r="AWI1" s="17"/>
      <c r="AWJ1" s="17"/>
      <c r="AWK1" s="17"/>
      <c r="AWL1" s="17"/>
      <c r="AWM1" s="17"/>
      <c r="AWN1" s="17"/>
      <c r="AWO1" s="17"/>
      <c r="AWP1" s="17"/>
      <c r="AWQ1" s="17"/>
      <c r="AWR1" s="17"/>
      <c r="AWS1" s="17"/>
      <c r="AWT1" s="17"/>
      <c r="AWU1" s="17"/>
      <c r="AWV1" s="17"/>
      <c r="AWW1" s="17"/>
      <c r="AWX1" s="17"/>
      <c r="AWY1" s="17"/>
      <c r="AWZ1" s="17"/>
      <c r="AXA1" s="17"/>
      <c r="AXB1" s="17"/>
      <c r="AXC1" s="17"/>
      <c r="AXD1" s="17"/>
      <c r="AXE1" s="17"/>
      <c r="AXF1" s="17"/>
      <c r="AXG1" s="17"/>
      <c r="AXH1" s="17"/>
      <c r="AXI1" s="17"/>
      <c r="AXJ1" s="17"/>
      <c r="AXK1" s="17"/>
      <c r="AXL1" s="17"/>
      <c r="AXM1" s="17"/>
      <c r="AXN1" s="17"/>
      <c r="AXO1" s="17"/>
      <c r="AXP1" s="17"/>
      <c r="AXQ1" s="17"/>
      <c r="AXR1" s="17"/>
      <c r="AXS1" s="17"/>
      <c r="AXT1" s="17"/>
      <c r="AXU1" s="17"/>
      <c r="AXV1" s="17"/>
      <c r="AXW1" s="17"/>
      <c r="AXX1" s="17"/>
      <c r="AXY1" s="17"/>
      <c r="AXZ1" s="17"/>
      <c r="AYA1" s="17"/>
      <c r="AYB1" s="17"/>
      <c r="AYC1" s="17"/>
      <c r="AYD1" s="17"/>
      <c r="AYE1" s="17"/>
      <c r="AYF1" s="17"/>
      <c r="AYG1" s="17"/>
      <c r="AYH1" s="17"/>
      <c r="AYI1" s="17"/>
      <c r="AYJ1" s="17"/>
      <c r="AYK1" s="17"/>
      <c r="AYL1" s="17"/>
      <c r="AYM1" s="17"/>
      <c r="AYN1" s="17"/>
      <c r="AYO1" s="17"/>
      <c r="AYP1" s="17"/>
      <c r="AYQ1" s="17"/>
      <c r="AYR1" s="17"/>
      <c r="AYS1" s="17"/>
      <c r="AYT1" s="17"/>
      <c r="AYU1" s="17"/>
      <c r="AYV1" s="17"/>
      <c r="AYW1" s="17"/>
      <c r="AYX1" s="17"/>
      <c r="AYY1" s="17"/>
      <c r="AYZ1" s="17"/>
      <c r="AZA1" s="17"/>
      <c r="AZB1" s="17"/>
      <c r="AZC1" s="17"/>
      <c r="AZD1" s="17"/>
      <c r="AZE1" s="17"/>
      <c r="AZF1" s="17"/>
      <c r="AZG1" s="17"/>
      <c r="AZH1" s="17"/>
      <c r="AZI1" s="17"/>
      <c r="AZJ1" s="17"/>
      <c r="AZK1" s="17"/>
      <c r="AZL1" s="17"/>
      <c r="AZM1" s="17"/>
      <c r="AZN1" s="17"/>
      <c r="AZO1" s="17"/>
      <c r="AZP1" s="17"/>
      <c r="AZQ1" s="17"/>
      <c r="AZR1" s="17"/>
      <c r="AZS1" s="17"/>
      <c r="AZT1" s="17"/>
      <c r="AZU1" s="17"/>
      <c r="AZV1" s="17"/>
      <c r="AZW1" s="17"/>
      <c r="AZX1" s="17"/>
      <c r="AZY1" s="17"/>
      <c r="AZZ1" s="17"/>
      <c r="BAA1" s="17"/>
      <c r="BAB1" s="17"/>
      <c r="BAC1" s="17"/>
      <c r="BAD1" s="17"/>
      <c r="BAE1" s="17"/>
      <c r="BAF1" s="17"/>
      <c r="BAG1" s="17"/>
      <c r="BAH1" s="17"/>
      <c r="BAI1" s="17"/>
      <c r="BAJ1" s="17"/>
      <c r="BAK1" s="17"/>
      <c r="BAL1" s="17"/>
      <c r="BAM1" s="17"/>
      <c r="BAN1" s="17"/>
      <c r="BAO1" s="17"/>
      <c r="BAP1" s="17"/>
      <c r="BAQ1" s="17"/>
      <c r="BAR1" s="17"/>
      <c r="BAS1" s="17"/>
      <c r="BAT1" s="17"/>
      <c r="BAU1" s="17"/>
      <c r="BAV1" s="17"/>
      <c r="BAW1" s="17"/>
      <c r="BAX1" s="17"/>
      <c r="BAY1" s="17"/>
      <c r="BAZ1" s="17"/>
      <c r="BBA1" s="17"/>
      <c r="BBB1" s="17"/>
      <c r="BBC1" s="17"/>
      <c r="BBD1" s="17"/>
      <c r="BBE1" s="17"/>
      <c r="BBF1" s="17"/>
      <c r="BBG1" s="17"/>
      <c r="BBH1" s="17"/>
      <c r="BBI1" s="17"/>
      <c r="BBJ1" s="17"/>
      <c r="BBK1" s="17"/>
      <c r="BBL1" s="17"/>
      <c r="BBM1" s="17"/>
      <c r="BBN1" s="17"/>
      <c r="BBO1" s="17"/>
      <c r="BBP1" s="17"/>
      <c r="BBQ1" s="17"/>
      <c r="BBR1" s="17"/>
      <c r="BBS1" s="17"/>
      <c r="BBT1" s="17"/>
      <c r="BBU1" s="17"/>
      <c r="BBV1" s="17"/>
      <c r="BBW1" s="17"/>
      <c r="BBX1" s="17"/>
      <c r="BBY1" s="17"/>
      <c r="BBZ1" s="17"/>
      <c r="BCA1" s="17"/>
      <c r="BCB1" s="17"/>
      <c r="BCC1" s="17"/>
      <c r="BCD1" s="17"/>
      <c r="BCE1" s="17"/>
      <c r="BCF1" s="17"/>
      <c r="BCG1" s="17"/>
      <c r="BCH1" s="17"/>
      <c r="BCI1" s="17"/>
      <c r="BCJ1" s="17"/>
      <c r="BCK1" s="17"/>
      <c r="BCL1" s="17"/>
      <c r="BCM1" s="17"/>
      <c r="BCN1" s="17"/>
      <c r="BCO1" s="17"/>
      <c r="BCP1" s="17"/>
      <c r="BCQ1" s="17"/>
      <c r="BCR1" s="17"/>
      <c r="BCS1" s="17"/>
      <c r="BCT1" s="17"/>
      <c r="BCU1" s="17"/>
      <c r="BCV1" s="17"/>
      <c r="BCW1" s="17"/>
      <c r="BCX1" s="17"/>
      <c r="BCY1" s="17"/>
      <c r="BCZ1" s="17"/>
      <c r="BDA1" s="17"/>
      <c r="BDB1" s="17"/>
      <c r="BDC1" s="17"/>
      <c r="BDD1" s="17"/>
      <c r="BDE1" s="17"/>
      <c r="BDF1" s="17"/>
      <c r="BDG1" s="17"/>
      <c r="BDH1" s="17"/>
      <c r="BDI1" s="17"/>
      <c r="BDJ1" s="17"/>
      <c r="BDK1" s="17"/>
      <c r="BDL1" s="17"/>
      <c r="BDM1" s="17"/>
      <c r="BDN1" s="17"/>
      <c r="BDO1" s="17"/>
      <c r="BDP1" s="17"/>
      <c r="BDQ1" s="17"/>
      <c r="BDR1" s="17"/>
      <c r="BDS1" s="17"/>
      <c r="BDT1" s="17"/>
      <c r="BDU1" s="17"/>
      <c r="BDV1" s="17"/>
      <c r="BDW1" s="17"/>
      <c r="BDX1" s="17"/>
      <c r="BDY1" s="17"/>
      <c r="BDZ1" s="17"/>
      <c r="BEA1" s="17"/>
      <c r="BEB1" s="17"/>
      <c r="BEC1" s="17"/>
      <c r="BED1" s="17"/>
      <c r="BEE1" s="17"/>
      <c r="BEF1" s="17"/>
      <c r="BEG1" s="17"/>
      <c r="BEH1" s="17"/>
      <c r="BEI1" s="17"/>
      <c r="BEJ1" s="17"/>
      <c r="BEK1" s="17"/>
      <c r="BEL1" s="17"/>
      <c r="BEM1" s="17"/>
      <c r="BEN1" s="17"/>
      <c r="BEO1" s="17"/>
      <c r="BEP1" s="17"/>
      <c r="BEQ1" s="17"/>
      <c r="BER1" s="17"/>
      <c r="BES1" s="17"/>
      <c r="BET1" s="17"/>
      <c r="BEU1" s="17"/>
      <c r="BEV1" s="17"/>
      <c r="BEW1" s="17"/>
      <c r="BEX1" s="17"/>
      <c r="BEY1" s="17"/>
      <c r="BEZ1" s="17"/>
      <c r="BFA1" s="17"/>
      <c r="BFB1" s="17"/>
      <c r="BFC1" s="17"/>
      <c r="BFD1" s="17"/>
      <c r="BFE1" s="17"/>
      <c r="BFF1" s="17"/>
      <c r="BFG1" s="17"/>
      <c r="BFH1" s="17"/>
      <c r="BFI1" s="17"/>
      <c r="BFJ1" s="17"/>
      <c r="BFK1" s="17"/>
      <c r="BFL1" s="17"/>
      <c r="BFM1" s="17"/>
      <c r="BFN1" s="17"/>
      <c r="BFO1" s="17"/>
      <c r="BFP1" s="17"/>
      <c r="BFQ1" s="17"/>
      <c r="BFR1" s="17"/>
      <c r="BFS1" s="17"/>
      <c r="BFT1" s="17"/>
      <c r="BFU1" s="17"/>
      <c r="BFV1" s="17"/>
      <c r="BFW1" s="17"/>
      <c r="BFX1" s="17"/>
      <c r="BFY1" s="17"/>
      <c r="BFZ1" s="17"/>
      <c r="BGA1" s="17"/>
      <c r="BGB1" s="17"/>
      <c r="BGC1" s="17"/>
      <c r="BGD1" s="17"/>
      <c r="BGE1" s="17"/>
      <c r="BGF1" s="17"/>
      <c r="BGG1" s="17"/>
      <c r="BGH1" s="17"/>
      <c r="BGI1" s="17"/>
      <c r="BGJ1" s="17"/>
      <c r="BGK1" s="17"/>
      <c r="BGL1" s="17"/>
      <c r="BGM1" s="17"/>
      <c r="BGN1" s="17"/>
      <c r="BGO1" s="17"/>
      <c r="BGP1" s="17"/>
      <c r="BGQ1" s="17"/>
      <c r="BGR1" s="17"/>
      <c r="BGS1" s="17"/>
      <c r="BGT1" s="17"/>
      <c r="BGU1" s="17"/>
      <c r="BGV1" s="17"/>
      <c r="BGW1" s="17"/>
      <c r="BGX1" s="17"/>
      <c r="BGY1" s="17"/>
      <c r="BGZ1" s="17"/>
      <c r="BHA1" s="17"/>
      <c r="BHB1" s="17"/>
      <c r="BHC1" s="17"/>
      <c r="BHD1" s="17"/>
      <c r="BHE1" s="17"/>
      <c r="BHF1" s="17"/>
      <c r="BHG1" s="17"/>
      <c r="BHH1" s="17"/>
      <c r="BHI1" s="17"/>
      <c r="BHJ1" s="17"/>
      <c r="BHK1" s="17"/>
      <c r="BHL1" s="17"/>
      <c r="BHM1" s="17"/>
      <c r="BHN1" s="17"/>
      <c r="BHO1" s="17"/>
      <c r="BHP1" s="17"/>
      <c r="BHQ1" s="17"/>
      <c r="BHR1" s="17"/>
      <c r="BHS1" s="17"/>
      <c r="BHT1" s="17"/>
      <c r="BHU1" s="17"/>
      <c r="BHV1" s="17"/>
      <c r="BHW1" s="17"/>
      <c r="BHX1" s="17"/>
      <c r="BHY1" s="17"/>
      <c r="BHZ1" s="17"/>
      <c r="BIA1" s="17"/>
      <c r="BIB1" s="17"/>
      <c r="BIC1" s="17"/>
      <c r="BID1" s="17"/>
      <c r="BIE1" s="17"/>
      <c r="BIF1" s="17"/>
      <c r="BIG1" s="17"/>
      <c r="BIH1" s="17"/>
      <c r="BII1" s="17"/>
      <c r="BIJ1" s="17"/>
      <c r="BIK1" s="17"/>
      <c r="BIL1" s="17"/>
      <c r="BIM1" s="17"/>
      <c r="BIN1" s="17"/>
      <c r="BIO1" s="17"/>
      <c r="BIP1" s="17"/>
      <c r="BIQ1" s="17"/>
      <c r="BIR1" s="17"/>
      <c r="BIS1" s="17"/>
      <c r="BIT1" s="17"/>
      <c r="BIU1" s="17"/>
      <c r="BIV1" s="17"/>
      <c r="BIW1" s="17"/>
      <c r="BIX1" s="17"/>
      <c r="BIY1" s="17"/>
      <c r="BIZ1" s="17"/>
      <c r="BJA1" s="17"/>
      <c r="BJB1" s="17"/>
      <c r="BJC1" s="17"/>
      <c r="BJD1" s="17"/>
      <c r="BJE1" s="17"/>
      <c r="BJF1" s="17"/>
      <c r="BJG1" s="17"/>
      <c r="BJH1" s="17"/>
      <c r="BJI1" s="17"/>
      <c r="BJJ1" s="17"/>
      <c r="BJK1" s="17"/>
      <c r="BJL1" s="17"/>
      <c r="BJM1" s="17"/>
      <c r="BJN1" s="17"/>
      <c r="BJO1" s="17"/>
      <c r="BJP1" s="17"/>
      <c r="BJQ1" s="17"/>
      <c r="BJR1" s="17"/>
      <c r="BJS1" s="17"/>
      <c r="BJT1" s="17"/>
      <c r="BJU1" s="17"/>
      <c r="BJV1" s="17"/>
      <c r="BJW1" s="17"/>
      <c r="BJX1" s="17"/>
      <c r="BJY1" s="17"/>
      <c r="BJZ1" s="17"/>
      <c r="BKA1" s="17"/>
      <c r="BKB1" s="17"/>
      <c r="BKC1" s="17"/>
      <c r="BKD1" s="17"/>
      <c r="BKE1" s="17"/>
      <c r="BKF1" s="17"/>
      <c r="BKG1" s="17"/>
      <c r="BKH1" s="17"/>
      <c r="BKI1" s="17"/>
      <c r="BKJ1" s="17"/>
      <c r="BKK1" s="17"/>
      <c r="BKL1" s="17"/>
      <c r="BKM1" s="17"/>
      <c r="BKN1" s="17"/>
      <c r="BKO1" s="17"/>
      <c r="BKP1" s="17"/>
      <c r="BKQ1" s="17"/>
      <c r="BKR1" s="17"/>
      <c r="BKS1" s="17"/>
      <c r="BKT1" s="17"/>
      <c r="BKU1" s="17"/>
      <c r="BKV1" s="17"/>
      <c r="BKW1" s="17"/>
      <c r="BKX1" s="17"/>
      <c r="BKY1" s="17"/>
      <c r="BKZ1" s="17"/>
      <c r="BLA1" s="17"/>
      <c r="BLB1" s="17"/>
      <c r="BLC1" s="17"/>
      <c r="BLD1" s="17"/>
      <c r="BLE1" s="17"/>
      <c r="BLF1" s="17"/>
      <c r="BLG1" s="17"/>
      <c r="BLH1" s="17"/>
      <c r="BLI1" s="17"/>
      <c r="BLJ1" s="17"/>
      <c r="BLK1" s="17"/>
      <c r="BLL1" s="17"/>
      <c r="BLM1" s="17"/>
      <c r="BLN1" s="17"/>
      <c r="BLO1" s="17"/>
      <c r="BLP1" s="17"/>
      <c r="BLQ1" s="17"/>
      <c r="BLR1" s="17"/>
      <c r="BLS1" s="17"/>
      <c r="BLT1" s="17"/>
      <c r="BLU1" s="17"/>
      <c r="BLV1" s="17"/>
      <c r="BLW1" s="17"/>
      <c r="BLX1" s="17"/>
      <c r="BLY1" s="17"/>
      <c r="BLZ1" s="17"/>
      <c r="BMA1" s="17"/>
      <c r="BMB1" s="17"/>
      <c r="BMC1" s="17"/>
      <c r="BMD1" s="17"/>
      <c r="BME1" s="17"/>
      <c r="BMF1" s="17"/>
      <c r="BMG1" s="17"/>
      <c r="BMH1" s="17"/>
      <c r="BMI1" s="17"/>
      <c r="BMJ1" s="17"/>
      <c r="BMK1" s="17"/>
      <c r="BML1" s="17"/>
      <c r="BMM1" s="17"/>
      <c r="BMN1" s="17"/>
      <c r="BMO1" s="17"/>
      <c r="BMP1" s="17"/>
      <c r="BMQ1" s="17"/>
      <c r="BMR1" s="17"/>
      <c r="BMS1" s="17"/>
      <c r="BMT1" s="17"/>
      <c r="BMU1" s="17"/>
      <c r="BMV1" s="17"/>
      <c r="BMW1" s="17"/>
      <c r="BMX1" s="17"/>
      <c r="BMY1" s="17"/>
      <c r="BMZ1" s="17"/>
      <c r="BNA1" s="17"/>
      <c r="BNB1" s="17"/>
      <c r="BNC1" s="17"/>
      <c r="BND1" s="17"/>
      <c r="BNE1" s="17"/>
      <c r="BNF1" s="17"/>
      <c r="BNG1" s="17"/>
      <c r="BNH1" s="17"/>
      <c r="BNI1" s="17"/>
      <c r="BNJ1" s="17"/>
      <c r="BNK1" s="17"/>
      <c r="BNL1" s="17"/>
      <c r="BNM1" s="17"/>
      <c r="BNN1" s="17"/>
      <c r="BNO1" s="17"/>
      <c r="BNP1" s="17"/>
      <c r="BNQ1" s="17"/>
      <c r="BNR1" s="17"/>
      <c r="BNS1" s="17"/>
      <c r="BNT1" s="17"/>
      <c r="BNU1" s="17"/>
      <c r="BNV1" s="17"/>
      <c r="BNW1" s="17"/>
      <c r="BNX1" s="17"/>
      <c r="BNY1" s="17"/>
      <c r="BNZ1" s="17"/>
      <c r="BOA1" s="17"/>
      <c r="BOB1" s="17"/>
      <c r="BOC1" s="17"/>
      <c r="BOD1" s="17"/>
      <c r="BOE1" s="17"/>
      <c r="BOF1" s="17"/>
      <c r="BOG1" s="17"/>
      <c r="BOH1" s="17"/>
      <c r="BOI1" s="17"/>
      <c r="BOJ1" s="17"/>
      <c r="BOK1" s="17"/>
      <c r="BOL1" s="17"/>
      <c r="BOM1" s="17"/>
      <c r="BON1" s="17"/>
      <c r="BOO1" s="17"/>
      <c r="BOP1" s="17"/>
      <c r="BOQ1" s="17"/>
      <c r="BOR1" s="17"/>
      <c r="BOS1" s="17"/>
      <c r="BOT1" s="17"/>
      <c r="BOU1" s="17"/>
      <c r="BOV1" s="17"/>
      <c r="BOW1" s="17"/>
      <c r="BOX1" s="17"/>
      <c r="BOY1" s="17"/>
      <c r="BOZ1" s="17"/>
      <c r="BPA1" s="17"/>
      <c r="BPB1" s="17"/>
      <c r="BPC1" s="17"/>
      <c r="BPD1" s="17"/>
      <c r="BPE1" s="17"/>
      <c r="BPF1" s="17"/>
      <c r="BPG1" s="17"/>
      <c r="BPH1" s="17"/>
      <c r="BPI1" s="17"/>
      <c r="BPJ1" s="17"/>
      <c r="BPK1" s="17"/>
      <c r="BPL1" s="17"/>
      <c r="BPM1" s="17"/>
      <c r="BPN1" s="17"/>
      <c r="BPO1" s="17"/>
      <c r="BPP1" s="17"/>
      <c r="BPQ1" s="17"/>
      <c r="BPR1" s="17"/>
      <c r="BPS1" s="17"/>
      <c r="BPT1" s="17"/>
      <c r="BPU1" s="17"/>
      <c r="BPV1" s="17"/>
      <c r="BPW1" s="17"/>
      <c r="BPX1" s="17"/>
      <c r="BPY1" s="17"/>
      <c r="BPZ1" s="17"/>
      <c r="BQA1" s="17"/>
      <c r="BQB1" s="17"/>
      <c r="BQC1" s="17"/>
      <c r="BQD1" s="17"/>
      <c r="BQE1" s="17"/>
      <c r="BQF1" s="17"/>
      <c r="BQG1" s="17"/>
      <c r="BQH1" s="17"/>
      <c r="BQI1" s="17"/>
      <c r="BQJ1" s="17"/>
      <c r="BQK1" s="17"/>
      <c r="BQL1" s="17"/>
      <c r="BQM1" s="17"/>
      <c r="BQN1" s="17"/>
      <c r="BQO1" s="17"/>
      <c r="BQP1" s="17"/>
      <c r="BQQ1" s="17"/>
      <c r="BQR1" s="17"/>
      <c r="BQS1" s="17"/>
      <c r="BQT1" s="17"/>
      <c r="BQU1" s="17"/>
      <c r="BQV1" s="17"/>
      <c r="BQW1" s="17"/>
      <c r="BQX1" s="17"/>
      <c r="BQY1" s="17"/>
      <c r="BQZ1" s="17"/>
      <c r="BRA1" s="17"/>
      <c r="BRB1" s="17"/>
      <c r="BRC1" s="17"/>
      <c r="BRD1" s="17"/>
      <c r="BRE1" s="17"/>
      <c r="BRF1" s="17"/>
      <c r="BRG1" s="17"/>
      <c r="BRH1" s="17"/>
      <c r="BRI1" s="17"/>
      <c r="BRJ1" s="17"/>
      <c r="BRK1" s="17"/>
      <c r="BRL1" s="17"/>
      <c r="BRM1" s="17"/>
      <c r="BRN1" s="17"/>
      <c r="BRO1" s="17"/>
      <c r="BRP1" s="17"/>
      <c r="BRQ1" s="17"/>
      <c r="BRR1" s="17"/>
      <c r="BRS1" s="17"/>
      <c r="BRT1" s="17"/>
      <c r="BRU1" s="17"/>
      <c r="BRV1" s="17"/>
      <c r="BRW1" s="17"/>
      <c r="BRX1" s="17"/>
      <c r="BRY1" s="17"/>
      <c r="BRZ1" s="17"/>
      <c r="BSA1" s="17"/>
      <c r="BSB1" s="17"/>
      <c r="BSC1" s="17"/>
      <c r="BSD1" s="17"/>
      <c r="BSE1" s="17"/>
      <c r="BSF1" s="17"/>
      <c r="BSG1" s="17"/>
      <c r="BSH1" s="17"/>
      <c r="BSI1" s="17"/>
      <c r="BSJ1" s="17"/>
      <c r="BSK1" s="17"/>
      <c r="BSL1" s="17"/>
      <c r="BSM1" s="17"/>
      <c r="BSN1" s="17"/>
      <c r="BSO1" s="17"/>
      <c r="BSP1" s="17"/>
      <c r="BSQ1" s="17"/>
      <c r="BSR1" s="17"/>
      <c r="BSS1" s="17"/>
      <c r="BST1" s="17"/>
      <c r="BSU1" s="17"/>
      <c r="BSV1" s="17"/>
      <c r="BSW1" s="17"/>
      <c r="BSX1" s="17"/>
      <c r="BSY1" s="17"/>
      <c r="BSZ1" s="17"/>
      <c r="BTA1" s="17"/>
      <c r="BTB1" s="17"/>
      <c r="BTC1" s="17"/>
      <c r="BTD1" s="17"/>
      <c r="BTE1" s="17"/>
      <c r="BTF1" s="17"/>
      <c r="BTG1" s="17"/>
      <c r="BTH1" s="17"/>
      <c r="BTI1" s="17"/>
      <c r="BTJ1" s="17"/>
      <c r="BTK1" s="17"/>
      <c r="BTL1" s="17"/>
      <c r="BTM1" s="17"/>
      <c r="BTN1" s="17"/>
      <c r="BTO1" s="17"/>
      <c r="BTP1" s="17"/>
      <c r="BTQ1" s="17"/>
      <c r="BTR1" s="17"/>
      <c r="BTS1" s="17"/>
      <c r="BTT1" s="17"/>
      <c r="BTU1" s="17"/>
      <c r="BTV1" s="17"/>
      <c r="BTW1" s="17"/>
      <c r="BTX1" s="17"/>
      <c r="BTY1" s="17"/>
      <c r="BTZ1" s="17"/>
      <c r="BUA1" s="17"/>
      <c r="BUB1" s="17"/>
      <c r="BUC1" s="17"/>
      <c r="BUD1" s="17"/>
      <c r="BUE1" s="17"/>
      <c r="BUF1" s="17"/>
      <c r="BUG1" s="17"/>
      <c r="BUH1" s="17"/>
      <c r="BUI1" s="17"/>
      <c r="BUJ1" s="17"/>
      <c r="BUK1" s="17"/>
      <c r="BUL1" s="17"/>
      <c r="BUM1" s="17"/>
      <c r="BUN1" s="17"/>
      <c r="BUO1" s="17"/>
      <c r="BUP1" s="17"/>
      <c r="BUQ1" s="17"/>
      <c r="BUR1" s="17"/>
      <c r="BUS1" s="17"/>
      <c r="BUT1" s="17"/>
      <c r="BUU1" s="17"/>
      <c r="BUV1" s="17"/>
      <c r="BUW1" s="17"/>
      <c r="BUX1" s="17"/>
      <c r="BUY1" s="17"/>
      <c r="BUZ1" s="17"/>
      <c r="BVA1" s="17"/>
      <c r="BVB1" s="17"/>
      <c r="BVC1" s="17"/>
      <c r="BVD1" s="17"/>
      <c r="BVE1" s="17"/>
      <c r="BVF1" s="17"/>
      <c r="BVG1" s="17"/>
      <c r="BVH1" s="17"/>
      <c r="BVI1" s="17"/>
      <c r="BVJ1" s="17"/>
      <c r="BVK1" s="17"/>
      <c r="BVL1" s="17"/>
      <c r="BVM1" s="17"/>
      <c r="BVN1" s="17"/>
      <c r="BVO1" s="17"/>
      <c r="BVP1" s="17"/>
      <c r="BVQ1" s="17"/>
      <c r="BVR1" s="17"/>
      <c r="BVS1" s="17"/>
      <c r="BVT1" s="17"/>
      <c r="BVU1" s="17"/>
      <c r="BVV1" s="17"/>
      <c r="BVW1" s="17"/>
      <c r="BVX1" s="17"/>
      <c r="BVY1" s="17"/>
      <c r="BVZ1" s="17"/>
      <c r="BWA1" s="17"/>
      <c r="BWB1" s="17"/>
      <c r="BWC1" s="17"/>
      <c r="BWD1" s="17"/>
      <c r="BWE1" s="17"/>
      <c r="BWF1" s="17"/>
      <c r="BWG1" s="17"/>
      <c r="BWH1" s="17"/>
      <c r="BWI1" s="17"/>
      <c r="BWJ1" s="17"/>
      <c r="BWK1" s="17"/>
      <c r="BWL1" s="17"/>
      <c r="BWM1" s="17"/>
      <c r="BWN1" s="17"/>
      <c r="BWO1" s="17"/>
      <c r="BWP1" s="17"/>
      <c r="BWQ1" s="17"/>
      <c r="BWR1" s="17"/>
      <c r="BWS1" s="17"/>
      <c r="BWT1" s="17"/>
      <c r="BWU1" s="17"/>
      <c r="BWV1" s="17"/>
      <c r="BWW1" s="17"/>
      <c r="BWX1" s="17"/>
      <c r="BWY1" s="17"/>
      <c r="BWZ1" s="17"/>
      <c r="BXA1" s="17"/>
      <c r="BXB1" s="17"/>
      <c r="BXC1" s="17"/>
      <c r="BXD1" s="17"/>
      <c r="BXE1" s="17"/>
      <c r="BXF1" s="17"/>
      <c r="BXG1" s="17"/>
      <c r="BXH1" s="17"/>
      <c r="BXI1" s="17"/>
      <c r="BXJ1" s="17"/>
      <c r="BXK1" s="17"/>
      <c r="BXL1" s="17"/>
      <c r="BXM1" s="17"/>
      <c r="BXN1" s="17"/>
      <c r="BXO1" s="17"/>
      <c r="BXP1" s="17"/>
      <c r="BXQ1" s="17"/>
      <c r="BXR1" s="17"/>
      <c r="BXS1" s="17"/>
      <c r="BXT1" s="17"/>
      <c r="BXU1" s="17"/>
      <c r="BXV1" s="17"/>
      <c r="BXW1" s="17"/>
      <c r="BXX1" s="17"/>
      <c r="BXY1" s="17"/>
      <c r="BXZ1" s="17"/>
      <c r="BYA1" s="17"/>
      <c r="BYB1" s="17"/>
      <c r="BYC1" s="17"/>
      <c r="BYD1" s="17"/>
      <c r="BYE1" s="17"/>
      <c r="BYF1" s="17"/>
      <c r="BYG1" s="17"/>
      <c r="BYH1" s="17"/>
      <c r="BYI1" s="17"/>
      <c r="BYJ1" s="17"/>
      <c r="BYK1" s="17"/>
      <c r="BYL1" s="17"/>
      <c r="BYM1" s="17"/>
      <c r="BYN1" s="17"/>
      <c r="BYO1" s="17"/>
      <c r="BYP1" s="17"/>
      <c r="BYQ1" s="17"/>
      <c r="BYR1" s="17"/>
      <c r="BYS1" s="17"/>
      <c r="BYT1" s="17"/>
      <c r="BYU1" s="17"/>
      <c r="BYV1" s="17"/>
      <c r="BYW1" s="17"/>
      <c r="BYX1" s="17"/>
      <c r="BYY1" s="17"/>
      <c r="BYZ1" s="17"/>
      <c r="BZA1" s="17"/>
      <c r="BZB1" s="17"/>
      <c r="BZC1" s="17"/>
      <c r="BZD1" s="17"/>
      <c r="BZE1" s="17"/>
      <c r="BZF1" s="17"/>
      <c r="BZG1" s="17"/>
      <c r="BZH1" s="17"/>
      <c r="BZI1" s="17"/>
      <c r="BZJ1" s="17"/>
      <c r="BZK1" s="17"/>
      <c r="BZL1" s="17"/>
      <c r="BZM1" s="17"/>
      <c r="BZN1" s="17"/>
      <c r="BZO1" s="17"/>
      <c r="BZP1" s="17"/>
      <c r="BZQ1" s="17"/>
      <c r="BZR1" s="17"/>
      <c r="BZS1" s="17"/>
      <c r="BZT1" s="17"/>
      <c r="BZU1" s="17"/>
      <c r="BZV1" s="17"/>
      <c r="BZW1" s="17"/>
      <c r="BZX1" s="17"/>
      <c r="BZY1" s="17"/>
      <c r="BZZ1" s="17"/>
      <c r="CAA1" s="17"/>
      <c r="CAB1" s="17"/>
      <c r="CAC1" s="17"/>
      <c r="CAD1" s="17"/>
      <c r="CAE1" s="17"/>
      <c r="CAF1" s="17"/>
      <c r="CAG1" s="17"/>
      <c r="CAH1" s="17"/>
      <c r="CAI1" s="17"/>
      <c r="CAJ1" s="17"/>
      <c r="CAK1" s="17"/>
      <c r="CAL1" s="17"/>
      <c r="CAM1" s="17"/>
      <c r="CAN1" s="17"/>
      <c r="CAO1" s="17"/>
      <c r="CAP1" s="17"/>
      <c r="CAQ1" s="17"/>
      <c r="CAR1" s="17"/>
      <c r="CAS1" s="17"/>
      <c r="CAT1" s="17"/>
      <c r="CAU1" s="17"/>
      <c r="CAV1" s="17"/>
      <c r="CAW1" s="17"/>
      <c r="CAX1" s="17"/>
      <c r="CAY1" s="17"/>
      <c r="CAZ1" s="17"/>
      <c r="CBA1" s="17"/>
      <c r="CBB1" s="17"/>
      <c r="CBC1" s="17"/>
      <c r="CBD1" s="17"/>
      <c r="CBE1" s="17"/>
      <c r="CBF1" s="17"/>
      <c r="CBG1" s="17"/>
      <c r="CBH1" s="17"/>
      <c r="CBI1" s="17"/>
      <c r="CBJ1" s="17"/>
      <c r="CBK1" s="17"/>
      <c r="CBL1" s="17"/>
      <c r="CBM1" s="17"/>
      <c r="CBN1" s="17"/>
      <c r="CBO1" s="17"/>
      <c r="CBP1" s="17"/>
      <c r="CBQ1" s="17"/>
      <c r="CBR1" s="17"/>
      <c r="CBS1" s="17"/>
      <c r="CBT1" s="17"/>
      <c r="CBU1" s="17"/>
      <c r="CBV1" s="17"/>
      <c r="CBW1" s="17"/>
      <c r="CBX1" s="17"/>
      <c r="CBY1" s="17"/>
      <c r="CBZ1" s="17"/>
      <c r="CCA1" s="17"/>
      <c r="CCB1" s="17"/>
      <c r="CCC1" s="17"/>
      <c r="CCD1" s="17"/>
      <c r="CCE1" s="17"/>
      <c r="CCF1" s="17"/>
      <c r="CCG1" s="17"/>
      <c r="CCH1" s="17"/>
      <c r="CCI1" s="17"/>
      <c r="CCJ1" s="17"/>
      <c r="CCK1" s="17"/>
      <c r="CCL1" s="17"/>
      <c r="CCM1" s="17"/>
      <c r="CCN1" s="17"/>
      <c r="CCO1" s="17"/>
      <c r="CCP1" s="17"/>
      <c r="CCQ1" s="17"/>
      <c r="CCR1" s="17"/>
      <c r="CCS1" s="17"/>
      <c r="CCT1" s="17"/>
      <c r="CCU1" s="17"/>
      <c r="CCV1" s="17"/>
      <c r="CCW1" s="17"/>
      <c r="CCX1" s="17"/>
      <c r="CCY1" s="17"/>
      <c r="CCZ1" s="17"/>
      <c r="CDA1" s="17"/>
      <c r="CDB1" s="17"/>
      <c r="CDC1" s="17"/>
      <c r="CDD1" s="17"/>
      <c r="CDE1" s="17"/>
      <c r="CDF1" s="17"/>
      <c r="CDG1" s="17"/>
      <c r="CDH1" s="17"/>
      <c r="CDI1" s="17"/>
      <c r="CDJ1" s="17"/>
      <c r="CDK1" s="17"/>
      <c r="CDL1" s="17"/>
      <c r="CDM1" s="17"/>
      <c r="CDN1" s="17"/>
      <c r="CDO1" s="17"/>
      <c r="CDP1" s="17"/>
      <c r="CDQ1" s="17"/>
      <c r="CDR1" s="17"/>
      <c r="CDS1" s="17"/>
      <c r="CDT1" s="17"/>
      <c r="CDU1" s="17"/>
      <c r="CDV1" s="17"/>
      <c r="CDW1" s="17"/>
      <c r="CDX1" s="17"/>
      <c r="CDY1" s="17"/>
      <c r="CDZ1" s="17"/>
      <c r="CEA1" s="17"/>
      <c r="CEB1" s="17"/>
      <c r="CEC1" s="17"/>
      <c r="CED1" s="17"/>
      <c r="CEE1" s="17"/>
      <c r="CEF1" s="17"/>
      <c r="CEG1" s="17"/>
      <c r="CEH1" s="17"/>
      <c r="CEI1" s="17"/>
      <c r="CEJ1" s="17"/>
      <c r="CEK1" s="17"/>
      <c r="CEL1" s="17"/>
      <c r="CEM1" s="17"/>
      <c r="CEN1" s="17"/>
      <c r="CEO1" s="17"/>
      <c r="CEP1" s="17"/>
      <c r="CEQ1" s="17"/>
      <c r="CER1" s="17"/>
      <c r="CES1" s="17"/>
      <c r="CET1" s="17"/>
      <c r="CEU1" s="17"/>
      <c r="CEV1" s="17"/>
      <c r="CEW1" s="17"/>
      <c r="CEX1" s="17"/>
      <c r="CEY1" s="17"/>
      <c r="CEZ1" s="17"/>
      <c r="CFA1" s="17"/>
      <c r="CFB1" s="17"/>
      <c r="CFC1" s="17"/>
      <c r="CFD1" s="17"/>
      <c r="CFE1" s="17"/>
      <c r="CFF1" s="17"/>
      <c r="CFG1" s="17"/>
      <c r="CFH1" s="17"/>
      <c r="CFI1" s="17"/>
      <c r="CFJ1" s="17"/>
      <c r="CFK1" s="17"/>
      <c r="CFL1" s="17"/>
      <c r="CFM1" s="17"/>
      <c r="CFN1" s="17"/>
      <c r="CFO1" s="17"/>
      <c r="CFP1" s="17"/>
      <c r="CFQ1" s="17"/>
      <c r="CFR1" s="17"/>
      <c r="CFS1" s="17"/>
      <c r="CFT1" s="17"/>
      <c r="CFU1" s="17"/>
      <c r="CFV1" s="17"/>
      <c r="CFW1" s="17"/>
      <c r="CFX1" s="17"/>
      <c r="CFY1" s="17"/>
      <c r="CFZ1" s="17"/>
      <c r="CGA1" s="17"/>
      <c r="CGB1" s="17"/>
      <c r="CGC1" s="17"/>
      <c r="CGD1" s="17"/>
      <c r="CGE1" s="17"/>
      <c r="CGF1" s="17"/>
      <c r="CGG1" s="17"/>
      <c r="CGH1" s="17"/>
      <c r="CGI1" s="17"/>
      <c r="CGJ1" s="17"/>
      <c r="CGK1" s="17"/>
      <c r="CGL1" s="17"/>
      <c r="CGM1" s="17"/>
      <c r="CGN1" s="17"/>
      <c r="CGO1" s="17"/>
      <c r="CGP1" s="17"/>
      <c r="CGQ1" s="17"/>
      <c r="CGR1" s="17"/>
      <c r="CGS1" s="17"/>
      <c r="CGT1" s="17"/>
      <c r="CGU1" s="17"/>
      <c r="CGV1" s="17"/>
      <c r="CGW1" s="17"/>
      <c r="CGX1" s="17"/>
      <c r="CGY1" s="17"/>
      <c r="CGZ1" s="17"/>
      <c r="CHA1" s="17"/>
      <c r="CHB1" s="17"/>
      <c r="CHC1" s="17"/>
      <c r="CHD1" s="17"/>
      <c r="CHE1" s="17"/>
      <c r="CHF1" s="17"/>
      <c r="CHG1" s="17"/>
      <c r="CHH1" s="17"/>
      <c r="CHI1" s="17"/>
      <c r="CHJ1" s="17"/>
      <c r="CHK1" s="17"/>
      <c r="CHL1" s="17"/>
      <c r="CHM1" s="17"/>
      <c r="CHN1" s="17"/>
      <c r="CHO1" s="17"/>
      <c r="CHP1" s="17"/>
      <c r="CHQ1" s="17"/>
      <c r="CHR1" s="17"/>
      <c r="CHS1" s="17"/>
      <c r="CHT1" s="17"/>
      <c r="CHU1" s="17"/>
      <c r="CHV1" s="17"/>
      <c r="CHW1" s="17"/>
      <c r="CHX1" s="17"/>
      <c r="CHY1" s="17"/>
      <c r="CHZ1" s="17"/>
      <c r="CIA1" s="17"/>
      <c r="CIB1" s="17"/>
      <c r="CIC1" s="17"/>
      <c r="CID1" s="17"/>
      <c r="CIE1" s="17"/>
      <c r="CIF1" s="17"/>
      <c r="CIG1" s="17"/>
      <c r="CIH1" s="17"/>
      <c r="CII1" s="17"/>
      <c r="CIJ1" s="17"/>
      <c r="CIK1" s="17"/>
      <c r="CIL1" s="17"/>
      <c r="CIM1" s="17"/>
      <c r="CIN1" s="17"/>
      <c r="CIO1" s="17"/>
      <c r="CIP1" s="17"/>
      <c r="CIQ1" s="17"/>
      <c r="CIR1" s="17"/>
      <c r="CIS1" s="17"/>
      <c r="CIT1" s="17"/>
      <c r="CIU1" s="17"/>
      <c r="CIV1" s="17"/>
      <c r="CIW1" s="17"/>
      <c r="CIX1" s="17"/>
      <c r="CIY1" s="17"/>
      <c r="CIZ1" s="17"/>
      <c r="CJA1" s="17"/>
      <c r="CJB1" s="17"/>
      <c r="CJC1" s="17"/>
      <c r="CJD1" s="17"/>
      <c r="CJE1" s="17"/>
      <c r="CJF1" s="17"/>
      <c r="CJG1" s="17"/>
      <c r="CJH1" s="17"/>
      <c r="CJI1" s="17"/>
      <c r="CJJ1" s="17"/>
      <c r="CJK1" s="17"/>
      <c r="CJL1" s="17"/>
      <c r="CJM1" s="17"/>
      <c r="CJN1" s="17"/>
      <c r="CJO1" s="17"/>
      <c r="CJP1" s="17"/>
      <c r="CJQ1" s="17"/>
      <c r="CJR1" s="17"/>
      <c r="CJS1" s="17"/>
      <c r="CJT1" s="17"/>
      <c r="CJU1" s="17"/>
      <c r="CJV1" s="17"/>
      <c r="CJW1" s="17"/>
      <c r="CJX1" s="17"/>
      <c r="CJY1" s="17"/>
      <c r="CJZ1" s="17"/>
      <c r="CKA1" s="17"/>
      <c r="CKB1" s="17"/>
      <c r="CKC1" s="17"/>
      <c r="CKD1" s="17"/>
      <c r="CKE1" s="17"/>
      <c r="CKF1" s="17"/>
      <c r="CKG1" s="17"/>
      <c r="CKH1" s="17"/>
      <c r="CKI1" s="17"/>
      <c r="CKJ1" s="17"/>
      <c r="CKK1" s="17"/>
      <c r="CKL1" s="17"/>
      <c r="CKM1" s="17"/>
      <c r="CKN1" s="17"/>
      <c r="CKO1" s="17"/>
      <c r="CKP1" s="17"/>
      <c r="CKQ1" s="17"/>
      <c r="CKR1" s="17"/>
      <c r="CKS1" s="17"/>
      <c r="CKT1" s="17"/>
      <c r="CKU1" s="17"/>
      <c r="CKV1" s="17"/>
      <c r="CKW1" s="17"/>
      <c r="CKX1" s="17"/>
      <c r="CKY1" s="17"/>
      <c r="CKZ1" s="17"/>
      <c r="CLA1" s="17"/>
      <c r="CLB1" s="17"/>
      <c r="CLC1" s="17"/>
      <c r="CLD1" s="17"/>
      <c r="CLE1" s="17"/>
      <c r="CLF1" s="17"/>
      <c r="CLG1" s="17"/>
      <c r="CLH1" s="17"/>
      <c r="CLI1" s="17"/>
      <c r="CLJ1" s="17"/>
      <c r="CLK1" s="17"/>
      <c r="CLL1" s="17"/>
      <c r="CLM1" s="17"/>
      <c r="CLN1" s="17"/>
      <c r="CLO1" s="17"/>
      <c r="CLP1" s="17"/>
      <c r="CLQ1" s="17"/>
      <c r="CLR1" s="17"/>
      <c r="CLS1" s="17"/>
      <c r="CLT1" s="17"/>
      <c r="CLU1" s="17"/>
      <c r="CLV1" s="17"/>
      <c r="CLW1" s="17"/>
      <c r="CLX1" s="17"/>
      <c r="CLY1" s="17"/>
      <c r="CLZ1" s="17"/>
      <c r="CMA1" s="17"/>
      <c r="CMB1" s="17"/>
      <c r="CMC1" s="17"/>
      <c r="CMD1" s="17"/>
      <c r="CME1" s="17"/>
      <c r="CMF1" s="17"/>
      <c r="CMG1" s="17"/>
      <c r="CMH1" s="17"/>
      <c r="CMI1" s="17"/>
      <c r="CMJ1" s="17"/>
      <c r="CMK1" s="17"/>
      <c r="CML1" s="17"/>
      <c r="CMM1" s="17"/>
      <c r="CMN1" s="17"/>
      <c r="CMO1" s="17"/>
      <c r="CMP1" s="17"/>
      <c r="CMQ1" s="17"/>
      <c r="CMR1" s="17"/>
      <c r="CMS1" s="17"/>
      <c r="CMT1" s="17"/>
      <c r="CMU1" s="17"/>
      <c r="CMV1" s="17"/>
      <c r="CMW1" s="17"/>
      <c r="CMX1" s="17"/>
      <c r="CMY1" s="17"/>
      <c r="CMZ1" s="17"/>
      <c r="CNA1" s="17"/>
      <c r="CNB1" s="17"/>
      <c r="CNC1" s="17"/>
      <c r="CND1" s="17"/>
      <c r="CNE1" s="17"/>
      <c r="CNF1" s="17"/>
      <c r="CNG1" s="17"/>
      <c r="CNH1" s="17"/>
      <c r="CNI1" s="17"/>
      <c r="CNJ1" s="17"/>
      <c r="CNK1" s="17"/>
      <c r="CNL1" s="17"/>
      <c r="CNM1" s="17"/>
      <c r="CNN1" s="17"/>
      <c r="CNO1" s="17"/>
      <c r="CNP1" s="17"/>
      <c r="CNQ1" s="17"/>
      <c r="CNR1" s="17"/>
      <c r="CNS1" s="17"/>
      <c r="CNT1" s="17"/>
      <c r="CNU1" s="17"/>
      <c r="CNV1" s="17"/>
      <c r="CNW1" s="17"/>
      <c r="CNX1" s="17"/>
      <c r="CNY1" s="17"/>
      <c r="CNZ1" s="17"/>
      <c r="COA1" s="17"/>
      <c r="COB1" s="17"/>
      <c r="COC1" s="17"/>
      <c r="COD1" s="17"/>
      <c r="COE1" s="17"/>
      <c r="COF1" s="17"/>
      <c r="COG1" s="17"/>
      <c r="COH1" s="17"/>
      <c r="COI1" s="17"/>
      <c r="COJ1" s="17"/>
      <c r="COK1" s="17"/>
      <c r="COL1" s="17"/>
      <c r="COM1" s="17"/>
      <c r="CON1" s="17"/>
      <c r="COO1" s="17"/>
      <c r="COP1" s="17"/>
      <c r="COQ1" s="17"/>
      <c r="COR1" s="17"/>
      <c r="COS1" s="17"/>
      <c r="COT1" s="17"/>
      <c r="COU1" s="17"/>
      <c r="COV1" s="17"/>
      <c r="COW1" s="17"/>
      <c r="COX1" s="17"/>
      <c r="COY1" s="17"/>
      <c r="COZ1" s="17"/>
      <c r="CPA1" s="17"/>
      <c r="CPB1" s="17"/>
      <c r="CPC1" s="17"/>
      <c r="CPD1" s="17"/>
      <c r="CPE1" s="17"/>
      <c r="CPF1" s="17"/>
      <c r="CPG1" s="17"/>
      <c r="CPH1" s="17"/>
      <c r="CPI1" s="17"/>
      <c r="CPJ1" s="17"/>
      <c r="CPK1" s="17"/>
      <c r="CPL1" s="17"/>
      <c r="CPM1" s="17"/>
      <c r="CPN1" s="17"/>
      <c r="CPO1" s="17"/>
      <c r="CPP1" s="17"/>
      <c r="CPQ1" s="17"/>
      <c r="CPR1" s="17"/>
      <c r="CPS1" s="17"/>
      <c r="CPT1" s="17"/>
      <c r="CPU1" s="17"/>
      <c r="CPV1" s="17"/>
      <c r="CPW1" s="17"/>
      <c r="CPX1" s="17"/>
      <c r="CPY1" s="17"/>
      <c r="CPZ1" s="17"/>
      <c r="CQA1" s="17"/>
      <c r="CQB1" s="17"/>
      <c r="CQC1" s="17"/>
      <c r="CQD1" s="17"/>
      <c r="CQE1" s="17"/>
      <c r="CQF1" s="17"/>
      <c r="CQG1" s="17"/>
      <c r="CQH1" s="17"/>
      <c r="CQI1" s="17"/>
      <c r="CQJ1" s="17"/>
      <c r="CQK1" s="17"/>
      <c r="CQL1" s="17"/>
      <c r="CQM1" s="17"/>
      <c r="CQN1" s="17"/>
      <c r="CQO1" s="17"/>
      <c r="CQP1" s="17"/>
      <c r="CQQ1" s="17"/>
      <c r="CQR1" s="17"/>
      <c r="CQS1" s="17"/>
      <c r="CQT1" s="17"/>
      <c r="CQU1" s="17"/>
      <c r="CQV1" s="17"/>
      <c r="CQW1" s="17"/>
      <c r="CQX1" s="17"/>
      <c r="CQY1" s="17"/>
      <c r="CQZ1" s="17"/>
      <c r="CRA1" s="17"/>
      <c r="CRB1" s="17"/>
      <c r="CRC1" s="17"/>
      <c r="CRD1" s="17"/>
      <c r="CRE1" s="17"/>
      <c r="CRF1" s="17"/>
      <c r="CRG1" s="17"/>
      <c r="CRH1" s="17"/>
      <c r="CRI1" s="17"/>
      <c r="CRJ1" s="17"/>
      <c r="CRK1" s="17"/>
      <c r="CRL1" s="17"/>
      <c r="CRM1" s="17"/>
      <c r="CRN1" s="17"/>
      <c r="CRO1" s="17"/>
      <c r="CRP1" s="17"/>
      <c r="CRQ1" s="17"/>
      <c r="CRR1" s="17"/>
      <c r="CRS1" s="17"/>
      <c r="CRT1" s="17"/>
      <c r="CRU1" s="17"/>
      <c r="CRV1" s="17"/>
      <c r="CRW1" s="17"/>
      <c r="CRX1" s="17"/>
      <c r="CRY1" s="17"/>
      <c r="CRZ1" s="17"/>
      <c r="CSA1" s="17"/>
      <c r="CSB1" s="17"/>
      <c r="CSC1" s="17"/>
      <c r="CSD1" s="17"/>
      <c r="CSE1" s="17"/>
      <c r="CSF1" s="17"/>
      <c r="CSG1" s="17"/>
      <c r="CSH1" s="17"/>
      <c r="CSI1" s="17"/>
      <c r="CSJ1" s="17"/>
      <c r="CSK1" s="17"/>
      <c r="CSL1" s="17"/>
      <c r="CSM1" s="17"/>
      <c r="CSN1" s="17"/>
      <c r="CSO1" s="17"/>
      <c r="CSP1" s="17"/>
      <c r="CSQ1" s="17"/>
      <c r="CSR1" s="17"/>
      <c r="CSS1" s="17"/>
      <c r="CST1" s="17"/>
      <c r="CSU1" s="17"/>
      <c r="CSV1" s="17"/>
      <c r="CSW1" s="17"/>
      <c r="CSX1" s="17"/>
      <c r="CSY1" s="17"/>
      <c r="CSZ1" s="17"/>
      <c r="CTA1" s="17"/>
      <c r="CTB1" s="17"/>
      <c r="CTC1" s="17"/>
      <c r="CTD1" s="17"/>
      <c r="CTE1" s="17"/>
      <c r="CTF1" s="17"/>
      <c r="CTG1" s="17"/>
      <c r="CTH1" s="17"/>
      <c r="CTI1" s="17"/>
      <c r="CTJ1" s="17"/>
      <c r="CTK1" s="17"/>
      <c r="CTL1" s="17"/>
      <c r="CTM1" s="17"/>
      <c r="CTN1" s="17"/>
      <c r="CTO1" s="17"/>
      <c r="CTP1" s="17"/>
      <c r="CTQ1" s="17"/>
      <c r="CTR1" s="17"/>
      <c r="CTS1" s="17"/>
      <c r="CTT1" s="17"/>
      <c r="CTU1" s="17"/>
      <c r="CTV1" s="17"/>
      <c r="CTW1" s="17"/>
      <c r="CTX1" s="17"/>
      <c r="CTY1" s="17"/>
      <c r="CTZ1" s="17"/>
      <c r="CUA1" s="17"/>
      <c r="CUB1" s="17"/>
      <c r="CUC1" s="17"/>
      <c r="CUD1" s="17"/>
      <c r="CUE1" s="17"/>
      <c r="CUF1" s="17"/>
      <c r="CUG1" s="17"/>
      <c r="CUH1" s="17"/>
      <c r="CUI1" s="17"/>
      <c r="CUJ1" s="17"/>
      <c r="CUK1" s="17"/>
      <c r="CUL1" s="17"/>
      <c r="CUM1" s="17"/>
      <c r="CUN1" s="17"/>
      <c r="CUO1" s="17"/>
      <c r="CUP1" s="17"/>
      <c r="CUQ1" s="17"/>
      <c r="CUR1" s="17"/>
      <c r="CUS1" s="17"/>
      <c r="CUT1" s="17"/>
      <c r="CUU1" s="17"/>
      <c r="CUV1" s="17"/>
      <c r="CUW1" s="17"/>
      <c r="CUX1" s="17"/>
      <c r="CUY1" s="17"/>
      <c r="CUZ1" s="17"/>
      <c r="CVA1" s="17"/>
      <c r="CVB1" s="17"/>
      <c r="CVC1" s="17"/>
      <c r="CVD1" s="17"/>
      <c r="CVE1" s="17"/>
      <c r="CVF1" s="17"/>
      <c r="CVG1" s="17"/>
      <c r="CVH1" s="17"/>
      <c r="CVI1" s="17"/>
      <c r="CVJ1" s="17"/>
      <c r="CVK1" s="17"/>
      <c r="CVL1" s="17"/>
      <c r="CVM1" s="17"/>
      <c r="CVN1" s="17"/>
      <c r="CVO1" s="17"/>
      <c r="CVP1" s="17"/>
      <c r="CVQ1" s="17"/>
      <c r="CVR1" s="17"/>
      <c r="CVS1" s="17"/>
      <c r="CVT1" s="17"/>
      <c r="CVU1" s="17"/>
      <c r="CVV1" s="17"/>
      <c r="CVW1" s="17"/>
      <c r="CVX1" s="17"/>
      <c r="CVY1" s="17"/>
      <c r="CVZ1" s="17"/>
      <c r="CWA1" s="17"/>
      <c r="CWB1" s="17"/>
      <c r="CWC1" s="17"/>
      <c r="CWD1" s="17"/>
      <c r="CWE1" s="17"/>
      <c r="CWF1" s="17"/>
      <c r="CWG1" s="17"/>
      <c r="CWH1" s="17"/>
      <c r="CWI1" s="17"/>
      <c r="CWJ1" s="17"/>
      <c r="CWK1" s="17"/>
      <c r="CWL1" s="17"/>
      <c r="CWM1" s="17"/>
      <c r="CWN1" s="17"/>
      <c r="CWO1" s="17"/>
      <c r="CWP1" s="17"/>
      <c r="CWQ1" s="17"/>
      <c r="CWR1" s="17"/>
      <c r="CWS1" s="17"/>
      <c r="CWT1" s="17"/>
      <c r="CWU1" s="17"/>
      <c r="CWV1" s="17"/>
      <c r="CWW1" s="17"/>
      <c r="CWX1" s="17"/>
      <c r="CWY1" s="17"/>
      <c r="CWZ1" s="17"/>
      <c r="CXA1" s="17"/>
      <c r="CXB1" s="17"/>
      <c r="CXC1" s="17"/>
      <c r="CXD1" s="17"/>
      <c r="CXE1" s="17"/>
      <c r="CXF1" s="17"/>
      <c r="CXG1" s="17"/>
      <c r="CXH1" s="17"/>
      <c r="CXI1" s="17"/>
      <c r="CXJ1" s="17"/>
      <c r="CXK1" s="17"/>
      <c r="CXL1" s="17"/>
      <c r="CXM1" s="17"/>
      <c r="CXN1" s="17"/>
      <c r="CXO1" s="17"/>
      <c r="CXP1" s="17"/>
      <c r="CXQ1" s="17"/>
      <c r="CXR1" s="17"/>
      <c r="CXS1" s="17"/>
      <c r="CXT1" s="17"/>
      <c r="CXU1" s="17"/>
      <c r="CXV1" s="17"/>
      <c r="CXW1" s="17"/>
      <c r="CXX1" s="17"/>
      <c r="CXY1" s="17"/>
      <c r="CXZ1" s="17"/>
      <c r="CYA1" s="17"/>
      <c r="CYB1" s="17"/>
      <c r="CYC1" s="17"/>
      <c r="CYD1" s="17"/>
      <c r="CYE1" s="17"/>
      <c r="CYF1" s="17"/>
      <c r="CYG1" s="17"/>
      <c r="CYH1" s="17"/>
      <c r="CYI1" s="17"/>
      <c r="CYJ1" s="17"/>
      <c r="CYK1" s="17"/>
      <c r="CYL1" s="17"/>
      <c r="CYM1" s="17"/>
      <c r="CYN1" s="17"/>
      <c r="CYO1" s="17"/>
      <c r="CYP1" s="17"/>
      <c r="CYQ1" s="17"/>
      <c r="CYR1" s="17"/>
      <c r="CYS1" s="17"/>
      <c r="CYT1" s="17"/>
      <c r="CYU1" s="17"/>
      <c r="CYV1" s="17"/>
      <c r="CYW1" s="17"/>
      <c r="CYX1" s="17"/>
      <c r="CYY1" s="17"/>
      <c r="CYZ1" s="17"/>
      <c r="CZA1" s="17"/>
      <c r="CZB1" s="17"/>
      <c r="CZC1" s="17"/>
      <c r="CZD1" s="17"/>
      <c r="CZE1" s="17"/>
      <c r="CZF1" s="17"/>
      <c r="CZG1" s="17"/>
      <c r="CZH1" s="17"/>
      <c r="CZI1" s="17"/>
      <c r="CZJ1" s="17"/>
      <c r="CZK1" s="17"/>
      <c r="CZL1" s="17"/>
      <c r="CZM1" s="17"/>
      <c r="CZN1" s="17"/>
      <c r="CZO1" s="17"/>
      <c r="CZP1" s="17"/>
      <c r="CZQ1" s="17"/>
      <c r="CZR1" s="17"/>
      <c r="CZS1" s="17"/>
      <c r="CZT1" s="17"/>
      <c r="CZU1" s="17"/>
      <c r="CZV1" s="17"/>
      <c r="CZW1" s="17"/>
      <c r="CZX1" s="17"/>
      <c r="CZY1" s="17"/>
      <c r="CZZ1" s="17"/>
      <c r="DAA1" s="17"/>
      <c r="DAB1" s="17"/>
      <c r="DAC1" s="17"/>
      <c r="DAD1" s="17"/>
      <c r="DAE1" s="17"/>
      <c r="DAF1" s="17"/>
      <c r="DAG1" s="17"/>
      <c r="DAH1" s="17"/>
      <c r="DAI1" s="17"/>
      <c r="DAJ1" s="17"/>
      <c r="DAK1" s="17"/>
      <c r="DAL1" s="17"/>
      <c r="DAM1" s="17"/>
      <c r="DAN1" s="17"/>
      <c r="DAO1" s="17"/>
      <c r="DAP1" s="17"/>
      <c r="DAQ1" s="17"/>
      <c r="DAR1" s="17"/>
      <c r="DAS1" s="17"/>
      <c r="DAT1" s="17"/>
      <c r="DAU1" s="17"/>
      <c r="DAV1" s="17"/>
      <c r="DAW1" s="17"/>
      <c r="DAX1" s="17"/>
      <c r="DAY1" s="17"/>
      <c r="DAZ1" s="17"/>
      <c r="DBA1" s="17"/>
      <c r="DBB1" s="17"/>
      <c r="DBC1" s="17"/>
      <c r="DBD1" s="17"/>
      <c r="DBE1" s="17"/>
      <c r="DBF1" s="17"/>
      <c r="DBG1" s="17"/>
      <c r="DBH1" s="17"/>
      <c r="DBI1" s="17"/>
      <c r="DBJ1" s="17"/>
      <c r="DBK1" s="17"/>
      <c r="DBL1" s="17"/>
      <c r="DBM1" s="17"/>
      <c r="DBN1" s="17"/>
      <c r="DBO1" s="17"/>
      <c r="DBP1" s="17"/>
      <c r="DBQ1" s="17"/>
      <c r="DBR1" s="17"/>
      <c r="DBS1" s="17"/>
      <c r="DBT1" s="17"/>
      <c r="DBU1" s="17"/>
      <c r="DBV1" s="17"/>
      <c r="DBW1" s="17"/>
      <c r="DBX1" s="17"/>
      <c r="DBY1" s="17"/>
      <c r="DBZ1" s="17"/>
      <c r="DCA1" s="17"/>
      <c r="DCB1" s="17"/>
      <c r="DCC1" s="17"/>
      <c r="DCD1" s="17"/>
      <c r="DCE1" s="17"/>
      <c r="DCF1" s="17"/>
      <c r="DCG1" s="17"/>
      <c r="DCH1" s="17"/>
      <c r="DCI1" s="17"/>
      <c r="DCJ1" s="17"/>
      <c r="DCK1" s="17"/>
      <c r="DCL1" s="17"/>
      <c r="DCM1" s="17"/>
      <c r="DCN1" s="17"/>
      <c r="DCO1" s="17"/>
      <c r="DCP1" s="17"/>
      <c r="DCQ1" s="17"/>
      <c r="DCR1" s="17"/>
      <c r="DCS1" s="17"/>
      <c r="DCT1" s="17"/>
      <c r="DCU1" s="17"/>
      <c r="DCV1" s="17"/>
      <c r="DCW1" s="17"/>
      <c r="DCX1" s="17"/>
      <c r="DCY1" s="17"/>
      <c r="DCZ1" s="17"/>
      <c r="DDA1" s="17"/>
      <c r="DDB1" s="17"/>
      <c r="DDC1" s="17"/>
      <c r="DDD1" s="17"/>
      <c r="DDE1" s="17"/>
      <c r="DDF1" s="17"/>
      <c r="DDG1" s="17"/>
      <c r="DDH1" s="17"/>
      <c r="DDI1" s="17"/>
      <c r="DDJ1" s="17"/>
      <c r="DDK1" s="17"/>
      <c r="DDL1" s="17"/>
      <c r="DDM1" s="17"/>
      <c r="DDN1" s="17"/>
      <c r="DDO1" s="17"/>
      <c r="DDP1" s="17"/>
      <c r="DDQ1" s="17"/>
      <c r="DDR1" s="17"/>
      <c r="DDS1" s="17"/>
      <c r="DDT1" s="17"/>
      <c r="DDU1" s="17"/>
      <c r="DDV1" s="17"/>
      <c r="DDW1" s="17"/>
      <c r="DDX1" s="17"/>
      <c r="DDY1" s="17"/>
      <c r="DDZ1" s="17"/>
      <c r="DEA1" s="17"/>
      <c r="DEB1" s="17"/>
      <c r="DEC1" s="17"/>
      <c r="DED1" s="17"/>
      <c r="DEE1" s="17"/>
      <c r="DEF1" s="17"/>
      <c r="DEG1" s="17"/>
      <c r="DEH1" s="17"/>
      <c r="DEI1" s="17"/>
      <c r="DEJ1" s="17"/>
      <c r="DEK1" s="17"/>
      <c r="DEL1" s="17"/>
      <c r="DEM1" s="17"/>
      <c r="DEN1" s="17"/>
      <c r="DEO1" s="17"/>
      <c r="DEP1" s="17"/>
      <c r="DEQ1" s="17"/>
      <c r="DER1" s="17"/>
      <c r="DES1" s="17"/>
      <c r="DET1" s="17"/>
      <c r="DEU1" s="17"/>
      <c r="DEV1" s="17"/>
      <c r="DEW1" s="17"/>
      <c r="DEX1" s="17"/>
      <c r="DEY1" s="17"/>
      <c r="DEZ1" s="17"/>
      <c r="DFA1" s="17"/>
      <c r="DFB1" s="17"/>
      <c r="DFC1" s="17"/>
      <c r="DFD1" s="17"/>
      <c r="DFE1" s="17"/>
      <c r="DFF1" s="17"/>
      <c r="DFG1" s="17"/>
      <c r="DFH1" s="17"/>
      <c r="DFI1" s="17"/>
      <c r="DFJ1" s="17"/>
      <c r="DFK1" s="17"/>
      <c r="DFL1" s="17"/>
      <c r="DFM1" s="17"/>
      <c r="DFN1" s="17"/>
      <c r="DFO1" s="17"/>
      <c r="DFP1" s="17"/>
      <c r="DFQ1" s="17"/>
      <c r="DFR1" s="17"/>
      <c r="DFS1" s="17"/>
      <c r="DFT1" s="17"/>
      <c r="DFU1" s="17"/>
      <c r="DFV1" s="17"/>
      <c r="DFW1" s="17"/>
      <c r="DFX1" s="17"/>
      <c r="DFY1" s="17"/>
      <c r="DFZ1" s="17"/>
      <c r="DGA1" s="17"/>
      <c r="DGB1" s="17"/>
      <c r="DGC1" s="17"/>
      <c r="DGD1" s="17"/>
      <c r="DGE1" s="17"/>
      <c r="DGF1" s="17"/>
      <c r="DGG1" s="17"/>
      <c r="DGH1" s="17"/>
      <c r="DGI1" s="17"/>
      <c r="DGJ1" s="17"/>
      <c r="DGK1" s="17"/>
      <c r="DGL1" s="17"/>
      <c r="DGM1" s="17"/>
      <c r="DGN1" s="17"/>
      <c r="DGO1" s="17"/>
      <c r="DGP1" s="17"/>
      <c r="DGQ1" s="17"/>
      <c r="DGR1" s="17"/>
      <c r="DGS1" s="17"/>
      <c r="DGT1" s="17"/>
      <c r="DGU1" s="17"/>
      <c r="DGV1" s="17"/>
      <c r="DGW1" s="17"/>
      <c r="DGX1" s="17"/>
      <c r="DGY1" s="17"/>
      <c r="DGZ1" s="17"/>
      <c r="DHA1" s="17"/>
      <c r="DHB1" s="17"/>
      <c r="DHC1" s="17"/>
      <c r="DHD1" s="17"/>
      <c r="DHE1" s="17"/>
      <c r="DHF1" s="17"/>
      <c r="DHG1" s="17"/>
      <c r="DHH1" s="17"/>
      <c r="DHI1" s="17"/>
      <c r="DHJ1" s="17"/>
      <c r="DHK1" s="17"/>
      <c r="DHL1" s="17"/>
      <c r="DHM1" s="17"/>
      <c r="DHN1" s="17"/>
      <c r="DHO1" s="17"/>
      <c r="DHP1" s="17"/>
      <c r="DHQ1" s="17"/>
      <c r="DHR1" s="17"/>
      <c r="DHS1" s="17"/>
      <c r="DHT1" s="17"/>
      <c r="DHU1" s="17"/>
      <c r="DHV1" s="17"/>
      <c r="DHW1" s="17"/>
      <c r="DHX1" s="17"/>
      <c r="DHY1" s="17"/>
      <c r="DHZ1" s="17"/>
      <c r="DIA1" s="17"/>
      <c r="DIB1" s="17"/>
      <c r="DIC1" s="17"/>
      <c r="DID1" s="17"/>
      <c r="DIE1" s="17"/>
      <c r="DIF1" s="17"/>
      <c r="DIG1" s="17"/>
      <c r="DIH1" s="17"/>
      <c r="DII1" s="17"/>
      <c r="DIJ1" s="17"/>
      <c r="DIK1" s="17"/>
      <c r="DIL1" s="17"/>
      <c r="DIM1" s="17"/>
      <c r="DIN1" s="17"/>
      <c r="DIO1" s="17"/>
      <c r="DIP1" s="17"/>
      <c r="DIQ1" s="17"/>
      <c r="DIR1" s="17"/>
      <c r="DIS1" s="17"/>
      <c r="DIT1" s="17"/>
      <c r="DIU1" s="17"/>
      <c r="DIV1" s="17"/>
      <c r="DIW1" s="17"/>
      <c r="DIX1" s="17"/>
      <c r="DIY1" s="17"/>
      <c r="DIZ1" s="17"/>
      <c r="DJA1" s="17"/>
      <c r="DJB1" s="17"/>
      <c r="DJC1" s="17"/>
      <c r="DJD1" s="17"/>
      <c r="DJE1" s="17"/>
      <c r="DJF1" s="17"/>
      <c r="DJG1" s="17"/>
      <c r="DJH1" s="17"/>
      <c r="DJI1" s="17"/>
      <c r="DJJ1" s="17"/>
      <c r="DJK1" s="17"/>
      <c r="DJL1" s="17"/>
      <c r="DJM1" s="17"/>
      <c r="DJN1" s="17"/>
      <c r="DJO1" s="17"/>
      <c r="DJP1" s="17"/>
      <c r="DJQ1" s="17"/>
      <c r="DJR1" s="17"/>
      <c r="DJS1" s="17"/>
      <c r="DJT1" s="17"/>
      <c r="DJU1" s="17"/>
      <c r="DJV1" s="17"/>
      <c r="DJW1" s="17"/>
      <c r="DJX1" s="17"/>
      <c r="DJY1" s="17"/>
      <c r="DJZ1" s="17"/>
      <c r="DKA1" s="17"/>
      <c r="DKB1" s="17"/>
      <c r="DKC1" s="17"/>
      <c r="DKD1" s="17"/>
      <c r="DKE1" s="17"/>
      <c r="DKF1" s="17"/>
      <c r="DKG1" s="17"/>
      <c r="DKH1" s="17"/>
      <c r="DKI1" s="17"/>
      <c r="DKJ1" s="17"/>
      <c r="DKK1" s="17"/>
      <c r="DKL1" s="17"/>
      <c r="DKM1" s="17"/>
      <c r="DKN1" s="17"/>
      <c r="DKO1" s="17"/>
      <c r="DKP1" s="17"/>
      <c r="DKQ1" s="17"/>
      <c r="DKR1" s="17"/>
      <c r="DKS1" s="17"/>
      <c r="DKT1" s="17"/>
      <c r="DKU1" s="17"/>
      <c r="DKV1" s="17"/>
      <c r="DKW1" s="17"/>
      <c r="DKX1" s="17"/>
      <c r="DKY1" s="17"/>
      <c r="DKZ1" s="17"/>
      <c r="DLA1" s="17"/>
      <c r="DLB1" s="17"/>
      <c r="DLC1" s="17"/>
      <c r="DLD1" s="17"/>
      <c r="DLE1" s="17"/>
      <c r="DLF1" s="17"/>
      <c r="DLG1" s="17"/>
      <c r="DLH1" s="17"/>
      <c r="DLI1" s="17"/>
      <c r="DLJ1" s="17"/>
      <c r="DLK1" s="17"/>
      <c r="DLL1" s="17"/>
      <c r="DLM1" s="17"/>
      <c r="DLN1" s="17"/>
      <c r="DLO1" s="17"/>
      <c r="DLP1" s="17"/>
      <c r="DLQ1" s="17"/>
      <c r="DLR1" s="17"/>
      <c r="DLS1" s="17"/>
      <c r="DLT1" s="17"/>
      <c r="DLU1" s="17"/>
      <c r="DLV1" s="17"/>
      <c r="DLW1" s="17"/>
      <c r="DLX1" s="17"/>
      <c r="DLY1" s="17"/>
      <c r="DLZ1" s="17"/>
      <c r="DMA1" s="17"/>
      <c r="DMB1" s="17"/>
      <c r="DMC1" s="17"/>
      <c r="DMD1" s="17"/>
      <c r="DME1" s="17"/>
      <c r="DMF1" s="17"/>
      <c r="DMG1" s="17"/>
      <c r="DMH1" s="17"/>
      <c r="DMI1" s="17"/>
      <c r="DMJ1" s="17"/>
      <c r="DMK1" s="17"/>
      <c r="DML1" s="17"/>
      <c r="DMM1" s="17"/>
      <c r="DMN1" s="17"/>
      <c r="DMO1" s="17"/>
      <c r="DMP1" s="17"/>
      <c r="DMQ1" s="17"/>
      <c r="DMR1" s="17"/>
      <c r="DMS1" s="17"/>
      <c r="DMT1" s="17"/>
      <c r="DMU1" s="17"/>
      <c r="DMV1" s="17"/>
      <c r="DMW1" s="17"/>
      <c r="DMX1" s="17"/>
      <c r="DMY1" s="17"/>
      <c r="DMZ1" s="17"/>
      <c r="DNA1" s="17"/>
      <c r="DNB1" s="17"/>
      <c r="DNC1" s="17"/>
      <c r="DND1" s="17"/>
      <c r="DNE1" s="17"/>
      <c r="DNF1" s="17"/>
      <c r="DNG1" s="17"/>
      <c r="DNH1" s="17"/>
      <c r="DNI1" s="17"/>
      <c r="DNJ1" s="17"/>
      <c r="DNK1" s="17"/>
      <c r="DNL1" s="17"/>
      <c r="DNM1" s="17"/>
      <c r="DNN1" s="17"/>
      <c r="DNO1" s="17"/>
      <c r="DNP1" s="17"/>
      <c r="DNQ1" s="17"/>
      <c r="DNR1" s="17"/>
      <c r="DNS1" s="17"/>
      <c r="DNT1" s="17"/>
      <c r="DNU1" s="17"/>
      <c r="DNV1" s="17"/>
      <c r="DNW1" s="17"/>
      <c r="DNX1" s="17"/>
      <c r="DNY1" s="17"/>
      <c r="DNZ1" s="17"/>
      <c r="DOA1" s="17"/>
      <c r="DOB1" s="17"/>
      <c r="DOC1" s="17"/>
      <c r="DOD1" s="17"/>
      <c r="DOE1" s="17"/>
      <c r="DOF1" s="17"/>
      <c r="DOG1" s="17"/>
      <c r="DOH1" s="17"/>
      <c r="DOI1" s="17"/>
      <c r="DOJ1" s="17"/>
      <c r="DOK1" s="17"/>
      <c r="DOL1" s="17"/>
      <c r="DOM1" s="17"/>
      <c r="DON1" s="17"/>
      <c r="DOO1" s="17"/>
      <c r="DOP1" s="17"/>
      <c r="DOQ1" s="17"/>
      <c r="DOR1" s="17"/>
      <c r="DOS1" s="17"/>
      <c r="DOT1" s="17"/>
      <c r="DOU1" s="17"/>
      <c r="DOV1" s="17"/>
      <c r="DOW1" s="17"/>
      <c r="DOX1" s="17"/>
      <c r="DOY1" s="17"/>
      <c r="DOZ1" s="17"/>
      <c r="DPA1" s="17"/>
      <c r="DPB1" s="17"/>
      <c r="DPC1" s="17"/>
      <c r="DPD1" s="17"/>
      <c r="DPE1" s="17"/>
      <c r="DPF1" s="17"/>
      <c r="DPG1" s="17"/>
      <c r="DPH1" s="17"/>
      <c r="DPI1" s="17"/>
      <c r="DPJ1" s="17"/>
      <c r="DPK1" s="17"/>
      <c r="DPL1" s="17"/>
      <c r="DPM1" s="17"/>
      <c r="DPN1" s="17"/>
      <c r="DPO1" s="17"/>
      <c r="DPP1" s="17"/>
      <c r="DPQ1" s="17"/>
      <c r="DPR1" s="17"/>
      <c r="DPS1" s="17"/>
      <c r="DPT1" s="17"/>
      <c r="DPU1" s="17"/>
      <c r="DPV1" s="17"/>
      <c r="DPW1" s="17"/>
      <c r="DPX1" s="17"/>
      <c r="DPY1" s="17"/>
      <c r="DPZ1" s="17"/>
      <c r="DQA1" s="17"/>
      <c r="DQB1" s="17"/>
      <c r="DQC1" s="17"/>
      <c r="DQD1" s="17"/>
      <c r="DQE1" s="17"/>
      <c r="DQF1" s="17"/>
      <c r="DQG1" s="17"/>
      <c r="DQH1" s="17"/>
      <c r="DQI1" s="17"/>
      <c r="DQJ1" s="17"/>
      <c r="DQK1" s="17"/>
      <c r="DQL1" s="17"/>
      <c r="DQM1" s="17"/>
      <c r="DQN1" s="17"/>
      <c r="DQO1" s="17"/>
      <c r="DQP1" s="17"/>
      <c r="DQQ1" s="17"/>
      <c r="DQR1" s="17"/>
      <c r="DQS1" s="17"/>
      <c r="DQT1" s="17"/>
      <c r="DQU1" s="17"/>
      <c r="DQV1" s="17"/>
      <c r="DQW1" s="17"/>
      <c r="DQX1" s="17"/>
      <c r="DQY1" s="17"/>
      <c r="DQZ1" s="17"/>
      <c r="DRA1" s="17"/>
      <c r="DRB1" s="17"/>
      <c r="DRC1" s="17"/>
      <c r="DRD1" s="17"/>
      <c r="DRE1" s="17"/>
      <c r="DRF1" s="17"/>
      <c r="DRG1" s="17"/>
      <c r="DRH1" s="17"/>
      <c r="DRI1" s="17"/>
      <c r="DRJ1" s="17"/>
      <c r="DRK1" s="17"/>
      <c r="DRL1" s="17"/>
      <c r="DRM1" s="17"/>
      <c r="DRN1" s="17"/>
      <c r="DRO1" s="17"/>
      <c r="DRP1" s="17"/>
      <c r="DRQ1" s="17"/>
      <c r="DRR1" s="17"/>
      <c r="DRS1" s="17"/>
      <c r="DRT1" s="17"/>
      <c r="DRU1" s="17"/>
      <c r="DRV1" s="17"/>
      <c r="DRW1" s="17"/>
      <c r="DRX1" s="17"/>
      <c r="DRY1" s="17"/>
      <c r="DRZ1" s="17"/>
      <c r="DSA1" s="17"/>
      <c r="DSB1" s="17"/>
      <c r="DSC1" s="17"/>
      <c r="DSD1" s="17"/>
      <c r="DSE1" s="17"/>
      <c r="DSF1" s="17"/>
      <c r="DSG1" s="17"/>
      <c r="DSH1" s="17"/>
      <c r="DSI1" s="17"/>
      <c r="DSJ1" s="17"/>
      <c r="DSK1" s="17"/>
      <c r="DSL1" s="17"/>
      <c r="DSM1" s="17"/>
      <c r="DSN1" s="17"/>
      <c r="DSO1" s="17"/>
      <c r="DSP1" s="17"/>
      <c r="DSQ1" s="17"/>
      <c r="DSR1" s="17"/>
      <c r="DSS1" s="17"/>
      <c r="DST1" s="17"/>
      <c r="DSU1" s="17"/>
      <c r="DSV1" s="17"/>
      <c r="DSW1" s="17"/>
      <c r="DSX1" s="17"/>
      <c r="DSY1" s="17"/>
      <c r="DSZ1" s="17"/>
      <c r="DTA1" s="17"/>
      <c r="DTB1" s="17"/>
      <c r="DTC1" s="17"/>
      <c r="DTD1" s="17"/>
      <c r="DTE1" s="17"/>
      <c r="DTF1" s="17"/>
      <c r="DTG1" s="17"/>
      <c r="DTH1" s="17"/>
      <c r="DTI1" s="17"/>
      <c r="DTJ1" s="17"/>
      <c r="DTK1" s="17"/>
      <c r="DTL1" s="17"/>
      <c r="DTM1" s="17"/>
      <c r="DTN1" s="17"/>
      <c r="DTO1" s="17"/>
      <c r="DTP1" s="17"/>
      <c r="DTQ1" s="17"/>
      <c r="DTR1" s="17"/>
      <c r="DTS1" s="17"/>
      <c r="DTT1" s="17"/>
      <c r="DTU1" s="17"/>
      <c r="DTV1" s="17"/>
      <c r="DTW1" s="17"/>
      <c r="DTX1" s="17"/>
      <c r="DTY1" s="17"/>
      <c r="DTZ1" s="17"/>
      <c r="DUA1" s="17"/>
      <c r="DUB1" s="17"/>
      <c r="DUC1" s="17"/>
      <c r="DUD1" s="17"/>
      <c r="DUE1" s="17"/>
      <c r="DUF1" s="17"/>
      <c r="DUG1" s="17"/>
      <c r="DUH1" s="17"/>
      <c r="DUI1" s="17"/>
      <c r="DUJ1" s="17"/>
      <c r="DUK1" s="17"/>
      <c r="DUL1" s="17"/>
      <c r="DUM1" s="17"/>
      <c r="DUN1" s="17"/>
      <c r="DUO1" s="17"/>
      <c r="DUP1" s="17"/>
      <c r="DUQ1" s="17"/>
      <c r="DUR1" s="17"/>
      <c r="DUS1" s="17"/>
      <c r="DUT1" s="17"/>
      <c r="DUU1" s="17"/>
      <c r="DUV1" s="17"/>
      <c r="DUW1" s="17"/>
      <c r="DUX1" s="17"/>
      <c r="DUY1" s="17"/>
      <c r="DUZ1" s="17"/>
      <c r="DVA1" s="17"/>
      <c r="DVB1" s="17"/>
      <c r="DVC1" s="17"/>
      <c r="DVD1" s="17"/>
      <c r="DVE1" s="17"/>
      <c r="DVF1" s="17"/>
      <c r="DVG1" s="17"/>
      <c r="DVH1" s="17"/>
      <c r="DVI1" s="17"/>
      <c r="DVJ1" s="17"/>
      <c r="DVK1" s="17"/>
      <c r="DVL1" s="17"/>
      <c r="DVM1" s="17"/>
      <c r="DVN1" s="17"/>
      <c r="DVO1" s="17"/>
      <c r="DVP1" s="17"/>
      <c r="DVQ1" s="17"/>
      <c r="DVR1" s="17"/>
      <c r="DVS1" s="17"/>
      <c r="DVT1" s="17"/>
      <c r="DVU1" s="17"/>
      <c r="DVV1" s="17"/>
      <c r="DVW1" s="17"/>
      <c r="DVX1" s="17"/>
      <c r="DVY1" s="17"/>
      <c r="DVZ1" s="17"/>
      <c r="DWA1" s="17"/>
      <c r="DWB1" s="17"/>
      <c r="DWC1" s="17"/>
      <c r="DWD1" s="17"/>
      <c r="DWE1" s="17"/>
      <c r="DWF1" s="17"/>
      <c r="DWG1" s="17"/>
      <c r="DWH1" s="17"/>
      <c r="DWI1" s="17"/>
      <c r="DWJ1" s="17"/>
      <c r="DWK1" s="17"/>
      <c r="DWL1" s="17"/>
      <c r="DWM1" s="17"/>
      <c r="DWN1" s="17"/>
      <c r="DWO1" s="17"/>
      <c r="DWP1" s="17"/>
      <c r="DWQ1" s="17"/>
      <c r="DWR1" s="17"/>
      <c r="DWS1" s="17"/>
      <c r="DWT1" s="17"/>
      <c r="DWU1" s="17"/>
      <c r="DWV1" s="17"/>
      <c r="DWW1" s="17"/>
      <c r="DWX1" s="17"/>
      <c r="DWY1" s="17"/>
      <c r="DWZ1" s="17"/>
      <c r="DXA1" s="17"/>
      <c r="DXB1" s="17"/>
      <c r="DXC1" s="17"/>
      <c r="DXD1" s="17"/>
      <c r="DXE1" s="17"/>
      <c r="DXF1" s="17"/>
      <c r="DXG1" s="17"/>
      <c r="DXH1" s="17"/>
      <c r="DXI1" s="17"/>
      <c r="DXJ1" s="17"/>
      <c r="DXK1" s="17"/>
      <c r="DXL1" s="17"/>
      <c r="DXM1" s="17"/>
      <c r="DXN1" s="17"/>
      <c r="DXO1" s="17"/>
      <c r="DXP1" s="17"/>
      <c r="DXQ1" s="17"/>
      <c r="DXR1" s="17"/>
      <c r="DXS1" s="17"/>
      <c r="DXT1" s="17"/>
      <c r="DXU1" s="17"/>
      <c r="DXV1" s="17"/>
      <c r="DXW1" s="17"/>
      <c r="DXX1" s="17"/>
      <c r="DXY1" s="17"/>
      <c r="DXZ1" s="17"/>
      <c r="DYA1" s="17"/>
      <c r="DYB1" s="17"/>
      <c r="DYC1" s="17"/>
      <c r="DYD1" s="17"/>
      <c r="DYE1" s="17"/>
      <c r="DYF1" s="17"/>
      <c r="DYG1" s="17"/>
      <c r="DYH1" s="17"/>
      <c r="DYI1" s="17"/>
      <c r="DYJ1" s="17"/>
      <c r="DYK1" s="17"/>
      <c r="DYL1" s="17"/>
      <c r="DYM1" s="17"/>
      <c r="DYN1" s="17"/>
      <c r="DYO1" s="17"/>
      <c r="DYP1" s="17"/>
      <c r="DYQ1" s="17"/>
      <c r="DYR1" s="17"/>
      <c r="DYS1" s="17"/>
      <c r="DYT1" s="17"/>
      <c r="DYU1" s="17"/>
      <c r="DYV1" s="17"/>
      <c r="DYW1" s="17"/>
      <c r="DYX1" s="17"/>
      <c r="DYY1" s="17"/>
      <c r="DYZ1" s="17"/>
      <c r="DZA1" s="17"/>
      <c r="DZB1" s="17"/>
      <c r="DZC1" s="17"/>
      <c r="DZD1" s="17"/>
      <c r="DZE1" s="17"/>
      <c r="DZF1" s="17"/>
      <c r="DZG1" s="17"/>
      <c r="DZH1" s="17"/>
      <c r="DZI1" s="17"/>
      <c r="DZJ1" s="17"/>
      <c r="DZK1" s="17"/>
      <c r="DZL1" s="17"/>
      <c r="DZM1" s="17"/>
      <c r="DZN1" s="17"/>
      <c r="DZO1" s="17"/>
      <c r="DZP1" s="17"/>
      <c r="DZQ1" s="17"/>
      <c r="DZR1" s="17"/>
      <c r="DZS1" s="17"/>
      <c r="DZT1" s="17"/>
      <c r="DZU1" s="17"/>
      <c r="DZV1" s="17"/>
      <c r="DZW1" s="17"/>
      <c r="DZX1" s="17"/>
      <c r="DZY1" s="17"/>
      <c r="DZZ1" s="17"/>
      <c r="EAA1" s="17"/>
      <c r="EAB1" s="17"/>
      <c r="EAC1" s="17"/>
      <c r="EAD1" s="17"/>
      <c r="EAE1" s="17"/>
      <c r="EAF1" s="17"/>
      <c r="EAG1" s="17"/>
      <c r="EAH1" s="17"/>
      <c r="EAI1" s="17"/>
      <c r="EAJ1" s="17"/>
      <c r="EAK1" s="17"/>
      <c r="EAL1" s="17"/>
      <c r="EAM1" s="17"/>
      <c r="EAN1" s="17"/>
      <c r="EAO1" s="17"/>
      <c r="EAP1" s="17"/>
      <c r="EAQ1" s="17"/>
      <c r="EAR1" s="17"/>
      <c r="EAS1" s="17"/>
      <c r="EAT1" s="17"/>
      <c r="EAU1" s="17"/>
      <c r="EAV1" s="17"/>
      <c r="EAW1" s="17"/>
      <c r="EAX1" s="17"/>
      <c r="EAY1" s="17"/>
      <c r="EAZ1" s="17"/>
      <c r="EBA1" s="17"/>
      <c r="EBB1" s="17"/>
      <c r="EBC1" s="17"/>
      <c r="EBD1" s="17"/>
      <c r="EBE1" s="17"/>
      <c r="EBF1" s="17"/>
      <c r="EBG1" s="17"/>
      <c r="EBH1" s="17"/>
      <c r="EBI1" s="17"/>
      <c r="EBJ1" s="17"/>
      <c r="EBK1" s="17"/>
      <c r="EBL1" s="17"/>
      <c r="EBM1" s="17"/>
      <c r="EBN1" s="17"/>
      <c r="EBO1" s="17"/>
      <c r="EBP1" s="17"/>
      <c r="EBQ1" s="17"/>
      <c r="EBR1" s="17"/>
      <c r="EBS1" s="17"/>
      <c r="EBT1" s="17"/>
      <c r="EBU1" s="17"/>
      <c r="EBV1" s="17"/>
      <c r="EBW1" s="17"/>
      <c r="EBX1" s="17"/>
      <c r="EBY1" s="17"/>
      <c r="EBZ1" s="17"/>
      <c r="ECA1" s="17"/>
      <c r="ECB1" s="17"/>
      <c r="ECC1" s="17"/>
      <c r="ECD1" s="17"/>
      <c r="ECE1" s="17"/>
      <c r="ECF1" s="17"/>
      <c r="ECG1" s="17"/>
      <c r="ECH1" s="17"/>
      <c r="ECI1" s="17"/>
      <c r="ECJ1" s="17"/>
      <c r="ECK1" s="17"/>
      <c r="ECL1" s="17"/>
      <c r="ECM1" s="17"/>
      <c r="ECN1" s="17"/>
      <c r="ECO1" s="17"/>
      <c r="ECP1" s="17"/>
      <c r="ECQ1" s="17"/>
      <c r="ECR1" s="17"/>
      <c r="ECS1" s="17"/>
      <c r="ECT1" s="17"/>
      <c r="ECU1" s="17"/>
      <c r="ECV1" s="17"/>
      <c r="ECW1" s="17"/>
      <c r="ECX1" s="17"/>
      <c r="ECY1" s="17"/>
      <c r="ECZ1" s="17"/>
      <c r="EDA1" s="17"/>
      <c r="EDB1" s="17"/>
      <c r="EDC1" s="17"/>
      <c r="EDD1" s="17"/>
      <c r="EDE1" s="17"/>
      <c r="EDF1" s="17"/>
      <c r="EDG1" s="17"/>
      <c r="EDH1" s="17"/>
      <c r="EDI1" s="17"/>
      <c r="EDJ1" s="17"/>
      <c r="EDK1" s="17"/>
      <c r="EDL1" s="17"/>
      <c r="EDM1" s="17"/>
      <c r="EDN1" s="17"/>
      <c r="EDO1" s="17"/>
      <c r="EDP1" s="17"/>
      <c r="EDQ1" s="17"/>
      <c r="EDR1" s="17"/>
      <c r="EDS1" s="17"/>
      <c r="EDT1" s="17"/>
      <c r="EDU1" s="17"/>
      <c r="EDV1" s="17"/>
      <c r="EDW1" s="17"/>
      <c r="EDX1" s="17"/>
      <c r="EDY1" s="17"/>
      <c r="EDZ1" s="17"/>
      <c r="EEA1" s="17"/>
      <c r="EEB1" s="17"/>
      <c r="EEC1" s="17"/>
      <c r="EED1" s="17"/>
      <c r="EEE1" s="17"/>
      <c r="EEF1" s="17"/>
      <c r="EEG1" s="17"/>
      <c r="EEH1" s="17"/>
      <c r="EEI1" s="17"/>
      <c r="EEJ1" s="17"/>
      <c r="EEK1" s="17"/>
      <c r="EEL1" s="17"/>
      <c r="EEM1" s="17"/>
      <c r="EEN1" s="17"/>
      <c r="EEO1" s="17"/>
      <c r="EEP1" s="17"/>
      <c r="EEQ1" s="17"/>
      <c r="EER1" s="17"/>
      <c r="EES1" s="17"/>
      <c r="EET1" s="17"/>
      <c r="EEU1" s="17"/>
      <c r="EEV1" s="17"/>
      <c r="EEW1" s="17"/>
      <c r="EEX1" s="17"/>
      <c r="EEY1" s="17"/>
      <c r="EEZ1" s="17"/>
      <c r="EFA1" s="17"/>
      <c r="EFB1" s="17"/>
      <c r="EFC1" s="17"/>
      <c r="EFD1" s="17"/>
      <c r="EFE1" s="17"/>
      <c r="EFF1" s="17"/>
      <c r="EFG1" s="17"/>
      <c r="EFH1" s="17"/>
      <c r="EFI1" s="17"/>
      <c r="EFJ1" s="17"/>
      <c r="EFK1" s="17"/>
      <c r="EFL1" s="17"/>
      <c r="EFM1" s="17"/>
      <c r="EFN1" s="17"/>
      <c r="EFO1" s="17"/>
      <c r="EFP1" s="17"/>
      <c r="EFQ1" s="17"/>
      <c r="EFR1" s="17"/>
      <c r="EFS1" s="17"/>
      <c r="EFT1" s="17"/>
      <c r="EFU1" s="17"/>
      <c r="EFV1" s="17"/>
      <c r="EFW1" s="17"/>
      <c r="EFX1" s="17"/>
      <c r="EFY1" s="17"/>
      <c r="EFZ1" s="17"/>
      <c r="EGA1" s="17"/>
      <c r="EGB1" s="17"/>
      <c r="EGC1" s="17"/>
      <c r="EGD1" s="17"/>
      <c r="EGE1" s="17"/>
      <c r="EGF1" s="17"/>
      <c r="EGG1" s="17"/>
      <c r="EGH1" s="17"/>
      <c r="EGI1" s="17"/>
      <c r="EGJ1" s="17"/>
      <c r="EGK1" s="17"/>
      <c r="EGL1" s="17"/>
      <c r="EGM1" s="17"/>
      <c r="EGN1" s="17"/>
      <c r="EGO1" s="17"/>
      <c r="EGP1" s="17"/>
      <c r="EGQ1" s="17"/>
      <c r="EGR1" s="17"/>
      <c r="EGS1" s="17"/>
      <c r="EGT1" s="17"/>
      <c r="EGU1" s="17"/>
      <c r="EGV1" s="17"/>
      <c r="EGW1" s="17"/>
      <c r="EGX1" s="17"/>
      <c r="EGY1" s="17"/>
      <c r="EGZ1" s="17"/>
      <c r="EHA1" s="17"/>
      <c r="EHB1" s="17"/>
      <c r="EHC1" s="17"/>
      <c r="EHD1" s="17"/>
      <c r="EHE1" s="17"/>
      <c r="EHF1" s="17"/>
      <c r="EHG1" s="17"/>
      <c r="EHH1" s="17"/>
      <c r="EHI1" s="17"/>
      <c r="EHJ1" s="17"/>
      <c r="EHK1" s="17"/>
      <c r="EHL1" s="17"/>
      <c r="EHM1" s="17"/>
      <c r="EHN1" s="17"/>
      <c r="EHO1" s="17"/>
      <c r="EHP1" s="17"/>
      <c r="EHQ1" s="17"/>
      <c r="EHR1" s="17"/>
      <c r="EHS1" s="17"/>
      <c r="EHT1" s="17"/>
      <c r="EHU1" s="17"/>
      <c r="EHV1" s="17"/>
      <c r="EHW1" s="17"/>
      <c r="EHX1" s="17"/>
      <c r="EHY1" s="17"/>
      <c r="EHZ1" s="17"/>
      <c r="EIA1" s="17"/>
      <c r="EIB1" s="17"/>
      <c r="EIC1" s="17"/>
      <c r="EID1" s="17"/>
      <c r="EIE1" s="17"/>
      <c r="EIF1" s="17"/>
      <c r="EIG1" s="17"/>
      <c r="EIH1" s="17"/>
      <c r="EII1" s="17"/>
      <c r="EIJ1" s="17"/>
      <c r="EIK1" s="17"/>
      <c r="EIL1" s="17"/>
      <c r="EIM1" s="17"/>
      <c r="EIN1" s="17"/>
      <c r="EIO1" s="17"/>
      <c r="EIP1" s="17"/>
      <c r="EIQ1" s="17"/>
      <c r="EIR1" s="17"/>
      <c r="EIS1" s="17"/>
      <c r="EIT1" s="17"/>
      <c r="EIU1" s="17"/>
      <c r="EIV1" s="17"/>
      <c r="EIW1" s="17"/>
      <c r="EIX1" s="17"/>
      <c r="EIY1" s="17"/>
      <c r="EIZ1" s="17"/>
      <c r="EJA1" s="17"/>
      <c r="EJB1" s="17"/>
      <c r="EJC1" s="17"/>
      <c r="EJD1" s="17"/>
      <c r="EJE1" s="17"/>
      <c r="EJF1" s="17"/>
      <c r="EJG1" s="17"/>
      <c r="EJH1" s="17"/>
      <c r="EJI1" s="17"/>
      <c r="EJJ1" s="17"/>
      <c r="EJK1" s="17"/>
      <c r="EJL1" s="17"/>
      <c r="EJM1" s="17"/>
      <c r="EJN1" s="17"/>
      <c r="EJO1" s="17"/>
      <c r="EJP1" s="17"/>
      <c r="EJQ1" s="17"/>
      <c r="EJR1" s="17"/>
      <c r="EJS1" s="17"/>
      <c r="EJT1" s="17"/>
      <c r="EJU1" s="17"/>
      <c r="EJV1" s="17"/>
      <c r="EJW1" s="17"/>
      <c r="EJX1" s="17"/>
      <c r="EJY1" s="17"/>
      <c r="EJZ1" s="17"/>
      <c r="EKA1" s="17"/>
      <c r="EKB1" s="17"/>
      <c r="EKC1" s="17"/>
      <c r="EKD1" s="17"/>
      <c r="EKE1" s="17"/>
      <c r="EKF1" s="17"/>
      <c r="EKG1" s="17"/>
      <c r="EKH1" s="17"/>
      <c r="EKI1" s="17"/>
      <c r="EKJ1" s="17"/>
      <c r="EKK1" s="17"/>
      <c r="EKL1" s="17"/>
      <c r="EKM1" s="17"/>
      <c r="EKN1" s="17"/>
      <c r="EKO1" s="17"/>
      <c r="EKP1" s="17"/>
      <c r="EKQ1" s="17"/>
      <c r="EKR1" s="17"/>
      <c r="EKS1" s="17"/>
      <c r="EKT1" s="17"/>
      <c r="EKU1" s="17"/>
      <c r="EKV1" s="17"/>
      <c r="EKW1" s="17"/>
      <c r="EKX1" s="17"/>
      <c r="EKY1" s="17"/>
      <c r="EKZ1" s="17"/>
      <c r="ELA1" s="17"/>
      <c r="ELB1" s="17"/>
      <c r="ELC1" s="17"/>
      <c r="ELD1" s="17"/>
      <c r="ELE1" s="17"/>
      <c r="ELF1" s="17"/>
      <c r="ELG1" s="17"/>
      <c r="ELH1" s="17"/>
      <c r="ELI1" s="17"/>
      <c r="ELJ1" s="17"/>
      <c r="ELK1" s="17"/>
      <c r="ELL1" s="17"/>
      <c r="ELM1" s="17"/>
      <c r="ELN1" s="17"/>
      <c r="ELO1" s="17"/>
      <c r="ELP1" s="17"/>
      <c r="ELQ1" s="17"/>
      <c r="ELR1" s="17"/>
      <c r="ELS1" s="17"/>
      <c r="ELT1" s="17"/>
      <c r="ELU1" s="17"/>
      <c r="ELV1" s="17"/>
      <c r="ELW1" s="17"/>
      <c r="ELX1" s="17"/>
      <c r="ELY1" s="17"/>
      <c r="ELZ1" s="17"/>
      <c r="EMA1" s="17"/>
      <c r="EMB1" s="17"/>
      <c r="EMC1" s="17"/>
      <c r="EMD1" s="17"/>
      <c r="EME1" s="17"/>
      <c r="EMF1" s="17"/>
      <c r="EMG1" s="17"/>
      <c r="EMH1" s="17"/>
      <c r="EMI1" s="17"/>
      <c r="EMJ1" s="17"/>
      <c r="EMK1" s="17"/>
      <c r="EML1" s="17"/>
      <c r="EMM1" s="17"/>
      <c r="EMN1" s="17"/>
      <c r="EMO1" s="17"/>
      <c r="EMP1" s="17"/>
      <c r="EMQ1" s="17"/>
      <c r="EMR1" s="17"/>
      <c r="EMS1" s="17"/>
      <c r="EMT1" s="17"/>
      <c r="EMU1" s="17"/>
      <c r="EMV1" s="17"/>
      <c r="EMW1" s="17"/>
      <c r="EMX1" s="17"/>
      <c r="EMY1" s="17"/>
      <c r="EMZ1" s="17"/>
      <c r="ENA1" s="17"/>
      <c r="ENB1" s="17"/>
      <c r="ENC1" s="17"/>
      <c r="END1" s="17"/>
      <c r="ENE1" s="17"/>
      <c r="ENF1" s="17"/>
      <c r="ENG1" s="17"/>
      <c r="ENH1" s="17"/>
      <c r="ENI1" s="17"/>
      <c r="ENJ1" s="17"/>
      <c r="ENK1" s="17"/>
      <c r="ENL1" s="17"/>
      <c r="ENM1" s="17"/>
      <c r="ENN1" s="17"/>
      <c r="ENO1" s="17"/>
      <c r="ENP1" s="17"/>
      <c r="ENQ1" s="17"/>
      <c r="ENR1" s="17"/>
      <c r="ENS1" s="17"/>
      <c r="ENT1" s="17"/>
      <c r="ENU1" s="17"/>
      <c r="ENV1" s="17"/>
      <c r="ENW1" s="17"/>
      <c r="ENX1" s="17"/>
      <c r="ENY1" s="17"/>
      <c r="ENZ1" s="17"/>
      <c r="EOA1" s="17"/>
      <c r="EOB1" s="17"/>
      <c r="EOC1" s="17"/>
      <c r="EOD1" s="17"/>
      <c r="EOE1" s="17"/>
      <c r="EOF1" s="17"/>
      <c r="EOG1" s="17"/>
      <c r="EOH1" s="17"/>
      <c r="EOI1" s="17"/>
      <c r="EOJ1" s="17"/>
      <c r="EOK1" s="17"/>
      <c r="EOL1" s="17"/>
      <c r="EOM1" s="17"/>
      <c r="EON1" s="17"/>
      <c r="EOO1" s="17"/>
      <c r="EOP1" s="17"/>
      <c r="EOQ1" s="17"/>
      <c r="EOR1" s="17"/>
      <c r="EOS1" s="17"/>
      <c r="EOT1" s="17"/>
      <c r="EOU1" s="17"/>
      <c r="EOV1" s="17"/>
      <c r="EOW1" s="17"/>
      <c r="EOX1" s="17"/>
      <c r="EOY1" s="17"/>
      <c r="EOZ1" s="17"/>
      <c r="EPA1" s="17"/>
      <c r="EPB1" s="17"/>
      <c r="EPC1" s="17"/>
      <c r="EPD1" s="17"/>
      <c r="EPE1" s="17"/>
      <c r="EPF1" s="17"/>
      <c r="EPG1" s="17"/>
      <c r="EPH1" s="17"/>
      <c r="EPI1" s="17"/>
      <c r="EPJ1" s="17"/>
      <c r="EPK1" s="17"/>
      <c r="EPL1" s="17"/>
      <c r="EPM1" s="17"/>
      <c r="EPN1" s="17"/>
      <c r="EPO1" s="17"/>
      <c r="EPP1" s="17"/>
      <c r="EPQ1" s="17"/>
      <c r="EPR1" s="17"/>
      <c r="EPS1" s="17"/>
      <c r="EPT1" s="17"/>
      <c r="EPU1" s="17"/>
      <c r="EPV1" s="17"/>
      <c r="EPW1" s="17"/>
      <c r="EPX1" s="17"/>
      <c r="EPY1" s="17"/>
      <c r="EPZ1" s="17"/>
      <c r="EQA1" s="17"/>
      <c r="EQB1" s="17"/>
      <c r="EQC1" s="17"/>
      <c r="EQD1" s="17"/>
      <c r="EQE1" s="17"/>
      <c r="EQF1" s="17"/>
      <c r="EQG1" s="17"/>
      <c r="EQH1" s="17"/>
      <c r="EQI1" s="17"/>
      <c r="EQJ1" s="17"/>
      <c r="EQK1" s="17"/>
      <c r="EQL1" s="17"/>
      <c r="EQM1" s="17"/>
      <c r="EQN1" s="17"/>
      <c r="EQO1" s="17"/>
      <c r="EQP1" s="17"/>
      <c r="EQQ1" s="17"/>
      <c r="EQR1" s="17"/>
      <c r="EQS1" s="17"/>
      <c r="EQT1" s="17"/>
      <c r="EQU1" s="17"/>
      <c r="EQV1" s="17"/>
      <c r="EQW1" s="17"/>
      <c r="EQX1" s="17"/>
      <c r="EQY1" s="17"/>
      <c r="EQZ1" s="17"/>
      <c r="ERA1" s="17"/>
      <c r="ERB1" s="17"/>
      <c r="ERC1" s="17"/>
      <c r="ERD1" s="17"/>
      <c r="ERE1" s="17"/>
      <c r="ERF1" s="17"/>
      <c r="ERG1" s="17"/>
      <c r="ERH1" s="17"/>
      <c r="ERI1" s="17"/>
      <c r="ERJ1" s="17"/>
      <c r="ERK1" s="17"/>
      <c r="ERL1" s="17"/>
      <c r="ERM1" s="17"/>
      <c r="ERN1" s="17"/>
      <c r="ERO1" s="17"/>
      <c r="ERP1" s="17"/>
      <c r="ERQ1" s="17"/>
      <c r="ERR1" s="17"/>
      <c r="ERS1" s="17"/>
      <c r="ERT1" s="17"/>
      <c r="ERU1" s="17"/>
      <c r="ERV1" s="17"/>
      <c r="ERW1" s="17"/>
      <c r="ERX1" s="17"/>
      <c r="ERY1" s="17"/>
      <c r="ERZ1" s="17"/>
      <c r="ESA1" s="17"/>
      <c r="ESB1" s="17"/>
      <c r="ESC1" s="17"/>
      <c r="ESD1" s="17"/>
      <c r="ESE1" s="17"/>
      <c r="ESF1" s="17"/>
      <c r="ESG1" s="17"/>
      <c r="ESH1" s="17"/>
      <c r="ESI1" s="17"/>
      <c r="ESJ1" s="17"/>
      <c r="ESK1" s="17"/>
      <c r="ESL1" s="17"/>
      <c r="ESM1" s="17"/>
      <c r="ESN1" s="17"/>
      <c r="ESO1" s="17"/>
      <c r="ESP1" s="17"/>
      <c r="ESQ1" s="17"/>
      <c r="ESR1" s="17"/>
      <c r="ESS1" s="17"/>
      <c r="EST1" s="17"/>
      <c r="ESU1" s="17"/>
      <c r="ESV1" s="17"/>
      <c r="ESW1" s="17"/>
      <c r="ESX1" s="17"/>
      <c r="ESY1" s="17"/>
      <c r="ESZ1" s="17"/>
      <c r="ETA1" s="17"/>
      <c r="ETB1" s="17"/>
      <c r="ETC1" s="17"/>
      <c r="ETD1" s="17"/>
      <c r="ETE1" s="17"/>
      <c r="ETF1" s="17"/>
      <c r="ETG1" s="17"/>
      <c r="ETH1" s="17"/>
      <c r="ETI1" s="17"/>
      <c r="ETJ1" s="17"/>
      <c r="ETK1" s="17"/>
      <c r="ETL1" s="17"/>
      <c r="ETM1" s="17"/>
      <c r="ETN1" s="17"/>
      <c r="ETO1" s="17"/>
      <c r="ETP1" s="17"/>
      <c r="ETQ1" s="17"/>
      <c r="ETR1" s="17"/>
      <c r="ETS1" s="17"/>
      <c r="ETT1" s="17"/>
      <c r="ETU1" s="17"/>
      <c r="ETV1" s="17"/>
      <c r="ETW1" s="17"/>
      <c r="ETX1" s="17"/>
      <c r="ETY1" s="17"/>
      <c r="ETZ1" s="17"/>
      <c r="EUA1" s="17"/>
      <c r="EUB1" s="17"/>
      <c r="EUC1" s="17"/>
      <c r="EUD1" s="17"/>
      <c r="EUE1" s="17"/>
      <c r="EUF1" s="17"/>
      <c r="EUG1" s="17"/>
      <c r="EUH1" s="17"/>
      <c r="EUI1" s="17"/>
      <c r="EUJ1" s="17"/>
      <c r="EUK1" s="17"/>
      <c r="EUL1" s="17"/>
      <c r="EUM1" s="17"/>
      <c r="EUN1" s="17"/>
      <c r="EUO1" s="17"/>
      <c r="EUP1" s="17"/>
      <c r="EUQ1" s="17"/>
      <c r="EUR1" s="17"/>
      <c r="EUS1" s="17"/>
      <c r="EUT1" s="17"/>
      <c r="EUU1" s="17"/>
      <c r="EUV1" s="17"/>
      <c r="EUW1" s="17"/>
      <c r="EUX1" s="17"/>
      <c r="EUY1" s="17"/>
      <c r="EUZ1" s="17"/>
      <c r="EVA1" s="17"/>
      <c r="EVB1" s="17"/>
      <c r="EVC1" s="17"/>
      <c r="EVD1" s="17"/>
      <c r="EVE1" s="17"/>
      <c r="EVF1" s="17"/>
      <c r="EVG1" s="17"/>
      <c r="EVH1" s="17"/>
      <c r="EVI1" s="17"/>
      <c r="EVJ1" s="17"/>
      <c r="EVK1" s="17"/>
      <c r="EVL1" s="17"/>
      <c r="EVM1" s="17"/>
      <c r="EVN1" s="17"/>
      <c r="EVO1" s="17"/>
      <c r="EVP1" s="17"/>
      <c r="EVQ1" s="17"/>
      <c r="EVR1" s="17"/>
      <c r="EVS1" s="17"/>
      <c r="EVT1" s="17"/>
      <c r="EVU1" s="17"/>
      <c r="EVV1" s="17"/>
      <c r="EVW1" s="17"/>
      <c r="EVX1" s="17"/>
      <c r="EVY1" s="17"/>
      <c r="EVZ1" s="17"/>
      <c r="EWA1" s="17"/>
      <c r="EWB1" s="17"/>
      <c r="EWC1" s="17"/>
      <c r="EWD1" s="17"/>
      <c r="EWE1" s="17"/>
      <c r="EWF1" s="17"/>
      <c r="EWG1" s="17"/>
      <c r="EWH1" s="17"/>
      <c r="EWI1" s="17"/>
      <c r="EWJ1" s="17"/>
      <c r="EWK1" s="17"/>
      <c r="EWL1" s="17"/>
      <c r="EWM1" s="17"/>
      <c r="EWN1" s="17"/>
      <c r="EWO1" s="17"/>
      <c r="EWP1" s="17"/>
      <c r="EWQ1" s="17"/>
      <c r="EWR1" s="17"/>
      <c r="EWS1" s="17"/>
      <c r="EWT1" s="17"/>
      <c r="EWU1" s="17"/>
      <c r="EWV1" s="17"/>
      <c r="EWW1" s="17"/>
      <c r="EWX1" s="17"/>
      <c r="EWY1" s="17"/>
      <c r="EWZ1" s="17"/>
      <c r="EXA1" s="17"/>
      <c r="EXB1" s="17"/>
      <c r="EXC1" s="17"/>
      <c r="EXD1" s="17"/>
      <c r="EXE1" s="17"/>
      <c r="EXF1" s="17"/>
      <c r="EXG1" s="17"/>
      <c r="EXH1" s="17"/>
      <c r="EXI1" s="17"/>
      <c r="EXJ1" s="17"/>
      <c r="EXK1" s="17"/>
      <c r="EXL1" s="17"/>
      <c r="EXM1" s="17"/>
      <c r="EXN1" s="17"/>
      <c r="EXO1" s="17"/>
      <c r="EXP1" s="17"/>
      <c r="EXQ1" s="17"/>
      <c r="EXR1" s="17"/>
      <c r="EXS1" s="17"/>
      <c r="EXT1" s="17"/>
      <c r="EXU1" s="17"/>
      <c r="EXV1" s="17"/>
      <c r="EXW1" s="17"/>
      <c r="EXX1" s="17"/>
      <c r="EXY1" s="17"/>
      <c r="EXZ1" s="17"/>
      <c r="EYA1" s="17"/>
      <c r="EYB1" s="17"/>
      <c r="EYC1" s="17"/>
      <c r="EYD1" s="17"/>
      <c r="EYE1" s="17"/>
      <c r="EYF1" s="17"/>
      <c r="EYG1" s="17"/>
      <c r="EYH1" s="17"/>
      <c r="EYI1" s="17"/>
      <c r="EYJ1" s="17"/>
      <c r="EYK1" s="17"/>
      <c r="EYL1" s="17"/>
      <c r="EYM1" s="17"/>
      <c r="EYN1" s="17"/>
      <c r="EYO1" s="17"/>
      <c r="EYP1" s="17"/>
      <c r="EYQ1" s="17"/>
      <c r="EYR1" s="17"/>
      <c r="EYS1" s="17"/>
      <c r="EYT1" s="17"/>
      <c r="EYU1" s="17"/>
      <c r="EYV1" s="17"/>
      <c r="EYW1" s="17"/>
      <c r="EYX1" s="17"/>
      <c r="EYY1" s="17"/>
      <c r="EYZ1" s="17"/>
      <c r="EZA1" s="17"/>
      <c r="EZB1" s="17"/>
      <c r="EZC1" s="17"/>
      <c r="EZD1" s="17"/>
      <c r="EZE1" s="17"/>
      <c r="EZF1" s="17"/>
      <c r="EZG1" s="17"/>
      <c r="EZH1" s="17"/>
      <c r="EZI1" s="17"/>
      <c r="EZJ1" s="17"/>
      <c r="EZK1" s="17"/>
      <c r="EZL1" s="17"/>
      <c r="EZM1" s="17"/>
      <c r="EZN1" s="17"/>
      <c r="EZO1" s="17"/>
      <c r="EZP1" s="17"/>
      <c r="EZQ1" s="17"/>
      <c r="EZR1" s="17"/>
      <c r="EZS1" s="17"/>
      <c r="EZT1" s="17"/>
      <c r="EZU1" s="17"/>
      <c r="EZV1" s="17"/>
      <c r="EZW1" s="17"/>
      <c r="EZX1" s="17"/>
      <c r="EZY1" s="17"/>
      <c r="EZZ1" s="17"/>
      <c r="FAA1" s="17"/>
      <c r="FAB1" s="17"/>
      <c r="FAC1" s="17"/>
      <c r="FAD1" s="17"/>
      <c r="FAE1" s="17"/>
      <c r="FAF1" s="17"/>
      <c r="FAG1" s="17"/>
      <c r="FAH1" s="17"/>
      <c r="FAI1" s="17"/>
      <c r="FAJ1" s="17"/>
      <c r="FAK1" s="17"/>
      <c r="FAL1" s="17"/>
      <c r="FAM1" s="17"/>
      <c r="FAN1" s="17"/>
      <c r="FAO1" s="17"/>
      <c r="FAP1" s="17"/>
      <c r="FAQ1" s="17"/>
      <c r="FAR1" s="17"/>
      <c r="FAS1" s="17"/>
      <c r="FAT1" s="17"/>
      <c r="FAU1" s="17"/>
      <c r="FAV1" s="17"/>
      <c r="FAW1" s="17"/>
      <c r="FAX1" s="17"/>
      <c r="FAY1" s="17"/>
      <c r="FAZ1" s="17"/>
      <c r="FBA1" s="17"/>
      <c r="FBB1" s="17"/>
      <c r="FBC1" s="17"/>
      <c r="FBD1" s="17"/>
      <c r="FBE1" s="17"/>
      <c r="FBF1" s="17"/>
      <c r="FBG1" s="17"/>
      <c r="FBH1" s="17"/>
      <c r="FBI1" s="17"/>
      <c r="FBJ1" s="17"/>
      <c r="FBK1" s="17"/>
      <c r="FBL1" s="17"/>
      <c r="FBM1" s="17"/>
      <c r="FBN1" s="17"/>
      <c r="FBO1" s="17"/>
      <c r="FBP1" s="17"/>
      <c r="FBQ1" s="17"/>
      <c r="FBR1" s="17"/>
      <c r="FBS1" s="17"/>
      <c r="FBT1" s="17"/>
      <c r="FBU1" s="17"/>
      <c r="FBV1" s="17"/>
      <c r="FBW1" s="17"/>
      <c r="FBX1" s="17"/>
      <c r="FBY1" s="17"/>
      <c r="FBZ1" s="17"/>
      <c r="FCA1" s="17"/>
      <c r="FCB1" s="17"/>
      <c r="FCC1" s="17"/>
      <c r="FCD1" s="17"/>
      <c r="FCE1" s="17"/>
      <c r="FCF1" s="17"/>
      <c r="FCG1" s="17"/>
      <c r="FCH1" s="17"/>
      <c r="FCI1" s="17"/>
      <c r="FCJ1" s="17"/>
      <c r="FCK1" s="17"/>
      <c r="FCL1" s="17"/>
      <c r="FCM1" s="17"/>
      <c r="FCN1" s="17"/>
      <c r="FCO1" s="17"/>
      <c r="FCP1" s="17"/>
      <c r="FCQ1" s="17"/>
      <c r="FCR1" s="17"/>
      <c r="FCS1" s="17"/>
      <c r="FCT1" s="17"/>
      <c r="FCU1" s="17"/>
      <c r="FCV1" s="17"/>
      <c r="FCW1" s="17"/>
      <c r="FCX1" s="17"/>
      <c r="FCY1" s="17"/>
      <c r="FCZ1" s="17"/>
      <c r="FDA1" s="17"/>
      <c r="FDB1" s="17"/>
      <c r="FDC1" s="17"/>
      <c r="FDD1" s="17"/>
      <c r="FDE1" s="17"/>
      <c r="FDF1" s="17"/>
      <c r="FDG1" s="17"/>
      <c r="FDH1" s="17"/>
      <c r="FDI1" s="17"/>
      <c r="FDJ1" s="17"/>
      <c r="FDK1" s="17"/>
      <c r="FDL1" s="17"/>
      <c r="FDM1" s="17"/>
      <c r="FDN1" s="17"/>
      <c r="FDO1" s="17"/>
      <c r="FDP1" s="17"/>
      <c r="FDQ1" s="17"/>
      <c r="FDR1" s="17"/>
      <c r="FDS1" s="17"/>
      <c r="FDT1" s="17"/>
      <c r="FDU1" s="17"/>
      <c r="FDV1" s="17"/>
      <c r="FDW1" s="17"/>
      <c r="FDX1" s="17"/>
      <c r="FDY1" s="17"/>
      <c r="FDZ1" s="17"/>
      <c r="FEA1" s="17"/>
      <c r="FEB1" s="17"/>
      <c r="FEC1" s="17"/>
      <c r="FED1" s="17"/>
      <c r="FEE1" s="17"/>
      <c r="FEF1" s="17"/>
      <c r="FEG1" s="17"/>
      <c r="FEH1" s="17"/>
      <c r="FEI1" s="17"/>
      <c r="FEJ1" s="17"/>
      <c r="FEK1" s="17"/>
      <c r="FEL1" s="17"/>
      <c r="FEM1" s="17"/>
      <c r="FEN1" s="17"/>
      <c r="FEO1" s="17"/>
      <c r="FEP1" s="17"/>
      <c r="FEQ1" s="17"/>
      <c r="FER1" s="17"/>
      <c r="FES1" s="17"/>
      <c r="FET1" s="17"/>
      <c r="FEU1" s="17"/>
      <c r="FEV1" s="17"/>
      <c r="FEW1" s="17"/>
      <c r="FEX1" s="17"/>
      <c r="FEY1" s="17"/>
      <c r="FEZ1" s="17"/>
      <c r="FFA1" s="17"/>
      <c r="FFB1" s="17"/>
      <c r="FFC1" s="17"/>
      <c r="FFD1" s="17"/>
      <c r="FFE1" s="17"/>
      <c r="FFF1" s="17"/>
      <c r="FFG1" s="17"/>
      <c r="FFH1" s="17"/>
      <c r="FFI1" s="17"/>
      <c r="FFJ1" s="17"/>
      <c r="FFK1" s="17"/>
      <c r="FFL1" s="17"/>
      <c r="FFM1" s="17"/>
      <c r="FFN1" s="17"/>
      <c r="FFO1" s="17"/>
      <c r="FFP1" s="17"/>
      <c r="FFQ1" s="17"/>
      <c r="FFR1" s="17"/>
      <c r="FFS1" s="17"/>
      <c r="FFT1" s="17"/>
      <c r="FFU1" s="17"/>
      <c r="FFV1" s="17"/>
      <c r="FFW1" s="17"/>
      <c r="FFX1" s="17"/>
      <c r="FFY1" s="17"/>
      <c r="FFZ1" s="17"/>
      <c r="FGA1" s="17"/>
      <c r="FGB1" s="17"/>
      <c r="FGC1" s="17"/>
      <c r="FGD1" s="17"/>
      <c r="FGE1" s="17"/>
      <c r="FGF1" s="17"/>
      <c r="FGG1" s="17"/>
      <c r="FGH1" s="17"/>
      <c r="FGI1" s="17"/>
      <c r="FGJ1" s="17"/>
      <c r="FGK1" s="17"/>
      <c r="FGL1" s="17"/>
      <c r="FGM1" s="17"/>
      <c r="FGN1" s="17"/>
      <c r="FGO1" s="17"/>
      <c r="FGP1" s="17"/>
      <c r="FGQ1" s="17"/>
      <c r="FGR1" s="17"/>
      <c r="FGS1" s="17"/>
      <c r="FGT1" s="17"/>
      <c r="FGU1" s="17"/>
      <c r="FGV1" s="17"/>
      <c r="FGW1" s="17"/>
      <c r="FGX1" s="17"/>
      <c r="FGY1" s="17"/>
      <c r="FGZ1" s="17"/>
      <c r="FHA1" s="17"/>
      <c r="FHB1" s="17"/>
      <c r="FHC1" s="17"/>
      <c r="FHD1" s="17"/>
      <c r="FHE1" s="17"/>
      <c r="FHF1" s="17"/>
      <c r="FHG1" s="17"/>
      <c r="FHH1" s="17"/>
      <c r="FHI1" s="17"/>
      <c r="FHJ1" s="17"/>
      <c r="FHK1" s="17"/>
      <c r="FHL1" s="17"/>
      <c r="FHM1" s="17"/>
      <c r="FHN1" s="17"/>
      <c r="FHO1" s="17"/>
      <c r="FHP1" s="17"/>
      <c r="FHQ1" s="17"/>
      <c r="FHR1" s="17"/>
      <c r="FHS1" s="17"/>
      <c r="FHT1" s="17"/>
      <c r="FHU1" s="17"/>
      <c r="FHV1" s="17"/>
      <c r="FHW1" s="17"/>
      <c r="FHX1" s="17"/>
      <c r="FHY1" s="17"/>
      <c r="FHZ1" s="17"/>
      <c r="FIA1" s="17"/>
      <c r="FIB1" s="17"/>
      <c r="FIC1" s="17"/>
      <c r="FID1" s="17"/>
      <c r="FIE1" s="17"/>
      <c r="FIF1" s="17"/>
      <c r="FIG1" s="17"/>
      <c r="FIH1" s="17"/>
      <c r="FII1" s="17"/>
      <c r="FIJ1" s="17"/>
      <c r="FIK1" s="17"/>
      <c r="FIL1" s="17"/>
      <c r="FIM1" s="17"/>
      <c r="FIN1" s="17"/>
      <c r="FIO1" s="17"/>
      <c r="FIP1" s="17"/>
      <c r="FIQ1" s="17"/>
      <c r="FIR1" s="17"/>
      <c r="FIS1" s="17"/>
      <c r="FIT1" s="17"/>
      <c r="FIU1" s="17"/>
      <c r="FIV1" s="17"/>
      <c r="FIW1" s="17"/>
      <c r="FIX1" s="17"/>
      <c r="FIY1" s="17"/>
      <c r="FIZ1" s="17"/>
      <c r="FJA1" s="17"/>
      <c r="FJB1" s="17"/>
      <c r="FJC1" s="17"/>
      <c r="FJD1" s="17"/>
      <c r="FJE1" s="17"/>
      <c r="FJF1" s="17"/>
      <c r="FJG1" s="17"/>
      <c r="FJH1" s="17"/>
      <c r="FJI1" s="17"/>
      <c r="FJJ1" s="17"/>
      <c r="FJK1" s="17"/>
      <c r="FJL1" s="17"/>
      <c r="FJM1" s="17"/>
      <c r="FJN1" s="17"/>
      <c r="FJO1" s="17"/>
      <c r="FJP1" s="17"/>
      <c r="FJQ1" s="17"/>
      <c r="FJR1" s="17"/>
      <c r="FJS1" s="17"/>
      <c r="FJT1" s="17"/>
      <c r="FJU1" s="17"/>
      <c r="FJV1" s="17"/>
      <c r="FJW1" s="17"/>
      <c r="FJX1" s="17"/>
      <c r="FJY1" s="17"/>
      <c r="FJZ1" s="17"/>
      <c r="FKA1" s="17"/>
      <c r="FKB1" s="17"/>
      <c r="FKC1" s="17"/>
      <c r="FKD1" s="17"/>
      <c r="FKE1" s="17"/>
      <c r="FKF1" s="17"/>
      <c r="FKG1" s="17"/>
      <c r="FKH1" s="17"/>
      <c r="FKI1" s="17"/>
      <c r="FKJ1" s="17"/>
      <c r="FKK1" s="17"/>
      <c r="FKL1" s="17"/>
      <c r="FKM1" s="17"/>
      <c r="FKN1" s="17"/>
      <c r="FKO1" s="17"/>
      <c r="FKP1" s="17"/>
      <c r="FKQ1" s="17"/>
      <c r="FKR1" s="17"/>
      <c r="FKS1" s="17"/>
      <c r="FKT1" s="17"/>
      <c r="FKU1" s="17"/>
      <c r="FKV1" s="17"/>
      <c r="FKW1" s="17"/>
      <c r="FKX1" s="17"/>
      <c r="FKY1" s="17"/>
      <c r="FKZ1" s="17"/>
      <c r="FLA1" s="17"/>
      <c r="FLB1" s="17"/>
      <c r="FLC1" s="17"/>
      <c r="FLD1" s="17"/>
      <c r="FLE1" s="17"/>
      <c r="FLF1" s="17"/>
      <c r="FLG1" s="17"/>
      <c r="FLH1" s="17"/>
      <c r="FLI1" s="17"/>
      <c r="FLJ1" s="17"/>
      <c r="FLK1" s="17"/>
      <c r="FLL1" s="17"/>
      <c r="FLM1" s="17"/>
      <c r="FLN1" s="17"/>
      <c r="FLO1" s="17"/>
      <c r="FLP1" s="17"/>
      <c r="FLQ1" s="17"/>
      <c r="FLR1" s="17"/>
      <c r="FLS1" s="17"/>
      <c r="FLT1" s="17"/>
      <c r="FLU1" s="17"/>
      <c r="FLV1" s="17"/>
      <c r="FLW1" s="17"/>
      <c r="FLX1" s="17"/>
      <c r="FLY1" s="17"/>
      <c r="FLZ1" s="17"/>
      <c r="FMA1" s="17"/>
      <c r="FMB1" s="17"/>
      <c r="FMC1" s="17"/>
      <c r="FMD1" s="17"/>
      <c r="FME1" s="17"/>
      <c r="FMF1" s="17"/>
      <c r="FMG1" s="17"/>
      <c r="FMH1" s="17"/>
      <c r="FMI1" s="17"/>
      <c r="FMJ1" s="17"/>
      <c r="FMK1" s="17"/>
      <c r="FML1" s="17"/>
      <c r="FMM1" s="17"/>
      <c r="FMN1" s="17"/>
      <c r="FMO1" s="17"/>
      <c r="FMP1" s="17"/>
      <c r="FMQ1" s="17"/>
      <c r="FMR1" s="17"/>
      <c r="FMS1" s="17"/>
      <c r="FMT1" s="17"/>
      <c r="FMU1" s="17"/>
      <c r="FMV1" s="17"/>
      <c r="FMW1" s="17"/>
      <c r="FMX1" s="17"/>
      <c r="FMY1" s="17"/>
      <c r="FMZ1" s="17"/>
      <c r="FNA1" s="17"/>
      <c r="FNB1" s="17"/>
      <c r="FNC1" s="17"/>
      <c r="FND1" s="17"/>
      <c r="FNE1" s="17"/>
      <c r="FNF1" s="17"/>
      <c r="FNG1" s="17"/>
      <c r="FNH1" s="17"/>
      <c r="FNI1" s="17"/>
      <c r="FNJ1" s="17"/>
      <c r="FNK1" s="17"/>
      <c r="FNL1" s="17"/>
      <c r="FNM1" s="17"/>
      <c r="FNN1" s="17"/>
      <c r="FNO1" s="17"/>
      <c r="FNP1" s="17"/>
      <c r="FNQ1" s="17"/>
      <c r="FNR1" s="17"/>
      <c r="FNS1" s="17"/>
      <c r="FNT1" s="17"/>
      <c r="FNU1" s="17"/>
      <c r="FNV1" s="17"/>
      <c r="FNW1" s="17"/>
      <c r="FNX1" s="17"/>
      <c r="FNY1" s="17"/>
      <c r="FNZ1" s="17"/>
      <c r="FOA1" s="17"/>
      <c r="FOB1" s="17"/>
      <c r="FOC1" s="17"/>
      <c r="FOD1" s="17"/>
      <c r="FOE1" s="17"/>
      <c r="FOF1" s="17"/>
      <c r="FOG1" s="17"/>
      <c r="FOH1" s="17"/>
      <c r="FOI1" s="17"/>
      <c r="FOJ1" s="17"/>
      <c r="FOK1" s="17"/>
      <c r="FOL1" s="17"/>
      <c r="FOM1" s="17"/>
      <c r="FON1" s="17"/>
      <c r="FOO1" s="17"/>
      <c r="FOP1" s="17"/>
      <c r="FOQ1" s="17"/>
      <c r="FOR1" s="17"/>
      <c r="FOS1" s="17"/>
      <c r="FOT1" s="17"/>
      <c r="FOU1" s="17"/>
      <c r="FOV1" s="17"/>
      <c r="FOW1" s="17"/>
      <c r="FOX1" s="17"/>
      <c r="FOY1" s="17"/>
      <c r="FOZ1" s="17"/>
      <c r="FPA1" s="17"/>
      <c r="FPB1" s="17"/>
      <c r="FPC1" s="17"/>
      <c r="FPD1" s="17"/>
      <c r="FPE1" s="17"/>
      <c r="FPF1" s="17"/>
      <c r="FPG1" s="17"/>
      <c r="FPH1" s="17"/>
      <c r="FPI1" s="17"/>
      <c r="FPJ1" s="17"/>
      <c r="FPK1" s="17"/>
      <c r="FPL1" s="17"/>
      <c r="FPM1" s="17"/>
      <c r="FPN1" s="17"/>
      <c r="FPO1" s="17"/>
      <c r="FPP1" s="17"/>
      <c r="FPQ1" s="17"/>
      <c r="FPR1" s="17"/>
      <c r="FPS1" s="17"/>
      <c r="FPT1" s="17"/>
      <c r="FPU1" s="17"/>
      <c r="FPV1" s="17"/>
      <c r="FPW1" s="17"/>
      <c r="FPX1" s="17"/>
      <c r="FPY1" s="17"/>
      <c r="FPZ1" s="17"/>
      <c r="FQA1" s="17"/>
      <c r="FQB1" s="17"/>
      <c r="FQC1" s="17"/>
      <c r="FQD1" s="17"/>
      <c r="FQE1" s="17"/>
      <c r="FQF1" s="17"/>
      <c r="FQG1" s="17"/>
      <c r="FQH1" s="17"/>
      <c r="FQI1" s="17"/>
      <c r="FQJ1" s="17"/>
      <c r="FQK1" s="17"/>
      <c r="FQL1" s="17"/>
      <c r="FQM1" s="17"/>
      <c r="FQN1" s="17"/>
      <c r="FQO1" s="17"/>
      <c r="FQP1" s="17"/>
      <c r="FQQ1" s="17"/>
      <c r="FQR1" s="17"/>
      <c r="FQS1" s="17"/>
      <c r="FQT1" s="17"/>
      <c r="FQU1" s="17"/>
      <c r="FQV1" s="17"/>
      <c r="FQW1" s="17"/>
      <c r="FQX1" s="17"/>
      <c r="FQY1" s="17"/>
      <c r="FQZ1" s="17"/>
      <c r="FRA1" s="17"/>
      <c r="FRB1" s="17"/>
      <c r="FRC1" s="17"/>
      <c r="FRD1" s="17"/>
      <c r="FRE1" s="17"/>
      <c r="FRF1" s="17"/>
      <c r="FRG1" s="17"/>
      <c r="FRH1" s="17"/>
      <c r="FRI1" s="17"/>
      <c r="FRJ1" s="17"/>
      <c r="FRK1" s="17"/>
      <c r="FRL1" s="17"/>
      <c r="FRM1" s="17"/>
      <c r="FRN1" s="17"/>
      <c r="FRO1" s="17"/>
      <c r="FRP1" s="17"/>
      <c r="FRQ1" s="17"/>
      <c r="FRR1" s="17"/>
      <c r="FRS1" s="17"/>
      <c r="FRT1" s="17"/>
      <c r="FRU1" s="17"/>
      <c r="FRV1" s="17"/>
      <c r="FRW1" s="17"/>
      <c r="FRX1" s="17"/>
      <c r="FRY1" s="17"/>
      <c r="FRZ1" s="17"/>
      <c r="FSA1" s="17"/>
      <c r="FSB1" s="17"/>
      <c r="FSC1" s="17"/>
      <c r="FSD1" s="17"/>
      <c r="FSE1" s="17"/>
      <c r="FSF1" s="17"/>
      <c r="FSG1" s="17"/>
      <c r="FSH1" s="17"/>
      <c r="FSI1" s="17"/>
      <c r="FSJ1" s="17"/>
      <c r="FSK1" s="17"/>
      <c r="FSL1" s="17"/>
      <c r="FSM1" s="17"/>
      <c r="FSN1" s="17"/>
      <c r="FSO1" s="17"/>
      <c r="FSP1" s="17"/>
      <c r="FSQ1" s="17"/>
      <c r="FSR1" s="17"/>
      <c r="FSS1" s="17"/>
      <c r="FST1" s="17"/>
      <c r="FSU1" s="17"/>
      <c r="FSV1" s="17"/>
      <c r="FSW1" s="17"/>
      <c r="FSX1" s="17"/>
      <c r="FSY1" s="17"/>
      <c r="FSZ1" s="17"/>
      <c r="FTA1" s="17"/>
      <c r="FTB1" s="17"/>
      <c r="FTC1" s="17"/>
      <c r="FTD1" s="17"/>
      <c r="FTE1" s="17"/>
      <c r="FTF1" s="17"/>
      <c r="FTG1" s="17"/>
      <c r="FTH1" s="17"/>
      <c r="FTI1" s="17"/>
      <c r="FTJ1" s="17"/>
      <c r="FTK1" s="17"/>
      <c r="FTL1" s="17"/>
      <c r="FTM1" s="17"/>
      <c r="FTN1" s="17"/>
      <c r="FTO1" s="17"/>
      <c r="FTP1" s="17"/>
      <c r="FTQ1" s="17"/>
      <c r="FTR1" s="17"/>
      <c r="FTS1" s="17"/>
      <c r="FTT1" s="17"/>
      <c r="FTU1" s="17"/>
      <c r="FTV1" s="17"/>
      <c r="FTW1" s="17"/>
      <c r="FTX1" s="17"/>
      <c r="FTY1" s="17"/>
      <c r="FTZ1" s="17"/>
      <c r="FUA1" s="17"/>
      <c r="FUB1" s="17"/>
      <c r="FUC1" s="17"/>
      <c r="FUD1" s="17"/>
      <c r="FUE1" s="17"/>
      <c r="FUF1" s="17"/>
      <c r="FUG1" s="17"/>
      <c r="FUH1" s="17"/>
      <c r="FUI1" s="17"/>
      <c r="FUJ1" s="17"/>
      <c r="FUK1" s="17"/>
      <c r="FUL1" s="17"/>
      <c r="FUM1" s="17"/>
      <c r="FUN1" s="17"/>
      <c r="FUO1" s="17"/>
      <c r="FUP1" s="17"/>
      <c r="FUQ1" s="17"/>
      <c r="FUR1" s="17"/>
      <c r="FUS1" s="17"/>
      <c r="FUT1" s="17"/>
      <c r="FUU1" s="17"/>
      <c r="FUV1" s="17"/>
      <c r="FUW1" s="17"/>
      <c r="FUX1" s="17"/>
      <c r="FUY1" s="17"/>
      <c r="FUZ1" s="17"/>
      <c r="FVA1" s="17"/>
      <c r="FVB1" s="17"/>
      <c r="FVC1" s="17"/>
      <c r="FVD1" s="17"/>
      <c r="FVE1" s="17"/>
      <c r="FVF1" s="17"/>
      <c r="FVG1" s="17"/>
      <c r="FVH1" s="17"/>
      <c r="FVI1" s="17"/>
      <c r="FVJ1" s="17"/>
      <c r="FVK1" s="17"/>
      <c r="FVL1" s="17"/>
      <c r="FVM1" s="17"/>
      <c r="FVN1" s="17"/>
      <c r="FVO1" s="17"/>
      <c r="FVP1" s="17"/>
      <c r="FVQ1" s="17"/>
      <c r="FVR1" s="17"/>
      <c r="FVS1" s="17"/>
      <c r="FVT1" s="17"/>
      <c r="FVU1" s="17"/>
      <c r="FVV1" s="17"/>
      <c r="FVW1" s="17"/>
      <c r="FVX1" s="17"/>
      <c r="FVY1" s="17"/>
      <c r="FVZ1" s="17"/>
      <c r="FWA1" s="17"/>
      <c r="FWB1" s="17"/>
      <c r="FWC1" s="17"/>
      <c r="FWD1" s="17"/>
      <c r="FWE1" s="17"/>
      <c r="FWF1" s="17"/>
      <c r="FWG1" s="17"/>
      <c r="FWH1" s="17"/>
      <c r="FWI1" s="17"/>
      <c r="FWJ1" s="17"/>
      <c r="FWK1" s="17"/>
      <c r="FWL1" s="17"/>
      <c r="FWM1" s="17"/>
      <c r="FWN1" s="17"/>
      <c r="FWO1" s="17"/>
      <c r="FWP1" s="17"/>
      <c r="FWQ1" s="17"/>
      <c r="FWR1" s="17"/>
      <c r="FWS1" s="17"/>
      <c r="FWT1" s="17"/>
      <c r="FWU1" s="17"/>
      <c r="FWV1" s="17"/>
      <c r="FWW1" s="17"/>
      <c r="FWX1" s="17"/>
      <c r="FWY1" s="17"/>
      <c r="FWZ1" s="17"/>
      <c r="FXA1" s="17"/>
      <c r="FXB1" s="17"/>
      <c r="FXC1" s="17"/>
      <c r="FXD1" s="17"/>
      <c r="FXE1" s="17"/>
      <c r="FXF1" s="17"/>
      <c r="FXG1" s="17"/>
      <c r="FXH1" s="17"/>
      <c r="FXI1" s="17"/>
      <c r="FXJ1" s="17"/>
      <c r="FXK1" s="17"/>
      <c r="FXL1" s="17"/>
      <c r="FXM1" s="17"/>
      <c r="FXN1" s="17"/>
      <c r="FXO1" s="17"/>
      <c r="FXP1" s="17"/>
      <c r="FXQ1" s="17"/>
      <c r="FXR1" s="17"/>
      <c r="FXS1" s="17"/>
      <c r="FXT1" s="17"/>
      <c r="FXU1" s="17"/>
      <c r="FXV1" s="17"/>
      <c r="FXW1" s="17"/>
      <c r="FXX1" s="17"/>
      <c r="FXY1" s="17"/>
      <c r="FXZ1" s="17"/>
      <c r="FYA1" s="17"/>
      <c r="FYB1" s="17"/>
      <c r="FYC1" s="17"/>
      <c r="FYD1" s="17"/>
      <c r="FYE1" s="17"/>
      <c r="FYF1" s="17"/>
      <c r="FYG1" s="17"/>
      <c r="FYH1" s="17"/>
      <c r="FYI1" s="17"/>
      <c r="FYJ1" s="17"/>
      <c r="FYK1" s="17"/>
      <c r="FYL1" s="17"/>
      <c r="FYM1" s="17"/>
      <c r="FYN1" s="17"/>
      <c r="FYO1" s="17"/>
      <c r="FYP1" s="17"/>
      <c r="FYQ1" s="17"/>
      <c r="FYR1" s="17"/>
      <c r="FYS1" s="17"/>
      <c r="FYT1" s="17"/>
      <c r="FYU1" s="17"/>
      <c r="FYV1" s="17"/>
      <c r="FYW1" s="17"/>
      <c r="FYX1" s="17"/>
      <c r="FYY1" s="17"/>
      <c r="FYZ1" s="17"/>
      <c r="FZA1" s="17"/>
      <c r="FZB1" s="17"/>
      <c r="FZC1" s="17"/>
      <c r="FZD1" s="17"/>
      <c r="FZE1" s="17"/>
      <c r="FZF1" s="17"/>
      <c r="FZG1" s="17"/>
      <c r="FZH1" s="17"/>
      <c r="FZI1" s="17"/>
      <c r="FZJ1" s="17"/>
      <c r="FZK1" s="17"/>
      <c r="FZL1" s="17"/>
      <c r="FZM1" s="17"/>
      <c r="FZN1" s="17"/>
      <c r="FZO1" s="17"/>
      <c r="FZP1" s="17"/>
      <c r="FZQ1" s="17"/>
      <c r="FZR1" s="17"/>
      <c r="FZS1" s="17"/>
      <c r="FZT1" s="17"/>
      <c r="FZU1" s="17"/>
      <c r="FZV1" s="17"/>
      <c r="FZW1" s="17"/>
      <c r="FZX1" s="17"/>
      <c r="FZY1" s="17"/>
      <c r="FZZ1" s="17"/>
      <c r="GAA1" s="17"/>
      <c r="GAB1" s="17"/>
      <c r="GAC1" s="17"/>
      <c r="GAD1" s="17"/>
      <c r="GAE1" s="17"/>
      <c r="GAF1" s="17"/>
      <c r="GAG1" s="17"/>
      <c r="GAH1" s="17"/>
      <c r="GAI1" s="17"/>
      <c r="GAJ1" s="17"/>
      <c r="GAK1" s="17"/>
      <c r="GAL1" s="17"/>
      <c r="GAM1" s="17"/>
      <c r="GAN1" s="17"/>
      <c r="GAO1" s="17"/>
      <c r="GAP1" s="17"/>
      <c r="GAQ1" s="17"/>
      <c r="GAR1" s="17"/>
      <c r="GAS1" s="17"/>
      <c r="GAT1" s="17"/>
      <c r="GAU1" s="17"/>
      <c r="GAV1" s="17"/>
      <c r="GAW1" s="17"/>
      <c r="GAX1" s="17"/>
      <c r="GAY1" s="17"/>
      <c r="GAZ1" s="17"/>
      <c r="GBA1" s="17"/>
      <c r="GBB1" s="17"/>
      <c r="GBC1" s="17"/>
      <c r="GBD1" s="17"/>
      <c r="GBE1" s="17"/>
      <c r="GBF1" s="17"/>
      <c r="GBG1" s="17"/>
      <c r="GBH1" s="17"/>
      <c r="GBI1" s="17"/>
      <c r="GBJ1" s="17"/>
      <c r="GBK1" s="17"/>
      <c r="GBL1" s="17"/>
      <c r="GBM1" s="17"/>
      <c r="GBN1" s="17"/>
      <c r="GBO1" s="17"/>
      <c r="GBP1" s="17"/>
      <c r="GBQ1" s="17"/>
      <c r="GBR1" s="17"/>
      <c r="GBS1" s="17"/>
      <c r="GBT1" s="17"/>
      <c r="GBU1" s="17"/>
      <c r="GBV1" s="17"/>
      <c r="GBW1" s="17"/>
      <c r="GBX1" s="17"/>
      <c r="GBY1" s="17"/>
      <c r="GBZ1" s="17"/>
      <c r="GCA1" s="17"/>
      <c r="GCB1" s="17"/>
      <c r="GCC1" s="17"/>
      <c r="GCD1" s="17"/>
      <c r="GCE1" s="17"/>
      <c r="GCF1" s="17"/>
      <c r="GCG1" s="17"/>
      <c r="GCH1" s="17"/>
      <c r="GCI1" s="17"/>
      <c r="GCJ1" s="17"/>
      <c r="GCK1" s="17"/>
      <c r="GCL1" s="17"/>
      <c r="GCM1" s="17"/>
      <c r="GCN1" s="17"/>
      <c r="GCO1" s="17"/>
      <c r="GCP1" s="17"/>
      <c r="GCQ1" s="17"/>
      <c r="GCR1" s="17"/>
      <c r="GCS1" s="17"/>
      <c r="GCT1" s="17"/>
      <c r="GCU1" s="17"/>
      <c r="GCV1" s="17"/>
      <c r="GCW1" s="17"/>
      <c r="GCX1" s="17"/>
      <c r="GCY1" s="17"/>
      <c r="GCZ1" s="17"/>
      <c r="GDA1" s="17"/>
      <c r="GDB1" s="17"/>
      <c r="GDC1" s="17"/>
      <c r="GDD1" s="17"/>
      <c r="GDE1" s="17"/>
      <c r="GDF1" s="17"/>
      <c r="GDG1" s="17"/>
      <c r="GDH1" s="17"/>
      <c r="GDI1" s="17"/>
      <c r="GDJ1" s="17"/>
      <c r="GDK1" s="17"/>
      <c r="GDL1" s="17"/>
      <c r="GDM1" s="17"/>
      <c r="GDN1" s="17"/>
      <c r="GDO1" s="17"/>
      <c r="GDP1" s="17"/>
      <c r="GDQ1" s="17"/>
      <c r="GDR1" s="17"/>
      <c r="GDS1" s="17"/>
      <c r="GDT1" s="17"/>
      <c r="GDU1" s="17"/>
      <c r="GDV1" s="17"/>
      <c r="GDW1" s="17"/>
      <c r="GDX1" s="17"/>
      <c r="GDY1" s="17"/>
      <c r="GDZ1" s="17"/>
      <c r="GEA1" s="17"/>
      <c r="GEB1" s="17"/>
      <c r="GEC1" s="17"/>
      <c r="GED1" s="17"/>
      <c r="GEE1" s="17"/>
      <c r="GEF1" s="17"/>
      <c r="GEG1" s="17"/>
      <c r="GEH1" s="17"/>
      <c r="GEI1" s="17"/>
      <c r="GEJ1" s="17"/>
      <c r="GEK1" s="17"/>
      <c r="GEL1" s="17"/>
      <c r="GEM1" s="17"/>
      <c r="GEN1" s="17"/>
      <c r="GEO1" s="17"/>
      <c r="GEP1" s="17"/>
      <c r="GEQ1" s="17"/>
      <c r="GER1" s="17"/>
      <c r="GES1" s="17"/>
      <c r="GET1" s="17"/>
      <c r="GEU1" s="17"/>
      <c r="GEV1" s="17"/>
      <c r="GEW1" s="17"/>
      <c r="GEX1" s="17"/>
      <c r="GEY1" s="17"/>
      <c r="GEZ1" s="17"/>
      <c r="GFA1" s="17"/>
      <c r="GFB1" s="17"/>
      <c r="GFC1" s="17"/>
      <c r="GFD1" s="17"/>
      <c r="GFE1" s="17"/>
      <c r="GFF1" s="17"/>
      <c r="GFG1" s="17"/>
      <c r="GFH1" s="17"/>
      <c r="GFI1" s="17"/>
      <c r="GFJ1" s="17"/>
      <c r="GFK1" s="17"/>
      <c r="GFL1" s="17"/>
      <c r="GFM1" s="17"/>
      <c r="GFN1" s="17"/>
      <c r="GFO1" s="17"/>
      <c r="GFP1" s="17"/>
      <c r="GFQ1" s="17"/>
      <c r="GFR1" s="17"/>
      <c r="GFS1" s="17"/>
      <c r="GFT1" s="17"/>
      <c r="GFU1" s="17"/>
      <c r="GFV1" s="17"/>
      <c r="GFW1" s="17"/>
      <c r="GFX1" s="17"/>
      <c r="GFY1" s="17"/>
      <c r="GFZ1" s="17"/>
      <c r="GGA1" s="17"/>
      <c r="GGB1" s="17"/>
      <c r="GGC1" s="17"/>
      <c r="GGD1" s="17"/>
      <c r="GGE1" s="17"/>
      <c r="GGF1" s="17"/>
      <c r="GGG1" s="17"/>
      <c r="GGH1" s="17"/>
      <c r="GGI1" s="17"/>
      <c r="GGJ1" s="17"/>
      <c r="GGK1" s="17"/>
      <c r="GGL1" s="17"/>
      <c r="GGM1" s="17"/>
      <c r="GGN1" s="17"/>
      <c r="GGO1" s="17"/>
      <c r="GGP1" s="17"/>
      <c r="GGQ1" s="17"/>
      <c r="GGR1" s="17"/>
      <c r="GGS1" s="17"/>
      <c r="GGT1" s="17"/>
      <c r="GGU1" s="17"/>
      <c r="GGV1" s="17"/>
      <c r="GGW1" s="17"/>
      <c r="GGX1" s="17"/>
      <c r="GGY1" s="17"/>
      <c r="GGZ1" s="17"/>
      <c r="GHA1" s="17"/>
      <c r="GHB1" s="17"/>
      <c r="GHC1" s="17"/>
      <c r="GHD1" s="17"/>
      <c r="GHE1" s="17"/>
      <c r="GHF1" s="17"/>
      <c r="GHG1" s="17"/>
      <c r="GHH1" s="17"/>
      <c r="GHI1" s="17"/>
      <c r="GHJ1" s="17"/>
      <c r="GHK1" s="17"/>
      <c r="GHL1" s="17"/>
      <c r="GHM1" s="17"/>
      <c r="GHN1" s="17"/>
      <c r="GHO1" s="17"/>
      <c r="GHP1" s="17"/>
      <c r="GHQ1" s="17"/>
      <c r="GHR1" s="17"/>
      <c r="GHS1" s="17"/>
      <c r="GHT1" s="17"/>
      <c r="GHU1" s="17"/>
      <c r="GHV1" s="17"/>
      <c r="GHW1" s="17"/>
      <c r="GHX1" s="17"/>
      <c r="GHY1" s="17"/>
      <c r="GHZ1" s="17"/>
      <c r="GIA1" s="17"/>
      <c r="GIB1" s="17"/>
      <c r="GIC1" s="17"/>
      <c r="GID1" s="17"/>
      <c r="GIE1" s="17"/>
      <c r="GIF1" s="17"/>
      <c r="GIG1" s="17"/>
      <c r="GIH1" s="17"/>
      <c r="GII1" s="17"/>
      <c r="GIJ1" s="17"/>
      <c r="GIK1" s="17"/>
      <c r="GIL1" s="17"/>
      <c r="GIM1" s="17"/>
      <c r="GIN1" s="17"/>
      <c r="GIO1" s="17"/>
      <c r="GIP1" s="17"/>
      <c r="GIQ1" s="17"/>
      <c r="GIR1" s="17"/>
      <c r="GIS1" s="17"/>
      <c r="GIT1" s="17"/>
      <c r="GIU1" s="17"/>
      <c r="GIV1" s="17"/>
      <c r="GIW1" s="17"/>
      <c r="GIX1" s="17"/>
      <c r="GIY1" s="17"/>
      <c r="GIZ1" s="17"/>
      <c r="GJA1" s="17"/>
      <c r="GJB1" s="17"/>
      <c r="GJC1" s="17"/>
      <c r="GJD1" s="17"/>
      <c r="GJE1" s="17"/>
      <c r="GJF1" s="17"/>
      <c r="GJG1" s="17"/>
      <c r="GJH1" s="17"/>
      <c r="GJI1" s="17"/>
      <c r="GJJ1" s="17"/>
      <c r="GJK1" s="17"/>
      <c r="GJL1" s="17"/>
      <c r="GJM1" s="17"/>
      <c r="GJN1" s="17"/>
      <c r="GJO1" s="17"/>
      <c r="GJP1" s="17"/>
      <c r="GJQ1" s="17"/>
      <c r="GJR1" s="17"/>
      <c r="GJS1" s="17"/>
      <c r="GJT1" s="17"/>
      <c r="GJU1" s="17"/>
      <c r="GJV1" s="17"/>
      <c r="GJW1" s="17"/>
      <c r="GJX1" s="17"/>
      <c r="GJY1" s="17"/>
      <c r="GJZ1" s="17"/>
      <c r="GKA1" s="17"/>
      <c r="GKB1" s="17"/>
      <c r="GKC1" s="17"/>
      <c r="GKD1" s="17"/>
      <c r="GKE1" s="17"/>
      <c r="GKF1" s="17"/>
      <c r="GKG1" s="17"/>
      <c r="GKH1" s="17"/>
      <c r="GKI1" s="17"/>
      <c r="GKJ1" s="17"/>
      <c r="GKK1" s="17"/>
      <c r="GKL1" s="17"/>
      <c r="GKM1" s="17"/>
      <c r="GKN1" s="17"/>
      <c r="GKO1" s="17"/>
      <c r="GKP1" s="17"/>
      <c r="GKQ1" s="17"/>
      <c r="GKR1" s="17"/>
      <c r="GKS1" s="17"/>
      <c r="GKT1" s="17"/>
      <c r="GKU1" s="17"/>
      <c r="GKV1" s="17"/>
      <c r="GKW1" s="17"/>
      <c r="GKX1" s="17"/>
      <c r="GKY1" s="17"/>
      <c r="GKZ1" s="17"/>
      <c r="GLA1" s="17"/>
      <c r="GLB1" s="17"/>
      <c r="GLC1" s="17"/>
      <c r="GLD1" s="17"/>
      <c r="GLE1" s="17"/>
      <c r="GLF1" s="17"/>
      <c r="GLG1" s="17"/>
      <c r="GLH1" s="17"/>
      <c r="GLI1" s="17"/>
      <c r="GLJ1" s="17"/>
      <c r="GLK1" s="17"/>
      <c r="GLL1" s="17"/>
      <c r="GLM1" s="17"/>
      <c r="GLN1" s="17"/>
      <c r="GLO1" s="17"/>
      <c r="GLP1" s="17"/>
      <c r="GLQ1" s="17"/>
      <c r="GLR1" s="17"/>
      <c r="GLS1" s="17"/>
      <c r="GLT1" s="17"/>
      <c r="GLU1" s="17"/>
      <c r="GLV1" s="17"/>
      <c r="GLW1" s="17"/>
      <c r="GLX1" s="17"/>
      <c r="GLY1" s="17"/>
      <c r="GLZ1" s="17"/>
      <c r="GMA1" s="17"/>
      <c r="GMB1" s="17"/>
      <c r="GMC1" s="17"/>
      <c r="GMD1" s="17"/>
      <c r="GME1" s="17"/>
      <c r="GMF1" s="17"/>
      <c r="GMG1" s="17"/>
      <c r="GMH1" s="17"/>
      <c r="GMI1" s="17"/>
      <c r="GMJ1" s="17"/>
      <c r="GMK1" s="17"/>
      <c r="GML1" s="17"/>
      <c r="GMM1" s="17"/>
      <c r="GMN1" s="17"/>
      <c r="GMO1" s="17"/>
      <c r="GMP1" s="17"/>
      <c r="GMQ1" s="17"/>
      <c r="GMR1" s="17"/>
      <c r="GMS1" s="17"/>
      <c r="GMT1" s="17"/>
      <c r="GMU1" s="17"/>
      <c r="GMV1" s="17"/>
      <c r="GMW1" s="17"/>
      <c r="GMX1" s="17"/>
      <c r="GMY1" s="17"/>
      <c r="GMZ1" s="17"/>
      <c r="GNA1" s="17"/>
      <c r="GNB1" s="17"/>
      <c r="GNC1" s="17"/>
      <c r="GND1" s="17"/>
      <c r="GNE1" s="17"/>
      <c r="GNF1" s="17"/>
      <c r="GNG1" s="17"/>
      <c r="GNH1" s="17"/>
      <c r="GNI1" s="17"/>
      <c r="GNJ1" s="17"/>
      <c r="GNK1" s="17"/>
      <c r="GNL1" s="17"/>
      <c r="GNM1" s="17"/>
      <c r="GNN1" s="17"/>
      <c r="GNO1" s="17"/>
      <c r="GNP1" s="17"/>
      <c r="GNQ1" s="17"/>
      <c r="GNR1" s="17"/>
      <c r="GNS1" s="17"/>
      <c r="GNT1" s="17"/>
      <c r="GNU1" s="17"/>
      <c r="GNV1" s="17"/>
      <c r="GNW1" s="17"/>
      <c r="GNX1" s="17"/>
      <c r="GNY1" s="17"/>
      <c r="GNZ1" s="17"/>
      <c r="GOA1" s="17"/>
      <c r="GOB1" s="17"/>
      <c r="GOC1" s="17"/>
      <c r="GOD1" s="17"/>
      <c r="GOE1" s="17"/>
      <c r="GOF1" s="17"/>
      <c r="GOG1" s="17"/>
      <c r="GOH1" s="17"/>
      <c r="GOI1" s="17"/>
      <c r="GOJ1" s="17"/>
      <c r="GOK1" s="17"/>
      <c r="GOL1" s="17"/>
      <c r="GOM1" s="17"/>
      <c r="GON1" s="17"/>
      <c r="GOO1" s="17"/>
      <c r="GOP1" s="17"/>
      <c r="GOQ1" s="17"/>
      <c r="GOR1" s="17"/>
      <c r="GOS1" s="17"/>
      <c r="GOT1" s="17"/>
      <c r="GOU1" s="17"/>
      <c r="GOV1" s="17"/>
      <c r="GOW1" s="17"/>
      <c r="GOX1" s="17"/>
      <c r="GOY1" s="17"/>
      <c r="GOZ1" s="17"/>
      <c r="GPA1" s="17"/>
      <c r="GPB1" s="17"/>
      <c r="GPC1" s="17"/>
      <c r="GPD1" s="17"/>
      <c r="GPE1" s="17"/>
      <c r="GPF1" s="17"/>
      <c r="GPG1" s="17"/>
      <c r="GPH1" s="17"/>
      <c r="GPI1" s="17"/>
      <c r="GPJ1" s="17"/>
      <c r="GPK1" s="17"/>
      <c r="GPL1" s="17"/>
      <c r="GPM1" s="17"/>
      <c r="GPN1" s="17"/>
      <c r="GPO1" s="17"/>
      <c r="GPP1" s="17"/>
      <c r="GPQ1" s="17"/>
      <c r="GPR1" s="17"/>
      <c r="GPS1" s="17"/>
      <c r="GPT1" s="17"/>
      <c r="GPU1" s="17"/>
      <c r="GPV1" s="17"/>
      <c r="GPW1" s="17"/>
      <c r="GPX1" s="17"/>
      <c r="GPY1" s="17"/>
      <c r="GPZ1" s="17"/>
      <c r="GQA1" s="17"/>
      <c r="GQB1" s="17"/>
      <c r="GQC1" s="17"/>
      <c r="GQD1" s="17"/>
      <c r="GQE1" s="17"/>
      <c r="GQF1" s="17"/>
      <c r="GQG1" s="17"/>
      <c r="GQH1" s="17"/>
      <c r="GQI1" s="17"/>
      <c r="GQJ1" s="17"/>
      <c r="GQK1" s="17"/>
      <c r="GQL1" s="17"/>
      <c r="GQM1" s="17"/>
      <c r="GQN1" s="17"/>
      <c r="GQO1" s="17"/>
      <c r="GQP1" s="17"/>
      <c r="GQQ1" s="17"/>
      <c r="GQR1" s="17"/>
      <c r="GQS1" s="17"/>
      <c r="GQT1" s="17"/>
      <c r="GQU1" s="17"/>
      <c r="GQV1" s="17"/>
      <c r="GQW1" s="17"/>
      <c r="GQX1" s="17"/>
      <c r="GQY1" s="17"/>
      <c r="GQZ1" s="17"/>
      <c r="GRA1" s="17"/>
      <c r="GRB1" s="17"/>
      <c r="GRC1" s="17"/>
      <c r="GRD1" s="17"/>
      <c r="GRE1" s="17"/>
      <c r="GRF1" s="17"/>
      <c r="GRG1" s="17"/>
      <c r="GRH1" s="17"/>
      <c r="GRI1" s="17"/>
      <c r="GRJ1" s="17"/>
      <c r="GRK1" s="17"/>
      <c r="GRL1" s="17"/>
      <c r="GRM1" s="17"/>
      <c r="GRN1" s="17"/>
      <c r="GRO1" s="17"/>
      <c r="GRP1" s="17"/>
      <c r="GRQ1" s="17"/>
      <c r="GRR1" s="17"/>
      <c r="GRS1" s="17"/>
      <c r="GRT1" s="17"/>
      <c r="GRU1" s="17"/>
      <c r="GRV1" s="17"/>
      <c r="GRW1" s="17"/>
      <c r="GRX1" s="17"/>
      <c r="GRY1" s="17"/>
      <c r="GRZ1" s="17"/>
      <c r="GSA1" s="17"/>
      <c r="GSB1" s="17"/>
      <c r="GSC1" s="17"/>
      <c r="GSD1" s="17"/>
      <c r="GSE1" s="17"/>
      <c r="GSF1" s="17"/>
      <c r="GSG1" s="17"/>
      <c r="GSH1" s="17"/>
      <c r="GSI1" s="17"/>
      <c r="GSJ1" s="17"/>
      <c r="GSK1" s="17"/>
      <c r="GSL1" s="17"/>
      <c r="GSM1" s="17"/>
      <c r="GSN1" s="17"/>
      <c r="GSO1" s="17"/>
      <c r="GSP1" s="17"/>
      <c r="GSQ1" s="17"/>
      <c r="GSR1" s="17"/>
      <c r="GSS1" s="17"/>
      <c r="GST1" s="17"/>
      <c r="GSU1" s="17"/>
      <c r="GSV1" s="17"/>
      <c r="GSW1" s="17"/>
      <c r="GSX1" s="17"/>
      <c r="GSY1" s="17"/>
      <c r="GSZ1" s="17"/>
      <c r="GTA1" s="17"/>
      <c r="GTB1" s="17"/>
      <c r="GTC1" s="17"/>
      <c r="GTD1" s="17"/>
      <c r="GTE1" s="17"/>
      <c r="GTF1" s="17"/>
      <c r="GTG1" s="17"/>
      <c r="GTH1" s="17"/>
      <c r="GTI1" s="17"/>
      <c r="GTJ1" s="17"/>
      <c r="GTK1" s="17"/>
      <c r="GTL1" s="17"/>
      <c r="GTM1" s="17"/>
      <c r="GTN1" s="17"/>
      <c r="GTO1" s="17"/>
      <c r="GTP1" s="17"/>
      <c r="GTQ1" s="17"/>
      <c r="GTR1" s="17"/>
      <c r="GTS1" s="17"/>
      <c r="GTT1" s="17"/>
      <c r="GTU1" s="17"/>
      <c r="GTV1" s="17"/>
      <c r="GTW1" s="17"/>
      <c r="GTX1" s="17"/>
      <c r="GTY1" s="17"/>
      <c r="GTZ1" s="17"/>
      <c r="GUA1" s="17"/>
      <c r="GUB1" s="17"/>
      <c r="GUC1" s="17"/>
      <c r="GUD1" s="17"/>
      <c r="GUE1" s="17"/>
      <c r="GUF1" s="17"/>
      <c r="GUG1" s="17"/>
      <c r="GUH1" s="17"/>
      <c r="GUI1" s="17"/>
      <c r="GUJ1" s="17"/>
      <c r="GUK1" s="17"/>
      <c r="GUL1" s="17"/>
      <c r="GUM1" s="17"/>
      <c r="GUN1" s="17"/>
      <c r="GUO1" s="17"/>
      <c r="GUP1" s="17"/>
      <c r="GUQ1" s="17"/>
      <c r="GUR1" s="17"/>
      <c r="GUS1" s="17"/>
      <c r="GUT1" s="17"/>
      <c r="GUU1" s="17"/>
      <c r="GUV1" s="17"/>
      <c r="GUW1" s="17"/>
      <c r="GUX1" s="17"/>
      <c r="GUY1" s="17"/>
      <c r="GUZ1" s="17"/>
      <c r="GVA1" s="17"/>
      <c r="GVB1" s="17"/>
      <c r="GVC1" s="17"/>
      <c r="GVD1" s="17"/>
      <c r="GVE1" s="17"/>
      <c r="GVF1" s="17"/>
      <c r="GVG1" s="17"/>
      <c r="GVH1" s="17"/>
      <c r="GVI1" s="17"/>
      <c r="GVJ1" s="17"/>
      <c r="GVK1" s="17"/>
      <c r="GVL1" s="17"/>
      <c r="GVM1" s="17"/>
      <c r="GVN1" s="17"/>
      <c r="GVO1" s="17"/>
      <c r="GVP1" s="17"/>
      <c r="GVQ1" s="17"/>
      <c r="GVR1" s="17"/>
      <c r="GVS1" s="17"/>
      <c r="GVT1" s="17"/>
      <c r="GVU1" s="17"/>
      <c r="GVV1" s="17"/>
      <c r="GVW1" s="17"/>
      <c r="GVX1" s="17"/>
      <c r="GVY1" s="17"/>
      <c r="GVZ1" s="17"/>
      <c r="GWA1" s="17"/>
      <c r="GWB1" s="17"/>
      <c r="GWC1" s="17"/>
      <c r="GWD1" s="17"/>
      <c r="GWE1" s="17"/>
      <c r="GWF1" s="17"/>
      <c r="GWG1" s="17"/>
      <c r="GWH1" s="17"/>
      <c r="GWI1" s="17"/>
      <c r="GWJ1" s="17"/>
      <c r="GWK1" s="17"/>
      <c r="GWL1" s="17"/>
      <c r="GWM1" s="17"/>
      <c r="GWN1" s="17"/>
      <c r="GWO1" s="17"/>
      <c r="GWP1" s="17"/>
      <c r="GWQ1" s="17"/>
      <c r="GWR1" s="17"/>
      <c r="GWS1" s="17"/>
      <c r="GWT1" s="17"/>
      <c r="GWU1" s="17"/>
      <c r="GWV1" s="17"/>
      <c r="GWW1" s="17"/>
      <c r="GWX1" s="17"/>
      <c r="GWY1" s="17"/>
      <c r="GWZ1" s="17"/>
      <c r="GXA1" s="17"/>
      <c r="GXB1" s="17"/>
      <c r="GXC1" s="17"/>
      <c r="GXD1" s="17"/>
      <c r="GXE1" s="17"/>
      <c r="GXF1" s="17"/>
      <c r="GXG1" s="17"/>
      <c r="GXH1" s="17"/>
      <c r="GXI1" s="17"/>
      <c r="GXJ1" s="17"/>
      <c r="GXK1" s="17"/>
      <c r="GXL1" s="17"/>
      <c r="GXM1" s="17"/>
      <c r="GXN1" s="17"/>
      <c r="GXO1" s="17"/>
      <c r="GXP1" s="17"/>
      <c r="GXQ1" s="17"/>
      <c r="GXR1" s="17"/>
      <c r="GXS1" s="17"/>
      <c r="GXT1" s="17"/>
      <c r="GXU1" s="17"/>
      <c r="GXV1" s="17"/>
      <c r="GXW1" s="17"/>
      <c r="GXX1" s="17"/>
      <c r="GXY1" s="17"/>
      <c r="GXZ1" s="17"/>
      <c r="GYA1" s="17"/>
      <c r="GYB1" s="17"/>
      <c r="GYC1" s="17"/>
      <c r="GYD1" s="17"/>
      <c r="GYE1" s="17"/>
      <c r="GYF1" s="17"/>
      <c r="GYG1" s="17"/>
      <c r="GYH1" s="17"/>
      <c r="GYI1" s="17"/>
      <c r="GYJ1" s="17"/>
      <c r="GYK1" s="17"/>
      <c r="GYL1" s="17"/>
      <c r="GYM1" s="17"/>
      <c r="GYN1" s="17"/>
      <c r="GYO1" s="17"/>
      <c r="GYP1" s="17"/>
      <c r="GYQ1" s="17"/>
      <c r="GYR1" s="17"/>
      <c r="GYS1" s="17"/>
      <c r="GYT1" s="17"/>
      <c r="GYU1" s="17"/>
      <c r="GYV1" s="17"/>
      <c r="GYW1" s="17"/>
      <c r="GYX1" s="17"/>
      <c r="GYY1" s="17"/>
      <c r="GYZ1" s="17"/>
      <c r="GZA1" s="17"/>
      <c r="GZB1" s="17"/>
      <c r="GZC1" s="17"/>
      <c r="GZD1" s="17"/>
      <c r="GZE1" s="17"/>
      <c r="GZF1" s="17"/>
      <c r="GZG1" s="17"/>
      <c r="GZH1" s="17"/>
      <c r="GZI1" s="17"/>
      <c r="GZJ1" s="17"/>
      <c r="GZK1" s="17"/>
      <c r="GZL1" s="17"/>
      <c r="GZM1" s="17"/>
      <c r="GZN1" s="17"/>
      <c r="GZO1" s="17"/>
      <c r="GZP1" s="17"/>
      <c r="GZQ1" s="17"/>
      <c r="GZR1" s="17"/>
      <c r="GZS1" s="17"/>
      <c r="GZT1" s="17"/>
      <c r="GZU1" s="17"/>
      <c r="GZV1" s="17"/>
      <c r="GZW1" s="17"/>
      <c r="GZX1" s="17"/>
      <c r="GZY1" s="17"/>
      <c r="GZZ1" s="17"/>
      <c r="HAA1" s="17"/>
      <c r="HAB1" s="17"/>
      <c r="HAC1" s="17"/>
      <c r="HAD1" s="17"/>
      <c r="HAE1" s="17"/>
      <c r="HAF1" s="17"/>
      <c r="HAG1" s="17"/>
      <c r="HAH1" s="17"/>
      <c r="HAI1" s="17"/>
      <c r="HAJ1" s="17"/>
      <c r="HAK1" s="17"/>
      <c r="HAL1" s="17"/>
      <c r="HAM1" s="17"/>
      <c r="HAN1" s="17"/>
      <c r="HAO1" s="17"/>
      <c r="HAP1" s="17"/>
      <c r="HAQ1" s="17"/>
      <c r="HAR1" s="17"/>
      <c r="HAS1" s="17"/>
      <c r="HAT1" s="17"/>
      <c r="HAU1" s="17"/>
      <c r="HAV1" s="17"/>
      <c r="HAW1" s="17"/>
      <c r="HAX1" s="17"/>
      <c r="HAY1" s="17"/>
      <c r="HAZ1" s="17"/>
      <c r="HBA1" s="17"/>
      <c r="HBB1" s="17"/>
      <c r="HBC1" s="17"/>
      <c r="HBD1" s="17"/>
      <c r="HBE1" s="17"/>
      <c r="HBF1" s="17"/>
      <c r="HBG1" s="17"/>
      <c r="HBH1" s="17"/>
      <c r="HBI1" s="17"/>
      <c r="HBJ1" s="17"/>
      <c r="HBK1" s="17"/>
      <c r="HBL1" s="17"/>
      <c r="HBM1" s="17"/>
      <c r="HBN1" s="17"/>
      <c r="HBO1" s="17"/>
      <c r="HBP1" s="17"/>
      <c r="HBQ1" s="17"/>
      <c r="HBR1" s="17"/>
      <c r="HBS1" s="17"/>
      <c r="HBT1" s="17"/>
      <c r="HBU1" s="17"/>
      <c r="HBV1" s="17"/>
      <c r="HBW1" s="17"/>
      <c r="HBX1" s="17"/>
      <c r="HBY1" s="17"/>
      <c r="HBZ1" s="17"/>
      <c r="HCA1" s="17"/>
      <c r="HCB1" s="17"/>
      <c r="HCC1" s="17"/>
      <c r="HCD1" s="17"/>
      <c r="HCE1" s="17"/>
      <c r="HCF1" s="17"/>
      <c r="HCG1" s="17"/>
      <c r="HCH1" s="17"/>
      <c r="HCI1" s="17"/>
      <c r="HCJ1" s="17"/>
      <c r="HCK1" s="17"/>
      <c r="HCL1" s="17"/>
      <c r="HCM1" s="17"/>
      <c r="HCN1" s="17"/>
      <c r="HCO1" s="17"/>
      <c r="HCP1" s="17"/>
      <c r="HCQ1" s="17"/>
      <c r="HCR1" s="17"/>
      <c r="HCS1" s="17"/>
      <c r="HCT1" s="17"/>
      <c r="HCU1" s="17"/>
      <c r="HCV1" s="17"/>
      <c r="HCW1" s="17"/>
      <c r="HCX1" s="17"/>
      <c r="HCY1" s="17"/>
      <c r="HCZ1" s="17"/>
      <c r="HDA1" s="17"/>
      <c r="HDB1" s="17"/>
      <c r="HDC1" s="17"/>
      <c r="HDD1" s="17"/>
      <c r="HDE1" s="17"/>
      <c r="HDF1" s="17"/>
      <c r="HDG1" s="17"/>
      <c r="HDH1" s="17"/>
      <c r="HDI1" s="17"/>
      <c r="HDJ1" s="17"/>
      <c r="HDK1" s="17"/>
      <c r="HDL1" s="17"/>
      <c r="HDM1" s="17"/>
      <c r="HDN1" s="17"/>
      <c r="HDO1" s="17"/>
      <c r="HDP1" s="17"/>
      <c r="HDQ1" s="17"/>
      <c r="HDR1" s="17"/>
      <c r="HDS1" s="17"/>
      <c r="HDT1" s="17"/>
      <c r="HDU1" s="17"/>
      <c r="HDV1" s="17"/>
      <c r="HDW1" s="17"/>
      <c r="HDX1" s="17"/>
      <c r="HDY1" s="17"/>
      <c r="HDZ1" s="17"/>
      <c r="HEA1" s="17"/>
      <c r="HEB1" s="17"/>
      <c r="HEC1" s="17"/>
      <c r="HED1" s="17"/>
      <c r="HEE1" s="17"/>
      <c r="HEF1" s="17"/>
      <c r="HEG1" s="17"/>
      <c r="HEH1" s="17"/>
      <c r="HEI1" s="17"/>
      <c r="HEJ1" s="17"/>
      <c r="HEK1" s="17"/>
      <c r="HEL1" s="17"/>
      <c r="HEM1" s="17"/>
      <c r="HEN1" s="17"/>
      <c r="HEO1" s="17"/>
      <c r="HEP1" s="17"/>
      <c r="HEQ1" s="17"/>
      <c r="HER1" s="17"/>
      <c r="HES1" s="17"/>
      <c r="HET1" s="17"/>
      <c r="HEU1" s="17"/>
      <c r="HEV1" s="17"/>
      <c r="HEW1" s="17"/>
      <c r="HEX1" s="17"/>
      <c r="HEY1" s="17"/>
      <c r="HEZ1" s="17"/>
      <c r="HFA1" s="17"/>
      <c r="HFB1" s="17"/>
      <c r="HFC1" s="17"/>
      <c r="HFD1" s="17"/>
      <c r="HFE1" s="17"/>
      <c r="HFF1" s="17"/>
      <c r="HFG1" s="17"/>
      <c r="HFH1" s="17"/>
      <c r="HFI1" s="17"/>
      <c r="HFJ1" s="17"/>
      <c r="HFK1" s="17"/>
      <c r="HFL1" s="17"/>
      <c r="HFM1" s="17"/>
      <c r="HFN1" s="17"/>
      <c r="HFO1" s="17"/>
      <c r="HFP1" s="17"/>
      <c r="HFQ1" s="17"/>
      <c r="HFR1" s="17"/>
      <c r="HFS1" s="17"/>
      <c r="HFT1" s="17"/>
      <c r="HFU1" s="17"/>
      <c r="HFV1" s="17"/>
      <c r="HFW1" s="17"/>
      <c r="HFX1" s="17"/>
      <c r="HFY1" s="17"/>
      <c r="HFZ1" s="17"/>
      <c r="HGA1" s="17"/>
      <c r="HGB1" s="17"/>
      <c r="HGC1" s="17"/>
      <c r="HGD1" s="17"/>
      <c r="HGE1" s="17"/>
      <c r="HGF1" s="17"/>
      <c r="HGG1" s="17"/>
      <c r="HGH1" s="17"/>
      <c r="HGI1" s="17"/>
      <c r="HGJ1" s="17"/>
      <c r="HGK1" s="17"/>
      <c r="HGL1" s="17"/>
      <c r="HGM1" s="17"/>
      <c r="HGN1" s="17"/>
      <c r="HGO1" s="17"/>
      <c r="HGP1" s="17"/>
      <c r="HGQ1" s="17"/>
      <c r="HGR1" s="17"/>
      <c r="HGS1" s="17"/>
      <c r="HGT1" s="17"/>
      <c r="HGU1" s="17"/>
      <c r="HGV1" s="17"/>
      <c r="HGW1" s="17"/>
      <c r="HGX1" s="17"/>
      <c r="HGY1" s="17"/>
      <c r="HGZ1" s="17"/>
      <c r="HHA1" s="17"/>
      <c r="HHB1" s="17"/>
      <c r="HHC1" s="17"/>
      <c r="HHD1" s="17"/>
      <c r="HHE1" s="17"/>
      <c r="HHF1" s="17"/>
      <c r="HHG1" s="17"/>
      <c r="HHH1" s="17"/>
      <c r="HHI1" s="17"/>
      <c r="HHJ1" s="17"/>
      <c r="HHK1" s="17"/>
      <c r="HHL1" s="17"/>
      <c r="HHM1" s="17"/>
      <c r="HHN1" s="17"/>
      <c r="HHO1" s="17"/>
      <c r="HHP1" s="17"/>
      <c r="HHQ1" s="17"/>
      <c r="HHR1" s="17"/>
      <c r="HHS1" s="17"/>
      <c r="HHT1" s="17"/>
      <c r="HHU1" s="17"/>
      <c r="HHV1" s="17"/>
      <c r="HHW1" s="17"/>
      <c r="HHX1" s="17"/>
      <c r="HHY1" s="17"/>
      <c r="HHZ1" s="17"/>
      <c r="HIA1" s="17"/>
      <c r="HIB1" s="17"/>
      <c r="HIC1" s="17"/>
      <c r="HID1" s="17"/>
      <c r="HIE1" s="17"/>
      <c r="HIF1" s="17"/>
      <c r="HIG1" s="17"/>
      <c r="HIH1" s="17"/>
      <c r="HII1" s="17"/>
      <c r="HIJ1" s="17"/>
      <c r="HIK1" s="17"/>
      <c r="HIL1" s="17"/>
      <c r="HIM1" s="17"/>
      <c r="HIN1" s="17"/>
      <c r="HIO1" s="17"/>
      <c r="HIP1" s="17"/>
      <c r="HIQ1" s="17"/>
      <c r="HIR1" s="17"/>
      <c r="HIS1" s="17"/>
      <c r="HIT1" s="17"/>
      <c r="HIU1" s="17"/>
      <c r="HIV1" s="17"/>
      <c r="HIW1" s="17"/>
      <c r="HIX1" s="17"/>
      <c r="HIY1" s="17"/>
      <c r="HIZ1" s="17"/>
      <c r="HJA1" s="17"/>
      <c r="HJB1" s="17"/>
      <c r="HJC1" s="17"/>
      <c r="HJD1" s="17"/>
      <c r="HJE1" s="17"/>
      <c r="HJF1" s="17"/>
      <c r="HJG1" s="17"/>
      <c r="HJH1" s="17"/>
      <c r="HJI1" s="17"/>
      <c r="HJJ1" s="17"/>
      <c r="HJK1" s="17"/>
      <c r="HJL1" s="17"/>
      <c r="HJM1" s="17"/>
      <c r="HJN1" s="17"/>
      <c r="HJO1" s="17"/>
      <c r="HJP1" s="17"/>
      <c r="HJQ1" s="17"/>
      <c r="HJR1" s="17"/>
      <c r="HJS1" s="17"/>
      <c r="HJT1" s="17"/>
      <c r="HJU1" s="17"/>
      <c r="HJV1" s="17"/>
      <c r="HJW1" s="17"/>
      <c r="HJX1" s="17"/>
      <c r="HJY1" s="17"/>
      <c r="HJZ1" s="17"/>
      <c r="HKA1" s="17"/>
      <c r="HKB1" s="17"/>
      <c r="HKC1" s="17"/>
      <c r="HKD1" s="17"/>
      <c r="HKE1" s="17"/>
      <c r="HKF1" s="17"/>
      <c r="HKG1" s="17"/>
      <c r="HKH1" s="17"/>
      <c r="HKI1" s="17"/>
      <c r="HKJ1" s="17"/>
      <c r="HKK1" s="17"/>
      <c r="HKL1" s="17"/>
      <c r="HKM1" s="17"/>
      <c r="HKN1" s="17"/>
      <c r="HKO1" s="17"/>
      <c r="HKP1" s="17"/>
      <c r="HKQ1" s="17"/>
      <c r="HKR1" s="17"/>
      <c r="HKS1" s="17"/>
      <c r="HKT1" s="17"/>
      <c r="HKU1" s="17"/>
      <c r="HKV1" s="17"/>
      <c r="HKW1" s="17"/>
      <c r="HKX1" s="17"/>
      <c r="HKY1" s="17"/>
      <c r="HKZ1" s="17"/>
      <c r="HLA1" s="17"/>
      <c r="HLB1" s="17"/>
      <c r="HLC1" s="17"/>
      <c r="HLD1" s="17"/>
      <c r="HLE1" s="17"/>
      <c r="HLF1" s="17"/>
      <c r="HLG1" s="17"/>
      <c r="HLH1" s="17"/>
      <c r="HLI1" s="17"/>
      <c r="HLJ1" s="17"/>
      <c r="HLK1" s="17"/>
      <c r="HLL1" s="17"/>
      <c r="HLM1" s="17"/>
      <c r="HLN1" s="17"/>
      <c r="HLO1" s="17"/>
      <c r="HLP1" s="17"/>
      <c r="HLQ1" s="17"/>
      <c r="HLR1" s="17"/>
      <c r="HLS1" s="17"/>
      <c r="HLT1" s="17"/>
      <c r="HLU1" s="17"/>
      <c r="HLV1" s="17"/>
      <c r="HLW1" s="17"/>
      <c r="HLX1" s="17"/>
      <c r="HLY1" s="17"/>
      <c r="HLZ1" s="17"/>
      <c r="HMA1" s="17"/>
      <c r="HMB1" s="17"/>
      <c r="HMC1" s="17"/>
      <c r="HMD1" s="17"/>
      <c r="HME1" s="17"/>
      <c r="HMF1" s="17"/>
      <c r="HMG1" s="17"/>
      <c r="HMH1" s="17"/>
      <c r="HMI1" s="17"/>
      <c r="HMJ1" s="17"/>
      <c r="HMK1" s="17"/>
      <c r="HML1" s="17"/>
      <c r="HMM1" s="17"/>
      <c r="HMN1" s="17"/>
      <c r="HMO1" s="17"/>
      <c r="HMP1" s="17"/>
      <c r="HMQ1" s="17"/>
      <c r="HMR1" s="17"/>
      <c r="HMS1" s="17"/>
      <c r="HMT1" s="17"/>
      <c r="HMU1" s="17"/>
      <c r="HMV1" s="17"/>
      <c r="HMW1" s="17"/>
      <c r="HMX1" s="17"/>
      <c r="HMY1" s="17"/>
      <c r="HMZ1" s="17"/>
      <c r="HNA1" s="17"/>
      <c r="HNB1" s="17"/>
      <c r="HNC1" s="17"/>
      <c r="HND1" s="17"/>
      <c r="HNE1" s="17"/>
      <c r="HNF1" s="17"/>
      <c r="HNG1" s="17"/>
      <c r="HNH1" s="17"/>
      <c r="HNI1" s="17"/>
      <c r="HNJ1" s="17"/>
      <c r="HNK1" s="17"/>
      <c r="HNL1" s="17"/>
      <c r="HNM1" s="17"/>
      <c r="HNN1" s="17"/>
      <c r="HNO1" s="17"/>
      <c r="HNP1" s="17"/>
      <c r="HNQ1" s="17"/>
      <c r="HNR1" s="17"/>
      <c r="HNS1" s="17"/>
      <c r="HNT1" s="17"/>
      <c r="HNU1" s="17"/>
      <c r="HNV1" s="17"/>
      <c r="HNW1" s="17"/>
      <c r="HNX1" s="17"/>
      <c r="HNY1" s="17"/>
      <c r="HNZ1" s="17"/>
      <c r="HOA1" s="17"/>
      <c r="HOB1" s="17"/>
      <c r="HOC1" s="17"/>
      <c r="HOD1" s="17"/>
      <c r="HOE1" s="17"/>
      <c r="HOF1" s="17"/>
      <c r="HOG1" s="17"/>
      <c r="HOH1" s="17"/>
      <c r="HOI1" s="17"/>
      <c r="HOJ1" s="17"/>
      <c r="HOK1" s="17"/>
      <c r="HOL1" s="17"/>
      <c r="HOM1" s="17"/>
      <c r="HON1" s="17"/>
      <c r="HOO1" s="17"/>
      <c r="HOP1" s="17"/>
      <c r="HOQ1" s="17"/>
      <c r="HOR1" s="17"/>
      <c r="HOS1" s="17"/>
      <c r="HOT1" s="17"/>
      <c r="HOU1" s="17"/>
      <c r="HOV1" s="17"/>
      <c r="HOW1" s="17"/>
      <c r="HOX1" s="17"/>
      <c r="HOY1" s="17"/>
      <c r="HOZ1" s="17"/>
      <c r="HPA1" s="17"/>
      <c r="HPB1" s="17"/>
      <c r="HPC1" s="17"/>
      <c r="HPD1" s="17"/>
      <c r="HPE1" s="17"/>
      <c r="HPF1" s="17"/>
      <c r="HPG1" s="17"/>
      <c r="HPH1" s="17"/>
      <c r="HPI1" s="17"/>
      <c r="HPJ1" s="17"/>
      <c r="HPK1" s="17"/>
      <c r="HPL1" s="17"/>
      <c r="HPM1" s="17"/>
      <c r="HPN1" s="17"/>
      <c r="HPO1" s="17"/>
      <c r="HPP1" s="17"/>
      <c r="HPQ1" s="17"/>
      <c r="HPR1" s="17"/>
      <c r="HPS1" s="17"/>
      <c r="HPT1" s="17"/>
      <c r="HPU1" s="17"/>
      <c r="HPV1" s="17"/>
      <c r="HPW1" s="17"/>
      <c r="HPX1" s="17"/>
      <c r="HPY1" s="17"/>
      <c r="HPZ1" s="17"/>
      <c r="HQA1" s="17"/>
      <c r="HQB1" s="17"/>
      <c r="HQC1" s="17"/>
      <c r="HQD1" s="17"/>
      <c r="HQE1" s="17"/>
      <c r="HQF1" s="17"/>
      <c r="HQG1" s="17"/>
      <c r="HQH1" s="17"/>
      <c r="HQI1" s="17"/>
      <c r="HQJ1" s="17"/>
      <c r="HQK1" s="17"/>
      <c r="HQL1" s="17"/>
      <c r="HQM1" s="17"/>
      <c r="HQN1" s="17"/>
      <c r="HQO1" s="17"/>
      <c r="HQP1" s="17"/>
      <c r="HQQ1" s="17"/>
      <c r="HQR1" s="17"/>
      <c r="HQS1" s="17"/>
      <c r="HQT1" s="17"/>
      <c r="HQU1" s="17"/>
      <c r="HQV1" s="17"/>
      <c r="HQW1" s="17"/>
      <c r="HQX1" s="17"/>
      <c r="HQY1" s="17"/>
      <c r="HQZ1" s="17"/>
      <c r="HRA1" s="17"/>
      <c r="HRB1" s="17"/>
      <c r="HRC1" s="17"/>
      <c r="HRD1" s="17"/>
      <c r="HRE1" s="17"/>
      <c r="HRF1" s="17"/>
      <c r="HRG1" s="17"/>
      <c r="HRH1" s="17"/>
      <c r="HRI1" s="17"/>
      <c r="HRJ1" s="17"/>
      <c r="HRK1" s="17"/>
      <c r="HRL1" s="17"/>
      <c r="HRM1" s="17"/>
      <c r="HRN1" s="17"/>
      <c r="HRO1" s="17"/>
      <c r="HRP1" s="17"/>
      <c r="HRQ1" s="17"/>
      <c r="HRR1" s="17"/>
      <c r="HRS1" s="17"/>
      <c r="HRT1" s="17"/>
      <c r="HRU1" s="17"/>
      <c r="HRV1" s="17"/>
      <c r="HRW1" s="17"/>
      <c r="HRX1" s="17"/>
      <c r="HRY1" s="17"/>
      <c r="HRZ1" s="17"/>
      <c r="HSA1" s="17"/>
      <c r="HSB1" s="17"/>
      <c r="HSC1" s="17"/>
      <c r="HSD1" s="17"/>
      <c r="HSE1" s="17"/>
      <c r="HSF1" s="17"/>
      <c r="HSG1" s="17"/>
      <c r="HSH1" s="17"/>
      <c r="HSI1" s="17"/>
      <c r="HSJ1" s="17"/>
      <c r="HSK1" s="17"/>
      <c r="HSL1" s="17"/>
      <c r="HSM1" s="17"/>
      <c r="HSN1" s="17"/>
      <c r="HSO1" s="17"/>
      <c r="HSP1" s="17"/>
      <c r="HSQ1" s="17"/>
      <c r="HSR1" s="17"/>
      <c r="HSS1" s="17"/>
      <c r="HST1" s="17"/>
      <c r="HSU1" s="17"/>
      <c r="HSV1" s="17"/>
      <c r="HSW1" s="17"/>
      <c r="HSX1" s="17"/>
      <c r="HSY1" s="17"/>
      <c r="HSZ1" s="17"/>
      <c r="HTA1" s="17"/>
      <c r="HTB1" s="17"/>
      <c r="HTC1" s="17"/>
      <c r="HTD1" s="17"/>
      <c r="HTE1" s="17"/>
      <c r="HTF1" s="17"/>
      <c r="HTG1" s="17"/>
      <c r="HTH1" s="17"/>
      <c r="HTI1" s="17"/>
      <c r="HTJ1" s="17"/>
      <c r="HTK1" s="17"/>
      <c r="HTL1" s="17"/>
      <c r="HTM1" s="17"/>
      <c r="HTN1" s="17"/>
      <c r="HTO1" s="17"/>
      <c r="HTP1" s="17"/>
      <c r="HTQ1" s="17"/>
      <c r="HTR1" s="17"/>
      <c r="HTS1" s="17"/>
      <c r="HTT1" s="17"/>
      <c r="HTU1" s="17"/>
      <c r="HTV1" s="17"/>
      <c r="HTW1" s="17"/>
      <c r="HTX1" s="17"/>
      <c r="HTY1" s="17"/>
      <c r="HTZ1" s="17"/>
      <c r="HUA1" s="17"/>
      <c r="HUB1" s="17"/>
      <c r="HUC1" s="17"/>
      <c r="HUD1" s="17"/>
      <c r="HUE1" s="17"/>
      <c r="HUF1" s="17"/>
      <c r="HUG1" s="17"/>
      <c r="HUH1" s="17"/>
      <c r="HUI1" s="17"/>
      <c r="HUJ1" s="17"/>
      <c r="HUK1" s="17"/>
      <c r="HUL1" s="17"/>
      <c r="HUM1" s="17"/>
      <c r="HUN1" s="17"/>
      <c r="HUO1" s="17"/>
      <c r="HUP1" s="17"/>
      <c r="HUQ1" s="17"/>
      <c r="HUR1" s="17"/>
      <c r="HUS1" s="17"/>
      <c r="HUT1" s="17"/>
      <c r="HUU1" s="17"/>
      <c r="HUV1" s="17"/>
      <c r="HUW1" s="17"/>
      <c r="HUX1" s="17"/>
      <c r="HUY1" s="17"/>
      <c r="HUZ1" s="17"/>
      <c r="HVA1" s="17"/>
      <c r="HVB1" s="17"/>
      <c r="HVC1" s="17"/>
      <c r="HVD1" s="17"/>
      <c r="HVE1" s="17"/>
      <c r="HVF1" s="17"/>
      <c r="HVG1" s="17"/>
      <c r="HVH1" s="17"/>
      <c r="HVI1" s="17"/>
      <c r="HVJ1" s="17"/>
      <c r="HVK1" s="17"/>
      <c r="HVL1" s="17"/>
      <c r="HVM1" s="17"/>
      <c r="HVN1" s="17"/>
      <c r="HVO1" s="17"/>
      <c r="HVP1" s="17"/>
      <c r="HVQ1" s="17"/>
      <c r="HVR1" s="17"/>
      <c r="HVS1" s="17"/>
      <c r="HVT1" s="17"/>
      <c r="HVU1" s="17"/>
      <c r="HVV1" s="17"/>
      <c r="HVW1" s="17"/>
      <c r="HVX1" s="17"/>
      <c r="HVY1" s="17"/>
      <c r="HVZ1" s="17"/>
      <c r="HWA1" s="17"/>
      <c r="HWB1" s="17"/>
      <c r="HWC1" s="17"/>
      <c r="HWD1" s="17"/>
      <c r="HWE1" s="17"/>
      <c r="HWF1" s="17"/>
      <c r="HWG1" s="17"/>
      <c r="HWH1" s="17"/>
      <c r="HWI1" s="17"/>
      <c r="HWJ1" s="17"/>
      <c r="HWK1" s="17"/>
      <c r="HWL1" s="17"/>
      <c r="HWM1" s="17"/>
      <c r="HWN1" s="17"/>
      <c r="HWO1" s="17"/>
      <c r="HWP1" s="17"/>
      <c r="HWQ1" s="17"/>
      <c r="HWR1" s="17"/>
      <c r="HWS1" s="17"/>
      <c r="HWT1" s="17"/>
      <c r="HWU1" s="17"/>
      <c r="HWV1" s="17"/>
      <c r="HWW1" s="17"/>
      <c r="HWX1" s="17"/>
      <c r="HWY1" s="17"/>
      <c r="HWZ1" s="17"/>
      <c r="HXA1" s="17"/>
      <c r="HXB1" s="17"/>
      <c r="HXC1" s="17"/>
      <c r="HXD1" s="17"/>
      <c r="HXE1" s="17"/>
      <c r="HXF1" s="17"/>
      <c r="HXG1" s="17"/>
      <c r="HXH1" s="17"/>
      <c r="HXI1" s="17"/>
      <c r="HXJ1" s="17"/>
      <c r="HXK1" s="17"/>
      <c r="HXL1" s="17"/>
      <c r="HXM1" s="17"/>
      <c r="HXN1" s="17"/>
      <c r="HXO1" s="17"/>
      <c r="HXP1" s="17"/>
      <c r="HXQ1" s="17"/>
      <c r="HXR1" s="17"/>
      <c r="HXS1" s="17"/>
      <c r="HXT1" s="17"/>
      <c r="HXU1" s="17"/>
      <c r="HXV1" s="17"/>
      <c r="HXW1" s="17"/>
      <c r="HXX1" s="17"/>
      <c r="HXY1" s="17"/>
      <c r="HXZ1" s="17"/>
      <c r="HYA1" s="17"/>
      <c r="HYB1" s="17"/>
      <c r="HYC1" s="17"/>
      <c r="HYD1" s="17"/>
      <c r="HYE1" s="17"/>
      <c r="HYF1" s="17"/>
      <c r="HYG1" s="17"/>
      <c r="HYH1" s="17"/>
      <c r="HYI1" s="17"/>
      <c r="HYJ1" s="17"/>
      <c r="HYK1" s="17"/>
      <c r="HYL1" s="17"/>
      <c r="HYM1" s="17"/>
      <c r="HYN1" s="17"/>
      <c r="HYO1" s="17"/>
      <c r="HYP1" s="17"/>
      <c r="HYQ1" s="17"/>
      <c r="HYR1" s="17"/>
      <c r="HYS1" s="17"/>
      <c r="HYT1" s="17"/>
      <c r="HYU1" s="17"/>
      <c r="HYV1" s="17"/>
      <c r="HYW1" s="17"/>
      <c r="HYX1" s="17"/>
      <c r="HYY1" s="17"/>
      <c r="HYZ1" s="17"/>
      <c r="HZA1" s="17"/>
      <c r="HZB1" s="17"/>
      <c r="HZC1" s="17"/>
      <c r="HZD1" s="17"/>
      <c r="HZE1" s="17"/>
      <c r="HZF1" s="17"/>
      <c r="HZG1" s="17"/>
      <c r="HZH1" s="17"/>
      <c r="HZI1" s="17"/>
      <c r="HZJ1" s="17"/>
      <c r="HZK1" s="17"/>
      <c r="HZL1" s="17"/>
      <c r="HZM1" s="17"/>
      <c r="HZN1" s="17"/>
      <c r="HZO1" s="17"/>
      <c r="HZP1" s="17"/>
      <c r="HZQ1" s="17"/>
      <c r="HZR1" s="17"/>
      <c r="HZS1" s="17"/>
      <c r="HZT1" s="17"/>
      <c r="HZU1" s="17"/>
      <c r="HZV1" s="17"/>
      <c r="HZW1" s="17"/>
      <c r="HZX1" s="17"/>
      <c r="HZY1" s="17"/>
      <c r="HZZ1" s="17"/>
      <c r="IAA1" s="17"/>
      <c r="IAB1" s="17"/>
      <c r="IAC1" s="17"/>
      <c r="IAD1" s="17"/>
      <c r="IAE1" s="17"/>
      <c r="IAF1" s="17"/>
      <c r="IAG1" s="17"/>
      <c r="IAH1" s="17"/>
      <c r="IAI1" s="17"/>
      <c r="IAJ1" s="17"/>
      <c r="IAK1" s="17"/>
      <c r="IAL1" s="17"/>
      <c r="IAM1" s="17"/>
      <c r="IAN1" s="17"/>
      <c r="IAO1" s="17"/>
      <c r="IAP1" s="17"/>
      <c r="IAQ1" s="17"/>
      <c r="IAR1" s="17"/>
      <c r="IAS1" s="17"/>
      <c r="IAT1" s="17"/>
      <c r="IAU1" s="17"/>
      <c r="IAV1" s="17"/>
      <c r="IAW1" s="17"/>
      <c r="IAX1" s="17"/>
      <c r="IAY1" s="17"/>
      <c r="IAZ1" s="17"/>
      <c r="IBA1" s="17"/>
      <c r="IBB1" s="17"/>
      <c r="IBC1" s="17"/>
      <c r="IBD1" s="17"/>
      <c r="IBE1" s="17"/>
      <c r="IBF1" s="17"/>
      <c r="IBG1" s="17"/>
      <c r="IBH1" s="17"/>
      <c r="IBI1" s="17"/>
      <c r="IBJ1" s="17"/>
      <c r="IBK1" s="17"/>
      <c r="IBL1" s="17"/>
      <c r="IBM1" s="17"/>
      <c r="IBN1" s="17"/>
      <c r="IBO1" s="17"/>
      <c r="IBP1" s="17"/>
      <c r="IBQ1" s="17"/>
      <c r="IBR1" s="17"/>
      <c r="IBS1" s="17"/>
      <c r="IBT1" s="17"/>
      <c r="IBU1" s="17"/>
      <c r="IBV1" s="17"/>
      <c r="IBW1" s="17"/>
      <c r="IBX1" s="17"/>
      <c r="IBY1" s="17"/>
      <c r="IBZ1" s="17"/>
      <c r="ICA1" s="17"/>
      <c r="ICB1" s="17"/>
      <c r="ICC1" s="17"/>
      <c r="ICD1" s="17"/>
      <c r="ICE1" s="17"/>
      <c r="ICF1" s="17"/>
      <c r="ICG1" s="17"/>
      <c r="ICH1" s="17"/>
      <c r="ICI1" s="17"/>
      <c r="ICJ1" s="17"/>
      <c r="ICK1" s="17"/>
      <c r="ICL1" s="17"/>
      <c r="ICM1" s="17"/>
      <c r="ICN1" s="17"/>
      <c r="ICO1" s="17"/>
      <c r="ICP1" s="17"/>
      <c r="ICQ1" s="17"/>
      <c r="ICR1" s="17"/>
      <c r="ICS1" s="17"/>
      <c r="ICT1" s="17"/>
      <c r="ICU1" s="17"/>
      <c r="ICV1" s="17"/>
      <c r="ICW1" s="17"/>
      <c r="ICX1" s="17"/>
      <c r="ICY1" s="17"/>
      <c r="ICZ1" s="17"/>
      <c r="IDA1" s="17"/>
      <c r="IDB1" s="17"/>
      <c r="IDC1" s="17"/>
      <c r="IDD1" s="17"/>
      <c r="IDE1" s="17"/>
      <c r="IDF1" s="17"/>
      <c r="IDG1" s="17"/>
      <c r="IDH1" s="17"/>
      <c r="IDI1" s="17"/>
      <c r="IDJ1" s="17"/>
      <c r="IDK1" s="17"/>
      <c r="IDL1" s="17"/>
      <c r="IDM1" s="17"/>
      <c r="IDN1" s="17"/>
      <c r="IDO1" s="17"/>
      <c r="IDP1" s="17"/>
      <c r="IDQ1" s="17"/>
      <c r="IDR1" s="17"/>
      <c r="IDS1" s="17"/>
      <c r="IDT1" s="17"/>
      <c r="IDU1" s="17"/>
      <c r="IDV1" s="17"/>
      <c r="IDW1" s="17"/>
      <c r="IDX1" s="17"/>
      <c r="IDY1" s="17"/>
      <c r="IDZ1" s="17"/>
      <c r="IEA1" s="17"/>
      <c r="IEB1" s="17"/>
      <c r="IEC1" s="17"/>
      <c r="IED1" s="17"/>
      <c r="IEE1" s="17"/>
      <c r="IEF1" s="17"/>
      <c r="IEG1" s="17"/>
      <c r="IEH1" s="17"/>
      <c r="IEI1" s="17"/>
      <c r="IEJ1" s="17"/>
      <c r="IEK1" s="17"/>
      <c r="IEL1" s="17"/>
      <c r="IEM1" s="17"/>
      <c r="IEN1" s="17"/>
      <c r="IEO1" s="17"/>
      <c r="IEP1" s="17"/>
      <c r="IEQ1" s="17"/>
      <c r="IER1" s="17"/>
      <c r="IES1" s="17"/>
      <c r="IET1" s="17"/>
      <c r="IEU1" s="17"/>
      <c r="IEV1" s="17"/>
      <c r="IEW1" s="17"/>
      <c r="IEX1" s="17"/>
      <c r="IEY1" s="17"/>
      <c r="IEZ1" s="17"/>
      <c r="IFA1" s="17"/>
      <c r="IFB1" s="17"/>
      <c r="IFC1" s="17"/>
      <c r="IFD1" s="17"/>
      <c r="IFE1" s="17"/>
      <c r="IFF1" s="17"/>
      <c r="IFG1" s="17"/>
      <c r="IFH1" s="17"/>
      <c r="IFI1" s="17"/>
      <c r="IFJ1" s="17"/>
      <c r="IFK1" s="17"/>
      <c r="IFL1" s="17"/>
      <c r="IFM1" s="17"/>
      <c r="IFN1" s="17"/>
      <c r="IFO1" s="17"/>
      <c r="IFP1" s="17"/>
      <c r="IFQ1" s="17"/>
      <c r="IFR1" s="17"/>
      <c r="IFS1" s="17"/>
      <c r="IFT1" s="17"/>
      <c r="IFU1" s="17"/>
      <c r="IFV1" s="17"/>
      <c r="IFW1" s="17"/>
      <c r="IFX1" s="17"/>
      <c r="IFY1" s="17"/>
      <c r="IFZ1" s="17"/>
      <c r="IGA1" s="17"/>
      <c r="IGB1" s="17"/>
      <c r="IGC1" s="17"/>
      <c r="IGD1" s="17"/>
      <c r="IGE1" s="17"/>
      <c r="IGF1" s="17"/>
      <c r="IGG1" s="17"/>
      <c r="IGH1" s="17"/>
      <c r="IGI1" s="17"/>
      <c r="IGJ1" s="17"/>
      <c r="IGK1" s="17"/>
      <c r="IGL1" s="17"/>
      <c r="IGM1" s="17"/>
      <c r="IGN1" s="17"/>
      <c r="IGO1" s="17"/>
      <c r="IGP1" s="17"/>
      <c r="IGQ1" s="17"/>
      <c r="IGR1" s="17"/>
      <c r="IGS1" s="17"/>
      <c r="IGT1" s="17"/>
      <c r="IGU1" s="17"/>
      <c r="IGV1" s="17"/>
      <c r="IGW1" s="17"/>
      <c r="IGX1" s="17"/>
      <c r="IGY1" s="17"/>
      <c r="IGZ1" s="17"/>
      <c r="IHA1" s="17"/>
      <c r="IHB1" s="17"/>
      <c r="IHC1" s="17"/>
      <c r="IHD1" s="17"/>
      <c r="IHE1" s="17"/>
      <c r="IHF1" s="17"/>
      <c r="IHG1" s="17"/>
      <c r="IHH1" s="17"/>
      <c r="IHI1" s="17"/>
      <c r="IHJ1" s="17"/>
      <c r="IHK1" s="17"/>
      <c r="IHL1" s="17"/>
      <c r="IHM1" s="17"/>
      <c r="IHN1" s="17"/>
      <c r="IHO1" s="17"/>
      <c r="IHP1" s="17"/>
      <c r="IHQ1" s="17"/>
      <c r="IHR1" s="17"/>
      <c r="IHS1" s="17"/>
      <c r="IHT1" s="17"/>
      <c r="IHU1" s="17"/>
      <c r="IHV1" s="17"/>
      <c r="IHW1" s="17"/>
      <c r="IHX1" s="17"/>
      <c r="IHY1" s="17"/>
      <c r="IHZ1" s="17"/>
      <c r="IIA1" s="17"/>
      <c r="IIB1" s="17"/>
      <c r="IIC1" s="17"/>
      <c r="IID1" s="17"/>
      <c r="IIE1" s="17"/>
      <c r="IIF1" s="17"/>
      <c r="IIG1" s="17"/>
      <c r="IIH1" s="17"/>
      <c r="III1" s="17"/>
      <c r="IIJ1" s="17"/>
      <c r="IIK1" s="17"/>
      <c r="IIL1" s="17"/>
      <c r="IIM1" s="17"/>
      <c r="IIN1" s="17"/>
      <c r="IIO1" s="17"/>
      <c r="IIP1" s="17"/>
      <c r="IIQ1" s="17"/>
      <c r="IIR1" s="17"/>
      <c r="IIS1" s="17"/>
      <c r="IIT1" s="17"/>
      <c r="IIU1" s="17"/>
      <c r="IIV1" s="17"/>
      <c r="IIW1" s="17"/>
      <c r="IIX1" s="17"/>
      <c r="IIY1" s="17"/>
      <c r="IIZ1" s="17"/>
      <c r="IJA1" s="17"/>
      <c r="IJB1" s="17"/>
      <c r="IJC1" s="17"/>
      <c r="IJD1" s="17"/>
      <c r="IJE1" s="17"/>
      <c r="IJF1" s="17"/>
      <c r="IJG1" s="17"/>
      <c r="IJH1" s="17"/>
      <c r="IJI1" s="17"/>
      <c r="IJJ1" s="17"/>
      <c r="IJK1" s="17"/>
      <c r="IJL1" s="17"/>
      <c r="IJM1" s="17"/>
      <c r="IJN1" s="17"/>
      <c r="IJO1" s="17"/>
      <c r="IJP1" s="17"/>
      <c r="IJQ1" s="17"/>
      <c r="IJR1" s="17"/>
      <c r="IJS1" s="17"/>
      <c r="IJT1" s="17"/>
      <c r="IJU1" s="17"/>
      <c r="IJV1" s="17"/>
      <c r="IJW1" s="17"/>
      <c r="IJX1" s="17"/>
      <c r="IJY1" s="17"/>
      <c r="IJZ1" s="17"/>
      <c r="IKA1" s="17"/>
      <c r="IKB1" s="17"/>
      <c r="IKC1" s="17"/>
      <c r="IKD1" s="17"/>
      <c r="IKE1" s="17"/>
      <c r="IKF1" s="17"/>
      <c r="IKG1" s="17"/>
      <c r="IKH1" s="17"/>
      <c r="IKI1" s="17"/>
      <c r="IKJ1" s="17"/>
      <c r="IKK1" s="17"/>
      <c r="IKL1" s="17"/>
      <c r="IKM1" s="17"/>
      <c r="IKN1" s="17"/>
      <c r="IKO1" s="17"/>
      <c r="IKP1" s="17"/>
      <c r="IKQ1" s="17"/>
      <c r="IKR1" s="17"/>
      <c r="IKS1" s="17"/>
      <c r="IKT1" s="17"/>
      <c r="IKU1" s="17"/>
      <c r="IKV1" s="17"/>
      <c r="IKW1" s="17"/>
      <c r="IKX1" s="17"/>
      <c r="IKY1" s="17"/>
      <c r="IKZ1" s="17"/>
      <c r="ILA1" s="17"/>
      <c r="ILB1" s="17"/>
      <c r="ILC1" s="17"/>
      <c r="ILD1" s="17"/>
      <c r="ILE1" s="17"/>
      <c r="ILF1" s="17"/>
      <c r="ILG1" s="17"/>
      <c r="ILH1" s="17"/>
      <c r="ILI1" s="17"/>
      <c r="ILJ1" s="17"/>
      <c r="ILK1" s="17"/>
      <c r="ILL1" s="17"/>
      <c r="ILM1" s="17"/>
      <c r="ILN1" s="17"/>
      <c r="ILO1" s="17"/>
      <c r="ILP1" s="17"/>
      <c r="ILQ1" s="17"/>
      <c r="ILR1" s="17"/>
      <c r="ILS1" s="17"/>
      <c r="ILT1" s="17"/>
      <c r="ILU1" s="17"/>
      <c r="ILV1" s="17"/>
      <c r="ILW1" s="17"/>
      <c r="ILX1" s="17"/>
      <c r="ILY1" s="17"/>
      <c r="ILZ1" s="17"/>
      <c r="IMA1" s="17"/>
      <c r="IMB1" s="17"/>
      <c r="IMC1" s="17"/>
      <c r="IMD1" s="17"/>
      <c r="IME1" s="17"/>
      <c r="IMF1" s="17"/>
      <c r="IMG1" s="17"/>
      <c r="IMH1" s="17"/>
      <c r="IMI1" s="17"/>
      <c r="IMJ1" s="17"/>
      <c r="IMK1" s="17"/>
      <c r="IML1" s="17"/>
      <c r="IMM1" s="17"/>
      <c r="IMN1" s="17"/>
      <c r="IMO1" s="17"/>
      <c r="IMP1" s="17"/>
      <c r="IMQ1" s="17"/>
      <c r="IMR1" s="17"/>
      <c r="IMS1" s="17"/>
      <c r="IMT1" s="17"/>
      <c r="IMU1" s="17"/>
      <c r="IMV1" s="17"/>
      <c r="IMW1" s="17"/>
      <c r="IMX1" s="17"/>
      <c r="IMY1" s="17"/>
      <c r="IMZ1" s="17"/>
      <c r="INA1" s="17"/>
      <c r="INB1" s="17"/>
      <c r="INC1" s="17"/>
      <c r="IND1" s="17"/>
      <c r="INE1" s="17"/>
      <c r="INF1" s="17"/>
      <c r="ING1" s="17"/>
      <c r="INH1" s="17"/>
      <c r="INI1" s="17"/>
      <c r="INJ1" s="17"/>
      <c r="INK1" s="17"/>
      <c r="INL1" s="17"/>
      <c r="INM1" s="17"/>
      <c r="INN1" s="17"/>
      <c r="INO1" s="17"/>
      <c r="INP1" s="17"/>
      <c r="INQ1" s="17"/>
      <c r="INR1" s="17"/>
      <c r="INS1" s="17"/>
      <c r="INT1" s="17"/>
      <c r="INU1" s="17"/>
      <c r="INV1" s="17"/>
      <c r="INW1" s="17"/>
      <c r="INX1" s="17"/>
      <c r="INY1" s="17"/>
      <c r="INZ1" s="17"/>
      <c r="IOA1" s="17"/>
      <c r="IOB1" s="17"/>
      <c r="IOC1" s="17"/>
      <c r="IOD1" s="17"/>
      <c r="IOE1" s="17"/>
      <c r="IOF1" s="17"/>
      <c r="IOG1" s="17"/>
      <c r="IOH1" s="17"/>
      <c r="IOI1" s="17"/>
      <c r="IOJ1" s="17"/>
      <c r="IOK1" s="17"/>
      <c r="IOL1" s="17"/>
      <c r="IOM1" s="17"/>
      <c r="ION1" s="17"/>
      <c r="IOO1" s="17"/>
      <c r="IOP1" s="17"/>
      <c r="IOQ1" s="17"/>
      <c r="IOR1" s="17"/>
      <c r="IOS1" s="17"/>
      <c r="IOT1" s="17"/>
      <c r="IOU1" s="17"/>
      <c r="IOV1" s="17"/>
      <c r="IOW1" s="17"/>
      <c r="IOX1" s="17"/>
      <c r="IOY1" s="17"/>
      <c r="IOZ1" s="17"/>
      <c r="IPA1" s="17"/>
      <c r="IPB1" s="17"/>
      <c r="IPC1" s="17"/>
      <c r="IPD1" s="17"/>
      <c r="IPE1" s="17"/>
      <c r="IPF1" s="17"/>
      <c r="IPG1" s="17"/>
      <c r="IPH1" s="17"/>
      <c r="IPI1" s="17"/>
      <c r="IPJ1" s="17"/>
      <c r="IPK1" s="17"/>
      <c r="IPL1" s="17"/>
      <c r="IPM1" s="17"/>
      <c r="IPN1" s="17"/>
      <c r="IPO1" s="17"/>
      <c r="IPP1" s="17"/>
      <c r="IPQ1" s="17"/>
      <c r="IPR1" s="17"/>
      <c r="IPS1" s="17"/>
      <c r="IPT1" s="17"/>
      <c r="IPU1" s="17"/>
      <c r="IPV1" s="17"/>
      <c r="IPW1" s="17"/>
      <c r="IPX1" s="17"/>
      <c r="IPY1" s="17"/>
      <c r="IPZ1" s="17"/>
      <c r="IQA1" s="17"/>
      <c r="IQB1" s="17"/>
      <c r="IQC1" s="17"/>
      <c r="IQD1" s="17"/>
      <c r="IQE1" s="17"/>
      <c r="IQF1" s="17"/>
      <c r="IQG1" s="17"/>
      <c r="IQH1" s="17"/>
      <c r="IQI1" s="17"/>
      <c r="IQJ1" s="17"/>
      <c r="IQK1" s="17"/>
      <c r="IQL1" s="17"/>
      <c r="IQM1" s="17"/>
      <c r="IQN1" s="17"/>
      <c r="IQO1" s="17"/>
      <c r="IQP1" s="17"/>
      <c r="IQQ1" s="17"/>
      <c r="IQR1" s="17"/>
      <c r="IQS1" s="17"/>
      <c r="IQT1" s="17"/>
      <c r="IQU1" s="17"/>
      <c r="IQV1" s="17"/>
      <c r="IQW1" s="17"/>
      <c r="IQX1" s="17"/>
      <c r="IQY1" s="17"/>
      <c r="IQZ1" s="17"/>
      <c r="IRA1" s="17"/>
      <c r="IRB1" s="17"/>
      <c r="IRC1" s="17"/>
      <c r="IRD1" s="17"/>
      <c r="IRE1" s="17"/>
      <c r="IRF1" s="17"/>
      <c r="IRG1" s="17"/>
      <c r="IRH1" s="17"/>
      <c r="IRI1" s="17"/>
      <c r="IRJ1" s="17"/>
      <c r="IRK1" s="17"/>
      <c r="IRL1" s="17"/>
      <c r="IRM1" s="17"/>
      <c r="IRN1" s="17"/>
      <c r="IRO1" s="17"/>
      <c r="IRP1" s="17"/>
      <c r="IRQ1" s="17"/>
      <c r="IRR1" s="17"/>
      <c r="IRS1" s="17"/>
      <c r="IRT1" s="17"/>
      <c r="IRU1" s="17"/>
      <c r="IRV1" s="17"/>
      <c r="IRW1" s="17"/>
      <c r="IRX1" s="17"/>
      <c r="IRY1" s="17"/>
      <c r="IRZ1" s="17"/>
      <c r="ISA1" s="17"/>
      <c r="ISB1" s="17"/>
      <c r="ISC1" s="17"/>
      <c r="ISD1" s="17"/>
      <c r="ISE1" s="17"/>
      <c r="ISF1" s="17"/>
      <c r="ISG1" s="17"/>
      <c r="ISH1" s="17"/>
      <c r="ISI1" s="17"/>
      <c r="ISJ1" s="17"/>
      <c r="ISK1" s="17"/>
      <c r="ISL1" s="17"/>
      <c r="ISM1" s="17"/>
      <c r="ISN1" s="17"/>
      <c r="ISO1" s="17"/>
      <c r="ISP1" s="17"/>
      <c r="ISQ1" s="17"/>
      <c r="ISR1" s="17"/>
      <c r="ISS1" s="17"/>
      <c r="IST1" s="17"/>
      <c r="ISU1" s="17"/>
      <c r="ISV1" s="17"/>
      <c r="ISW1" s="17"/>
      <c r="ISX1" s="17"/>
      <c r="ISY1" s="17"/>
      <c r="ISZ1" s="17"/>
      <c r="ITA1" s="17"/>
      <c r="ITB1" s="17"/>
      <c r="ITC1" s="17"/>
      <c r="ITD1" s="17"/>
      <c r="ITE1" s="17"/>
      <c r="ITF1" s="17"/>
      <c r="ITG1" s="17"/>
      <c r="ITH1" s="17"/>
      <c r="ITI1" s="17"/>
      <c r="ITJ1" s="17"/>
      <c r="ITK1" s="17"/>
      <c r="ITL1" s="17"/>
      <c r="ITM1" s="17"/>
      <c r="ITN1" s="17"/>
      <c r="ITO1" s="17"/>
      <c r="ITP1" s="17"/>
      <c r="ITQ1" s="17"/>
      <c r="ITR1" s="17"/>
      <c r="ITS1" s="17"/>
      <c r="ITT1" s="17"/>
      <c r="ITU1" s="17"/>
      <c r="ITV1" s="17"/>
      <c r="ITW1" s="17"/>
      <c r="ITX1" s="17"/>
      <c r="ITY1" s="17"/>
      <c r="ITZ1" s="17"/>
      <c r="IUA1" s="17"/>
      <c r="IUB1" s="17"/>
      <c r="IUC1" s="17"/>
      <c r="IUD1" s="17"/>
      <c r="IUE1" s="17"/>
      <c r="IUF1" s="17"/>
      <c r="IUG1" s="17"/>
      <c r="IUH1" s="17"/>
      <c r="IUI1" s="17"/>
      <c r="IUJ1" s="17"/>
      <c r="IUK1" s="17"/>
      <c r="IUL1" s="17"/>
      <c r="IUM1" s="17"/>
      <c r="IUN1" s="17"/>
      <c r="IUO1" s="17"/>
      <c r="IUP1" s="17"/>
      <c r="IUQ1" s="17"/>
      <c r="IUR1" s="17"/>
      <c r="IUS1" s="17"/>
      <c r="IUT1" s="17"/>
      <c r="IUU1" s="17"/>
      <c r="IUV1" s="17"/>
      <c r="IUW1" s="17"/>
      <c r="IUX1" s="17"/>
      <c r="IUY1" s="17"/>
      <c r="IUZ1" s="17"/>
      <c r="IVA1" s="17"/>
      <c r="IVB1" s="17"/>
      <c r="IVC1" s="17"/>
      <c r="IVD1" s="17"/>
      <c r="IVE1" s="17"/>
      <c r="IVF1" s="17"/>
      <c r="IVG1" s="17"/>
      <c r="IVH1" s="17"/>
      <c r="IVI1" s="17"/>
      <c r="IVJ1" s="17"/>
      <c r="IVK1" s="17"/>
      <c r="IVL1" s="17"/>
      <c r="IVM1" s="17"/>
      <c r="IVN1" s="17"/>
      <c r="IVO1" s="17"/>
      <c r="IVP1" s="17"/>
      <c r="IVQ1" s="17"/>
      <c r="IVR1" s="17"/>
      <c r="IVS1" s="17"/>
      <c r="IVT1" s="17"/>
      <c r="IVU1" s="17"/>
      <c r="IVV1" s="17"/>
      <c r="IVW1" s="17"/>
      <c r="IVX1" s="17"/>
      <c r="IVY1" s="17"/>
      <c r="IVZ1" s="17"/>
      <c r="IWA1" s="17"/>
      <c r="IWB1" s="17"/>
      <c r="IWC1" s="17"/>
      <c r="IWD1" s="17"/>
      <c r="IWE1" s="17"/>
      <c r="IWF1" s="17"/>
      <c r="IWG1" s="17"/>
      <c r="IWH1" s="17"/>
      <c r="IWI1" s="17"/>
      <c r="IWJ1" s="17"/>
      <c r="IWK1" s="17"/>
      <c r="IWL1" s="17"/>
      <c r="IWM1" s="17"/>
      <c r="IWN1" s="17"/>
      <c r="IWO1" s="17"/>
      <c r="IWP1" s="17"/>
      <c r="IWQ1" s="17"/>
      <c r="IWR1" s="17"/>
      <c r="IWS1" s="17"/>
      <c r="IWT1" s="17"/>
      <c r="IWU1" s="17"/>
      <c r="IWV1" s="17"/>
      <c r="IWW1" s="17"/>
      <c r="IWX1" s="17"/>
      <c r="IWY1" s="17"/>
      <c r="IWZ1" s="17"/>
      <c r="IXA1" s="17"/>
      <c r="IXB1" s="17"/>
      <c r="IXC1" s="17"/>
      <c r="IXD1" s="17"/>
      <c r="IXE1" s="17"/>
      <c r="IXF1" s="17"/>
      <c r="IXG1" s="17"/>
      <c r="IXH1" s="17"/>
      <c r="IXI1" s="17"/>
      <c r="IXJ1" s="17"/>
      <c r="IXK1" s="17"/>
      <c r="IXL1" s="17"/>
      <c r="IXM1" s="17"/>
      <c r="IXN1" s="17"/>
      <c r="IXO1" s="17"/>
      <c r="IXP1" s="17"/>
      <c r="IXQ1" s="17"/>
      <c r="IXR1" s="17"/>
      <c r="IXS1" s="17"/>
      <c r="IXT1" s="17"/>
      <c r="IXU1" s="17"/>
      <c r="IXV1" s="17"/>
      <c r="IXW1" s="17"/>
      <c r="IXX1" s="17"/>
      <c r="IXY1" s="17"/>
      <c r="IXZ1" s="17"/>
      <c r="IYA1" s="17"/>
      <c r="IYB1" s="17"/>
      <c r="IYC1" s="17"/>
      <c r="IYD1" s="17"/>
      <c r="IYE1" s="17"/>
      <c r="IYF1" s="17"/>
      <c r="IYG1" s="17"/>
      <c r="IYH1" s="17"/>
      <c r="IYI1" s="17"/>
      <c r="IYJ1" s="17"/>
      <c r="IYK1" s="17"/>
      <c r="IYL1" s="17"/>
      <c r="IYM1" s="17"/>
      <c r="IYN1" s="17"/>
      <c r="IYO1" s="17"/>
      <c r="IYP1" s="17"/>
      <c r="IYQ1" s="17"/>
      <c r="IYR1" s="17"/>
      <c r="IYS1" s="17"/>
      <c r="IYT1" s="17"/>
      <c r="IYU1" s="17"/>
      <c r="IYV1" s="17"/>
      <c r="IYW1" s="17"/>
      <c r="IYX1" s="17"/>
      <c r="IYY1" s="17"/>
      <c r="IYZ1" s="17"/>
      <c r="IZA1" s="17"/>
      <c r="IZB1" s="17"/>
      <c r="IZC1" s="17"/>
      <c r="IZD1" s="17"/>
      <c r="IZE1" s="17"/>
      <c r="IZF1" s="17"/>
      <c r="IZG1" s="17"/>
      <c r="IZH1" s="17"/>
      <c r="IZI1" s="17"/>
      <c r="IZJ1" s="17"/>
      <c r="IZK1" s="17"/>
      <c r="IZL1" s="17"/>
      <c r="IZM1" s="17"/>
      <c r="IZN1" s="17"/>
      <c r="IZO1" s="17"/>
      <c r="IZP1" s="17"/>
      <c r="IZQ1" s="17"/>
      <c r="IZR1" s="17"/>
      <c r="IZS1" s="17"/>
      <c r="IZT1" s="17"/>
      <c r="IZU1" s="17"/>
      <c r="IZV1" s="17"/>
      <c r="IZW1" s="17"/>
      <c r="IZX1" s="17"/>
      <c r="IZY1" s="17"/>
      <c r="IZZ1" s="17"/>
      <c r="JAA1" s="17"/>
      <c r="JAB1" s="17"/>
      <c r="JAC1" s="17"/>
      <c r="JAD1" s="17"/>
      <c r="JAE1" s="17"/>
      <c r="JAF1" s="17"/>
      <c r="JAG1" s="17"/>
      <c r="JAH1" s="17"/>
      <c r="JAI1" s="17"/>
      <c r="JAJ1" s="17"/>
      <c r="JAK1" s="17"/>
      <c r="JAL1" s="17"/>
      <c r="JAM1" s="17"/>
      <c r="JAN1" s="17"/>
      <c r="JAO1" s="17"/>
      <c r="JAP1" s="17"/>
      <c r="JAQ1" s="17"/>
      <c r="JAR1" s="17"/>
      <c r="JAS1" s="17"/>
      <c r="JAT1" s="17"/>
      <c r="JAU1" s="17"/>
      <c r="JAV1" s="17"/>
      <c r="JAW1" s="17"/>
      <c r="JAX1" s="17"/>
      <c r="JAY1" s="17"/>
      <c r="JAZ1" s="17"/>
      <c r="JBA1" s="17"/>
      <c r="JBB1" s="17"/>
      <c r="JBC1" s="17"/>
      <c r="JBD1" s="17"/>
      <c r="JBE1" s="17"/>
      <c r="JBF1" s="17"/>
      <c r="JBG1" s="17"/>
      <c r="JBH1" s="17"/>
      <c r="JBI1" s="17"/>
      <c r="JBJ1" s="17"/>
      <c r="JBK1" s="17"/>
      <c r="JBL1" s="17"/>
      <c r="JBM1" s="17"/>
      <c r="JBN1" s="17"/>
      <c r="JBO1" s="17"/>
      <c r="JBP1" s="17"/>
      <c r="JBQ1" s="17"/>
      <c r="JBR1" s="17"/>
      <c r="JBS1" s="17"/>
      <c r="JBT1" s="17"/>
      <c r="JBU1" s="17"/>
      <c r="JBV1" s="17"/>
      <c r="JBW1" s="17"/>
      <c r="JBX1" s="17"/>
      <c r="JBY1" s="17"/>
      <c r="JBZ1" s="17"/>
      <c r="JCA1" s="17"/>
      <c r="JCB1" s="17"/>
      <c r="JCC1" s="17"/>
      <c r="JCD1" s="17"/>
      <c r="JCE1" s="17"/>
      <c r="JCF1" s="17"/>
      <c r="JCG1" s="17"/>
      <c r="JCH1" s="17"/>
      <c r="JCI1" s="17"/>
      <c r="JCJ1" s="17"/>
      <c r="JCK1" s="17"/>
      <c r="JCL1" s="17"/>
      <c r="JCM1" s="17"/>
      <c r="JCN1" s="17"/>
      <c r="JCO1" s="17"/>
      <c r="JCP1" s="17"/>
      <c r="JCQ1" s="17"/>
      <c r="JCR1" s="17"/>
      <c r="JCS1" s="17"/>
      <c r="JCT1" s="17"/>
      <c r="JCU1" s="17"/>
      <c r="JCV1" s="17"/>
      <c r="JCW1" s="17"/>
      <c r="JCX1" s="17"/>
      <c r="JCY1" s="17"/>
      <c r="JCZ1" s="17"/>
      <c r="JDA1" s="17"/>
      <c r="JDB1" s="17"/>
      <c r="JDC1" s="17"/>
      <c r="JDD1" s="17"/>
      <c r="JDE1" s="17"/>
      <c r="JDF1" s="17"/>
      <c r="JDG1" s="17"/>
      <c r="JDH1" s="17"/>
      <c r="JDI1" s="17"/>
      <c r="JDJ1" s="17"/>
      <c r="JDK1" s="17"/>
      <c r="JDL1" s="17"/>
      <c r="JDM1" s="17"/>
      <c r="JDN1" s="17"/>
      <c r="JDO1" s="17"/>
      <c r="JDP1" s="17"/>
      <c r="JDQ1" s="17"/>
      <c r="JDR1" s="17"/>
      <c r="JDS1" s="17"/>
      <c r="JDT1" s="17"/>
      <c r="JDU1" s="17"/>
      <c r="JDV1" s="17"/>
      <c r="JDW1" s="17"/>
      <c r="JDX1" s="17"/>
      <c r="JDY1" s="17"/>
      <c r="JDZ1" s="17"/>
      <c r="JEA1" s="17"/>
      <c r="JEB1" s="17"/>
      <c r="JEC1" s="17"/>
      <c r="JED1" s="17"/>
      <c r="JEE1" s="17"/>
      <c r="JEF1" s="17"/>
      <c r="JEG1" s="17"/>
      <c r="JEH1" s="17"/>
      <c r="JEI1" s="17"/>
      <c r="JEJ1" s="17"/>
      <c r="JEK1" s="17"/>
      <c r="JEL1" s="17"/>
      <c r="JEM1" s="17"/>
      <c r="JEN1" s="17"/>
      <c r="JEO1" s="17"/>
      <c r="JEP1" s="17"/>
      <c r="JEQ1" s="17"/>
      <c r="JER1" s="17"/>
      <c r="JES1" s="17"/>
      <c r="JET1" s="17"/>
      <c r="JEU1" s="17"/>
      <c r="JEV1" s="17"/>
      <c r="JEW1" s="17"/>
      <c r="JEX1" s="17"/>
      <c r="JEY1" s="17"/>
      <c r="JEZ1" s="17"/>
      <c r="JFA1" s="17"/>
      <c r="JFB1" s="17"/>
      <c r="JFC1" s="17"/>
      <c r="JFD1" s="17"/>
      <c r="JFE1" s="17"/>
      <c r="JFF1" s="17"/>
      <c r="JFG1" s="17"/>
      <c r="JFH1" s="17"/>
      <c r="JFI1" s="17"/>
      <c r="JFJ1" s="17"/>
      <c r="JFK1" s="17"/>
      <c r="JFL1" s="17"/>
      <c r="JFM1" s="17"/>
      <c r="JFN1" s="17"/>
      <c r="JFO1" s="17"/>
      <c r="JFP1" s="17"/>
      <c r="JFQ1" s="17"/>
      <c r="JFR1" s="17"/>
      <c r="JFS1" s="17"/>
      <c r="JFT1" s="17"/>
      <c r="JFU1" s="17"/>
      <c r="JFV1" s="17"/>
      <c r="JFW1" s="17"/>
      <c r="JFX1" s="17"/>
      <c r="JFY1" s="17"/>
      <c r="JFZ1" s="17"/>
      <c r="JGA1" s="17"/>
      <c r="JGB1" s="17"/>
      <c r="JGC1" s="17"/>
      <c r="JGD1" s="17"/>
      <c r="JGE1" s="17"/>
      <c r="JGF1" s="17"/>
      <c r="JGG1" s="17"/>
      <c r="JGH1" s="17"/>
      <c r="JGI1" s="17"/>
      <c r="JGJ1" s="17"/>
      <c r="JGK1" s="17"/>
      <c r="JGL1" s="17"/>
      <c r="JGM1" s="17"/>
      <c r="JGN1" s="17"/>
      <c r="JGO1" s="17"/>
      <c r="JGP1" s="17"/>
      <c r="JGQ1" s="17"/>
      <c r="JGR1" s="17"/>
      <c r="JGS1" s="17"/>
      <c r="JGT1" s="17"/>
      <c r="JGU1" s="17"/>
      <c r="JGV1" s="17"/>
      <c r="JGW1" s="17"/>
      <c r="JGX1" s="17"/>
      <c r="JGY1" s="17"/>
      <c r="JGZ1" s="17"/>
      <c r="JHA1" s="17"/>
      <c r="JHB1" s="17"/>
      <c r="JHC1" s="17"/>
      <c r="JHD1" s="17"/>
      <c r="JHE1" s="17"/>
      <c r="JHF1" s="17"/>
      <c r="JHG1" s="17"/>
      <c r="JHH1" s="17"/>
      <c r="JHI1" s="17"/>
      <c r="JHJ1" s="17"/>
      <c r="JHK1" s="17"/>
      <c r="JHL1" s="17"/>
      <c r="JHM1" s="17"/>
      <c r="JHN1" s="17"/>
      <c r="JHO1" s="17"/>
      <c r="JHP1" s="17"/>
      <c r="JHQ1" s="17"/>
      <c r="JHR1" s="17"/>
      <c r="JHS1" s="17"/>
      <c r="JHT1" s="17"/>
      <c r="JHU1" s="17"/>
      <c r="JHV1" s="17"/>
      <c r="JHW1" s="17"/>
      <c r="JHX1" s="17"/>
      <c r="JHY1" s="17"/>
      <c r="JHZ1" s="17"/>
      <c r="JIA1" s="17"/>
      <c r="JIB1" s="17"/>
      <c r="JIC1" s="17"/>
      <c r="JID1" s="17"/>
      <c r="JIE1" s="17"/>
      <c r="JIF1" s="17"/>
      <c r="JIG1" s="17"/>
      <c r="JIH1" s="17"/>
      <c r="JII1" s="17"/>
      <c r="JIJ1" s="17"/>
      <c r="JIK1" s="17"/>
      <c r="JIL1" s="17"/>
      <c r="JIM1" s="17"/>
      <c r="JIN1" s="17"/>
      <c r="JIO1" s="17"/>
      <c r="JIP1" s="17"/>
      <c r="JIQ1" s="17"/>
      <c r="JIR1" s="17"/>
      <c r="JIS1" s="17"/>
      <c r="JIT1" s="17"/>
      <c r="JIU1" s="17"/>
      <c r="JIV1" s="17"/>
      <c r="JIW1" s="17"/>
      <c r="JIX1" s="17"/>
      <c r="JIY1" s="17"/>
      <c r="JIZ1" s="17"/>
      <c r="JJA1" s="17"/>
      <c r="JJB1" s="17"/>
      <c r="JJC1" s="17"/>
      <c r="JJD1" s="17"/>
      <c r="JJE1" s="17"/>
      <c r="JJF1" s="17"/>
      <c r="JJG1" s="17"/>
      <c r="JJH1" s="17"/>
      <c r="JJI1" s="17"/>
      <c r="JJJ1" s="17"/>
      <c r="JJK1" s="17"/>
      <c r="JJL1" s="17"/>
      <c r="JJM1" s="17"/>
      <c r="JJN1" s="17"/>
      <c r="JJO1" s="17"/>
      <c r="JJP1" s="17"/>
      <c r="JJQ1" s="17"/>
      <c r="JJR1" s="17"/>
      <c r="JJS1" s="17"/>
      <c r="JJT1" s="17"/>
      <c r="JJU1" s="17"/>
      <c r="JJV1" s="17"/>
      <c r="JJW1" s="17"/>
      <c r="JJX1" s="17"/>
      <c r="JJY1" s="17"/>
      <c r="JJZ1" s="17"/>
      <c r="JKA1" s="17"/>
      <c r="JKB1" s="17"/>
      <c r="JKC1" s="17"/>
      <c r="JKD1" s="17"/>
      <c r="JKE1" s="17"/>
      <c r="JKF1" s="17"/>
      <c r="JKG1" s="17"/>
      <c r="JKH1" s="17"/>
      <c r="JKI1" s="17"/>
      <c r="JKJ1" s="17"/>
      <c r="JKK1" s="17"/>
      <c r="JKL1" s="17"/>
      <c r="JKM1" s="17"/>
      <c r="JKN1" s="17"/>
      <c r="JKO1" s="17"/>
      <c r="JKP1" s="17"/>
      <c r="JKQ1" s="17"/>
      <c r="JKR1" s="17"/>
      <c r="JKS1" s="17"/>
      <c r="JKT1" s="17"/>
      <c r="JKU1" s="17"/>
      <c r="JKV1" s="17"/>
      <c r="JKW1" s="17"/>
      <c r="JKX1" s="17"/>
      <c r="JKY1" s="17"/>
      <c r="JKZ1" s="17"/>
      <c r="JLA1" s="17"/>
      <c r="JLB1" s="17"/>
      <c r="JLC1" s="17"/>
      <c r="JLD1" s="17"/>
      <c r="JLE1" s="17"/>
      <c r="JLF1" s="17"/>
      <c r="JLG1" s="17"/>
      <c r="JLH1" s="17"/>
      <c r="JLI1" s="17"/>
      <c r="JLJ1" s="17"/>
      <c r="JLK1" s="17"/>
      <c r="JLL1" s="17"/>
      <c r="JLM1" s="17"/>
      <c r="JLN1" s="17"/>
      <c r="JLO1" s="17"/>
      <c r="JLP1" s="17"/>
      <c r="JLQ1" s="17"/>
      <c r="JLR1" s="17"/>
      <c r="JLS1" s="17"/>
      <c r="JLT1" s="17"/>
      <c r="JLU1" s="17"/>
      <c r="JLV1" s="17"/>
      <c r="JLW1" s="17"/>
      <c r="JLX1" s="17"/>
      <c r="JLY1" s="17"/>
      <c r="JLZ1" s="17"/>
      <c r="JMA1" s="17"/>
      <c r="JMB1" s="17"/>
      <c r="JMC1" s="17"/>
      <c r="JMD1" s="17"/>
      <c r="JME1" s="17"/>
      <c r="JMF1" s="17"/>
      <c r="JMG1" s="17"/>
      <c r="JMH1" s="17"/>
      <c r="JMI1" s="17"/>
      <c r="JMJ1" s="17"/>
      <c r="JMK1" s="17"/>
      <c r="JML1" s="17"/>
      <c r="JMM1" s="17"/>
      <c r="JMN1" s="17"/>
      <c r="JMO1" s="17"/>
      <c r="JMP1" s="17"/>
      <c r="JMQ1" s="17"/>
      <c r="JMR1" s="17"/>
      <c r="JMS1" s="17"/>
      <c r="JMT1" s="17"/>
      <c r="JMU1" s="17"/>
      <c r="JMV1" s="17"/>
      <c r="JMW1" s="17"/>
      <c r="JMX1" s="17"/>
      <c r="JMY1" s="17"/>
      <c r="JMZ1" s="17"/>
      <c r="JNA1" s="17"/>
      <c r="JNB1" s="17"/>
      <c r="JNC1" s="17"/>
      <c r="JND1" s="17"/>
      <c r="JNE1" s="17"/>
      <c r="JNF1" s="17"/>
      <c r="JNG1" s="17"/>
      <c r="JNH1" s="17"/>
      <c r="JNI1" s="17"/>
      <c r="JNJ1" s="17"/>
      <c r="JNK1" s="17"/>
      <c r="JNL1" s="17"/>
      <c r="JNM1" s="17"/>
      <c r="JNN1" s="17"/>
      <c r="JNO1" s="17"/>
      <c r="JNP1" s="17"/>
      <c r="JNQ1" s="17"/>
      <c r="JNR1" s="17"/>
      <c r="JNS1" s="17"/>
      <c r="JNT1" s="17"/>
      <c r="JNU1" s="17"/>
      <c r="JNV1" s="17"/>
      <c r="JNW1" s="17"/>
      <c r="JNX1" s="17"/>
      <c r="JNY1" s="17"/>
      <c r="JNZ1" s="17"/>
      <c r="JOA1" s="17"/>
      <c r="JOB1" s="17"/>
      <c r="JOC1" s="17"/>
      <c r="JOD1" s="17"/>
      <c r="JOE1" s="17"/>
      <c r="JOF1" s="17"/>
      <c r="JOG1" s="17"/>
      <c r="JOH1" s="17"/>
      <c r="JOI1" s="17"/>
      <c r="JOJ1" s="17"/>
      <c r="JOK1" s="17"/>
      <c r="JOL1" s="17"/>
      <c r="JOM1" s="17"/>
      <c r="JON1" s="17"/>
      <c r="JOO1" s="17"/>
      <c r="JOP1" s="17"/>
      <c r="JOQ1" s="17"/>
      <c r="JOR1" s="17"/>
      <c r="JOS1" s="17"/>
      <c r="JOT1" s="17"/>
      <c r="JOU1" s="17"/>
      <c r="JOV1" s="17"/>
      <c r="JOW1" s="17"/>
      <c r="JOX1" s="17"/>
      <c r="JOY1" s="17"/>
      <c r="JOZ1" s="17"/>
      <c r="JPA1" s="17"/>
      <c r="JPB1" s="17"/>
      <c r="JPC1" s="17"/>
      <c r="JPD1" s="17"/>
      <c r="JPE1" s="17"/>
      <c r="JPF1" s="17"/>
      <c r="JPG1" s="17"/>
      <c r="JPH1" s="17"/>
      <c r="JPI1" s="17"/>
      <c r="JPJ1" s="17"/>
      <c r="JPK1" s="17"/>
      <c r="JPL1" s="17"/>
      <c r="JPM1" s="17"/>
      <c r="JPN1" s="17"/>
      <c r="JPO1" s="17"/>
      <c r="JPP1" s="17"/>
      <c r="JPQ1" s="17"/>
      <c r="JPR1" s="17"/>
      <c r="JPS1" s="17"/>
      <c r="JPT1" s="17"/>
      <c r="JPU1" s="17"/>
      <c r="JPV1" s="17"/>
      <c r="JPW1" s="17"/>
      <c r="JPX1" s="17"/>
      <c r="JPY1" s="17"/>
      <c r="JPZ1" s="17"/>
      <c r="JQA1" s="17"/>
      <c r="JQB1" s="17"/>
      <c r="JQC1" s="17"/>
      <c r="JQD1" s="17"/>
      <c r="JQE1" s="17"/>
      <c r="JQF1" s="17"/>
      <c r="JQG1" s="17"/>
      <c r="JQH1" s="17"/>
      <c r="JQI1" s="17"/>
      <c r="JQJ1" s="17"/>
      <c r="JQK1" s="17"/>
      <c r="JQL1" s="17"/>
      <c r="JQM1" s="17"/>
      <c r="JQN1" s="17"/>
      <c r="JQO1" s="17"/>
      <c r="JQP1" s="17"/>
      <c r="JQQ1" s="17"/>
      <c r="JQR1" s="17"/>
      <c r="JQS1" s="17"/>
      <c r="JQT1" s="17"/>
      <c r="JQU1" s="17"/>
      <c r="JQV1" s="17"/>
      <c r="JQW1" s="17"/>
      <c r="JQX1" s="17"/>
      <c r="JQY1" s="17"/>
      <c r="JQZ1" s="17"/>
      <c r="JRA1" s="17"/>
      <c r="JRB1" s="17"/>
      <c r="JRC1" s="17"/>
      <c r="JRD1" s="17"/>
      <c r="JRE1" s="17"/>
      <c r="JRF1" s="17"/>
      <c r="JRG1" s="17"/>
      <c r="JRH1" s="17"/>
      <c r="JRI1" s="17"/>
      <c r="JRJ1" s="17"/>
      <c r="JRK1" s="17"/>
      <c r="JRL1" s="17"/>
      <c r="JRM1" s="17"/>
      <c r="JRN1" s="17"/>
      <c r="JRO1" s="17"/>
      <c r="JRP1" s="17"/>
      <c r="JRQ1" s="17"/>
      <c r="JRR1" s="17"/>
      <c r="JRS1" s="17"/>
      <c r="JRT1" s="17"/>
      <c r="JRU1" s="17"/>
      <c r="JRV1" s="17"/>
      <c r="JRW1" s="17"/>
      <c r="JRX1" s="17"/>
      <c r="JRY1" s="17"/>
      <c r="JRZ1" s="17"/>
      <c r="JSA1" s="17"/>
      <c r="JSB1" s="17"/>
      <c r="JSC1" s="17"/>
      <c r="JSD1" s="17"/>
      <c r="JSE1" s="17"/>
      <c r="JSF1" s="17"/>
      <c r="JSG1" s="17"/>
      <c r="JSH1" s="17"/>
      <c r="JSI1" s="17"/>
      <c r="JSJ1" s="17"/>
      <c r="JSK1" s="17"/>
      <c r="JSL1" s="17"/>
      <c r="JSM1" s="17"/>
      <c r="JSN1" s="17"/>
      <c r="JSO1" s="17"/>
      <c r="JSP1" s="17"/>
      <c r="JSQ1" s="17"/>
      <c r="JSR1" s="17"/>
      <c r="JSS1" s="17"/>
      <c r="JST1" s="17"/>
      <c r="JSU1" s="17"/>
      <c r="JSV1" s="17"/>
      <c r="JSW1" s="17"/>
      <c r="JSX1" s="17"/>
      <c r="JSY1" s="17"/>
      <c r="JSZ1" s="17"/>
      <c r="JTA1" s="17"/>
      <c r="JTB1" s="17"/>
      <c r="JTC1" s="17"/>
      <c r="JTD1" s="17"/>
      <c r="JTE1" s="17"/>
      <c r="JTF1" s="17"/>
      <c r="JTG1" s="17"/>
      <c r="JTH1" s="17"/>
      <c r="JTI1" s="17"/>
      <c r="JTJ1" s="17"/>
      <c r="JTK1" s="17"/>
      <c r="JTL1" s="17"/>
      <c r="JTM1" s="17"/>
      <c r="JTN1" s="17"/>
      <c r="JTO1" s="17"/>
      <c r="JTP1" s="17"/>
      <c r="JTQ1" s="17"/>
      <c r="JTR1" s="17"/>
      <c r="JTS1" s="17"/>
      <c r="JTT1" s="17"/>
      <c r="JTU1" s="17"/>
      <c r="JTV1" s="17"/>
      <c r="JTW1" s="17"/>
      <c r="JTX1" s="17"/>
      <c r="JTY1" s="17"/>
      <c r="JTZ1" s="17"/>
      <c r="JUA1" s="17"/>
      <c r="JUB1" s="17"/>
      <c r="JUC1" s="17"/>
      <c r="JUD1" s="17"/>
      <c r="JUE1" s="17"/>
      <c r="JUF1" s="17"/>
      <c r="JUG1" s="17"/>
      <c r="JUH1" s="17"/>
      <c r="JUI1" s="17"/>
      <c r="JUJ1" s="17"/>
      <c r="JUK1" s="17"/>
      <c r="JUL1" s="17"/>
      <c r="JUM1" s="17"/>
      <c r="JUN1" s="17"/>
      <c r="JUO1" s="17"/>
      <c r="JUP1" s="17"/>
      <c r="JUQ1" s="17"/>
      <c r="JUR1" s="17"/>
      <c r="JUS1" s="17"/>
      <c r="JUT1" s="17"/>
      <c r="JUU1" s="17"/>
      <c r="JUV1" s="17"/>
      <c r="JUW1" s="17"/>
      <c r="JUX1" s="17"/>
      <c r="JUY1" s="17"/>
      <c r="JUZ1" s="17"/>
      <c r="JVA1" s="17"/>
      <c r="JVB1" s="17"/>
      <c r="JVC1" s="17"/>
      <c r="JVD1" s="17"/>
      <c r="JVE1" s="17"/>
      <c r="JVF1" s="17"/>
      <c r="JVG1" s="17"/>
      <c r="JVH1" s="17"/>
      <c r="JVI1" s="17"/>
      <c r="JVJ1" s="17"/>
      <c r="JVK1" s="17"/>
      <c r="JVL1" s="17"/>
      <c r="JVM1" s="17"/>
      <c r="JVN1" s="17"/>
      <c r="JVO1" s="17"/>
      <c r="JVP1" s="17"/>
      <c r="JVQ1" s="17"/>
      <c r="JVR1" s="17"/>
      <c r="JVS1" s="17"/>
      <c r="JVT1" s="17"/>
      <c r="JVU1" s="17"/>
      <c r="JVV1" s="17"/>
      <c r="JVW1" s="17"/>
      <c r="JVX1" s="17"/>
      <c r="JVY1" s="17"/>
      <c r="JVZ1" s="17"/>
      <c r="JWA1" s="17"/>
      <c r="JWB1" s="17"/>
      <c r="JWC1" s="17"/>
      <c r="JWD1" s="17"/>
      <c r="JWE1" s="17"/>
      <c r="JWF1" s="17"/>
      <c r="JWG1" s="17"/>
      <c r="JWH1" s="17"/>
      <c r="JWI1" s="17"/>
      <c r="JWJ1" s="17"/>
      <c r="JWK1" s="17"/>
      <c r="JWL1" s="17"/>
      <c r="JWM1" s="17"/>
      <c r="JWN1" s="17"/>
      <c r="JWO1" s="17"/>
      <c r="JWP1" s="17"/>
      <c r="JWQ1" s="17"/>
      <c r="JWR1" s="17"/>
      <c r="JWS1" s="17"/>
      <c r="JWT1" s="17"/>
      <c r="JWU1" s="17"/>
      <c r="JWV1" s="17"/>
      <c r="JWW1" s="17"/>
      <c r="JWX1" s="17"/>
      <c r="JWY1" s="17"/>
      <c r="JWZ1" s="17"/>
      <c r="JXA1" s="17"/>
      <c r="JXB1" s="17"/>
      <c r="JXC1" s="17"/>
      <c r="JXD1" s="17"/>
      <c r="JXE1" s="17"/>
      <c r="JXF1" s="17"/>
      <c r="JXG1" s="17"/>
      <c r="JXH1" s="17"/>
      <c r="JXI1" s="17"/>
      <c r="JXJ1" s="17"/>
      <c r="JXK1" s="17"/>
      <c r="JXL1" s="17"/>
      <c r="JXM1" s="17"/>
      <c r="JXN1" s="17"/>
      <c r="JXO1" s="17"/>
      <c r="JXP1" s="17"/>
      <c r="JXQ1" s="17"/>
      <c r="JXR1" s="17"/>
      <c r="JXS1" s="17"/>
      <c r="JXT1" s="17"/>
      <c r="JXU1" s="17"/>
      <c r="JXV1" s="17"/>
      <c r="JXW1" s="17"/>
      <c r="JXX1" s="17"/>
      <c r="JXY1" s="17"/>
      <c r="JXZ1" s="17"/>
      <c r="JYA1" s="17"/>
      <c r="JYB1" s="17"/>
      <c r="JYC1" s="17"/>
      <c r="JYD1" s="17"/>
      <c r="JYE1" s="17"/>
      <c r="JYF1" s="17"/>
      <c r="JYG1" s="17"/>
      <c r="JYH1" s="17"/>
      <c r="JYI1" s="17"/>
      <c r="JYJ1" s="17"/>
      <c r="JYK1" s="17"/>
      <c r="JYL1" s="17"/>
      <c r="JYM1" s="17"/>
      <c r="JYN1" s="17"/>
      <c r="JYO1" s="17"/>
      <c r="JYP1" s="17"/>
      <c r="JYQ1" s="17"/>
      <c r="JYR1" s="17"/>
      <c r="JYS1" s="17"/>
      <c r="JYT1" s="17"/>
      <c r="JYU1" s="17"/>
      <c r="JYV1" s="17"/>
      <c r="JYW1" s="17"/>
      <c r="JYX1" s="17"/>
      <c r="JYY1" s="17"/>
      <c r="JYZ1" s="17"/>
      <c r="JZA1" s="17"/>
      <c r="JZB1" s="17"/>
      <c r="JZC1" s="17"/>
      <c r="JZD1" s="17"/>
      <c r="JZE1" s="17"/>
      <c r="JZF1" s="17"/>
      <c r="JZG1" s="17"/>
      <c r="JZH1" s="17"/>
      <c r="JZI1" s="17"/>
      <c r="JZJ1" s="17"/>
      <c r="JZK1" s="17"/>
      <c r="JZL1" s="17"/>
      <c r="JZM1" s="17"/>
      <c r="JZN1" s="17"/>
      <c r="JZO1" s="17"/>
      <c r="JZP1" s="17"/>
      <c r="JZQ1" s="17"/>
      <c r="JZR1" s="17"/>
      <c r="JZS1" s="17"/>
      <c r="JZT1" s="17"/>
      <c r="JZU1" s="17"/>
      <c r="JZV1" s="17"/>
      <c r="JZW1" s="17"/>
      <c r="JZX1" s="17"/>
      <c r="JZY1" s="17"/>
      <c r="JZZ1" s="17"/>
      <c r="KAA1" s="17"/>
      <c r="KAB1" s="17"/>
      <c r="KAC1" s="17"/>
      <c r="KAD1" s="17"/>
      <c r="KAE1" s="17"/>
      <c r="KAF1" s="17"/>
      <c r="KAG1" s="17"/>
      <c r="KAH1" s="17"/>
      <c r="KAI1" s="17"/>
      <c r="KAJ1" s="17"/>
      <c r="KAK1" s="17"/>
      <c r="KAL1" s="17"/>
      <c r="KAM1" s="17"/>
      <c r="KAN1" s="17"/>
      <c r="KAO1" s="17"/>
      <c r="KAP1" s="17"/>
      <c r="KAQ1" s="17"/>
      <c r="KAR1" s="17"/>
      <c r="KAS1" s="17"/>
      <c r="KAT1" s="17"/>
      <c r="KAU1" s="17"/>
      <c r="KAV1" s="17"/>
      <c r="KAW1" s="17"/>
      <c r="KAX1" s="17"/>
      <c r="KAY1" s="17"/>
      <c r="KAZ1" s="17"/>
      <c r="KBA1" s="17"/>
      <c r="KBB1" s="17"/>
      <c r="KBC1" s="17"/>
      <c r="KBD1" s="17"/>
      <c r="KBE1" s="17"/>
      <c r="KBF1" s="17"/>
      <c r="KBG1" s="17"/>
      <c r="KBH1" s="17"/>
      <c r="KBI1" s="17"/>
      <c r="KBJ1" s="17"/>
      <c r="KBK1" s="17"/>
      <c r="KBL1" s="17"/>
      <c r="KBM1" s="17"/>
      <c r="KBN1" s="17"/>
      <c r="KBO1" s="17"/>
      <c r="KBP1" s="17"/>
      <c r="KBQ1" s="17"/>
      <c r="KBR1" s="17"/>
      <c r="KBS1" s="17"/>
      <c r="KBT1" s="17"/>
      <c r="KBU1" s="17"/>
      <c r="KBV1" s="17"/>
      <c r="KBW1" s="17"/>
      <c r="KBX1" s="17"/>
      <c r="KBY1" s="17"/>
      <c r="KBZ1" s="17"/>
      <c r="KCA1" s="17"/>
      <c r="KCB1" s="17"/>
      <c r="KCC1" s="17"/>
      <c r="KCD1" s="17"/>
      <c r="KCE1" s="17"/>
      <c r="KCF1" s="17"/>
      <c r="KCG1" s="17"/>
      <c r="KCH1" s="17"/>
      <c r="KCI1" s="17"/>
      <c r="KCJ1" s="17"/>
      <c r="KCK1" s="17"/>
      <c r="KCL1" s="17"/>
      <c r="KCM1" s="17"/>
      <c r="KCN1" s="17"/>
      <c r="KCO1" s="17"/>
      <c r="KCP1" s="17"/>
      <c r="KCQ1" s="17"/>
      <c r="KCR1" s="17"/>
      <c r="KCS1" s="17"/>
      <c r="KCT1" s="17"/>
      <c r="KCU1" s="17"/>
      <c r="KCV1" s="17"/>
      <c r="KCW1" s="17"/>
      <c r="KCX1" s="17"/>
      <c r="KCY1" s="17"/>
      <c r="KCZ1" s="17"/>
      <c r="KDA1" s="17"/>
      <c r="KDB1" s="17"/>
      <c r="KDC1" s="17"/>
      <c r="KDD1" s="17"/>
      <c r="KDE1" s="17"/>
      <c r="KDF1" s="17"/>
      <c r="KDG1" s="17"/>
      <c r="KDH1" s="17"/>
      <c r="KDI1" s="17"/>
      <c r="KDJ1" s="17"/>
      <c r="KDK1" s="17"/>
      <c r="KDL1" s="17"/>
      <c r="KDM1" s="17"/>
      <c r="KDN1" s="17"/>
      <c r="KDO1" s="17"/>
      <c r="KDP1" s="17"/>
      <c r="KDQ1" s="17"/>
      <c r="KDR1" s="17"/>
      <c r="KDS1" s="17"/>
      <c r="KDT1" s="17"/>
      <c r="KDU1" s="17"/>
      <c r="KDV1" s="17"/>
      <c r="KDW1" s="17"/>
      <c r="KDX1" s="17"/>
      <c r="KDY1" s="17"/>
      <c r="KDZ1" s="17"/>
      <c r="KEA1" s="17"/>
      <c r="KEB1" s="17"/>
      <c r="KEC1" s="17"/>
      <c r="KED1" s="17"/>
      <c r="KEE1" s="17"/>
      <c r="KEF1" s="17"/>
      <c r="KEG1" s="17"/>
      <c r="KEH1" s="17"/>
      <c r="KEI1" s="17"/>
      <c r="KEJ1" s="17"/>
      <c r="KEK1" s="17"/>
      <c r="KEL1" s="17"/>
      <c r="KEM1" s="17"/>
      <c r="KEN1" s="17"/>
      <c r="KEO1" s="17"/>
      <c r="KEP1" s="17"/>
      <c r="KEQ1" s="17"/>
      <c r="KER1" s="17"/>
      <c r="KES1" s="17"/>
      <c r="KET1" s="17"/>
      <c r="KEU1" s="17"/>
      <c r="KEV1" s="17"/>
      <c r="KEW1" s="17"/>
      <c r="KEX1" s="17"/>
      <c r="KEY1" s="17"/>
      <c r="KEZ1" s="17"/>
      <c r="KFA1" s="17"/>
      <c r="KFB1" s="17"/>
      <c r="KFC1" s="17"/>
      <c r="KFD1" s="17"/>
      <c r="KFE1" s="17"/>
      <c r="KFF1" s="17"/>
      <c r="KFG1" s="17"/>
      <c r="KFH1" s="17"/>
      <c r="KFI1" s="17"/>
      <c r="KFJ1" s="17"/>
      <c r="KFK1" s="17"/>
      <c r="KFL1" s="17"/>
      <c r="KFM1" s="17"/>
      <c r="KFN1" s="17"/>
      <c r="KFO1" s="17"/>
      <c r="KFP1" s="17"/>
      <c r="KFQ1" s="17"/>
      <c r="KFR1" s="17"/>
      <c r="KFS1" s="17"/>
      <c r="KFT1" s="17"/>
      <c r="KFU1" s="17"/>
      <c r="KFV1" s="17"/>
      <c r="KFW1" s="17"/>
      <c r="KFX1" s="17"/>
      <c r="KFY1" s="17"/>
      <c r="KFZ1" s="17"/>
      <c r="KGA1" s="17"/>
      <c r="KGB1" s="17"/>
      <c r="KGC1" s="17"/>
      <c r="KGD1" s="17"/>
      <c r="KGE1" s="17"/>
      <c r="KGF1" s="17"/>
      <c r="KGG1" s="17"/>
      <c r="KGH1" s="17"/>
      <c r="KGI1" s="17"/>
      <c r="KGJ1" s="17"/>
      <c r="KGK1" s="17"/>
      <c r="KGL1" s="17"/>
      <c r="KGM1" s="17"/>
      <c r="KGN1" s="17"/>
      <c r="KGO1" s="17"/>
      <c r="KGP1" s="17"/>
      <c r="KGQ1" s="17"/>
      <c r="KGR1" s="17"/>
      <c r="KGS1" s="17"/>
      <c r="KGT1" s="17"/>
      <c r="KGU1" s="17"/>
      <c r="KGV1" s="17"/>
      <c r="KGW1" s="17"/>
      <c r="KGX1" s="17"/>
      <c r="KGY1" s="17"/>
      <c r="KGZ1" s="17"/>
      <c r="KHA1" s="17"/>
      <c r="KHB1" s="17"/>
      <c r="KHC1" s="17"/>
      <c r="KHD1" s="17"/>
      <c r="KHE1" s="17"/>
      <c r="KHF1" s="17"/>
      <c r="KHG1" s="17"/>
      <c r="KHH1" s="17"/>
      <c r="KHI1" s="17"/>
      <c r="KHJ1" s="17"/>
      <c r="KHK1" s="17"/>
      <c r="KHL1" s="17"/>
      <c r="KHM1" s="17"/>
      <c r="KHN1" s="17"/>
      <c r="KHO1" s="17"/>
      <c r="KHP1" s="17"/>
      <c r="KHQ1" s="17"/>
      <c r="KHR1" s="17"/>
      <c r="KHS1" s="17"/>
      <c r="KHT1" s="17"/>
      <c r="KHU1" s="17"/>
      <c r="KHV1" s="17"/>
      <c r="KHW1" s="17"/>
      <c r="KHX1" s="17"/>
      <c r="KHY1" s="17"/>
      <c r="KHZ1" s="17"/>
      <c r="KIA1" s="17"/>
      <c r="KIB1" s="17"/>
      <c r="KIC1" s="17"/>
      <c r="KID1" s="17"/>
      <c r="KIE1" s="17"/>
      <c r="KIF1" s="17"/>
      <c r="KIG1" s="17"/>
      <c r="KIH1" s="17"/>
      <c r="KII1" s="17"/>
      <c r="KIJ1" s="17"/>
      <c r="KIK1" s="17"/>
      <c r="KIL1" s="17"/>
      <c r="KIM1" s="17"/>
      <c r="KIN1" s="17"/>
      <c r="KIO1" s="17"/>
      <c r="KIP1" s="17"/>
      <c r="KIQ1" s="17"/>
      <c r="KIR1" s="17"/>
      <c r="KIS1" s="17"/>
      <c r="KIT1" s="17"/>
      <c r="KIU1" s="17"/>
      <c r="KIV1" s="17"/>
      <c r="KIW1" s="17"/>
      <c r="KIX1" s="17"/>
      <c r="KIY1" s="17"/>
      <c r="KIZ1" s="17"/>
      <c r="KJA1" s="17"/>
      <c r="KJB1" s="17"/>
      <c r="KJC1" s="17"/>
      <c r="KJD1" s="17"/>
      <c r="KJE1" s="17"/>
      <c r="KJF1" s="17"/>
      <c r="KJG1" s="17"/>
      <c r="KJH1" s="17"/>
      <c r="KJI1" s="17"/>
      <c r="KJJ1" s="17"/>
      <c r="KJK1" s="17"/>
      <c r="KJL1" s="17"/>
      <c r="KJM1" s="17"/>
      <c r="KJN1" s="17"/>
      <c r="KJO1" s="17"/>
      <c r="KJP1" s="17"/>
      <c r="KJQ1" s="17"/>
      <c r="KJR1" s="17"/>
      <c r="KJS1" s="17"/>
      <c r="KJT1" s="17"/>
      <c r="KJU1" s="17"/>
      <c r="KJV1" s="17"/>
      <c r="KJW1" s="17"/>
      <c r="KJX1" s="17"/>
      <c r="KJY1" s="17"/>
      <c r="KJZ1" s="17"/>
      <c r="KKA1" s="17"/>
      <c r="KKB1" s="17"/>
      <c r="KKC1" s="17"/>
      <c r="KKD1" s="17"/>
      <c r="KKE1" s="17"/>
      <c r="KKF1" s="17"/>
      <c r="KKG1" s="17"/>
      <c r="KKH1" s="17"/>
      <c r="KKI1" s="17"/>
      <c r="KKJ1" s="17"/>
      <c r="KKK1" s="17"/>
      <c r="KKL1" s="17"/>
      <c r="KKM1" s="17"/>
      <c r="KKN1" s="17"/>
      <c r="KKO1" s="17"/>
      <c r="KKP1" s="17"/>
      <c r="KKQ1" s="17"/>
      <c r="KKR1" s="17"/>
      <c r="KKS1" s="17"/>
      <c r="KKT1" s="17"/>
      <c r="KKU1" s="17"/>
      <c r="KKV1" s="17"/>
      <c r="KKW1" s="17"/>
      <c r="KKX1" s="17"/>
      <c r="KKY1" s="17"/>
      <c r="KKZ1" s="17"/>
      <c r="KLA1" s="17"/>
      <c r="KLB1" s="17"/>
      <c r="KLC1" s="17"/>
      <c r="KLD1" s="17"/>
      <c r="KLE1" s="17"/>
      <c r="KLF1" s="17"/>
      <c r="KLG1" s="17"/>
      <c r="KLH1" s="17"/>
      <c r="KLI1" s="17"/>
      <c r="KLJ1" s="17"/>
      <c r="KLK1" s="17"/>
      <c r="KLL1" s="17"/>
      <c r="KLM1" s="17"/>
      <c r="KLN1" s="17"/>
      <c r="KLO1" s="17"/>
      <c r="KLP1" s="17"/>
      <c r="KLQ1" s="17"/>
      <c r="KLR1" s="17"/>
      <c r="KLS1" s="17"/>
      <c r="KLT1" s="17"/>
      <c r="KLU1" s="17"/>
      <c r="KLV1" s="17"/>
      <c r="KLW1" s="17"/>
      <c r="KLX1" s="17"/>
      <c r="KLY1" s="17"/>
      <c r="KLZ1" s="17"/>
      <c r="KMA1" s="17"/>
      <c r="KMB1" s="17"/>
      <c r="KMC1" s="17"/>
      <c r="KMD1" s="17"/>
      <c r="KME1" s="17"/>
      <c r="KMF1" s="17"/>
      <c r="KMG1" s="17"/>
      <c r="KMH1" s="17"/>
      <c r="KMI1" s="17"/>
      <c r="KMJ1" s="17"/>
      <c r="KMK1" s="17"/>
      <c r="KML1" s="17"/>
      <c r="KMM1" s="17"/>
      <c r="KMN1" s="17"/>
      <c r="KMO1" s="17"/>
      <c r="KMP1" s="17"/>
      <c r="KMQ1" s="17"/>
      <c r="KMR1" s="17"/>
      <c r="KMS1" s="17"/>
      <c r="KMT1" s="17"/>
      <c r="KMU1" s="17"/>
      <c r="KMV1" s="17"/>
      <c r="KMW1" s="17"/>
      <c r="KMX1" s="17"/>
      <c r="KMY1" s="17"/>
      <c r="KMZ1" s="17"/>
      <c r="KNA1" s="17"/>
      <c r="KNB1" s="17"/>
      <c r="KNC1" s="17"/>
      <c r="KND1" s="17"/>
      <c r="KNE1" s="17"/>
      <c r="KNF1" s="17"/>
      <c r="KNG1" s="17"/>
      <c r="KNH1" s="17"/>
      <c r="KNI1" s="17"/>
      <c r="KNJ1" s="17"/>
      <c r="KNK1" s="17"/>
      <c r="KNL1" s="17"/>
      <c r="KNM1" s="17"/>
      <c r="KNN1" s="17"/>
      <c r="KNO1" s="17"/>
      <c r="KNP1" s="17"/>
      <c r="KNQ1" s="17"/>
      <c r="KNR1" s="17"/>
      <c r="KNS1" s="17"/>
      <c r="KNT1" s="17"/>
      <c r="KNU1" s="17"/>
      <c r="KNV1" s="17"/>
      <c r="KNW1" s="17"/>
      <c r="KNX1" s="17"/>
      <c r="KNY1" s="17"/>
      <c r="KNZ1" s="17"/>
      <c r="KOA1" s="17"/>
      <c r="KOB1" s="17"/>
      <c r="KOC1" s="17"/>
      <c r="KOD1" s="17"/>
      <c r="KOE1" s="17"/>
      <c r="KOF1" s="17"/>
      <c r="KOG1" s="17"/>
      <c r="KOH1" s="17"/>
      <c r="KOI1" s="17"/>
      <c r="KOJ1" s="17"/>
      <c r="KOK1" s="17"/>
      <c r="KOL1" s="17"/>
      <c r="KOM1" s="17"/>
      <c r="KON1" s="17"/>
      <c r="KOO1" s="17"/>
      <c r="KOP1" s="17"/>
      <c r="KOQ1" s="17"/>
      <c r="KOR1" s="17"/>
      <c r="KOS1" s="17"/>
      <c r="KOT1" s="17"/>
      <c r="KOU1" s="17"/>
      <c r="KOV1" s="17"/>
      <c r="KOW1" s="17"/>
      <c r="KOX1" s="17"/>
      <c r="KOY1" s="17"/>
      <c r="KOZ1" s="17"/>
      <c r="KPA1" s="17"/>
      <c r="KPB1" s="17"/>
      <c r="KPC1" s="17"/>
      <c r="KPD1" s="17"/>
      <c r="KPE1" s="17"/>
      <c r="KPF1" s="17"/>
      <c r="KPG1" s="17"/>
      <c r="KPH1" s="17"/>
      <c r="KPI1" s="17"/>
      <c r="KPJ1" s="17"/>
      <c r="KPK1" s="17"/>
      <c r="KPL1" s="17"/>
      <c r="KPM1" s="17"/>
      <c r="KPN1" s="17"/>
      <c r="KPO1" s="17"/>
      <c r="KPP1" s="17"/>
      <c r="KPQ1" s="17"/>
      <c r="KPR1" s="17"/>
      <c r="KPS1" s="17"/>
      <c r="KPT1" s="17"/>
      <c r="KPU1" s="17"/>
      <c r="KPV1" s="17"/>
      <c r="KPW1" s="17"/>
      <c r="KPX1" s="17"/>
      <c r="KPY1" s="17"/>
      <c r="KPZ1" s="17"/>
      <c r="KQA1" s="17"/>
      <c r="KQB1" s="17"/>
      <c r="KQC1" s="17"/>
      <c r="KQD1" s="17"/>
      <c r="KQE1" s="17"/>
      <c r="KQF1" s="17"/>
      <c r="KQG1" s="17"/>
      <c r="KQH1" s="17"/>
      <c r="KQI1" s="17"/>
      <c r="KQJ1" s="17"/>
      <c r="KQK1" s="17"/>
      <c r="KQL1" s="17"/>
      <c r="KQM1" s="17"/>
      <c r="KQN1" s="17"/>
      <c r="KQO1" s="17"/>
      <c r="KQP1" s="17"/>
      <c r="KQQ1" s="17"/>
      <c r="KQR1" s="17"/>
      <c r="KQS1" s="17"/>
      <c r="KQT1" s="17"/>
      <c r="KQU1" s="17"/>
      <c r="KQV1" s="17"/>
      <c r="KQW1" s="17"/>
      <c r="KQX1" s="17"/>
      <c r="KQY1" s="17"/>
      <c r="KQZ1" s="17"/>
      <c r="KRA1" s="17"/>
      <c r="KRB1" s="17"/>
      <c r="KRC1" s="17"/>
      <c r="KRD1" s="17"/>
      <c r="KRE1" s="17"/>
      <c r="KRF1" s="17"/>
      <c r="KRG1" s="17"/>
      <c r="KRH1" s="17"/>
      <c r="KRI1" s="17"/>
      <c r="KRJ1" s="17"/>
      <c r="KRK1" s="17"/>
      <c r="KRL1" s="17"/>
      <c r="KRM1" s="17"/>
      <c r="KRN1" s="17"/>
      <c r="KRO1" s="17"/>
      <c r="KRP1" s="17"/>
      <c r="KRQ1" s="17"/>
      <c r="KRR1" s="17"/>
      <c r="KRS1" s="17"/>
      <c r="KRT1" s="17"/>
      <c r="KRU1" s="17"/>
      <c r="KRV1" s="17"/>
      <c r="KRW1" s="17"/>
      <c r="KRX1" s="17"/>
      <c r="KRY1" s="17"/>
      <c r="KRZ1" s="17"/>
      <c r="KSA1" s="17"/>
      <c r="KSB1" s="17"/>
      <c r="KSC1" s="17"/>
      <c r="KSD1" s="17"/>
      <c r="KSE1" s="17"/>
      <c r="KSF1" s="17"/>
      <c r="KSG1" s="17"/>
      <c r="KSH1" s="17"/>
      <c r="KSI1" s="17"/>
      <c r="KSJ1" s="17"/>
      <c r="KSK1" s="17"/>
      <c r="KSL1" s="17"/>
      <c r="KSM1" s="17"/>
      <c r="KSN1" s="17"/>
      <c r="KSO1" s="17"/>
      <c r="KSP1" s="17"/>
      <c r="KSQ1" s="17"/>
      <c r="KSR1" s="17"/>
      <c r="KSS1" s="17"/>
      <c r="KST1" s="17"/>
      <c r="KSU1" s="17"/>
      <c r="KSV1" s="17"/>
      <c r="KSW1" s="17"/>
      <c r="KSX1" s="17"/>
      <c r="KSY1" s="17"/>
      <c r="KSZ1" s="17"/>
      <c r="KTA1" s="17"/>
      <c r="KTB1" s="17"/>
      <c r="KTC1" s="17"/>
      <c r="KTD1" s="17"/>
      <c r="KTE1" s="17"/>
      <c r="KTF1" s="17"/>
      <c r="KTG1" s="17"/>
      <c r="KTH1" s="17"/>
      <c r="KTI1" s="17"/>
      <c r="KTJ1" s="17"/>
      <c r="KTK1" s="17"/>
      <c r="KTL1" s="17"/>
      <c r="KTM1" s="17"/>
      <c r="KTN1" s="17"/>
      <c r="KTO1" s="17"/>
      <c r="KTP1" s="17"/>
      <c r="KTQ1" s="17"/>
      <c r="KTR1" s="17"/>
      <c r="KTS1" s="17"/>
      <c r="KTT1" s="17"/>
      <c r="KTU1" s="17"/>
      <c r="KTV1" s="17"/>
      <c r="KTW1" s="17"/>
      <c r="KTX1" s="17"/>
      <c r="KTY1" s="17"/>
      <c r="KTZ1" s="17"/>
      <c r="KUA1" s="17"/>
      <c r="KUB1" s="17"/>
      <c r="KUC1" s="17"/>
      <c r="KUD1" s="17"/>
      <c r="KUE1" s="17"/>
      <c r="KUF1" s="17"/>
      <c r="KUG1" s="17"/>
      <c r="KUH1" s="17"/>
      <c r="KUI1" s="17"/>
      <c r="KUJ1" s="17"/>
      <c r="KUK1" s="17"/>
      <c r="KUL1" s="17"/>
      <c r="KUM1" s="17"/>
      <c r="KUN1" s="17"/>
      <c r="KUO1" s="17"/>
      <c r="KUP1" s="17"/>
      <c r="KUQ1" s="17"/>
      <c r="KUR1" s="17"/>
      <c r="KUS1" s="17"/>
      <c r="KUT1" s="17"/>
      <c r="KUU1" s="17"/>
      <c r="KUV1" s="17"/>
      <c r="KUW1" s="17"/>
      <c r="KUX1" s="17"/>
      <c r="KUY1" s="17"/>
      <c r="KUZ1" s="17"/>
      <c r="KVA1" s="17"/>
      <c r="KVB1" s="17"/>
      <c r="KVC1" s="17"/>
      <c r="KVD1" s="17"/>
      <c r="KVE1" s="17"/>
      <c r="KVF1" s="17"/>
      <c r="KVG1" s="17"/>
      <c r="KVH1" s="17"/>
      <c r="KVI1" s="17"/>
      <c r="KVJ1" s="17"/>
      <c r="KVK1" s="17"/>
      <c r="KVL1" s="17"/>
      <c r="KVM1" s="17"/>
      <c r="KVN1" s="17"/>
      <c r="KVO1" s="17"/>
      <c r="KVP1" s="17"/>
      <c r="KVQ1" s="17"/>
      <c r="KVR1" s="17"/>
      <c r="KVS1" s="17"/>
      <c r="KVT1" s="17"/>
      <c r="KVU1" s="17"/>
      <c r="KVV1" s="17"/>
      <c r="KVW1" s="17"/>
      <c r="KVX1" s="17"/>
      <c r="KVY1" s="17"/>
      <c r="KVZ1" s="17"/>
      <c r="KWA1" s="17"/>
      <c r="KWB1" s="17"/>
      <c r="KWC1" s="17"/>
      <c r="KWD1" s="17"/>
      <c r="KWE1" s="17"/>
      <c r="KWF1" s="17"/>
      <c r="KWG1" s="17"/>
      <c r="KWH1" s="17"/>
      <c r="KWI1" s="17"/>
      <c r="KWJ1" s="17"/>
      <c r="KWK1" s="17"/>
      <c r="KWL1" s="17"/>
      <c r="KWM1" s="17"/>
      <c r="KWN1" s="17"/>
      <c r="KWO1" s="17"/>
      <c r="KWP1" s="17"/>
      <c r="KWQ1" s="17"/>
      <c r="KWR1" s="17"/>
      <c r="KWS1" s="17"/>
      <c r="KWT1" s="17"/>
      <c r="KWU1" s="17"/>
      <c r="KWV1" s="17"/>
      <c r="KWW1" s="17"/>
      <c r="KWX1" s="17"/>
      <c r="KWY1" s="17"/>
      <c r="KWZ1" s="17"/>
      <c r="KXA1" s="17"/>
      <c r="KXB1" s="17"/>
      <c r="KXC1" s="17"/>
      <c r="KXD1" s="17"/>
      <c r="KXE1" s="17"/>
      <c r="KXF1" s="17"/>
      <c r="KXG1" s="17"/>
      <c r="KXH1" s="17"/>
      <c r="KXI1" s="17"/>
      <c r="KXJ1" s="17"/>
      <c r="KXK1" s="17"/>
      <c r="KXL1" s="17"/>
      <c r="KXM1" s="17"/>
      <c r="KXN1" s="17"/>
      <c r="KXO1" s="17"/>
      <c r="KXP1" s="17"/>
      <c r="KXQ1" s="17"/>
      <c r="KXR1" s="17"/>
      <c r="KXS1" s="17"/>
      <c r="KXT1" s="17"/>
      <c r="KXU1" s="17"/>
      <c r="KXV1" s="17"/>
      <c r="KXW1" s="17"/>
      <c r="KXX1" s="17"/>
      <c r="KXY1" s="17"/>
      <c r="KXZ1" s="17"/>
      <c r="KYA1" s="17"/>
      <c r="KYB1" s="17"/>
      <c r="KYC1" s="17"/>
      <c r="KYD1" s="17"/>
      <c r="KYE1" s="17"/>
      <c r="KYF1" s="17"/>
      <c r="KYG1" s="17"/>
      <c r="KYH1" s="17"/>
      <c r="KYI1" s="17"/>
      <c r="KYJ1" s="17"/>
      <c r="KYK1" s="17"/>
      <c r="KYL1" s="17"/>
      <c r="KYM1" s="17"/>
      <c r="KYN1" s="17"/>
      <c r="KYO1" s="17"/>
      <c r="KYP1" s="17"/>
      <c r="KYQ1" s="17"/>
      <c r="KYR1" s="17"/>
      <c r="KYS1" s="17"/>
      <c r="KYT1" s="17"/>
      <c r="KYU1" s="17"/>
      <c r="KYV1" s="17"/>
      <c r="KYW1" s="17"/>
      <c r="KYX1" s="17"/>
      <c r="KYY1" s="17"/>
      <c r="KYZ1" s="17"/>
      <c r="KZA1" s="17"/>
      <c r="KZB1" s="17"/>
      <c r="KZC1" s="17"/>
      <c r="KZD1" s="17"/>
      <c r="KZE1" s="17"/>
      <c r="KZF1" s="17"/>
      <c r="KZG1" s="17"/>
      <c r="KZH1" s="17"/>
      <c r="KZI1" s="17"/>
      <c r="KZJ1" s="17"/>
      <c r="KZK1" s="17"/>
      <c r="KZL1" s="17"/>
      <c r="KZM1" s="17"/>
      <c r="KZN1" s="17"/>
      <c r="KZO1" s="17"/>
      <c r="KZP1" s="17"/>
      <c r="KZQ1" s="17"/>
      <c r="KZR1" s="17"/>
      <c r="KZS1" s="17"/>
      <c r="KZT1" s="17"/>
      <c r="KZU1" s="17"/>
      <c r="KZV1" s="17"/>
      <c r="KZW1" s="17"/>
      <c r="KZX1" s="17"/>
      <c r="KZY1" s="17"/>
      <c r="KZZ1" s="17"/>
      <c r="LAA1" s="17"/>
      <c r="LAB1" s="17"/>
      <c r="LAC1" s="17"/>
      <c r="LAD1" s="17"/>
      <c r="LAE1" s="17"/>
      <c r="LAF1" s="17"/>
      <c r="LAG1" s="17"/>
      <c r="LAH1" s="17"/>
      <c r="LAI1" s="17"/>
      <c r="LAJ1" s="17"/>
      <c r="LAK1" s="17"/>
      <c r="LAL1" s="17"/>
      <c r="LAM1" s="17"/>
      <c r="LAN1" s="17"/>
      <c r="LAO1" s="17"/>
      <c r="LAP1" s="17"/>
      <c r="LAQ1" s="17"/>
      <c r="LAR1" s="17"/>
      <c r="LAS1" s="17"/>
      <c r="LAT1" s="17"/>
      <c r="LAU1" s="17"/>
      <c r="LAV1" s="17"/>
      <c r="LAW1" s="17"/>
      <c r="LAX1" s="17"/>
      <c r="LAY1" s="17"/>
      <c r="LAZ1" s="17"/>
      <c r="LBA1" s="17"/>
      <c r="LBB1" s="17"/>
      <c r="LBC1" s="17"/>
      <c r="LBD1" s="17"/>
      <c r="LBE1" s="17"/>
      <c r="LBF1" s="17"/>
      <c r="LBG1" s="17"/>
      <c r="LBH1" s="17"/>
      <c r="LBI1" s="17"/>
      <c r="LBJ1" s="17"/>
      <c r="LBK1" s="17"/>
      <c r="LBL1" s="17"/>
      <c r="LBM1" s="17"/>
      <c r="LBN1" s="17"/>
      <c r="LBO1" s="17"/>
      <c r="LBP1" s="17"/>
      <c r="LBQ1" s="17"/>
      <c r="LBR1" s="17"/>
      <c r="LBS1" s="17"/>
      <c r="LBT1" s="17"/>
      <c r="LBU1" s="17"/>
      <c r="LBV1" s="17"/>
      <c r="LBW1" s="17"/>
      <c r="LBX1" s="17"/>
      <c r="LBY1" s="17"/>
      <c r="LBZ1" s="17"/>
      <c r="LCA1" s="17"/>
      <c r="LCB1" s="17"/>
      <c r="LCC1" s="17"/>
      <c r="LCD1" s="17"/>
      <c r="LCE1" s="17"/>
      <c r="LCF1" s="17"/>
      <c r="LCG1" s="17"/>
      <c r="LCH1" s="17"/>
      <c r="LCI1" s="17"/>
      <c r="LCJ1" s="17"/>
      <c r="LCK1" s="17"/>
      <c r="LCL1" s="17"/>
      <c r="LCM1" s="17"/>
      <c r="LCN1" s="17"/>
      <c r="LCO1" s="17"/>
      <c r="LCP1" s="17"/>
      <c r="LCQ1" s="17"/>
      <c r="LCR1" s="17"/>
      <c r="LCS1" s="17"/>
      <c r="LCT1" s="17"/>
      <c r="LCU1" s="17"/>
      <c r="LCV1" s="17"/>
      <c r="LCW1" s="17"/>
      <c r="LCX1" s="17"/>
      <c r="LCY1" s="17"/>
      <c r="LCZ1" s="17"/>
      <c r="LDA1" s="17"/>
      <c r="LDB1" s="17"/>
      <c r="LDC1" s="17"/>
      <c r="LDD1" s="17"/>
      <c r="LDE1" s="17"/>
      <c r="LDF1" s="17"/>
      <c r="LDG1" s="17"/>
      <c r="LDH1" s="17"/>
      <c r="LDI1" s="17"/>
      <c r="LDJ1" s="17"/>
      <c r="LDK1" s="17"/>
      <c r="LDL1" s="17"/>
      <c r="LDM1" s="17"/>
      <c r="LDN1" s="17"/>
      <c r="LDO1" s="17"/>
      <c r="LDP1" s="17"/>
      <c r="LDQ1" s="17"/>
      <c r="LDR1" s="17"/>
      <c r="LDS1" s="17"/>
      <c r="LDT1" s="17"/>
      <c r="LDU1" s="17"/>
      <c r="LDV1" s="17"/>
      <c r="LDW1" s="17"/>
      <c r="LDX1" s="17"/>
      <c r="LDY1" s="17"/>
      <c r="LDZ1" s="17"/>
      <c r="LEA1" s="17"/>
      <c r="LEB1" s="17"/>
      <c r="LEC1" s="17"/>
      <c r="LED1" s="17"/>
      <c r="LEE1" s="17"/>
      <c r="LEF1" s="17"/>
      <c r="LEG1" s="17"/>
      <c r="LEH1" s="17"/>
      <c r="LEI1" s="17"/>
      <c r="LEJ1" s="17"/>
      <c r="LEK1" s="17"/>
      <c r="LEL1" s="17"/>
      <c r="LEM1" s="17"/>
      <c r="LEN1" s="17"/>
      <c r="LEO1" s="17"/>
      <c r="LEP1" s="17"/>
      <c r="LEQ1" s="17"/>
      <c r="LER1" s="17"/>
      <c r="LES1" s="17"/>
      <c r="LET1" s="17"/>
      <c r="LEU1" s="17"/>
      <c r="LEV1" s="17"/>
      <c r="LEW1" s="17"/>
      <c r="LEX1" s="17"/>
      <c r="LEY1" s="17"/>
      <c r="LEZ1" s="17"/>
      <c r="LFA1" s="17"/>
      <c r="LFB1" s="17"/>
      <c r="LFC1" s="17"/>
      <c r="LFD1" s="17"/>
      <c r="LFE1" s="17"/>
      <c r="LFF1" s="17"/>
      <c r="LFG1" s="17"/>
      <c r="LFH1" s="17"/>
      <c r="LFI1" s="17"/>
      <c r="LFJ1" s="17"/>
      <c r="LFK1" s="17"/>
      <c r="LFL1" s="17"/>
      <c r="LFM1" s="17"/>
      <c r="LFN1" s="17"/>
      <c r="LFO1" s="17"/>
      <c r="LFP1" s="17"/>
      <c r="LFQ1" s="17"/>
      <c r="LFR1" s="17"/>
      <c r="LFS1" s="17"/>
      <c r="LFT1" s="17"/>
      <c r="LFU1" s="17"/>
      <c r="LFV1" s="17"/>
      <c r="LFW1" s="17"/>
      <c r="LFX1" s="17"/>
      <c r="LFY1" s="17"/>
      <c r="LFZ1" s="17"/>
      <c r="LGA1" s="17"/>
      <c r="LGB1" s="17"/>
      <c r="LGC1" s="17"/>
      <c r="LGD1" s="17"/>
      <c r="LGE1" s="17"/>
      <c r="LGF1" s="17"/>
      <c r="LGG1" s="17"/>
      <c r="LGH1" s="17"/>
      <c r="LGI1" s="17"/>
      <c r="LGJ1" s="17"/>
      <c r="LGK1" s="17"/>
      <c r="LGL1" s="17"/>
      <c r="LGM1" s="17"/>
      <c r="LGN1" s="17"/>
      <c r="LGO1" s="17"/>
      <c r="LGP1" s="17"/>
      <c r="LGQ1" s="17"/>
      <c r="LGR1" s="17"/>
      <c r="LGS1" s="17"/>
      <c r="LGT1" s="17"/>
      <c r="LGU1" s="17"/>
      <c r="LGV1" s="17"/>
      <c r="LGW1" s="17"/>
      <c r="LGX1" s="17"/>
      <c r="LGY1" s="17"/>
      <c r="LGZ1" s="17"/>
      <c r="LHA1" s="17"/>
      <c r="LHB1" s="17"/>
      <c r="LHC1" s="17"/>
      <c r="LHD1" s="17"/>
      <c r="LHE1" s="17"/>
      <c r="LHF1" s="17"/>
      <c r="LHG1" s="17"/>
      <c r="LHH1" s="17"/>
      <c r="LHI1" s="17"/>
      <c r="LHJ1" s="17"/>
      <c r="LHK1" s="17"/>
      <c r="LHL1" s="17"/>
      <c r="LHM1" s="17"/>
      <c r="LHN1" s="17"/>
      <c r="LHO1" s="17"/>
      <c r="LHP1" s="17"/>
      <c r="LHQ1" s="17"/>
      <c r="LHR1" s="17"/>
      <c r="LHS1" s="17"/>
      <c r="LHT1" s="17"/>
      <c r="LHU1" s="17"/>
      <c r="LHV1" s="17"/>
      <c r="LHW1" s="17"/>
      <c r="LHX1" s="17"/>
      <c r="LHY1" s="17"/>
      <c r="LHZ1" s="17"/>
      <c r="LIA1" s="17"/>
      <c r="LIB1" s="17"/>
      <c r="LIC1" s="17"/>
      <c r="LID1" s="17"/>
      <c r="LIE1" s="17"/>
      <c r="LIF1" s="17"/>
      <c r="LIG1" s="17"/>
      <c r="LIH1" s="17"/>
      <c r="LII1" s="17"/>
      <c r="LIJ1" s="17"/>
      <c r="LIK1" s="17"/>
      <c r="LIL1" s="17"/>
      <c r="LIM1" s="17"/>
      <c r="LIN1" s="17"/>
      <c r="LIO1" s="17"/>
      <c r="LIP1" s="17"/>
      <c r="LIQ1" s="17"/>
      <c r="LIR1" s="17"/>
      <c r="LIS1" s="17"/>
      <c r="LIT1" s="17"/>
      <c r="LIU1" s="17"/>
      <c r="LIV1" s="17"/>
      <c r="LIW1" s="17"/>
      <c r="LIX1" s="17"/>
      <c r="LIY1" s="17"/>
      <c r="LIZ1" s="17"/>
      <c r="LJA1" s="17"/>
      <c r="LJB1" s="17"/>
      <c r="LJC1" s="17"/>
      <c r="LJD1" s="17"/>
      <c r="LJE1" s="17"/>
      <c r="LJF1" s="17"/>
      <c r="LJG1" s="17"/>
      <c r="LJH1" s="17"/>
      <c r="LJI1" s="17"/>
      <c r="LJJ1" s="17"/>
      <c r="LJK1" s="17"/>
      <c r="LJL1" s="17"/>
      <c r="LJM1" s="17"/>
      <c r="LJN1" s="17"/>
      <c r="LJO1" s="17"/>
      <c r="LJP1" s="17"/>
      <c r="LJQ1" s="17"/>
      <c r="LJR1" s="17"/>
      <c r="LJS1" s="17"/>
      <c r="LJT1" s="17"/>
      <c r="LJU1" s="17"/>
      <c r="LJV1" s="17"/>
      <c r="LJW1" s="17"/>
      <c r="LJX1" s="17"/>
      <c r="LJY1" s="17"/>
      <c r="LJZ1" s="17"/>
      <c r="LKA1" s="17"/>
      <c r="LKB1" s="17"/>
      <c r="LKC1" s="17"/>
      <c r="LKD1" s="17"/>
      <c r="LKE1" s="17"/>
      <c r="LKF1" s="17"/>
      <c r="LKG1" s="17"/>
      <c r="LKH1" s="17"/>
      <c r="LKI1" s="17"/>
      <c r="LKJ1" s="17"/>
      <c r="LKK1" s="17"/>
      <c r="LKL1" s="17"/>
      <c r="LKM1" s="17"/>
      <c r="LKN1" s="17"/>
      <c r="LKO1" s="17"/>
      <c r="LKP1" s="17"/>
      <c r="LKQ1" s="17"/>
      <c r="LKR1" s="17"/>
      <c r="LKS1" s="17"/>
      <c r="LKT1" s="17"/>
      <c r="LKU1" s="17"/>
      <c r="LKV1" s="17"/>
      <c r="LKW1" s="17"/>
      <c r="LKX1" s="17"/>
      <c r="LKY1" s="17"/>
      <c r="LKZ1" s="17"/>
      <c r="LLA1" s="17"/>
      <c r="LLB1" s="17"/>
      <c r="LLC1" s="17"/>
      <c r="LLD1" s="17"/>
      <c r="LLE1" s="17"/>
      <c r="LLF1" s="17"/>
      <c r="LLG1" s="17"/>
      <c r="LLH1" s="17"/>
      <c r="LLI1" s="17"/>
      <c r="LLJ1" s="17"/>
      <c r="LLK1" s="17"/>
      <c r="LLL1" s="17"/>
      <c r="LLM1" s="17"/>
      <c r="LLN1" s="17"/>
      <c r="LLO1" s="17"/>
      <c r="LLP1" s="17"/>
      <c r="LLQ1" s="17"/>
      <c r="LLR1" s="17"/>
      <c r="LLS1" s="17"/>
      <c r="LLT1" s="17"/>
      <c r="LLU1" s="17"/>
      <c r="LLV1" s="17"/>
      <c r="LLW1" s="17"/>
      <c r="LLX1" s="17"/>
      <c r="LLY1" s="17"/>
      <c r="LLZ1" s="17"/>
      <c r="LMA1" s="17"/>
      <c r="LMB1" s="17"/>
      <c r="LMC1" s="17"/>
      <c r="LMD1" s="17"/>
      <c r="LME1" s="17"/>
      <c r="LMF1" s="17"/>
      <c r="LMG1" s="17"/>
      <c r="LMH1" s="17"/>
      <c r="LMI1" s="17"/>
      <c r="LMJ1" s="17"/>
      <c r="LMK1" s="17"/>
      <c r="LML1" s="17"/>
      <c r="LMM1" s="17"/>
      <c r="LMN1" s="17"/>
      <c r="LMO1" s="17"/>
      <c r="LMP1" s="17"/>
      <c r="LMQ1" s="17"/>
      <c r="LMR1" s="17"/>
      <c r="LMS1" s="17"/>
      <c r="LMT1" s="17"/>
      <c r="LMU1" s="17"/>
      <c r="LMV1" s="17"/>
      <c r="LMW1" s="17"/>
      <c r="LMX1" s="17"/>
      <c r="LMY1" s="17"/>
      <c r="LMZ1" s="17"/>
      <c r="LNA1" s="17"/>
      <c r="LNB1" s="17"/>
      <c r="LNC1" s="17"/>
      <c r="LND1" s="17"/>
      <c r="LNE1" s="17"/>
      <c r="LNF1" s="17"/>
      <c r="LNG1" s="17"/>
      <c r="LNH1" s="17"/>
      <c r="LNI1" s="17"/>
      <c r="LNJ1" s="17"/>
      <c r="LNK1" s="17"/>
      <c r="LNL1" s="17"/>
      <c r="LNM1" s="17"/>
      <c r="LNN1" s="17"/>
      <c r="LNO1" s="17"/>
      <c r="LNP1" s="17"/>
      <c r="LNQ1" s="17"/>
      <c r="LNR1" s="17"/>
      <c r="LNS1" s="17"/>
      <c r="LNT1" s="17"/>
      <c r="LNU1" s="17"/>
      <c r="LNV1" s="17"/>
      <c r="LNW1" s="17"/>
      <c r="LNX1" s="17"/>
      <c r="LNY1" s="17"/>
      <c r="LNZ1" s="17"/>
      <c r="LOA1" s="17"/>
      <c r="LOB1" s="17"/>
      <c r="LOC1" s="17"/>
      <c r="LOD1" s="17"/>
      <c r="LOE1" s="17"/>
      <c r="LOF1" s="17"/>
      <c r="LOG1" s="17"/>
      <c r="LOH1" s="17"/>
      <c r="LOI1" s="17"/>
      <c r="LOJ1" s="17"/>
      <c r="LOK1" s="17"/>
      <c r="LOL1" s="17"/>
      <c r="LOM1" s="17"/>
      <c r="LON1" s="17"/>
      <c r="LOO1" s="17"/>
      <c r="LOP1" s="17"/>
      <c r="LOQ1" s="17"/>
      <c r="LOR1" s="17"/>
      <c r="LOS1" s="17"/>
      <c r="LOT1" s="17"/>
      <c r="LOU1" s="17"/>
      <c r="LOV1" s="17"/>
      <c r="LOW1" s="17"/>
      <c r="LOX1" s="17"/>
      <c r="LOY1" s="17"/>
      <c r="LOZ1" s="17"/>
      <c r="LPA1" s="17"/>
      <c r="LPB1" s="17"/>
      <c r="LPC1" s="17"/>
      <c r="LPD1" s="17"/>
      <c r="LPE1" s="17"/>
      <c r="LPF1" s="17"/>
      <c r="LPG1" s="17"/>
      <c r="LPH1" s="17"/>
      <c r="LPI1" s="17"/>
      <c r="LPJ1" s="17"/>
      <c r="LPK1" s="17"/>
      <c r="LPL1" s="17"/>
      <c r="LPM1" s="17"/>
      <c r="LPN1" s="17"/>
      <c r="LPO1" s="17"/>
      <c r="LPP1" s="17"/>
      <c r="LPQ1" s="17"/>
      <c r="LPR1" s="17"/>
      <c r="LPS1" s="17"/>
      <c r="LPT1" s="17"/>
      <c r="LPU1" s="17"/>
      <c r="LPV1" s="17"/>
      <c r="LPW1" s="17"/>
      <c r="LPX1" s="17"/>
      <c r="LPY1" s="17"/>
      <c r="LPZ1" s="17"/>
      <c r="LQA1" s="17"/>
      <c r="LQB1" s="17"/>
      <c r="LQC1" s="17"/>
      <c r="LQD1" s="17"/>
      <c r="LQE1" s="17"/>
      <c r="LQF1" s="17"/>
      <c r="LQG1" s="17"/>
      <c r="LQH1" s="17"/>
      <c r="LQI1" s="17"/>
      <c r="LQJ1" s="17"/>
      <c r="LQK1" s="17"/>
      <c r="LQL1" s="17"/>
      <c r="LQM1" s="17"/>
      <c r="LQN1" s="17"/>
      <c r="LQO1" s="17"/>
      <c r="LQP1" s="17"/>
      <c r="LQQ1" s="17"/>
      <c r="LQR1" s="17"/>
      <c r="LQS1" s="17"/>
      <c r="LQT1" s="17"/>
      <c r="LQU1" s="17"/>
      <c r="LQV1" s="17"/>
      <c r="LQW1" s="17"/>
      <c r="LQX1" s="17"/>
      <c r="LQY1" s="17"/>
      <c r="LQZ1" s="17"/>
      <c r="LRA1" s="17"/>
      <c r="LRB1" s="17"/>
      <c r="LRC1" s="17"/>
      <c r="LRD1" s="17"/>
      <c r="LRE1" s="17"/>
      <c r="LRF1" s="17"/>
      <c r="LRG1" s="17"/>
      <c r="LRH1" s="17"/>
      <c r="LRI1" s="17"/>
      <c r="LRJ1" s="17"/>
      <c r="LRK1" s="17"/>
      <c r="LRL1" s="17"/>
      <c r="LRM1" s="17"/>
      <c r="LRN1" s="17"/>
      <c r="LRO1" s="17"/>
      <c r="LRP1" s="17"/>
      <c r="LRQ1" s="17"/>
      <c r="LRR1" s="17"/>
      <c r="LRS1" s="17"/>
      <c r="LRT1" s="17"/>
      <c r="LRU1" s="17"/>
      <c r="LRV1" s="17"/>
      <c r="LRW1" s="17"/>
      <c r="LRX1" s="17"/>
      <c r="LRY1" s="17"/>
      <c r="LRZ1" s="17"/>
      <c r="LSA1" s="17"/>
      <c r="LSB1" s="17"/>
      <c r="LSC1" s="17"/>
      <c r="LSD1" s="17"/>
      <c r="LSE1" s="17"/>
      <c r="LSF1" s="17"/>
      <c r="LSG1" s="17"/>
      <c r="LSH1" s="17"/>
      <c r="LSI1" s="17"/>
      <c r="LSJ1" s="17"/>
      <c r="LSK1" s="17"/>
      <c r="LSL1" s="17"/>
      <c r="LSM1" s="17"/>
      <c r="LSN1" s="17"/>
      <c r="LSO1" s="17"/>
      <c r="LSP1" s="17"/>
      <c r="LSQ1" s="17"/>
      <c r="LSR1" s="17"/>
      <c r="LSS1" s="17"/>
      <c r="LST1" s="17"/>
      <c r="LSU1" s="17"/>
      <c r="LSV1" s="17"/>
      <c r="LSW1" s="17"/>
      <c r="LSX1" s="17"/>
      <c r="LSY1" s="17"/>
      <c r="LSZ1" s="17"/>
      <c r="LTA1" s="17"/>
      <c r="LTB1" s="17"/>
      <c r="LTC1" s="17"/>
      <c r="LTD1" s="17"/>
      <c r="LTE1" s="17"/>
      <c r="LTF1" s="17"/>
      <c r="LTG1" s="17"/>
      <c r="LTH1" s="17"/>
      <c r="LTI1" s="17"/>
      <c r="LTJ1" s="17"/>
      <c r="LTK1" s="17"/>
      <c r="LTL1" s="17"/>
      <c r="LTM1" s="17"/>
      <c r="LTN1" s="17"/>
      <c r="LTO1" s="17"/>
      <c r="LTP1" s="17"/>
      <c r="LTQ1" s="17"/>
      <c r="LTR1" s="17"/>
      <c r="LTS1" s="17"/>
      <c r="LTT1" s="17"/>
      <c r="LTU1" s="17"/>
      <c r="LTV1" s="17"/>
      <c r="LTW1" s="17"/>
      <c r="LTX1" s="17"/>
      <c r="LTY1" s="17"/>
      <c r="LTZ1" s="17"/>
      <c r="LUA1" s="17"/>
      <c r="LUB1" s="17"/>
      <c r="LUC1" s="17"/>
      <c r="LUD1" s="17"/>
      <c r="LUE1" s="17"/>
      <c r="LUF1" s="17"/>
      <c r="LUG1" s="17"/>
      <c r="LUH1" s="17"/>
      <c r="LUI1" s="17"/>
      <c r="LUJ1" s="17"/>
      <c r="LUK1" s="17"/>
      <c r="LUL1" s="17"/>
      <c r="LUM1" s="17"/>
      <c r="LUN1" s="17"/>
      <c r="LUO1" s="17"/>
      <c r="LUP1" s="17"/>
      <c r="LUQ1" s="17"/>
      <c r="LUR1" s="17"/>
      <c r="LUS1" s="17"/>
      <c r="LUT1" s="17"/>
      <c r="LUU1" s="17"/>
      <c r="LUV1" s="17"/>
      <c r="LUW1" s="17"/>
      <c r="LUX1" s="17"/>
      <c r="LUY1" s="17"/>
      <c r="LUZ1" s="17"/>
      <c r="LVA1" s="17"/>
      <c r="LVB1" s="17"/>
      <c r="LVC1" s="17"/>
      <c r="LVD1" s="17"/>
      <c r="LVE1" s="17"/>
      <c r="LVF1" s="17"/>
      <c r="LVG1" s="17"/>
      <c r="LVH1" s="17"/>
      <c r="LVI1" s="17"/>
      <c r="LVJ1" s="17"/>
      <c r="LVK1" s="17"/>
      <c r="LVL1" s="17"/>
      <c r="LVM1" s="17"/>
      <c r="LVN1" s="17"/>
      <c r="LVO1" s="17"/>
      <c r="LVP1" s="17"/>
      <c r="LVQ1" s="17"/>
      <c r="LVR1" s="17"/>
      <c r="LVS1" s="17"/>
      <c r="LVT1" s="17"/>
      <c r="LVU1" s="17"/>
      <c r="LVV1" s="17"/>
      <c r="LVW1" s="17"/>
      <c r="LVX1" s="17"/>
      <c r="LVY1" s="17"/>
      <c r="LVZ1" s="17"/>
      <c r="LWA1" s="17"/>
      <c r="LWB1" s="17"/>
      <c r="LWC1" s="17"/>
      <c r="LWD1" s="17"/>
      <c r="LWE1" s="17"/>
      <c r="LWF1" s="17"/>
      <c r="LWG1" s="17"/>
      <c r="LWH1" s="17"/>
      <c r="LWI1" s="17"/>
      <c r="LWJ1" s="17"/>
      <c r="LWK1" s="17"/>
      <c r="LWL1" s="17"/>
      <c r="LWM1" s="17"/>
      <c r="LWN1" s="17"/>
      <c r="LWO1" s="17"/>
      <c r="LWP1" s="17"/>
      <c r="LWQ1" s="17"/>
      <c r="LWR1" s="17"/>
      <c r="LWS1" s="17"/>
      <c r="LWT1" s="17"/>
      <c r="LWU1" s="17"/>
      <c r="LWV1" s="17"/>
      <c r="LWW1" s="17"/>
      <c r="LWX1" s="17"/>
      <c r="LWY1" s="17"/>
      <c r="LWZ1" s="17"/>
      <c r="LXA1" s="17"/>
      <c r="LXB1" s="17"/>
      <c r="LXC1" s="17"/>
      <c r="LXD1" s="17"/>
      <c r="LXE1" s="17"/>
      <c r="LXF1" s="17"/>
      <c r="LXG1" s="17"/>
      <c r="LXH1" s="17"/>
      <c r="LXI1" s="17"/>
      <c r="LXJ1" s="17"/>
      <c r="LXK1" s="17"/>
      <c r="LXL1" s="17"/>
      <c r="LXM1" s="17"/>
      <c r="LXN1" s="17"/>
      <c r="LXO1" s="17"/>
      <c r="LXP1" s="17"/>
      <c r="LXQ1" s="17"/>
      <c r="LXR1" s="17"/>
      <c r="LXS1" s="17"/>
      <c r="LXT1" s="17"/>
      <c r="LXU1" s="17"/>
      <c r="LXV1" s="17"/>
      <c r="LXW1" s="17"/>
      <c r="LXX1" s="17"/>
      <c r="LXY1" s="17"/>
      <c r="LXZ1" s="17"/>
      <c r="LYA1" s="17"/>
      <c r="LYB1" s="17"/>
      <c r="LYC1" s="17"/>
      <c r="LYD1" s="17"/>
      <c r="LYE1" s="17"/>
      <c r="LYF1" s="17"/>
      <c r="LYG1" s="17"/>
      <c r="LYH1" s="17"/>
      <c r="LYI1" s="17"/>
      <c r="LYJ1" s="17"/>
      <c r="LYK1" s="17"/>
      <c r="LYL1" s="17"/>
      <c r="LYM1" s="17"/>
      <c r="LYN1" s="17"/>
      <c r="LYO1" s="17"/>
      <c r="LYP1" s="17"/>
      <c r="LYQ1" s="17"/>
      <c r="LYR1" s="17"/>
      <c r="LYS1" s="17"/>
      <c r="LYT1" s="17"/>
      <c r="LYU1" s="17"/>
      <c r="LYV1" s="17"/>
      <c r="LYW1" s="17"/>
      <c r="LYX1" s="17"/>
      <c r="LYY1" s="17"/>
      <c r="LYZ1" s="17"/>
      <c r="LZA1" s="17"/>
      <c r="LZB1" s="17"/>
      <c r="LZC1" s="17"/>
      <c r="LZD1" s="17"/>
      <c r="LZE1" s="17"/>
      <c r="LZF1" s="17"/>
      <c r="LZG1" s="17"/>
      <c r="LZH1" s="17"/>
      <c r="LZI1" s="17"/>
      <c r="LZJ1" s="17"/>
      <c r="LZK1" s="17"/>
      <c r="LZL1" s="17"/>
      <c r="LZM1" s="17"/>
      <c r="LZN1" s="17"/>
      <c r="LZO1" s="17"/>
      <c r="LZP1" s="17"/>
      <c r="LZQ1" s="17"/>
      <c r="LZR1" s="17"/>
      <c r="LZS1" s="17"/>
      <c r="LZT1" s="17"/>
      <c r="LZU1" s="17"/>
      <c r="LZV1" s="17"/>
      <c r="LZW1" s="17"/>
      <c r="LZX1" s="17"/>
      <c r="LZY1" s="17"/>
      <c r="LZZ1" s="17"/>
      <c r="MAA1" s="17"/>
      <c r="MAB1" s="17"/>
      <c r="MAC1" s="17"/>
      <c r="MAD1" s="17"/>
      <c r="MAE1" s="17"/>
      <c r="MAF1" s="17"/>
      <c r="MAG1" s="17"/>
      <c r="MAH1" s="17"/>
      <c r="MAI1" s="17"/>
      <c r="MAJ1" s="17"/>
      <c r="MAK1" s="17"/>
      <c r="MAL1" s="17"/>
      <c r="MAM1" s="17"/>
      <c r="MAN1" s="17"/>
      <c r="MAO1" s="17"/>
      <c r="MAP1" s="17"/>
      <c r="MAQ1" s="17"/>
      <c r="MAR1" s="17"/>
      <c r="MAS1" s="17"/>
      <c r="MAT1" s="17"/>
      <c r="MAU1" s="17"/>
      <c r="MAV1" s="17"/>
      <c r="MAW1" s="17"/>
      <c r="MAX1" s="17"/>
      <c r="MAY1" s="17"/>
      <c r="MAZ1" s="17"/>
      <c r="MBA1" s="17"/>
      <c r="MBB1" s="17"/>
      <c r="MBC1" s="17"/>
      <c r="MBD1" s="17"/>
      <c r="MBE1" s="17"/>
      <c r="MBF1" s="17"/>
      <c r="MBG1" s="17"/>
      <c r="MBH1" s="17"/>
      <c r="MBI1" s="17"/>
      <c r="MBJ1" s="17"/>
      <c r="MBK1" s="17"/>
      <c r="MBL1" s="17"/>
      <c r="MBM1" s="17"/>
      <c r="MBN1" s="17"/>
      <c r="MBO1" s="17"/>
      <c r="MBP1" s="17"/>
      <c r="MBQ1" s="17"/>
      <c r="MBR1" s="17"/>
      <c r="MBS1" s="17"/>
      <c r="MBT1" s="17"/>
      <c r="MBU1" s="17"/>
      <c r="MBV1" s="17"/>
      <c r="MBW1" s="17"/>
      <c r="MBX1" s="17"/>
      <c r="MBY1" s="17"/>
      <c r="MBZ1" s="17"/>
      <c r="MCA1" s="17"/>
      <c r="MCB1" s="17"/>
      <c r="MCC1" s="17"/>
      <c r="MCD1" s="17"/>
      <c r="MCE1" s="17"/>
      <c r="MCF1" s="17"/>
      <c r="MCG1" s="17"/>
      <c r="MCH1" s="17"/>
      <c r="MCI1" s="17"/>
      <c r="MCJ1" s="17"/>
      <c r="MCK1" s="17"/>
      <c r="MCL1" s="17"/>
      <c r="MCM1" s="17"/>
      <c r="MCN1" s="17"/>
      <c r="MCO1" s="17"/>
      <c r="MCP1" s="17"/>
      <c r="MCQ1" s="17"/>
      <c r="MCR1" s="17"/>
      <c r="MCS1" s="17"/>
      <c r="MCT1" s="17"/>
      <c r="MCU1" s="17"/>
      <c r="MCV1" s="17"/>
      <c r="MCW1" s="17"/>
      <c r="MCX1" s="17"/>
      <c r="MCY1" s="17"/>
      <c r="MCZ1" s="17"/>
      <c r="MDA1" s="17"/>
      <c r="MDB1" s="17"/>
      <c r="MDC1" s="17"/>
      <c r="MDD1" s="17"/>
      <c r="MDE1" s="17"/>
      <c r="MDF1" s="17"/>
      <c r="MDG1" s="17"/>
      <c r="MDH1" s="17"/>
      <c r="MDI1" s="17"/>
      <c r="MDJ1" s="17"/>
      <c r="MDK1" s="17"/>
      <c r="MDL1" s="17"/>
      <c r="MDM1" s="17"/>
      <c r="MDN1" s="17"/>
      <c r="MDO1" s="17"/>
      <c r="MDP1" s="17"/>
      <c r="MDQ1" s="17"/>
      <c r="MDR1" s="17"/>
      <c r="MDS1" s="17"/>
      <c r="MDT1" s="17"/>
      <c r="MDU1" s="17"/>
      <c r="MDV1" s="17"/>
      <c r="MDW1" s="17"/>
      <c r="MDX1" s="17"/>
      <c r="MDY1" s="17"/>
      <c r="MDZ1" s="17"/>
      <c r="MEA1" s="17"/>
      <c r="MEB1" s="17"/>
      <c r="MEC1" s="17"/>
      <c r="MED1" s="17"/>
      <c r="MEE1" s="17"/>
      <c r="MEF1" s="17"/>
      <c r="MEG1" s="17"/>
      <c r="MEH1" s="17"/>
      <c r="MEI1" s="17"/>
      <c r="MEJ1" s="17"/>
      <c r="MEK1" s="17"/>
      <c r="MEL1" s="17"/>
      <c r="MEM1" s="17"/>
      <c r="MEN1" s="17"/>
      <c r="MEO1" s="17"/>
      <c r="MEP1" s="17"/>
      <c r="MEQ1" s="17"/>
      <c r="MER1" s="17"/>
      <c r="MES1" s="17"/>
      <c r="MET1" s="17"/>
      <c r="MEU1" s="17"/>
      <c r="MEV1" s="17"/>
      <c r="MEW1" s="17"/>
      <c r="MEX1" s="17"/>
      <c r="MEY1" s="17"/>
      <c r="MEZ1" s="17"/>
      <c r="MFA1" s="17"/>
      <c r="MFB1" s="17"/>
      <c r="MFC1" s="17"/>
      <c r="MFD1" s="17"/>
      <c r="MFE1" s="17"/>
      <c r="MFF1" s="17"/>
      <c r="MFG1" s="17"/>
      <c r="MFH1" s="17"/>
      <c r="MFI1" s="17"/>
      <c r="MFJ1" s="17"/>
      <c r="MFK1" s="17"/>
      <c r="MFL1" s="17"/>
      <c r="MFM1" s="17"/>
      <c r="MFN1" s="17"/>
      <c r="MFO1" s="17"/>
      <c r="MFP1" s="17"/>
      <c r="MFQ1" s="17"/>
      <c r="MFR1" s="17"/>
      <c r="MFS1" s="17"/>
      <c r="MFT1" s="17"/>
      <c r="MFU1" s="17"/>
      <c r="MFV1" s="17"/>
      <c r="MFW1" s="17"/>
      <c r="MFX1" s="17"/>
      <c r="MFY1" s="17"/>
      <c r="MFZ1" s="17"/>
      <c r="MGA1" s="17"/>
      <c r="MGB1" s="17"/>
      <c r="MGC1" s="17"/>
      <c r="MGD1" s="17"/>
      <c r="MGE1" s="17"/>
      <c r="MGF1" s="17"/>
      <c r="MGG1" s="17"/>
      <c r="MGH1" s="17"/>
      <c r="MGI1" s="17"/>
      <c r="MGJ1" s="17"/>
      <c r="MGK1" s="17"/>
      <c r="MGL1" s="17"/>
      <c r="MGM1" s="17"/>
      <c r="MGN1" s="17"/>
      <c r="MGO1" s="17"/>
      <c r="MGP1" s="17"/>
      <c r="MGQ1" s="17"/>
      <c r="MGR1" s="17"/>
      <c r="MGS1" s="17"/>
      <c r="MGT1" s="17"/>
      <c r="MGU1" s="17"/>
      <c r="MGV1" s="17"/>
      <c r="MGW1" s="17"/>
      <c r="MGX1" s="17"/>
      <c r="MGY1" s="17"/>
      <c r="MGZ1" s="17"/>
      <c r="MHA1" s="17"/>
      <c r="MHB1" s="17"/>
      <c r="MHC1" s="17"/>
      <c r="MHD1" s="17"/>
      <c r="MHE1" s="17"/>
      <c r="MHF1" s="17"/>
      <c r="MHG1" s="17"/>
      <c r="MHH1" s="17"/>
      <c r="MHI1" s="17"/>
      <c r="MHJ1" s="17"/>
      <c r="MHK1" s="17"/>
      <c r="MHL1" s="17"/>
      <c r="MHM1" s="17"/>
      <c r="MHN1" s="17"/>
      <c r="MHO1" s="17"/>
      <c r="MHP1" s="17"/>
      <c r="MHQ1" s="17"/>
      <c r="MHR1" s="17"/>
      <c r="MHS1" s="17"/>
      <c r="MHT1" s="17"/>
      <c r="MHU1" s="17"/>
      <c r="MHV1" s="17"/>
      <c r="MHW1" s="17"/>
      <c r="MHX1" s="17"/>
      <c r="MHY1" s="17"/>
      <c r="MHZ1" s="17"/>
      <c r="MIA1" s="17"/>
      <c r="MIB1" s="17"/>
      <c r="MIC1" s="17"/>
      <c r="MID1" s="17"/>
      <c r="MIE1" s="17"/>
      <c r="MIF1" s="17"/>
      <c r="MIG1" s="17"/>
      <c r="MIH1" s="17"/>
      <c r="MII1" s="17"/>
      <c r="MIJ1" s="17"/>
      <c r="MIK1" s="17"/>
      <c r="MIL1" s="17"/>
      <c r="MIM1" s="17"/>
      <c r="MIN1" s="17"/>
      <c r="MIO1" s="17"/>
      <c r="MIP1" s="17"/>
      <c r="MIQ1" s="17"/>
      <c r="MIR1" s="17"/>
      <c r="MIS1" s="17"/>
      <c r="MIT1" s="17"/>
      <c r="MIU1" s="17"/>
      <c r="MIV1" s="17"/>
      <c r="MIW1" s="17"/>
      <c r="MIX1" s="17"/>
      <c r="MIY1" s="17"/>
      <c r="MIZ1" s="17"/>
      <c r="MJA1" s="17"/>
      <c r="MJB1" s="17"/>
      <c r="MJC1" s="17"/>
      <c r="MJD1" s="17"/>
      <c r="MJE1" s="17"/>
      <c r="MJF1" s="17"/>
      <c r="MJG1" s="17"/>
      <c r="MJH1" s="17"/>
      <c r="MJI1" s="17"/>
      <c r="MJJ1" s="17"/>
      <c r="MJK1" s="17"/>
      <c r="MJL1" s="17"/>
      <c r="MJM1" s="17"/>
      <c r="MJN1" s="17"/>
      <c r="MJO1" s="17"/>
      <c r="MJP1" s="17"/>
      <c r="MJQ1" s="17"/>
      <c r="MJR1" s="17"/>
      <c r="MJS1" s="17"/>
      <c r="MJT1" s="17"/>
      <c r="MJU1" s="17"/>
      <c r="MJV1" s="17"/>
      <c r="MJW1" s="17"/>
      <c r="MJX1" s="17"/>
      <c r="MJY1" s="17"/>
      <c r="MJZ1" s="17"/>
      <c r="MKA1" s="17"/>
      <c r="MKB1" s="17"/>
      <c r="MKC1" s="17"/>
      <c r="MKD1" s="17"/>
      <c r="MKE1" s="17"/>
      <c r="MKF1" s="17"/>
      <c r="MKG1" s="17"/>
      <c r="MKH1" s="17"/>
      <c r="MKI1" s="17"/>
      <c r="MKJ1" s="17"/>
      <c r="MKK1" s="17"/>
      <c r="MKL1" s="17"/>
      <c r="MKM1" s="17"/>
      <c r="MKN1" s="17"/>
      <c r="MKO1" s="17"/>
      <c r="MKP1" s="17"/>
      <c r="MKQ1" s="17"/>
      <c r="MKR1" s="17"/>
      <c r="MKS1" s="17"/>
      <c r="MKT1" s="17"/>
      <c r="MKU1" s="17"/>
      <c r="MKV1" s="17"/>
      <c r="MKW1" s="17"/>
      <c r="MKX1" s="17"/>
      <c r="MKY1" s="17"/>
      <c r="MKZ1" s="17"/>
      <c r="MLA1" s="17"/>
      <c r="MLB1" s="17"/>
      <c r="MLC1" s="17"/>
      <c r="MLD1" s="17"/>
      <c r="MLE1" s="17"/>
      <c r="MLF1" s="17"/>
      <c r="MLG1" s="17"/>
      <c r="MLH1" s="17"/>
      <c r="MLI1" s="17"/>
      <c r="MLJ1" s="17"/>
      <c r="MLK1" s="17"/>
      <c r="MLL1" s="17"/>
      <c r="MLM1" s="17"/>
      <c r="MLN1" s="17"/>
      <c r="MLO1" s="17"/>
      <c r="MLP1" s="17"/>
      <c r="MLQ1" s="17"/>
      <c r="MLR1" s="17"/>
      <c r="MLS1" s="17"/>
      <c r="MLT1" s="17"/>
      <c r="MLU1" s="17"/>
      <c r="MLV1" s="17"/>
      <c r="MLW1" s="17"/>
      <c r="MLX1" s="17"/>
      <c r="MLY1" s="17"/>
      <c r="MLZ1" s="17"/>
      <c r="MMA1" s="17"/>
      <c r="MMB1" s="17"/>
      <c r="MMC1" s="17"/>
      <c r="MMD1" s="17"/>
      <c r="MME1" s="17"/>
      <c r="MMF1" s="17"/>
      <c r="MMG1" s="17"/>
      <c r="MMH1" s="17"/>
      <c r="MMI1" s="17"/>
      <c r="MMJ1" s="17"/>
      <c r="MMK1" s="17"/>
      <c r="MML1" s="17"/>
      <c r="MMM1" s="17"/>
      <c r="MMN1" s="17"/>
      <c r="MMO1" s="17"/>
      <c r="MMP1" s="17"/>
      <c r="MMQ1" s="17"/>
      <c r="MMR1" s="17"/>
      <c r="MMS1" s="17"/>
      <c r="MMT1" s="17"/>
      <c r="MMU1" s="17"/>
      <c r="MMV1" s="17"/>
      <c r="MMW1" s="17"/>
      <c r="MMX1" s="17"/>
      <c r="MMY1" s="17"/>
      <c r="MMZ1" s="17"/>
      <c r="MNA1" s="17"/>
      <c r="MNB1" s="17"/>
      <c r="MNC1" s="17"/>
      <c r="MND1" s="17"/>
      <c r="MNE1" s="17"/>
      <c r="MNF1" s="17"/>
      <c r="MNG1" s="17"/>
      <c r="MNH1" s="17"/>
      <c r="MNI1" s="17"/>
      <c r="MNJ1" s="17"/>
      <c r="MNK1" s="17"/>
      <c r="MNL1" s="17"/>
      <c r="MNM1" s="17"/>
      <c r="MNN1" s="17"/>
      <c r="MNO1" s="17"/>
      <c r="MNP1" s="17"/>
      <c r="MNQ1" s="17"/>
      <c r="MNR1" s="17"/>
      <c r="MNS1" s="17"/>
      <c r="MNT1" s="17"/>
      <c r="MNU1" s="17"/>
      <c r="MNV1" s="17"/>
      <c r="MNW1" s="17"/>
      <c r="MNX1" s="17"/>
      <c r="MNY1" s="17"/>
      <c r="MNZ1" s="17"/>
      <c r="MOA1" s="17"/>
      <c r="MOB1" s="17"/>
      <c r="MOC1" s="17"/>
      <c r="MOD1" s="17"/>
      <c r="MOE1" s="17"/>
      <c r="MOF1" s="17"/>
      <c r="MOG1" s="17"/>
      <c r="MOH1" s="17"/>
      <c r="MOI1" s="17"/>
      <c r="MOJ1" s="17"/>
      <c r="MOK1" s="17"/>
      <c r="MOL1" s="17"/>
      <c r="MOM1" s="17"/>
      <c r="MON1" s="17"/>
      <c r="MOO1" s="17"/>
      <c r="MOP1" s="17"/>
      <c r="MOQ1" s="17"/>
      <c r="MOR1" s="17"/>
      <c r="MOS1" s="17"/>
      <c r="MOT1" s="17"/>
      <c r="MOU1" s="17"/>
      <c r="MOV1" s="17"/>
      <c r="MOW1" s="17"/>
      <c r="MOX1" s="17"/>
      <c r="MOY1" s="17"/>
      <c r="MOZ1" s="17"/>
      <c r="MPA1" s="17"/>
      <c r="MPB1" s="17"/>
      <c r="MPC1" s="17"/>
      <c r="MPD1" s="17"/>
      <c r="MPE1" s="17"/>
      <c r="MPF1" s="17"/>
      <c r="MPG1" s="17"/>
      <c r="MPH1" s="17"/>
      <c r="MPI1" s="17"/>
      <c r="MPJ1" s="17"/>
      <c r="MPK1" s="17"/>
      <c r="MPL1" s="17"/>
      <c r="MPM1" s="17"/>
      <c r="MPN1" s="17"/>
      <c r="MPO1" s="17"/>
      <c r="MPP1" s="17"/>
      <c r="MPQ1" s="17"/>
      <c r="MPR1" s="17"/>
      <c r="MPS1" s="17"/>
      <c r="MPT1" s="17"/>
      <c r="MPU1" s="17"/>
      <c r="MPV1" s="17"/>
      <c r="MPW1" s="17"/>
      <c r="MPX1" s="17"/>
      <c r="MPY1" s="17"/>
      <c r="MPZ1" s="17"/>
      <c r="MQA1" s="17"/>
      <c r="MQB1" s="17"/>
      <c r="MQC1" s="17"/>
      <c r="MQD1" s="17"/>
      <c r="MQE1" s="17"/>
      <c r="MQF1" s="17"/>
      <c r="MQG1" s="17"/>
      <c r="MQH1" s="17"/>
      <c r="MQI1" s="17"/>
      <c r="MQJ1" s="17"/>
      <c r="MQK1" s="17"/>
      <c r="MQL1" s="17"/>
      <c r="MQM1" s="17"/>
      <c r="MQN1" s="17"/>
      <c r="MQO1" s="17"/>
      <c r="MQP1" s="17"/>
      <c r="MQQ1" s="17"/>
      <c r="MQR1" s="17"/>
      <c r="MQS1" s="17"/>
      <c r="MQT1" s="17"/>
      <c r="MQU1" s="17"/>
      <c r="MQV1" s="17"/>
      <c r="MQW1" s="17"/>
      <c r="MQX1" s="17"/>
      <c r="MQY1" s="17"/>
      <c r="MQZ1" s="17"/>
      <c r="MRA1" s="17"/>
      <c r="MRB1" s="17"/>
      <c r="MRC1" s="17"/>
      <c r="MRD1" s="17"/>
      <c r="MRE1" s="17"/>
      <c r="MRF1" s="17"/>
      <c r="MRG1" s="17"/>
      <c r="MRH1" s="17"/>
      <c r="MRI1" s="17"/>
      <c r="MRJ1" s="17"/>
      <c r="MRK1" s="17"/>
      <c r="MRL1" s="17"/>
      <c r="MRM1" s="17"/>
      <c r="MRN1" s="17"/>
      <c r="MRO1" s="17"/>
      <c r="MRP1" s="17"/>
      <c r="MRQ1" s="17"/>
      <c r="MRR1" s="17"/>
      <c r="MRS1" s="17"/>
      <c r="MRT1" s="17"/>
      <c r="MRU1" s="17"/>
      <c r="MRV1" s="17"/>
      <c r="MRW1" s="17"/>
      <c r="MRX1" s="17"/>
      <c r="MRY1" s="17"/>
      <c r="MRZ1" s="17"/>
      <c r="MSA1" s="17"/>
      <c r="MSB1" s="17"/>
      <c r="MSC1" s="17"/>
      <c r="MSD1" s="17"/>
      <c r="MSE1" s="17"/>
      <c r="MSF1" s="17"/>
      <c r="MSG1" s="17"/>
      <c r="MSH1" s="17"/>
      <c r="MSI1" s="17"/>
      <c r="MSJ1" s="17"/>
      <c r="MSK1" s="17"/>
      <c r="MSL1" s="17"/>
      <c r="MSM1" s="17"/>
      <c r="MSN1" s="17"/>
      <c r="MSO1" s="17"/>
      <c r="MSP1" s="17"/>
      <c r="MSQ1" s="17"/>
      <c r="MSR1" s="17"/>
      <c r="MSS1" s="17"/>
      <c r="MST1" s="17"/>
      <c r="MSU1" s="17"/>
      <c r="MSV1" s="17"/>
      <c r="MSW1" s="17"/>
      <c r="MSX1" s="17"/>
      <c r="MSY1" s="17"/>
      <c r="MSZ1" s="17"/>
      <c r="MTA1" s="17"/>
      <c r="MTB1" s="17"/>
      <c r="MTC1" s="17"/>
      <c r="MTD1" s="17"/>
      <c r="MTE1" s="17"/>
      <c r="MTF1" s="17"/>
      <c r="MTG1" s="17"/>
      <c r="MTH1" s="17"/>
      <c r="MTI1" s="17"/>
      <c r="MTJ1" s="17"/>
      <c r="MTK1" s="17"/>
      <c r="MTL1" s="17"/>
      <c r="MTM1" s="17"/>
      <c r="MTN1" s="17"/>
      <c r="MTO1" s="17"/>
      <c r="MTP1" s="17"/>
      <c r="MTQ1" s="17"/>
      <c r="MTR1" s="17"/>
      <c r="MTS1" s="17"/>
      <c r="MTT1" s="17"/>
      <c r="MTU1" s="17"/>
      <c r="MTV1" s="17"/>
      <c r="MTW1" s="17"/>
      <c r="MTX1" s="17"/>
      <c r="MTY1" s="17"/>
      <c r="MTZ1" s="17"/>
      <c r="MUA1" s="17"/>
      <c r="MUB1" s="17"/>
      <c r="MUC1" s="17"/>
      <c r="MUD1" s="17"/>
      <c r="MUE1" s="17"/>
      <c r="MUF1" s="17"/>
      <c r="MUG1" s="17"/>
      <c r="MUH1" s="17"/>
      <c r="MUI1" s="17"/>
      <c r="MUJ1" s="17"/>
      <c r="MUK1" s="17"/>
      <c r="MUL1" s="17"/>
      <c r="MUM1" s="17"/>
      <c r="MUN1" s="17"/>
      <c r="MUO1" s="17"/>
      <c r="MUP1" s="17"/>
      <c r="MUQ1" s="17"/>
      <c r="MUR1" s="17"/>
      <c r="MUS1" s="17"/>
      <c r="MUT1" s="17"/>
      <c r="MUU1" s="17"/>
      <c r="MUV1" s="17"/>
      <c r="MUW1" s="17"/>
      <c r="MUX1" s="17"/>
      <c r="MUY1" s="17"/>
      <c r="MUZ1" s="17"/>
      <c r="MVA1" s="17"/>
      <c r="MVB1" s="17"/>
      <c r="MVC1" s="17"/>
      <c r="MVD1" s="17"/>
      <c r="MVE1" s="17"/>
      <c r="MVF1" s="17"/>
      <c r="MVG1" s="17"/>
      <c r="MVH1" s="17"/>
      <c r="MVI1" s="17"/>
      <c r="MVJ1" s="17"/>
      <c r="MVK1" s="17"/>
      <c r="MVL1" s="17"/>
      <c r="MVM1" s="17"/>
      <c r="MVN1" s="17"/>
      <c r="MVO1" s="17"/>
      <c r="MVP1" s="17"/>
      <c r="MVQ1" s="17"/>
      <c r="MVR1" s="17"/>
      <c r="MVS1" s="17"/>
      <c r="MVT1" s="17"/>
      <c r="MVU1" s="17"/>
      <c r="MVV1" s="17"/>
      <c r="MVW1" s="17"/>
      <c r="MVX1" s="17"/>
      <c r="MVY1" s="17"/>
      <c r="MVZ1" s="17"/>
      <c r="MWA1" s="17"/>
      <c r="MWB1" s="17"/>
      <c r="MWC1" s="17"/>
      <c r="MWD1" s="17"/>
      <c r="MWE1" s="17"/>
      <c r="MWF1" s="17"/>
      <c r="MWG1" s="17"/>
      <c r="MWH1" s="17"/>
      <c r="MWI1" s="17"/>
      <c r="MWJ1" s="17"/>
      <c r="MWK1" s="17"/>
      <c r="MWL1" s="17"/>
      <c r="MWM1" s="17"/>
      <c r="MWN1" s="17"/>
      <c r="MWO1" s="17"/>
      <c r="MWP1" s="17"/>
      <c r="MWQ1" s="17"/>
      <c r="MWR1" s="17"/>
      <c r="MWS1" s="17"/>
      <c r="MWT1" s="17"/>
      <c r="MWU1" s="17"/>
      <c r="MWV1" s="17"/>
      <c r="MWW1" s="17"/>
      <c r="MWX1" s="17"/>
      <c r="MWY1" s="17"/>
      <c r="MWZ1" s="17"/>
      <c r="MXA1" s="17"/>
      <c r="MXB1" s="17"/>
      <c r="MXC1" s="17"/>
      <c r="MXD1" s="17"/>
      <c r="MXE1" s="17"/>
      <c r="MXF1" s="17"/>
      <c r="MXG1" s="17"/>
      <c r="MXH1" s="17"/>
      <c r="MXI1" s="17"/>
      <c r="MXJ1" s="17"/>
      <c r="MXK1" s="17"/>
      <c r="MXL1" s="17"/>
      <c r="MXM1" s="17"/>
      <c r="MXN1" s="17"/>
      <c r="MXO1" s="17"/>
      <c r="MXP1" s="17"/>
      <c r="MXQ1" s="17"/>
      <c r="MXR1" s="17"/>
      <c r="MXS1" s="17"/>
      <c r="MXT1" s="17"/>
      <c r="MXU1" s="17"/>
      <c r="MXV1" s="17"/>
      <c r="MXW1" s="17"/>
      <c r="MXX1" s="17"/>
      <c r="MXY1" s="17"/>
      <c r="MXZ1" s="17"/>
      <c r="MYA1" s="17"/>
      <c r="MYB1" s="17"/>
      <c r="MYC1" s="17"/>
      <c r="MYD1" s="17"/>
      <c r="MYE1" s="17"/>
      <c r="MYF1" s="17"/>
      <c r="MYG1" s="17"/>
      <c r="MYH1" s="17"/>
      <c r="MYI1" s="17"/>
      <c r="MYJ1" s="17"/>
      <c r="MYK1" s="17"/>
      <c r="MYL1" s="17"/>
      <c r="MYM1" s="17"/>
      <c r="MYN1" s="17"/>
      <c r="MYO1" s="17"/>
      <c r="MYP1" s="17"/>
      <c r="MYQ1" s="17"/>
      <c r="MYR1" s="17"/>
      <c r="MYS1" s="17"/>
      <c r="MYT1" s="17"/>
      <c r="MYU1" s="17"/>
      <c r="MYV1" s="17"/>
      <c r="MYW1" s="17"/>
      <c r="MYX1" s="17"/>
      <c r="MYY1" s="17"/>
      <c r="MYZ1" s="17"/>
      <c r="MZA1" s="17"/>
      <c r="MZB1" s="17"/>
      <c r="MZC1" s="17"/>
      <c r="MZD1" s="17"/>
      <c r="MZE1" s="17"/>
      <c r="MZF1" s="17"/>
      <c r="MZG1" s="17"/>
      <c r="MZH1" s="17"/>
      <c r="MZI1" s="17"/>
      <c r="MZJ1" s="17"/>
      <c r="MZK1" s="17"/>
      <c r="MZL1" s="17"/>
      <c r="MZM1" s="17"/>
      <c r="MZN1" s="17"/>
      <c r="MZO1" s="17"/>
      <c r="MZP1" s="17"/>
      <c r="MZQ1" s="17"/>
      <c r="MZR1" s="17"/>
      <c r="MZS1" s="17"/>
      <c r="MZT1" s="17"/>
      <c r="MZU1" s="17"/>
      <c r="MZV1" s="17"/>
      <c r="MZW1" s="17"/>
      <c r="MZX1" s="17"/>
      <c r="MZY1" s="17"/>
      <c r="MZZ1" s="17"/>
      <c r="NAA1" s="17"/>
      <c r="NAB1" s="17"/>
      <c r="NAC1" s="17"/>
      <c r="NAD1" s="17"/>
      <c r="NAE1" s="17"/>
      <c r="NAF1" s="17"/>
      <c r="NAG1" s="17"/>
      <c r="NAH1" s="17"/>
      <c r="NAI1" s="17"/>
      <c r="NAJ1" s="17"/>
      <c r="NAK1" s="17"/>
      <c r="NAL1" s="17"/>
      <c r="NAM1" s="17"/>
      <c r="NAN1" s="17"/>
      <c r="NAO1" s="17"/>
      <c r="NAP1" s="17"/>
      <c r="NAQ1" s="17"/>
      <c r="NAR1" s="17"/>
      <c r="NAS1" s="17"/>
      <c r="NAT1" s="17"/>
      <c r="NAU1" s="17"/>
      <c r="NAV1" s="17"/>
      <c r="NAW1" s="17"/>
      <c r="NAX1" s="17"/>
      <c r="NAY1" s="17"/>
      <c r="NAZ1" s="17"/>
      <c r="NBA1" s="17"/>
      <c r="NBB1" s="17"/>
      <c r="NBC1" s="17"/>
      <c r="NBD1" s="17"/>
      <c r="NBE1" s="17"/>
      <c r="NBF1" s="17"/>
      <c r="NBG1" s="17"/>
      <c r="NBH1" s="17"/>
      <c r="NBI1" s="17"/>
      <c r="NBJ1" s="17"/>
      <c r="NBK1" s="17"/>
      <c r="NBL1" s="17"/>
      <c r="NBM1" s="17"/>
      <c r="NBN1" s="17"/>
      <c r="NBO1" s="17"/>
      <c r="NBP1" s="17"/>
      <c r="NBQ1" s="17"/>
      <c r="NBR1" s="17"/>
      <c r="NBS1" s="17"/>
      <c r="NBT1" s="17"/>
      <c r="NBU1" s="17"/>
      <c r="NBV1" s="17"/>
      <c r="NBW1" s="17"/>
      <c r="NBX1" s="17"/>
      <c r="NBY1" s="17"/>
      <c r="NBZ1" s="17"/>
      <c r="NCA1" s="17"/>
      <c r="NCB1" s="17"/>
      <c r="NCC1" s="17"/>
      <c r="NCD1" s="17"/>
      <c r="NCE1" s="17"/>
      <c r="NCF1" s="17"/>
      <c r="NCG1" s="17"/>
      <c r="NCH1" s="17"/>
      <c r="NCI1" s="17"/>
      <c r="NCJ1" s="17"/>
      <c r="NCK1" s="17"/>
      <c r="NCL1" s="17"/>
      <c r="NCM1" s="17"/>
      <c r="NCN1" s="17"/>
      <c r="NCO1" s="17"/>
      <c r="NCP1" s="17"/>
      <c r="NCQ1" s="17"/>
      <c r="NCR1" s="17"/>
      <c r="NCS1" s="17"/>
      <c r="NCT1" s="17"/>
      <c r="NCU1" s="17"/>
      <c r="NCV1" s="17"/>
      <c r="NCW1" s="17"/>
      <c r="NCX1" s="17"/>
      <c r="NCY1" s="17"/>
      <c r="NCZ1" s="17"/>
      <c r="NDA1" s="17"/>
      <c r="NDB1" s="17"/>
      <c r="NDC1" s="17"/>
      <c r="NDD1" s="17"/>
      <c r="NDE1" s="17"/>
      <c r="NDF1" s="17"/>
      <c r="NDG1" s="17"/>
      <c r="NDH1" s="17"/>
      <c r="NDI1" s="17"/>
      <c r="NDJ1" s="17"/>
      <c r="NDK1" s="17"/>
      <c r="NDL1" s="17"/>
      <c r="NDM1" s="17"/>
      <c r="NDN1" s="17"/>
      <c r="NDO1" s="17"/>
      <c r="NDP1" s="17"/>
      <c r="NDQ1" s="17"/>
      <c r="NDR1" s="17"/>
      <c r="NDS1" s="17"/>
      <c r="NDT1" s="17"/>
      <c r="NDU1" s="17"/>
      <c r="NDV1" s="17"/>
      <c r="NDW1" s="17"/>
      <c r="NDX1" s="17"/>
      <c r="NDY1" s="17"/>
      <c r="NDZ1" s="17"/>
      <c r="NEA1" s="17"/>
      <c r="NEB1" s="17"/>
      <c r="NEC1" s="17"/>
      <c r="NED1" s="17"/>
      <c r="NEE1" s="17"/>
      <c r="NEF1" s="17"/>
      <c r="NEG1" s="17"/>
      <c r="NEH1" s="17"/>
      <c r="NEI1" s="17"/>
      <c r="NEJ1" s="17"/>
      <c r="NEK1" s="17"/>
      <c r="NEL1" s="17"/>
      <c r="NEM1" s="17"/>
      <c r="NEN1" s="17"/>
      <c r="NEO1" s="17"/>
      <c r="NEP1" s="17"/>
      <c r="NEQ1" s="17"/>
      <c r="NER1" s="17"/>
      <c r="NES1" s="17"/>
      <c r="NET1" s="17"/>
      <c r="NEU1" s="17"/>
      <c r="NEV1" s="17"/>
      <c r="NEW1" s="17"/>
      <c r="NEX1" s="17"/>
      <c r="NEY1" s="17"/>
      <c r="NEZ1" s="17"/>
      <c r="NFA1" s="17"/>
      <c r="NFB1" s="17"/>
      <c r="NFC1" s="17"/>
      <c r="NFD1" s="17"/>
      <c r="NFE1" s="17"/>
      <c r="NFF1" s="17"/>
      <c r="NFG1" s="17"/>
      <c r="NFH1" s="17"/>
      <c r="NFI1" s="17"/>
      <c r="NFJ1" s="17"/>
      <c r="NFK1" s="17"/>
      <c r="NFL1" s="17"/>
      <c r="NFM1" s="17"/>
      <c r="NFN1" s="17"/>
      <c r="NFO1" s="17"/>
      <c r="NFP1" s="17"/>
      <c r="NFQ1" s="17"/>
      <c r="NFR1" s="17"/>
      <c r="NFS1" s="17"/>
      <c r="NFT1" s="17"/>
      <c r="NFU1" s="17"/>
      <c r="NFV1" s="17"/>
      <c r="NFW1" s="17"/>
      <c r="NFX1" s="17"/>
      <c r="NFY1" s="17"/>
      <c r="NFZ1" s="17"/>
      <c r="NGA1" s="17"/>
      <c r="NGB1" s="17"/>
      <c r="NGC1" s="17"/>
      <c r="NGD1" s="17"/>
      <c r="NGE1" s="17"/>
      <c r="NGF1" s="17"/>
      <c r="NGG1" s="17"/>
      <c r="NGH1" s="17"/>
      <c r="NGI1" s="17"/>
      <c r="NGJ1" s="17"/>
      <c r="NGK1" s="17"/>
      <c r="NGL1" s="17"/>
      <c r="NGM1" s="17"/>
      <c r="NGN1" s="17"/>
      <c r="NGO1" s="17"/>
      <c r="NGP1" s="17"/>
      <c r="NGQ1" s="17"/>
      <c r="NGR1" s="17"/>
      <c r="NGS1" s="17"/>
      <c r="NGT1" s="17"/>
      <c r="NGU1" s="17"/>
      <c r="NGV1" s="17"/>
      <c r="NGW1" s="17"/>
      <c r="NGX1" s="17"/>
      <c r="NGY1" s="17"/>
      <c r="NGZ1" s="17"/>
      <c r="NHA1" s="17"/>
      <c r="NHB1" s="17"/>
      <c r="NHC1" s="17"/>
      <c r="NHD1" s="17"/>
      <c r="NHE1" s="17"/>
      <c r="NHF1" s="17"/>
      <c r="NHG1" s="17"/>
      <c r="NHH1" s="17"/>
      <c r="NHI1" s="17"/>
      <c r="NHJ1" s="17"/>
      <c r="NHK1" s="17"/>
      <c r="NHL1" s="17"/>
      <c r="NHM1" s="17"/>
      <c r="NHN1" s="17"/>
      <c r="NHO1" s="17"/>
      <c r="NHP1" s="17"/>
      <c r="NHQ1" s="17"/>
      <c r="NHR1" s="17"/>
      <c r="NHS1" s="17"/>
      <c r="NHT1" s="17"/>
      <c r="NHU1" s="17"/>
      <c r="NHV1" s="17"/>
      <c r="NHW1" s="17"/>
      <c r="NHX1" s="17"/>
      <c r="NHY1" s="17"/>
      <c r="NHZ1" s="17"/>
      <c r="NIA1" s="17"/>
      <c r="NIB1" s="17"/>
      <c r="NIC1" s="17"/>
      <c r="NID1" s="17"/>
      <c r="NIE1" s="17"/>
      <c r="NIF1" s="17"/>
      <c r="NIG1" s="17"/>
      <c r="NIH1" s="17"/>
      <c r="NII1" s="17"/>
      <c r="NIJ1" s="17"/>
      <c r="NIK1" s="17"/>
      <c r="NIL1" s="17"/>
      <c r="NIM1" s="17"/>
      <c r="NIN1" s="17"/>
      <c r="NIO1" s="17"/>
      <c r="NIP1" s="17"/>
      <c r="NIQ1" s="17"/>
      <c r="NIR1" s="17"/>
      <c r="NIS1" s="17"/>
      <c r="NIT1" s="17"/>
      <c r="NIU1" s="17"/>
      <c r="NIV1" s="17"/>
      <c r="NIW1" s="17"/>
      <c r="NIX1" s="17"/>
      <c r="NIY1" s="17"/>
      <c r="NIZ1" s="17"/>
      <c r="NJA1" s="17"/>
      <c r="NJB1" s="17"/>
      <c r="NJC1" s="17"/>
      <c r="NJD1" s="17"/>
      <c r="NJE1" s="17"/>
      <c r="NJF1" s="17"/>
      <c r="NJG1" s="17"/>
      <c r="NJH1" s="17"/>
      <c r="NJI1" s="17"/>
      <c r="NJJ1" s="17"/>
      <c r="NJK1" s="17"/>
      <c r="NJL1" s="17"/>
      <c r="NJM1" s="17"/>
      <c r="NJN1" s="17"/>
      <c r="NJO1" s="17"/>
      <c r="NJP1" s="17"/>
      <c r="NJQ1" s="17"/>
      <c r="NJR1" s="17"/>
      <c r="NJS1" s="17"/>
      <c r="NJT1" s="17"/>
      <c r="NJU1" s="17"/>
      <c r="NJV1" s="17"/>
      <c r="NJW1" s="17"/>
      <c r="NJX1" s="17"/>
      <c r="NJY1" s="17"/>
      <c r="NJZ1" s="17"/>
      <c r="NKA1" s="17"/>
      <c r="NKB1" s="17"/>
      <c r="NKC1" s="17"/>
      <c r="NKD1" s="17"/>
      <c r="NKE1" s="17"/>
      <c r="NKF1" s="17"/>
      <c r="NKG1" s="17"/>
      <c r="NKH1" s="17"/>
      <c r="NKI1" s="17"/>
      <c r="NKJ1" s="17"/>
      <c r="NKK1" s="17"/>
      <c r="NKL1" s="17"/>
      <c r="NKM1" s="17"/>
      <c r="NKN1" s="17"/>
      <c r="NKO1" s="17"/>
      <c r="NKP1" s="17"/>
      <c r="NKQ1" s="17"/>
      <c r="NKR1" s="17"/>
      <c r="NKS1" s="17"/>
      <c r="NKT1" s="17"/>
      <c r="NKU1" s="17"/>
      <c r="NKV1" s="17"/>
      <c r="NKW1" s="17"/>
      <c r="NKX1" s="17"/>
      <c r="NKY1" s="17"/>
      <c r="NKZ1" s="17"/>
      <c r="NLA1" s="17"/>
      <c r="NLB1" s="17"/>
      <c r="NLC1" s="17"/>
      <c r="NLD1" s="17"/>
      <c r="NLE1" s="17"/>
      <c r="NLF1" s="17"/>
      <c r="NLG1" s="17"/>
      <c r="NLH1" s="17"/>
      <c r="NLI1" s="17"/>
      <c r="NLJ1" s="17"/>
      <c r="NLK1" s="17"/>
      <c r="NLL1" s="17"/>
      <c r="NLM1" s="17"/>
      <c r="NLN1" s="17"/>
      <c r="NLO1" s="17"/>
      <c r="NLP1" s="17"/>
      <c r="NLQ1" s="17"/>
      <c r="NLR1" s="17"/>
      <c r="NLS1" s="17"/>
      <c r="NLT1" s="17"/>
      <c r="NLU1" s="17"/>
      <c r="NLV1" s="17"/>
      <c r="NLW1" s="17"/>
      <c r="NLX1" s="17"/>
      <c r="NLY1" s="17"/>
      <c r="NLZ1" s="17"/>
      <c r="NMA1" s="17"/>
      <c r="NMB1" s="17"/>
      <c r="NMC1" s="17"/>
      <c r="NMD1" s="17"/>
      <c r="NME1" s="17"/>
      <c r="NMF1" s="17"/>
      <c r="NMG1" s="17"/>
      <c r="NMH1" s="17"/>
      <c r="NMI1" s="17"/>
      <c r="NMJ1" s="17"/>
      <c r="NMK1" s="17"/>
      <c r="NML1" s="17"/>
      <c r="NMM1" s="17"/>
      <c r="NMN1" s="17"/>
      <c r="NMO1" s="17"/>
      <c r="NMP1" s="17"/>
      <c r="NMQ1" s="17"/>
      <c r="NMR1" s="17"/>
      <c r="NMS1" s="17"/>
      <c r="NMT1" s="17"/>
      <c r="NMU1" s="17"/>
      <c r="NMV1" s="17"/>
      <c r="NMW1" s="17"/>
      <c r="NMX1" s="17"/>
      <c r="NMY1" s="17"/>
      <c r="NMZ1" s="17"/>
      <c r="NNA1" s="17"/>
      <c r="NNB1" s="17"/>
      <c r="NNC1" s="17"/>
      <c r="NND1" s="17"/>
      <c r="NNE1" s="17"/>
      <c r="NNF1" s="17"/>
      <c r="NNG1" s="17"/>
      <c r="NNH1" s="17"/>
      <c r="NNI1" s="17"/>
      <c r="NNJ1" s="17"/>
      <c r="NNK1" s="17"/>
      <c r="NNL1" s="17"/>
      <c r="NNM1" s="17"/>
      <c r="NNN1" s="17"/>
      <c r="NNO1" s="17"/>
      <c r="NNP1" s="17"/>
      <c r="NNQ1" s="17"/>
      <c r="NNR1" s="17"/>
      <c r="NNS1" s="17"/>
      <c r="NNT1" s="17"/>
      <c r="NNU1" s="17"/>
      <c r="NNV1" s="17"/>
      <c r="NNW1" s="17"/>
      <c r="NNX1" s="17"/>
      <c r="NNY1" s="17"/>
      <c r="NNZ1" s="17"/>
      <c r="NOA1" s="17"/>
      <c r="NOB1" s="17"/>
      <c r="NOC1" s="17"/>
      <c r="NOD1" s="17"/>
      <c r="NOE1" s="17"/>
      <c r="NOF1" s="17"/>
      <c r="NOG1" s="17"/>
      <c r="NOH1" s="17"/>
      <c r="NOI1" s="17"/>
      <c r="NOJ1" s="17"/>
      <c r="NOK1" s="17"/>
      <c r="NOL1" s="17"/>
      <c r="NOM1" s="17"/>
      <c r="NON1" s="17"/>
      <c r="NOO1" s="17"/>
      <c r="NOP1" s="17"/>
      <c r="NOQ1" s="17"/>
      <c r="NOR1" s="17"/>
      <c r="NOS1" s="17"/>
      <c r="NOT1" s="17"/>
      <c r="NOU1" s="17"/>
      <c r="NOV1" s="17"/>
      <c r="NOW1" s="17"/>
      <c r="NOX1" s="17"/>
      <c r="NOY1" s="17"/>
      <c r="NOZ1" s="17"/>
      <c r="NPA1" s="17"/>
      <c r="NPB1" s="17"/>
      <c r="NPC1" s="17"/>
      <c r="NPD1" s="17"/>
      <c r="NPE1" s="17"/>
      <c r="NPF1" s="17"/>
      <c r="NPG1" s="17"/>
      <c r="NPH1" s="17"/>
      <c r="NPI1" s="17"/>
      <c r="NPJ1" s="17"/>
      <c r="NPK1" s="17"/>
      <c r="NPL1" s="17"/>
      <c r="NPM1" s="17"/>
      <c r="NPN1" s="17"/>
      <c r="NPO1" s="17"/>
      <c r="NPP1" s="17"/>
      <c r="NPQ1" s="17"/>
      <c r="NPR1" s="17"/>
      <c r="NPS1" s="17"/>
      <c r="NPT1" s="17"/>
      <c r="NPU1" s="17"/>
      <c r="NPV1" s="17"/>
      <c r="NPW1" s="17"/>
      <c r="NPX1" s="17"/>
      <c r="NPY1" s="17"/>
      <c r="NPZ1" s="17"/>
      <c r="NQA1" s="17"/>
      <c r="NQB1" s="17"/>
      <c r="NQC1" s="17"/>
      <c r="NQD1" s="17"/>
      <c r="NQE1" s="17"/>
      <c r="NQF1" s="17"/>
      <c r="NQG1" s="17"/>
      <c r="NQH1" s="17"/>
      <c r="NQI1" s="17"/>
      <c r="NQJ1" s="17"/>
      <c r="NQK1" s="17"/>
      <c r="NQL1" s="17"/>
      <c r="NQM1" s="17"/>
      <c r="NQN1" s="17"/>
      <c r="NQO1" s="17"/>
      <c r="NQP1" s="17"/>
      <c r="NQQ1" s="17"/>
      <c r="NQR1" s="17"/>
      <c r="NQS1" s="17"/>
      <c r="NQT1" s="17"/>
      <c r="NQU1" s="17"/>
      <c r="NQV1" s="17"/>
      <c r="NQW1" s="17"/>
      <c r="NQX1" s="17"/>
      <c r="NQY1" s="17"/>
      <c r="NQZ1" s="17"/>
      <c r="NRA1" s="17"/>
      <c r="NRB1" s="17"/>
      <c r="NRC1" s="17"/>
      <c r="NRD1" s="17"/>
      <c r="NRE1" s="17"/>
      <c r="NRF1" s="17"/>
      <c r="NRG1" s="17"/>
      <c r="NRH1" s="17"/>
      <c r="NRI1" s="17"/>
      <c r="NRJ1" s="17"/>
      <c r="NRK1" s="17"/>
      <c r="NRL1" s="17"/>
      <c r="NRM1" s="17"/>
      <c r="NRN1" s="17"/>
      <c r="NRO1" s="17"/>
      <c r="NRP1" s="17"/>
      <c r="NRQ1" s="17"/>
      <c r="NRR1" s="17"/>
      <c r="NRS1" s="17"/>
      <c r="NRT1" s="17"/>
      <c r="NRU1" s="17"/>
      <c r="NRV1" s="17"/>
      <c r="NRW1" s="17"/>
      <c r="NRX1" s="17"/>
      <c r="NRY1" s="17"/>
      <c r="NRZ1" s="17"/>
      <c r="NSA1" s="17"/>
      <c r="NSB1" s="17"/>
      <c r="NSC1" s="17"/>
      <c r="NSD1" s="17"/>
      <c r="NSE1" s="17"/>
      <c r="NSF1" s="17"/>
      <c r="NSG1" s="17"/>
      <c r="NSH1" s="17"/>
      <c r="NSI1" s="17"/>
      <c r="NSJ1" s="17"/>
      <c r="NSK1" s="17"/>
      <c r="NSL1" s="17"/>
      <c r="NSM1" s="17"/>
      <c r="NSN1" s="17"/>
      <c r="NSO1" s="17"/>
      <c r="NSP1" s="17"/>
      <c r="NSQ1" s="17"/>
      <c r="NSR1" s="17"/>
      <c r="NSS1" s="17"/>
      <c r="NST1" s="17"/>
      <c r="NSU1" s="17"/>
      <c r="NSV1" s="17"/>
      <c r="NSW1" s="17"/>
      <c r="NSX1" s="17"/>
      <c r="NSY1" s="17"/>
      <c r="NSZ1" s="17"/>
      <c r="NTA1" s="17"/>
      <c r="NTB1" s="17"/>
      <c r="NTC1" s="17"/>
      <c r="NTD1" s="17"/>
      <c r="NTE1" s="17"/>
      <c r="NTF1" s="17"/>
      <c r="NTG1" s="17"/>
      <c r="NTH1" s="17"/>
      <c r="NTI1" s="17"/>
      <c r="NTJ1" s="17"/>
      <c r="NTK1" s="17"/>
      <c r="NTL1" s="17"/>
      <c r="NTM1" s="17"/>
      <c r="NTN1" s="17"/>
      <c r="NTO1" s="17"/>
      <c r="NTP1" s="17"/>
      <c r="NTQ1" s="17"/>
      <c r="NTR1" s="17"/>
      <c r="NTS1" s="17"/>
      <c r="NTT1" s="17"/>
      <c r="NTU1" s="17"/>
      <c r="NTV1" s="17"/>
      <c r="NTW1" s="17"/>
      <c r="NTX1" s="17"/>
      <c r="NTY1" s="17"/>
      <c r="NTZ1" s="17"/>
      <c r="NUA1" s="17"/>
      <c r="NUB1" s="17"/>
      <c r="NUC1" s="17"/>
      <c r="NUD1" s="17"/>
      <c r="NUE1" s="17"/>
      <c r="NUF1" s="17"/>
      <c r="NUG1" s="17"/>
      <c r="NUH1" s="17"/>
      <c r="NUI1" s="17"/>
      <c r="NUJ1" s="17"/>
      <c r="NUK1" s="17"/>
      <c r="NUL1" s="17"/>
      <c r="NUM1" s="17"/>
      <c r="NUN1" s="17"/>
      <c r="NUO1" s="17"/>
      <c r="NUP1" s="17"/>
      <c r="NUQ1" s="17"/>
      <c r="NUR1" s="17"/>
      <c r="NUS1" s="17"/>
      <c r="NUT1" s="17"/>
      <c r="NUU1" s="17"/>
      <c r="NUV1" s="17"/>
      <c r="NUW1" s="17"/>
      <c r="NUX1" s="17"/>
      <c r="NUY1" s="17"/>
      <c r="NUZ1" s="17"/>
      <c r="NVA1" s="17"/>
      <c r="NVB1" s="17"/>
      <c r="NVC1" s="17"/>
      <c r="NVD1" s="17"/>
      <c r="NVE1" s="17"/>
      <c r="NVF1" s="17"/>
      <c r="NVG1" s="17"/>
      <c r="NVH1" s="17"/>
      <c r="NVI1" s="17"/>
      <c r="NVJ1" s="17"/>
      <c r="NVK1" s="17"/>
      <c r="NVL1" s="17"/>
      <c r="NVM1" s="17"/>
      <c r="NVN1" s="17"/>
      <c r="NVO1" s="17"/>
      <c r="NVP1" s="17"/>
      <c r="NVQ1" s="17"/>
      <c r="NVR1" s="17"/>
      <c r="NVS1" s="17"/>
      <c r="NVT1" s="17"/>
      <c r="NVU1" s="17"/>
      <c r="NVV1" s="17"/>
      <c r="NVW1" s="17"/>
      <c r="NVX1" s="17"/>
      <c r="NVY1" s="17"/>
      <c r="NVZ1" s="17"/>
      <c r="NWA1" s="17"/>
      <c r="NWB1" s="17"/>
      <c r="NWC1" s="17"/>
      <c r="NWD1" s="17"/>
      <c r="NWE1" s="17"/>
      <c r="NWF1" s="17"/>
      <c r="NWG1" s="17"/>
      <c r="NWH1" s="17"/>
      <c r="NWI1" s="17"/>
      <c r="NWJ1" s="17"/>
      <c r="NWK1" s="17"/>
      <c r="NWL1" s="17"/>
      <c r="NWM1" s="17"/>
      <c r="NWN1" s="17"/>
      <c r="NWO1" s="17"/>
      <c r="NWP1" s="17"/>
      <c r="NWQ1" s="17"/>
      <c r="NWR1" s="17"/>
      <c r="NWS1" s="17"/>
      <c r="NWT1" s="17"/>
      <c r="NWU1" s="17"/>
      <c r="NWV1" s="17"/>
      <c r="NWW1" s="17"/>
      <c r="NWX1" s="17"/>
      <c r="NWY1" s="17"/>
      <c r="NWZ1" s="17"/>
      <c r="NXA1" s="17"/>
      <c r="NXB1" s="17"/>
      <c r="NXC1" s="17"/>
      <c r="NXD1" s="17"/>
      <c r="NXE1" s="17"/>
      <c r="NXF1" s="17"/>
      <c r="NXG1" s="17"/>
      <c r="NXH1" s="17"/>
      <c r="NXI1" s="17"/>
      <c r="NXJ1" s="17"/>
      <c r="NXK1" s="17"/>
      <c r="NXL1" s="17"/>
      <c r="NXM1" s="17"/>
      <c r="NXN1" s="17"/>
      <c r="NXO1" s="17"/>
      <c r="NXP1" s="17"/>
      <c r="NXQ1" s="17"/>
      <c r="NXR1" s="17"/>
      <c r="NXS1" s="17"/>
      <c r="NXT1" s="17"/>
      <c r="NXU1" s="17"/>
      <c r="NXV1" s="17"/>
      <c r="NXW1" s="17"/>
      <c r="NXX1" s="17"/>
      <c r="NXY1" s="17"/>
      <c r="NXZ1" s="17"/>
      <c r="NYA1" s="17"/>
      <c r="NYB1" s="17"/>
      <c r="NYC1" s="17"/>
      <c r="NYD1" s="17"/>
      <c r="NYE1" s="17"/>
      <c r="NYF1" s="17"/>
      <c r="NYG1" s="17"/>
      <c r="NYH1" s="17"/>
      <c r="NYI1" s="17"/>
      <c r="NYJ1" s="17"/>
      <c r="NYK1" s="17"/>
      <c r="NYL1" s="17"/>
      <c r="NYM1" s="17"/>
      <c r="NYN1" s="17"/>
      <c r="NYO1" s="17"/>
      <c r="NYP1" s="17"/>
      <c r="NYQ1" s="17"/>
      <c r="NYR1" s="17"/>
      <c r="NYS1" s="17"/>
      <c r="NYT1" s="17"/>
      <c r="NYU1" s="17"/>
      <c r="NYV1" s="17"/>
      <c r="NYW1" s="17"/>
      <c r="NYX1" s="17"/>
      <c r="NYY1" s="17"/>
      <c r="NYZ1" s="17"/>
      <c r="NZA1" s="17"/>
      <c r="NZB1" s="17"/>
      <c r="NZC1" s="17"/>
      <c r="NZD1" s="17"/>
      <c r="NZE1" s="17"/>
      <c r="NZF1" s="17"/>
      <c r="NZG1" s="17"/>
      <c r="NZH1" s="17"/>
      <c r="NZI1" s="17"/>
      <c r="NZJ1" s="17"/>
      <c r="NZK1" s="17"/>
      <c r="NZL1" s="17"/>
      <c r="NZM1" s="17"/>
      <c r="NZN1" s="17"/>
      <c r="NZO1" s="17"/>
      <c r="NZP1" s="17"/>
      <c r="NZQ1" s="17"/>
      <c r="NZR1" s="17"/>
      <c r="NZS1" s="17"/>
      <c r="NZT1" s="17"/>
      <c r="NZU1" s="17"/>
      <c r="NZV1" s="17"/>
      <c r="NZW1" s="17"/>
      <c r="NZX1" s="17"/>
      <c r="NZY1" s="17"/>
      <c r="NZZ1" s="17"/>
      <c r="OAA1" s="17"/>
      <c r="OAB1" s="17"/>
      <c r="OAC1" s="17"/>
      <c r="OAD1" s="17"/>
      <c r="OAE1" s="17"/>
      <c r="OAF1" s="17"/>
      <c r="OAG1" s="17"/>
      <c r="OAH1" s="17"/>
      <c r="OAI1" s="17"/>
      <c r="OAJ1" s="17"/>
      <c r="OAK1" s="17"/>
      <c r="OAL1" s="17"/>
      <c r="OAM1" s="17"/>
      <c r="OAN1" s="17"/>
      <c r="OAO1" s="17"/>
      <c r="OAP1" s="17"/>
      <c r="OAQ1" s="17"/>
      <c r="OAR1" s="17"/>
      <c r="OAS1" s="17"/>
      <c r="OAT1" s="17"/>
      <c r="OAU1" s="17"/>
      <c r="OAV1" s="17"/>
      <c r="OAW1" s="17"/>
      <c r="OAX1" s="17"/>
      <c r="OAY1" s="17"/>
      <c r="OAZ1" s="17"/>
      <c r="OBA1" s="17"/>
      <c r="OBB1" s="17"/>
      <c r="OBC1" s="17"/>
      <c r="OBD1" s="17"/>
      <c r="OBE1" s="17"/>
      <c r="OBF1" s="17"/>
      <c r="OBG1" s="17"/>
      <c r="OBH1" s="17"/>
      <c r="OBI1" s="17"/>
      <c r="OBJ1" s="17"/>
      <c r="OBK1" s="17"/>
      <c r="OBL1" s="17"/>
      <c r="OBM1" s="17"/>
      <c r="OBN1" s="17"/>
      <c r="OBO1" s="17"/>
      <c r="OBP1" s="17"/>
      <c r="OBQ1" s="17"/>
      <c r="OBR1" s="17"/>
      <c r="OBS1" s="17"/>
      <c r="OBT1" s="17"/>
      <c r="OBU1" s="17"/>
      <c r="OBV1" s="17"/>
      <c r="OBW1" s="17"/>
      <c r="OBX1" s="17"/>
      <c r="OBY1" s="17"/>
      <c r="OBZ1" s="17"/>
      <c r="OCA1" s="17"/>
      <c r="OCB1" s="17"/>
      <c r="OCC1" s="17"/>
      <c r="OCD1" s="17"/>
      <c r="OCE1" s="17"/>
      <c r="OCF1" s="17"/>
      <c r="OCG1" s="17"/>
      <c r="OCH1" s="17"/>
      <c r="OCI1" s="17"/>
      <c r="OCJ1" s="17"/>
      <c r="OCK1" s="17"/>
      <c r="OCL1" s="17"/>
      <c r="OCM1" s="17"/>
      <c r="OCN1" s="17"/>
      <c r="OCO1" s="17"/>
      <c r="OCP1" s="17"/>
      <c r="OCQ1" s="17"/>
      <c r="OCR1" s="17"/>
      <c r="OCS1" s="17"/>
      <c r="OCT1" s="17"/>
      <c r="OCU1" s="17"/>
      <c r="OCV1" s="17"/>
      <c r="OCW1" s="17"/>
      <c r="OCX1" s="17"/>
      <c r="OCY1" s="17"/>
      <c r="OCZ1" s="17"/>
      <c r="ODA1" s="17"/>
      <c r="ODB1" s="17"/>
      <c r="ODC1" s="17"/>
      <c r="ODD1" s="17"/>
      <c r="ODE1" s="17"/>
      <c r="ODF1" s="17"/>
      <c r="ODG1" s="17"/>
      <c r="ODH1" s="17"/>
      <c r="ODI1" s="17"/>
      <c r="ODJ1" s="17"/>
      <c r="ODK1" s="17"/>
      <c r="ODL1" s="17"/>
      <c r="ODM1" s="17"/>
      <c r="ODN1" s="17"/>
      <c r="ODO1" s="17"/>
      <c r="ODP1" s="17"/>
      <c r="ODQ1" s="17"/>
      <c r="ODR1" s="17"/>
      <c r="ODS1" s="17"/>
      <c r="ODT1" s="17"/>
      <c r="ODU1" s="17"/>
      <c r="ODV1" s="17"/>
      <c r="ODW1" s="17"/>
      <c r="ODX1" s="17"/>
      <c r="ODY1" s="17"/>
      <c r="ODZ1" s="17"/>
      <c r="OEA1" s="17"/>
      <c r="OEB1" s="17"/>
      <c r="OEC1" s="17"/>
      <c r="OED1" s="17"/>
      <c r="OEE1" s="17"/>
      <c r="OEF1" s="17"/>
      <c r="OEG1" s="17"/>
      <c r="OEH1" s="17"/>
      <c r="OEI1" s="17"/>
      <c r="OEJ1" s="17"/>
      <c r="OEK1" s="17"/>
      <c r="OEL1" s="17"/>
      <c r="OEM1" s="17"/>
      <c r="OEN1" s="17"/>
      <c r="OEO1" s="17"/>
      <c r="OEP1" s="17"/>
      <c r="OEQ1" s="17"/>
      <c r="OER1" s="17"/>
      <c r="OES1" s="17"/>
      <c r="OET1" s="17"/>
      <c r="OEU1" s="17"/>
      <c r="OEV1" s="17"/>
      <c r="OEW1" s="17"/>
      <c r="OEX1" s="17"/>
      <c r="OEY1" s="17"/>
      <c r="OEZ1" s="17"/>
      <c r="OFA1" s="17"/>
      <c r="OFB1" s="17"/>
      <c r="OFC1" s="17"/>
      <c r="OFD1" s="17"/>
      <c r="OFE1" s="17"/>
      <c r="OFF1" s="17"/>
      <c r="OFG1" s="17"/>
      <c r="OFH1" s="17"/>
      <c r="OFI1" s="17"/>
      <c r="OFJ1" s="17"/>
      <c r="OFK1" s="17"/>
      <c r="OFL1" s="17"/>
      <c r="OFM1" s="17"/>
      <c r="OFN1" s="17"/>
      <c r="OFO1" s="17"/>
      <c r="OFP1" s="17"/>
      <c r="OFQ1" s="17"/>
      <c r="OFR1" s="17"/>
      <c r="OFS1" s="17"/>
      <c r="OFT1" s="17"/>
      <c r="OFU1" s="17"/>
      <c r="OFV1" s="17"/>
      <c r="OFW1" s="17"/>
      <c r="OFX1" s="17"/>
      <c r="OFY1" s="17"/>
      <c r="OFZ1" s="17"/>
      <c r="OGA1" s="17"/>
      <c r="OGB1" s="17"/>
      <c r="OGC1" s="17"/>
      <c r="OGD1" s="17"/>
      <c r="OGE1" s="17"/>
      <c r="OGF1" s="17"/>
      <c r="OGG1" s="17"/>
      <c r="OGH1" s="17"/>
      <c r="OGI1" s="17"/>
      <c r="OGJ1" s="17"/>
      <c r="OGK1" s="17"/>
      <c r="OGL1" s="17"/>
      <c r="OGM1" s="17"/>
      <c r="OGN1" s="17"/>
      <c r="OGO1" s="17"/>
      <c r="OGP1" s="17"/>
      <c r="OGQ1" s="17"/>
      <c r="OGR1" s="17"/>
      <c r="OGS1" s="17"/>
      <c r="OGT1" s="17"/>
      <c r="OGU1" s="17"/>
      <c r="OGV1" s="17"/>
      <c r="OGW1" s="17"/>
      <c r="OGX1" s="17"/>
      <c r="OGY1" s="17"/>
      <c r="OGZ1" s="17"/>
      <c r="OHA1" s="17"/>
      <c r="OHB1" s="17"/>
      <c r="OHC1" s="17"/>
      <c r="OHD1" s="17"/>
      <c r="OHE1" s="17"/>
      <c r="OHF1" s="17"/>
      <c r="OHG1" s="17"/>
      <c r="OHH1" s="17"/>
      <c r="OHI1" s="17"/>
      <c r="OHJ1" s="17"/>
      <c r="OHK1" s="17"/>
      <c r="OHL1" s="17"/>
      <c r="OHM1" s="17"/>
      <c r="OHN1" s="17"/>
      <c r="OHO1" s="17"/>
      <c r="OHP1" s="17"/>
      <c r="OHQ1" s="17"/>
      <c r="OHR1" s="17"/>
      <c r="OHS1" s="17"/>
      <c r="OHT1" s="17"/>
      <c r="OHU1" s="17"/>
      <c r="OHV1" s="17"/>
      <c r="OHW1" s="17"/>
      <c r="OHX1" s="17"/>
      <c r="OHY1" s="17"/>
      <c r="OHZ1" s="17"/>
      <c r="OIA1" s="17"/>
      <c r="OIB1" s="17"/>
      <c r="OIC1" s="17"/>
      <c r="OID1" s="17"/>
      <c r="OIE1" s="17"/>
      <c r="OIF1" s="17"/>
      <c r="OIG1" s="17"/>
      <c r="OIH1" s="17"/>
      <c r="OII1" s="17"/>
      <c r="OIJ1" s="17"/>
      <c r="OIK1" s="17"/>
      <c r="OIL1" s="17"/>
      <c r="OIM1" s="17"/>
      <c r="OIN1" s="17"/>
      <c r="OIO1" s="17"/>
      <c r="OIP1" s="17"/>
      <c r="OIQ1" s="17"/>
      <c r="OIR1" s="17"/>
      <c r="OIS1" s="17"/>
      <c r="OIT1" s="17"/>
      <c r="OIU1" s="17"/>
      <c r="OIV1" s="17"/>
      <c r="OIW1" s="17"/>
      <c r="OIX1" s="17"/>
      <c r="OIY1" s="17"/>
      <c r="OIZ1" s="17"/>
      <c r="OJA1" s="17"/>
      <c r="OJB1" s="17"/>
      <c r="OJC1" s="17"/>
      <c r="OJD1" s="17"/>
      <c r="OJE1" s="17"/>
      <c r="OJF1" s="17"/>
      <c r="OJG1" s="17"/>
      <c r="OJH1" s="17"/>
      <c r="OJI1" s="17"/>
      <c r="OJJ1" s="17"/>
      <c r="OJK1" s="17"/>
      <c r="OJL1" s="17"/>
      <c r="OJM1" s="17"/>
      <c r="OJN1" s="17"/>
      <c r="OJO1" s="17"/>
      <c r="OJP1" s="17"/>
      <c r="OJQ1" s="17"/>
      <c r="OJR1" s="17"/>
      <c r="OJS1" s="17"/>
      <c r="OJT1" s="17"/>
      <c r="OJU1" s="17"/>
      <c r="OJV1" s="17"/>
      <c r="OJW1" s="17"/>
      <c r="OJX1" s="17"/>
      <c r="OJY1" s="17"/>
      <c r="OJZ1" s="17"/>
      <c r="OKA1" s="17"/>
      <c r="OKB1" s="17"/>
      <c r="OKC1" s="17"/>
      <c r="OKD1" s="17"/>
      <c r="OKE1" s="17"/>
      <c r="OKF1" s="17"/>
      <c r="OKG1" s="17"/>
      <c r="OKH1" s="17"/>
      <c r="OKI1" s="17"/>
      <c r="OKJ1" s="17"/>
      <c r="OKK1" s="17"/>
      <c r="OKL1" s="17"/>
      <c r="OKM1" s="17"/>
      <c r="OKN1" s="17"/>
      <c r="OKO1" s="17"/>
      <c r="OKP1" s="17"/>
      <c r="OKQ1" s="17"/>
      <c r="OKR1" s="17"/>
      <c r="OKS1" s="17"/>
      <c r="OKT1" s="17"/>
      <c r="OKU1" s="17"/>
      <c r="OKV1" s="17"/>
      <c r="OKW1" s="17"/>
      <c r="OKX1" s="17"/>
      <c r="OKY1" s="17"/>
      <c r="OKZ1" s="17"/>
      <c r="OLA1" s="17"/>
      <c r="OLB1" s="17"/>
      <c r="OLC1" s="17"/>
      <c r="OLD1" s="17"/>
      <c r="OLE1" s="17"/>
      <c r="OLF1" s="17"/>
      <c r="OLG1" s="17"/>
      <c r="OLH1" s="17"/>
      <c r="OLI1" s="17"/>
      <c r="OLJ1" s="17"/>
      <c r="OLK1" s="17"/>
      <c r="OLL1" s="17"/>
      <c r="OLM1" s="17"/>
      <c r="OLN1" s="17"/>
      <c r="OLO1" s="17"/>
      <c r="OLP1" s="17"/>
      <c r="OLQ1" s="17"/>
      <c r="OLR1" s="17"/>
      <c r="OLS1" s="17"/>
      <c r="OLT1" s="17"/>
      <c r="OLU1" s="17"/>
      <c r="OLV1" s="17"/>
      <c r="OLW1" s="17"/>
      <c r="OLX1" s="17"/>
      <c r="OLY1" s="17"/>
      <c r="OLZ1" s="17"/>
      <c r="OMA1" s="17"/>
      <c r="OMB1" s="17"/>
      <c r="OMC1" s="17"/>
      <c r="OMD1" s="17"/>
      <c r="OME1" s="17"/>
      <c r="OMF1" s="17"/>
      <c r="OMG1" s="17"/>
      <c r="OMH1" s="17"/>
      <c r="OMI1" s="17"/>
      <c r="OMJ1" s="17"/>
      <c r="OMK1" s="17"/>
      <c r="OML1" s="17"/>
      <c r="OMM1" s="17"/>
      <c r="OMN1" s="17"/>
      <c r="OMO1" s="17"/>
      <c r="OMP1" s="17"/>
      <c r="OMQ1" s="17"/>
      <c r="OMR1" s="17"/>
      <c r="OMS1" s="17"/>
      <c r="OMT1" s="17"/>
      <c r="OMU1" s="17"/>
      <c r="OMV1" s="17"/>
      <c r="OMW1" s="17"/>
      <c r="OMX1" s="17"/>
      <c r="OMY1" s="17"/>
      <c r="OMZ1" s="17"/>
      <c r="ONA1" s="17"/>
      <c r="ONB1" s="17"/>
      <c r="ONC1" s="17"/>
      <c r="OND1" s="17"/>
      <c r="ONE1" s="17"/>
      <c r="ONF1" s="17"/>
      <c r="ONG1" s="17"/>
      <c r="ONH1" s="17"/>
      <c r="ONI1" s="17"/>
      <c r="ONJ1" s="17"/>
      <c r="ONK1" s="17"/>
      <c r="ONL1" s="17"/>
      <c r="ONM1" s="17"/>
      <c r="ONN1" s="17"/>
      <c r="ONO1" s="17"/>
      <c r="ONP1" s="17"/>
      <c r="ONQ1" s="17"/>
      <c r="ONR1" s="17"/>
      <c r="ONS1" s="17"/>
      <c r="ONT1" s="17"/>
      <c r="ONU1" s="17"/>
      <c r="ONV1" s="17"/>
      <c r="ONW1" s="17"/>
      <c r="ONX1" s="17"/>
      <c r="ONY1" s="17"/>
      <c r="ONZ1" s="17"/>
      <c r="OOA1" s="17"/>
      <c r="OOB1" s="17"/>
      <c r="OOC1" s="17"/>
      <c r="OOD1" s="17"/>
      <c r="OOE1" s="17"/>
      <c r="OOF1" s="17"/>
      <c r="OOG1" s="17"/>
      <c r="OOH1" s="17"/>
      <c r="OOI1" s="17"/>
      <c r="OOJ1" s="17"/>
      <c r="OOK1" s="17"/>
      <c r="OOL1" s="17"/>
      <c r="OOM1" s="17"/>
      <c r="OON1" s="17"/>
      <c r="OOO1" s="17"/>
      <c r="OOP1" s="17"/>
      <c r="OOQ1" s="17"/>
      <c r="OOR1" s="17"/>
      <c r="OOS1" s="17"/>
      <c r="OOT1" s="17"/>
      <c r="OOU1" s="17"/>
      <c r="OOV1" s="17"/>
      <c r="OOW1" s="17"/>
      <c r="OOX1" s="17"/>
      <c r="OOY1" s="17"/>
      <c r="OOZ1" s="17"/>
      <c r="OPA1" s="17"/>
      <c r="OPB1" s="17"/>
      <c r="OPC1" s="17"/>
      <c r="OPD1" s="17"/>
      <c r="OPE1" s="17"/>
      <c r="OPF1" s="17"/>
      <c r="OPG1" s="17"/>
      <c r="OPH1" s="17"/>
      <c r="OPI1" s="17"/>
      <c r="OPJ1" s="17"/>
      <c r="OPK1" s="17"/>
      <c r="OPL1" s="17"/>
      <c r="OPM1" s="17"/>
      <c r="OPN1" s="17"/>
      <c r="OPO1" s="17"/>
      <c r="OPP1" s="17"/>
      <c r="OPQ1" s="17"/>
      <c r="OPR1" s="17"/>
      <c r="OPS1" s="17"/>
      <c r="OPT1" s="17"/>
      <c r="OPU1" s="17"/>
      <c r="OPV1" s="17"/>
      <c r="OPW1" s="17"/>
      <c r="OPX1" s="17"/>
      <c r="OPY1" s="17"/>
      <c r="OPZ1" s="17"/>
      <c r="OQA1" s="17"/>
      <c r="OQB1" s="17"/>
      <c r="OQC1" s="17"/>
      <c r="OQD1" s="17"/>
      <c r="OQE1" s="17"/>
      <c r="OQF1" s="17"/>
      <c r="OQG1" s="17"/>
      <c r="OQH1" s="17"/>
      <c r="OQI1" s="17"/>
      <c r="OQJ1" s="17"/>
      <c r="OQK1" s="17"/>
      <c r="OQL1" s="17"/>
      <c r="OQM1" s="17"/>
      <c r="OQN1" s="17"/>
      <c r="OQO1" s="17"/>
      <c r="OQP1" s="17"/>
      <c r="OQQ1" s="17"/>
      <c r="OQR1" s="17"/>
      <c r="OQS1" s="17"/>
      <c r="OQT1" s="17"/>
      <c r="OQU1" s="17"/>
      <c r="OQV1" s="17"/>
      <c r="OQW1" s="17"/>
      <c r="OQX1" s="17"/>
      <c r="OQY1" s="17"/>
      <c r="OQZ1" s="17"/>
      <c r="ORA1" s="17"/>
      <c r="ORB1" s="17"/>
      <c r="ORC1" s="17"/>
      <c r="ORD1" s="17"/>
      <c r="ORE1" s="17"/>
      <c r="ORF1" s="17"/>
      <c r="ORG1" s="17"/>
      <c r="ORH1" s="17"/>
      <c r="ORI1" s="17"/>
      <c r="ORJ1" s="17"/>
      <c r="ORK1" s="17"/>
      <c r="ORL1" s="17"/>
      <c r="ORM1" s="17"/>
      <c r="ORN1" s="17"/>
      <c r="ORO1" s="17"/>
      <c r="ORP1" s="17"/>
      <c r="ORQ1" s="17"/>
      <c r="ORR1" s="17"/>
      <c r="ORS1" s="17"/>
      <c r="ORT1" s="17"/>
      <c r="ORU1" s="17"/>
      <c r="ORV1" s="17"/>
      <c r="ORW1" s="17"/>
      <c r="ORX1" s="17"/>
      <c r="ORY1" s="17"/>
      <c r="ORZ1" s="17"/>
      <c r="OSA1" s="17"/>
      <c r="OSB1" s="17"/>
      <c r="OSC1" s="17"/>
      <c r="OSD1" s="17"/>
      <c r="OSE1" s="17"/>
      <c r="OSF1" s="17"/>
      <c r="OSG1" s="17"/>
      <c r="OSH1" s="17"/>
      <c r="OSI1" s="17"/>
      <c r="OSJ1" s="17"/>
      <c r="OSK1" s="17"/>
      <c r="OSL1" s="17"/>
      <c r="OSM1" s="17"/>
      <c r="OSN1" s="17"/>
      <c r="OSO1" s="17"/>
      <c r="OSP1" s="17"/>
      <c r="OSQ1" s="17"/>
      <c r="OSR1" s="17"/>
      <c r="OSS1" s="17"/>
      <c r="OST1" s="17"/>
      <c r="OSU1" s="17"/>
      <c r="OSV1" s="17"/>
      <c r="OSW1" s="17"/>
      <c r="OSX1" s="17"/>
      <c r="OSY1" s="17"/>
      <c r="OSZ1" s="17"/>
      <c r="OTA1" s="17"/>
      <c r="OTB1" s="17"/>
      <c r="OTC1" s="17"/>
      <c r="OTD1" s="17"/>
      <c r="OTE1" s="17"/>
      <c r="OTF1" s="17"/>
      <c r="OTG1" s="17"/>
      <c r="OTH1" s="17"/>
      <c r="OTI1" s="17"/>
      <c r="OTJ1" s="17"/>
      <c r="OTK1" s="17"/>
      <c r="OTL1" s="17"/>
      <c r="OTM1" s="17"/>
      <c r="OTN1" s="17"/>
      <c r="OTO1" s="17"/>
      <c r="OTP1" s="17"/>
      <c r="OTQ1" s="17"/>
      <c r="OTR1" s="17"/>
      <c r="OTS1" s="17"/>
      <c r="OTT1" s="17"/>
      <c r="OTU1" s="17"/>
      <c r="OTV1" s="17"/>
      <c r="OTW1" s="17"/>
      <c r="OTX1" s="17"/>
      <c r="OTY1" s="17"/>
      <c r="OTZ1" s="17"/>
      <c r="OUA1" s="17"/>
      <c r="OUB1" s="17"/>
      <c r="OUC1" s="17"/>
      <c r="OUD1" s="17"/>
      <c r="OUE1" s="17"/>
      <c r="OUF1" s="17"/>
      <c r="OUG1" s="17"/>
      <c r="OUH1" s="17"/>
      <c r="OUI1" s="17"/>
      <c r="OUJ1" s="17"/>
      <c r="OUK1" s="17"/>
      <c r="OUL1" s="17"/>
      <c r="OUM1" s="17"/>
      <c r="OUN1" s="17"/>
      <c r="OUO1" s="17"/>
      <c r="OUP1" s="17"/>
      <c r="OUQ1" s="17"/>
      <c r="OUR1" s="17"/>
      <c r="OUS1" s="17"/>
      <c r="OUT1" s="17"/>
      <c r="OUU1" s="17"/>
      <c r="OUV1" s="17"/>
      <c r="OUW1" s="17"/>
      <c r="OUX1" s="17"/>
      <c r="OUY1" s="17"/>
      <c r="OUZ1" s="17"/>
      <c r="OVA1" s="17"/>
      <c r="OVB1" s="17"/>
      <c r="OVC1" s="17"/>
      <c r="OVD1" s="17"/>
      <c r="OVE1" s="17"/>
      <c r="OVF1" s="17"/>
      <c r="OVG1" s="17"/>
      <c r="OVH1" s="17"/>
      <c r="OVI1" s="17"/>
      <c r="OVJ1" s="17"/>
      <c r="OVK1" s="17"/>
      <c r="OVL1" s="17"/>
      <c r="OVM1" s="17"/>
      <c r="OVN1" s="17"/>
      <c r="OVO1" s="17"/>
      <c r="OVP1" s="17"/>
      <c r="OVQ1" s="17"/>
      <c r="OVR1" s="17"/>
      <c r="OVS1" s="17"/>
      <c r="OVT1" s="17"/>
      <c r="OVU1" s="17"/>
      <c r="OVV1" s="17"/>
      <c r="OVW1" s="17"/>
      <c r="OVX1" s="17"/>
      <c r="OVY1" s="17"/>
      <c r="OVZ1" s="17"/>
      <c r="OWA1" s="17"/>
      <c r="OWB1" s="17"/>
      <c r="OWC1" s="17"/>
      <c r="OWD1" s="17"/>
      <c r="OWE1" s="17"/>
      <c r="OWF1" s="17"/>
      <c r="OWG1" s="17"/>
      <c r="OWH1" s="17"/>
      <c r="OWI1" s="17"/>
      <c r="OWJ1" s="17"/>
      <c r="OWK1" s="17"/>
      <c r="OWL1" s="17"/>
      <c r="OWM1" s="17"/>
      <c r="OWN1" s="17"/>
      <c r="OWO1" s="17"/>
      <c r="OWP1" s="17"/>
      <c r="OWQ1" s="17"/>
      <c r="OWR1" s="17"/>
      <c r="OWS1" s="17"/>
      <c r="OWT1" s="17"/>
      <c r="OWU1" s="17"/>
      <c r="OWV1" s="17"/>
      <c r="OWW1" s="17"/>
      <c r="OWX1" s="17"/>
      <c r="OWY1" s="17"/>
      <c r="OWZ1" s="17"/>
      <c r="OXA1" s="17"/>
      <c r="OXB1" s="17"/>
      <c r="OXC1" s="17"/>
      <c r="OXD1" s="17"/>
      <c r="OXE1" s="17"/>
      <c r="OXF1" s="17"/>
      <c r="OXG1" s="17"/>
      <c r="OXH1" s="17"/>
      <c r="OXI1" s="17"/>
      <c r="OXJ1" s="17"/>
      <c r="OXK1" s="17"/>
      <c r="OXL1" s="17"/>
      <c r="OXM1" s="17"/>
      <c r="OXN1" s="17"/>
      <c r="OXO1" s="17"/>
      <c r="OXP1" s="17"/>
      <c r="OXQ1" s="17"/>
      <c r="OXR1" s="17"/>
      <c r="OXS1" s="17"/>
      <c r="OXT1" s="17"/>
      <c r="OXU1" s="17"/>
      <c r="OXV1" s="17"/>
      <c r="OXW1" s="17"/>
      <c r="OXX1" s="17"/>
      <c r="OXY1" s="17"/>
      <c r="OXZ1" s="17"/>
      <c r="OYA1" s="17"/>
      <c r="OYB1" s="17"/>
      <c r="OYC1" s="17"/>
      <c r="OYD1" s="17"/>
      <c r="OYE1" s="17"/>
      <c r="OYF1" s="17"/>
      <c r="OYG1" s="17"/>
      <c r="OYH1" s="17"/>
      <c r="OYI1" s="17"/>
      <c r="OYJ1" s="17"/>
      <c r="OYK1" s="17"/>
      <c r="OYL1" s="17"/>
      <c r="OYM1" s="17"/>
      <c r="OYN1" s="17"/>
      <c r="OYO1" s="17"/>
      <c r="OYP1" s="17"/>
      <c r="OYQ1" s="17"/>
      <c r="OYR1" s="17"/>
      <c r="OYS1" s="17"/>
      <c r="OYT1" s="17"/>
      <c r="OYU1" s="17"/>
      <c r="OYV1" s="17"/>
      <c r="OYW1" s="17"/>
      <c r="OYX1" s="17"/>
      <c r="OYY1" s="17"/>
      <c r="OYZ1" s="17"/>
      <c r="OZA1" s="17"/>
      <c r="OZB1" s="17"/>
      <c r="OZC1" s="17"/>
      <c r="OZD1" s="17"/>
      <c r="OZE1" s="17"/>
      <c r="OZF1" s="17"/>
      <c r="OZG1" s="17"/>
      <c r="OZH1" s="17"/>
      <c r="OZI1" s="17"/>
      <c r="OZJ1" s="17"/>
      <c r="OZK1" s="17"/>
      <c r="OZL1" s="17"/>
      <c r="OZM1" s="17"/>
      <c r="OZN1" s="17"/>
      <c r="OZO1" s="17"/>
      <c r="OZP1" s="17"/>
      <c r="OZQ1" s="17"/>
      <c r="OZR1" s="17"/>
      <c r="OZS1" s="17"/>
      <c r="OZT1" s="17"/>
      <c r="OZU1" s="17"/>
      <c r="OZV1" s="17"/>
      <c r="OZW1" s="17"/>
      <c r="OZX1" s="17"/>
      <c r="OZY1" s="17"/>
      <c r="OZZ1" s="17"/>
      <c r="PAA1" s="17"/>
      <c r="PAB1" s="17"/>
      <c r="PAC1" s="17"/>
      <c r="PAD1" s="17"/>
      <c r="PAE1" s="17"/>
      <c r="PAF1" s="17"/>
      <c r="PAG1" s="17"/>
      <c r="PAH1" s="17"/>
      <c r="PAI1" s="17"/>
      <c r="PAJ1" s="17"/>
      <c r="PAK1" s="17"/>
      <c r="PAL1" s="17"/>
      <c r="PAM1" s="17"/>
      <c r="PAN1" s="17"/>
      <c r="PAO1" s="17"/>
      <c r="PAP1" s="17"/>
      <c r="PAQ1" s="17"/>
      <c r="PAR1" s="17"/>
      <c r="PAS1" s="17"/>
      <c r="PAT1" s="17"/>
      <c r="PAU1" s="17"/>
      <c r="PAV1" s="17"/>
      <c r="PAW1" s="17"/>
      <c r="PAX1" s="17"/>
      <c r="PAY1" s="17"/>
      <c r="PAZ1" s="17"/>
      <c r="PBA1" s="17"/>
      <c r="PBB1" s="17"/>
      <c r="PBC1" s="17"/>
      <c r="PBD1" s="17"/>
      <c r="PBE1" s="17"/>
      <c r="PBF1" s="17"/>
      <c r="PBG1" s="17"/>
      <c r="PBH1" s="17"/>
      <c r="PBI1" s="17"/>
      <c r="PBJ1" s="17"/>
      <c r="PBK1" s="17"/>
      <c r="PBL1" s="17"/>
      <c r="PBM1" s="17"/>
      <c r="PBN1" s="17"/>
      <c r="PBO1" s="17"/>
      <c r="PBP1" s="17"/>
      <c r="PBQ1" s="17"/>
      <c r="PBR1" s="17"/>
      <c r="PBS1" s="17"/>
      <c r="PBT1" s="17"/>
      <c r="PBU1" s="17"/>
      <c r="PBV1" s="17"/>
      <c r="PBW1" s="17"/>
      <c r="PBX1" s="17"/>
      <c r="PBY1" s="17"/>
      <c r="PBZ1" s="17"/>
      <c r="PCA1" s="17"/>
      <c r="PCB1" s="17"/>
      <c r="PCC1" s="17"/>
      <c r="PCD1" s="17"/>
      <c r="PCE1" s="17"/>
      <c r="PCF1" s="17"/>
      <c r="PCG1" s="17"/>
      <c r="PCH1" s="17"/>
      <c r="PCI1" s="17"/>
      <c r="PCJ1" s="17"/>
      <c r="PCK1" s="17"/>
      <c r="PCL1" s="17"/>
      <c r="PCM1" s="17"/>
      <c r="PCN1" s="17"/>
      <c r="PCO1" s="17"/>
      <c r="PCP1" s="17"/>
      <c r="PCQ1" s="17"/>
      <c r="PCR1" s="17"/>
      <c r="PCS1" s="17"/>
      <c r="PCT1" s="17"/>
      <c r="PCU1" s="17"/>
      <c r="PCV1" s="17"/>
      <c r="PCW1" s="17"/>
      <c r="PCX1" s="17"/>
      <c r="PCY1" s="17"/>
      <c r="PCZ1" s="17"/>
      <c r="PDA1" s="17"/>
      <c r="PDB1" s="17"/>
      <c r="PDC1" s="17"/>
      <c r="PDD1" s="17"/>
      <c r="PDE1" s="17"/>
      <c r="PDF1" s="17"/>
      <c r="PDG1" s="17"/>
      <c r="PDH1" s="17"/>
      <c r="PDI1" s="17"/>
      <c r="PDJ1" s="17"/>
      <c r="PDK1" s="17"/>
      <c r="PDL1" s="17"/>
      <c r="PDM1" s="17"/>
      <c r="PDN1" s="17"/>
      <c r="PDO1" s="17"/>
      <c r="PDP1" s="17"/>
      <c r="PDQ1" s="17"/>
      <c r="PDR1" s="17"/>
      <c r="PDS1" s="17"/>
      <c r="PDT1" s="17"/>
      <c r="PDU1" s="17"/>
      <c r="PDV1" s="17"/>
      <c r="PDW1" s="17"/>
      <c r="PDX1" s="17"/>
      <c r="PDY1" s="17"/>
      <c r="PDZ1" s="17"/>
      <c r="PEA1" s="17"/>
      <c r="PEB1" s="17"/>
      <c r="PEC1" s="17"/>
      <c r="PED1" s="17"/>
      <c r="PEE1" s="17"/>
      <c r="PEF1" s="17"/>
      <c r="PEG1" s="17"/>
      <c r="PEH1" s="17"/>
      <c r="PEI1" s="17"/>
      <c r="PEJ1" s="17"/>
      <c r="PEK1" s="17"/>
      <c r="PEL1" s="17"/>
      <c r="PEM1" s="17"/>
      <c r="PEN1" s="17"/>
      <c r="PEO1" s="17"/>
      <c r="PEP1" s="17"/>
      <c r="PEQ1" s="17"/>
      <c r="PER1" s="17"/>
      <c r="PES1" s="17"/>
      <c r="PET1" s="17"/>
      <c r="PEU1" s="17"/>
      <c r="PEV1" s="17"/>
      <c r="PEW1" s="17"/>
      <c r="PEX1" s="17"/>
      <c r="PEY1" s="17"/>
      <c r="PEZ1" s="17"/>
      <c r="PFA1" s="17"/>
      <c r="PFB1" s="17"/>
      <c r="PFC1" s="17"/>
      <c r="PFD1" s="17"/>
      <c r="PFE1" s="17"/>
      <c r="PFF1" s="17"/>
      <c r="PFG1" s="17"/>
      <c r="PFH1" s="17"/>
      <c r="PFI1" s="17"/>
      <c r="PFJ1" s="17"/>
      <c r="PFK1" s="17"/>
      <c r="PFL1" s="17"/>
      <c r="PFM1" s="17"/>
      <c r="PFN1" s="17"/>
      <c r="PFO1" s="17"/>
      <c r="PFP1" s="17"/>
      <c r="PFQ1" s="17"/>
      <c r="PFR1" s="17"/>
      <c r="PFS1" s="17"/>
      <c r="PFT1" s="17"/>
      <c r="PFU1" s="17"/>
      <c r="PFV1" s="17"/>
      <c r="PFW1" s="17"/>
      <c r="PFX1" s="17"/>
      <c r="PFY1" s="17"/>
      <c r="PFZ1" s="17"/>
      <c r="PGA1" s="17"/>
      <c r="PGB1" s="17"/>
      <c r="PGC1" s="17"/>
      <c r="PGD1" s="17"/>
      <c r="PGE1" s="17"/>
      <c r="PGF1" s="17"/>
      <c r="PGG1" s="17"/>
      <c r="PGH1" s="17"/>
      <c r="PGI1" s="17"/>
      <c r="PGJ1" s="17"/>
      <c r="PGK1" s="17"/>
      <c r="PGL1" s="17"/>
      <c r="PGM1" s="17"/>
      <c r="PGN1" s="17"/>
      <c r="PGO1" s="17"/>
      <c r="PGP1" s="17"/>
      <c r="PGQ1" s="17"/>
      <c r="PGR1" s="17"/>
      <c r="PGS1" s="17"/>
      <c r="PGT1" s="17"/>
      <c r="PGU1" s="17"/>
      <c r="PGV1" s="17"/>
      <c r="PGW1" s="17"/>
      <c r="PGX1" s="17"/>
      <c r="PGY1" s="17"/>
      <c r="PGZ1" s="17"/>
      <c r="PHA1" s="17"/>
      <c r="PHB1" s="17"/>
      <c r="PHC1" s="17"/>
      <c r="PHD1" s="17"/>
      <c r="PHE1" s="17"/>
      <c r="PHF1" s="17"/>
      <c r="PHG1" s="17"/>
      <c r="PHH1" s="17"/>
      <c r="PHI1" s="17"/>
      <c r="PHJ1" s="17"/>
      <c r="PHK1" s="17"/>
      <c r="PHL1" s="17"/>
      <c r="PHM1" s="17"/>
      <c r="PHN1" s="17"/>
      <c r="PHO1" s="17"/>
      <c r="PHP1" s="17"/>
      <c r="PHQ1" s="17"/>
      <c r="PHR1" s="17"/>
      <c r="PHS1" s="17"/>
      <c r="PHT1" s="17"/>
      <c r="PHU1" s="17"/>
      <c r="PHV1" s="17"/>
      <c r="PHW1" s="17"/>
      <c r="PHX1" s="17"/>
      <c r="PHY1" s="17"/>
      <c r="PHZ1" s="17"/>
      <c r="PIA1" s="17"/>
      <c r="PIB1" s="17"/>
      <c r="PIC1" s="17"/>
      <c r="PID1" s="17"/>
      <c r="PIE1" s="17"/>
      <c r="PIF1" s="17"/>
      <c r="PIG1" s="17"/>
      <c r="PIH1" s="17"/>
      <c r="PII1" s="17"/>
      <c r="PIJ1" s="17"/>
      <c r="PIK1" s="17"/>
      <c r="PIL1" s="17"/>
      <c r="PIM1" s="17"/>
      <c r="PIN1" s="17"/>
      <c r="PIO1" s="17"/>
      <c r="PIP1" s="17"/>
      <c r="PIQ1" s="17"/>
      <c r="PIR1" s="17"/>
      <c r="PIS1" s="17"/>
      <c r="PIT1" s="17"/>
      <c r="PIU1" s="17"/>
      <c r="PIV1" s="17"/>
      <c r="PIW1" s="17"/>
      <c r="PIX1" s="17"/>
      <c r="PIY1" s="17"/>
      <c r="PIZ1" s="17"/>
      <c r="PJA1" s="17"/>
      <c r="PJB1" s="17"/>
      <c r="PJC1" s="17"/>
      <c r="PJD1" s="17"/>
      <c r="PJE1" s="17"/>
      <c r="PJF1" s="17"/>
      <c r="PJG1" s="17"/>
      <c r="PJH1" s="17"/>
      <c r="PJI1" s="17"/>
      <c r="PJJ1" s="17"/>
      <c r="PJK1" s="17"/>
      <c r="PJL1" s="17"/>
      <c r="PJM1" s="17"/>
      <c r="PJN1" s="17"/>
      <c r="PJO1" s="17"/>
      <c r="PJP1" s="17"/>
      <c r="PJQ1" s="17"/>
      <c r="PJR1" s="17"/>
      <c r="PJS1" s="17"/>
      <c r="PJT1" s="17"/>
      <c r="PJU1" s="17"/>
      <c r="PJV1" s="17"/>
      <c r="PJW1" s="17"/>
      <c r="PJX1" s="17"/>
      <c r="PJY1" s="17"/>
      <c r="PJZ1" s="17"/>
      <c r="PKA1" s="17"/>
      <c r="PKB1" s="17"/>
      <c r="PKC1" s="17"/>
      <c r="PKD1" s="17"/>
      <c r="PKE1" s="17"/>
      <c r="PKF1" s="17"/>
      <c r="PKG1" s="17"/>
      <c r="PKH1" s="17"/>
      <c r="PKI1" s="17"/>
      <c r="PKJ1" s="17"/>
      <c r="PKK1" s="17"/>
      <c r="PKL1" s="17"/>
      <c r="PKM1" s="17"/>
      <c r="PKN1" s="17"/>
      <c r="PKO1" s="17"/>
      <c r="PKP1" s="17"/>
      <c r="PKQ1" s="17"/>
      <c r="PKR1" s="17"/>
      <c r="PKS1" s="17"/>
      <c r="PKT1" s="17"/>
      <c r="PKU1" s="17"/>
      <c r="PKV1" s="17"/>
      <c r="PKW1" s="17"/>
      <c r="PKX1" s="17"/>
      <c r="PKY1" s="17"/>
      <c r="PKZ1" s="17"/>
      <c r="PLA1" s="17"/>
      <c r="PLB1" s="17"/>
      <c r="PLC1" s="17"/>
      <c r="PLD1" s="17"/>
      <c r="PLE1" s="17"/>
      <c r="PLF1" s="17"/>
      <c r="PLG1" s="17"/>
      <c r="PLH1" s="17"/>
      <c r="PLI1" s="17"/>
      <c r="PLJ1" s="17"/>
      <c r="PLK1" s="17"/>
      <c r="PLL1" s="17"/>
      <c r="PLM1" s="17"/>
      <c r="PLN1" s="17"/>
      <c r="PLO1" s="17"/>
      <c r="PLP1" s="17"/>
      <c r="PLQ1" s="17"/>
      <c r="PLR1" s="17"/>
      <c r="PLS1" s="17"/>
      <c r="PLT1" s="17"/>
      <c r="PLU1" s="17"/>
      <c r="PLV1" s="17"/>
      <c r="PLW1" s="17"/>
      <c r="PLX1" s="17"/>
      <c r="PLY1" s="17"/>
      <c r="PLZ1" s="17"/>
      <c r="PMA1" s="17"/>
      <c r="PMB1" s="17"/>
      <c r="PMC1" s="17"/>
      <c r="PMD1" s="17"/>
      <c r="PME1" s="17"/>
      <c r="PMF1" s="17"/>
      <c r="PMG1" s="17"/>
      <c r="PMH1" s="17"/>
      <c r="PMI1" s="17"/>
      <c r="PMJ1" s="17"/>
      <c r="PMK1" s="17"/>
      <c r="PML1" s="17"/>
      <c r="PMM1" s="17"/>
      <c r="PMN1" s="17"/>
      <c r="PMO1" s="17"/>
      <c r="PMP1" s="17"/>
      <c r="PMQ1" s="17"/>
      <c r="PMR1" s="17"/>
      <c r="PMS1" s="17"/>
      <c r="PMT1" s="17"/>
      <c r="PMU1" s="17"/>
      <c r="PMV1" s="17"/>
      <c r="PMW1" s="17"/>
      <c r="PMX1" s="17"/>
      <c r="PMY1" s="17"/>
      <c r="PMZ1" s="17"/>
      <c r="PNA1" s="17"/>
      <c r="PNB1" s="17"/>
      <c r="PNC1" s="17"/>
      <c r="PND1" s="17"/>
      <c r="PNE1" s="17"/>
      <c r="PNF1" s="17"/>
      <c r="PNG1" s="17"/>
      <c r="PNH1" s="17"/>
      <c r="PNI1" s="17"/>
      <c r="PNJ1" s="17"/>
      <c r="PNK1" s="17"/>
      <c r="PNL1" s="17"/>
      <c r="PNM1" s="17"/>
      <c r="PNN1" s="17"/>
      <c r="PNO1" s="17"/>
      <c r="PNP1" s="17"/>
      <c r="PNQ1" s="17"/>
      <c r="PNR1" s="17"/>
      <c r="PNS1" s="17"/>
      <c r="PNT1" s="17"/>
      <c r="PNU1" s="17"/>
      <c r="PNV1" s="17"/>
      <c r="PNW1" s="17"/>
      <c r="PNX1" s="17"/>
      <c r="PNY1" s="17"/>
      <c r="PNZ1" s="17"/>
      <c r="POA1" s="17"/>
      <c r="POB1" s="17"/>
      <c r="POC1" s="17"/>
      <c r="POD1" s="17"/>
      <c r="POE1" s="17"/>
      <c r="POF1" s="17"/>
      <c r="POG1" s="17"/>
      <c r="POH1" s="17"/>
      <c r="POI1" s="17"/>
      <c r="POJ1" s="17"/>
      <c r="POK1" s="17"/>
      <c r="POL1" s="17"/>
      <c r="POM1" s="17"/>
      <c r="PON1" s="17"/>
      <c r="POO1" s="17"/>
      <c r="POP1" s="17"/>
      <c r="POQ1" s="17"/>
      <c r="POR1" s="17"/>
      <c r="POS1" s="17"/>
      <c r="POT1" s="17"/>
      <c r="POU1" s="17"/>
      <c r="POV1" s="17"/>
      <c r="POW1" s="17"/>
      <c r="POX1" s="17"/>
      <c r="POY1" s="17"/>
      <c r="POZ1" s="17"/>
      <c r="PPA1" s="17"/>
      <c r="PPB1" s="17"/>
      <c r="PPC1" s="17"/>
      <c r="PPD1" s="17"/>
      <c r="PPE1" s="17"/>
      <c r="PPF1" s="17"/>
      <c r="PPG1" s="17"/>
      <c r="PPH1" s="17"/>
      <c r="PPI1" s="17"/>
      <c r="PPJ1" s="17"/>
      <c r="PPK1" s="17"/>
      <c r="PPL1" s="17"/>
      <c r="PPM1" s="17"/>
      <c r="PPN1" s="17"/>
      <c r="PPO1" s="17"/>
      <c r="PPP1" s="17"/>
      <c r="PPQ1" s="17"/>
      <c r="PPR1" s="17"/>
      <c r="PPS1" s="17"/>
      <c r="PPT1" s="17"/>
      <c r="PPU1" s="17"/>
      <c r="PPV1" s="17"/>
      <c r="PPW1" s="17"/>
      <c r="PPX1" s="17"/>
      <c r="PPY1" s="17"/>
      <c r="PPZ1" s="17"/>
      <c r="PQA1" s="17"/>
      <c r="PQB1" s="17"/>
      <c r="PQC1" s="17"/>
      <c r="PQD1" s="17"/>
      <c r="PQE1" s="17"/>
      <c r="PQF1" s="17"/>
      <c r="PQG1" s="17"/>
      <c r="PQH1" s="17"/>
      <c r="PQI1" s="17"/>
      <c r="PQJ1" s="17"/>
      <c r="PQK1" s="17"/>
      <c r="PQL1" s="17"/>
      <c r="PQM1" s="17"/>
      <c r="PQN1" s="17"/>
      <c r="PQO1" s="17"/>
      <c r="PQP1" s="17"/>
      <c r="PQQ1" s="17"/>
      <c r="PQR1" s="17"/>
      <c r="PQS1" s="17"/>
      <c r="PQT1" s="17"/>
      <c r="PQU1" s="17"/>
      <c r="PQV1" s="17"/>
      <c r="PQW1" s="17"/>
      <c r="PQX1" s="17"/>
      <c r="PQY1" s="17"/>
      <c r="PQZ1" s="17"/>
      <c r="PRA1" s="17"/>
      <c r="PRB1" s="17"/>
      <c r="PRC1" s="17"/>
      <c r="PRD1" s="17"/>
      <c r="PRE1" s="17"/>
      <c r="PRF1" s="17"/>
      <c r="PRG1" s="17"/>
      <c r="PRH1" s="17"/>
      <c r="PRI1" s="17"/>
      <c r="PRJ1" s="17"/>
      <c r="PRK1" s="17"/>
      <c r="PRL1" s="17"/>
      <c r="PRM1" s="17"/>
      <c r="PRN1" s="17"/>
      <c r="PRO1" s="17"/>
      <c r="PRP1" s="17"/>
      <c r="PRQ1" s="17"/>
      <c r="PRR1" s="17"/>
      <c r="PRS1" s="17"/>
      <c r="PRT1" s="17"/>
      <c r="PRU1" s="17"/>
      <c r="PRV1" s="17"/>
      <c r="PRW1" s="17"/>
      <c r="PRX1" s="17"/>
      <c r="PRY1" s="17"/>
      <c r="PRZ1" s="17"/>
      <c r="PSA1" s="17"/>
      <c r="PSB1" s="17"/>
      <c r="PSC1" s="17"/>
      <c r="PSD1" s="17"/>
      <c r="PSE1" s="17"/>
      <c r="PSF1" s="17"/>
      <c r="PSG1" s="17"/>
      <c r="PSH1" s="17"/>
      <c r="PSI1" s="17"/>
      <c r="PSJ1" s="17"/>
      <c r="PSK1" s="17"/>
      <c r="PSL1" s="17"/>
      <c r="PSM1" s="17"/>
      <c r="PSN1" s="17"/>
      <c r="PSO1" s="17"/>
      <c r="PSP1" s="17"/>
      <c r="PSQ1" s="17"/>
      <c r="PSR1" s="17"/>
      <c r="PSS1" s="17"/>
      <c r="PST1" s="17"/>
      <c r="PSU1" s="17"/>
      <c r="PSV1" s="17"/>
      <c r="PSW1" s="17"/>
      <c r="PSX1" s="17"/>
      <c r="PSY1" s="17"/>
      <c r="PSZ1" s="17"/>
      <c r="PTA1" s="17"/>
      <c r="PTB1" s="17"/>
      <c r="PTC1" s="17"/>
      <c r="PTD1" s="17"/>
      <c r="PTE1" s="17"/>
      <c r="PTF1" s="17"/>
      <c r="PTG1" s="17"/>
      <c r="PTH1" s="17"/>
      <c r="PTI1" s="17"/>
      <c r="PTJ1" s="17"/>
      <c r="PTK1" s="17"/>
      <c r="PTL1" s="17"/>
      <c r="PTM1" s="17"/>
      <c r="PTN1" s="17"/>
      <c r="PTO1" s="17"/>
      <c r="PTP1" s="17"/>
      <c r="PTQ1" s="17"/>
      <c r="PTR1" s="17"/>
      <c r="PTS1" s="17"/>
      <c r="PTT1" s="17"/>
      <c r="PTU1" s="17"/>
      <c r="PTV1" s="17"/>
      <c r="PTW1" s="17"/>
      <c r="PTX1" s="17"/>
      <c r="PTY1" s="17"/>
      <c r="PTZ1" s="17"/>
      <c r="PUA1" s="17"/>
      <c r="PUB1" s="17"/>
      <c r="PUC1" s="17"/>
      <c r="PUD1" s="17"/>
      <c r="PUE1" s="17"/>
      <c r="PUF1" s="17"/>
      <c r="PUG1" s="17"/>
      <c r="PUH1" s="17"/>
      <c r="PUI1" s="17"/>
      <c r="PUJ1" s="17"/>
      <c r="PUK1" s="17"/>
      <c r="PUL1" s="17"/>
      <c r="PUM1" s="17"/>
      <c r="PUN1" s="17"/>
      <c r="PUO1" s="17"/>
      <c r="PUP1" s="17"/>
      <c r="PUQ1" s="17"/>
      <c r="PUR1" s="17"/>
      <c r="PUS1" s="17"/>
      <c r="PUT1" s="17"/>
      <c r="PUU1" s="17"/>
      <c r="PUV1" s="17"/>
      <c r="PUW1" s="17"/>
      <c r="PUX1" s="17"/>
      <c r="PUY1" s="17"/>
      <c r="PUZ1" s="17"/>
      <c r="PVA1" s="17"/>
      <c r="PVB1" s="17"/>
      <c r="PVC1" s="17"/>
      <c r="PVD1" s="17"/>
      <c r="PVE1" s="17"/>
      <c r="PVF1" s="17"/>
      <c r="PVG1" s="17"/>
      <c r="PVH1" s="17"/>
      <c r="PVI1" s="17"/>
      <c r="PVJ1" s="17"/>
      <c r="PVK1" s="17"/>
      <c r="PVL1" s="17"/>
      <c r="PVM1" s="17"/>
      <c r="PVN1" s="17"/>
      <c r="PVO1" s="17"/>
      <c r="PVP1" s="17"/>
      <c r="PVQ1" s="17"/>
      <c r="PVR1" s="17"/>
      <c r="PVS1" s="17"/>
      <c r="PVT1" s="17"/>
      <c r="PVU1" s="17"/>
      <c r="PVV1" s="17"/>
      <c r="PVW1" s="17"/>
      <c r="PVX1" s="17"/>
      <c r="PVY1" s="17"/>
      <c r="PVZ1" s="17"/>
      <c r="PWA1" s="17"/>
      <c r="PWB1" s="17"/>
      <c r="PWC1" s="17"/>
      <c r="PWD1" s="17"/>
      <c r="PWE1" s="17"/>
      <c r="PWF1" s="17"/>
      <c r="PWG1" s="17"/>
      <c r="PWH1" s="17"/>
      <c r="PWI1" s="17"/>
      <c r="PWJ1" s="17"/>
      <c r="PWK1" s="17"/>
      <c r="PWL1" s="17"/>
      <c r="PWM1" s="17"/>
      <c r="PWN1" s="17"/>
      <c r="PWO1" s="17"/>
      <c r="PWP1" s="17"/>
      <c r="PWQ1" s="17"/>
      <c r="PWR1" s="17"/>
      <c r="PWS1" s="17"/>
      <c r="PWT1" s="17"/>
      <c r="PWU1" s="17"/>
      <c r="PWV1" s="17"/>
      <c r="PWW1" s="17"/>
      <c r="PWX1" s="17"/>
      <c r="PWY1" s="17"/>
      <c r="PWZ1" s="17"/>
      <c r="PXA1" s="17"/>
      <c r="PXB1" s="17"/>
      <c r="PXC1" s="17"/>
      <c r="PXD1" s="17"/>
      <c r="PXE1" s="17"/>
      <c r="PXF1" s="17"/>
      <c r="PXG1" s="17"/>
      <c r="PXH1" s="17"/>
      <c r="PXI1" s="17"/>
      <c r="PXJ1" s="17"/>
      <c r="PXK1" s="17"/>
      <c r="PXL1" s="17"/>
      <c r="PXM1" s="17"/>
      <c r="PXN1" s="17"/>
      <c r="PXO1" s="17"/>
      <c r="PXP1" s="17"/>
      <c r="PXQ1" s="17"/>
      <c r="PXR1" s="17"/>
      <c r="PXS1" s="17"/>
      <c r="PXT1" s="17"/>
      <c r="PXU1" s="17"/>
      <c r="PXV1" s="17"/>
      <c r="PXW1" s="17"/>
      <c r="PXX1" s="17"/>
      <c r="PXY1" s="17"/>
      <c r="PXZ1" s="17"/>
      <c r="PYA1" s="17"/>
      <c r="PYB1" s="17"/>
      <c r="PYC1" s="17"/>
      <c r="PYD1" s="17"/>
      <c r="PYE1" s="17"/>
      <c r="PYF1" s="17"/>
      <c r="PYG1" s="17"/>
      <c r="PYH1" s="17"/>
      <c r="PYI1" s="17"/>
      <c r="PYJ1" s="17"/>
      <c r="PYK1" s="17"/>
      <c r="PYL1" s="17"/>
      <c r="PYM1" s="17"/>
      <c r="PYN1" s="17"/>
      <c r="PYO1" s="17"/>
      <c r="PYP1" s="17"/>
      <c r="PYQ1" s="17"/>
      <c r="PYR1" s="17"/>
      <c r="PYS1" s="17"/>
      <c r="PYT1" s="17"/>
      <c r="PYU1" s="17"/>
      <c r="PYV1" s="17"/>
      <c r="PYW1" s="17"/>
      <c r="PYX1" s="17"/>
      <c r="PYY1" s="17"/>
      <c r="PYZ1" s="17"/>
      <c r="PZA1" s="17"/>
      <c r="PZB1" s="17"/>
      <c r="PZC1" s="17"/>
      <c r="PZD1" s="17"/>
      <c r="PZE1" s="17"/>
      <c r="PZF1" s="17"/>
      <c r="PZG1" s="17"/>
      <c r="PZH1" s="17"/>
      <c r="PZI1" s="17"/>
      <c r="PZJ1" s="17"/>
      <c r="PZK1" s="17"/>
      <c r="PZL1" s="17"/>
      <c r="PZM1" s="17"/>
      <c r="PZN1" s="17"/>
      <c r="PZO1" s="17"/>
      <c r="PZP1" s="17"/>
      <c r="PZQ1" s="17"/>
      <c r="PZR1" s="17"/>
      <c r="PZS1" s="17"/>
      <c r="PZT1" s="17"/>
      <c r="PZU1" s="17"/>
      <c r="PZV1" s="17"/>
      <c r="PZW1" s="17"/>
      <c r="PZX1" s="17"/>
      <c r="PZY1" s="17"/>
      <c r="PZZ1" s="17"/>
      <c r="QAA1" s="17"/>
      <c r="QAB1" s="17"/>
      <c r="QAC1" s="17"/>
      <c r="QAD1" s="17"/>
      <c r="QAE1" s="17"/>
      <c r="QAF1" s="17"/>
      <c r="QAG1" s="17"/>
      <c r="QAH1" s="17"/>
      <c r="QAI1" s="17"/>
      <c r="QAJ1" s="17"/>
      <c r="QAK1" s="17"/>
      <c r="QAL1" s="17"/>
      <c r="QAM1" s="17"/>
      <c r="QAN1" s="17"/>
      <c r="QAO1" s="17"/>
      <c r="QAP1" s="17"/>
      <c r="QAQ1" s="17"/>
      <c r="QAR1" s="17"/>
      <c r="QAS1" s="17"/>
      <c r="QAT1" s="17"/>
      <c r="QAU1" s="17"/>
      <c r="QAV1" s="17"/>
      <c r="QAW1" s="17"/>
      <c r="QAX1" s="17"/>
      <c r="QAY1" s="17"/>
      <c r="QAZ1" s="17"/>
      <c r="QBA1" s="17"/>
      <c r="QBB1" s="17"/>
      <c r="QBC1" s="17"/>
      <c r="QBD1" s="17"/>
      <c r="QBE1" s="17"/>
      <c r="QBF1" s="17"/>
      <c r="QBG1" s="17"/>
      <c r="QBH1" s="17"/>
      <c r="QBI1" s="17"/>
      <c r="QBJ1" s="17"/>
      <c r="QBK1" s="17"/>
      <c r="QBL1" s="17"/>
      <c r="QBM1" s="17"/>
      <c r="QBN1" s="17"/>
      <c r="QBO1" s="17"/>
      <c r="QBP1" s="17"/>
      <c r="QBQ1" s="17"/>
      <c r="QBR1" s="17"/>
      <c r="QBS1" s="17"/>
      <c r="QBT1" s="17"/>
      <c r="QBU1" s="17"/>
      <c r="QBV1" s="17"/>
      <c r="QBW1" s="17"/>
      <c r="QBX1" s="17"/>
      <c r="QBY1" s="17"/>
      <c r="QBZ1" s="17"/>
      <c r="QCA1" s="17"/>
      <c r="QCB1" s="17"/>
      <c r="QCC1" s="17"/>
      <c r="QCD1" s="17"/>
      <c r="QCE1" s="17"/>
      <c r="QCF1" s="17"/>
      <c r="QCG1" s="17"/>
      <c r="QCH1" s="17"/>
      <c r="QCI1" s="17"/>
      <c r="QCJ1" s="17"/>
      <c r="QCK1" s="17"/>
      <c r="QCL1" s="17"/>
      <c r="QCM1" s="17"/>
      <c r="QCN1" s="17"/>
      <c r="QCO1" s="17"/>
      <c r="QCP1" s="17"/>
      <c r="QCQ1" s="17"/>
      <c r="QCR1" s="17"/>
      <c r="QCS1" s="17"/>
      <c r="QCT1" s="17"/>
      <c r="QCU1" s="17"/>
      <c r="QCV1" s="17"/>
      <c r="QCW1" s="17"/>
      <c r="QCX1" s="17"/>
      <c r="QCY1" s="17"/>
      <c r="QCZ1" s="17"/>
      <c r="QDA1" s="17"/>
      <c r="QDB1" s="17"/>
      <c r="QDC1" s="17"/>
      <c r="QDD1" s="17"/>
      <c r="QDE1" s="17"/>
      <c r="QDF1" s="17"/>
      <c r="QDG1" s="17"/>
      <c r="QDH1" s="17"/>
      <c r="QDI1" s="17"/>
      <c r="QDJ1" s="17"/>
      <c r="QDK1" s="17"/>
      <c r="QDL1" s="17"/>
      <c r="QDM1" s="17"/>
      <c r="QDN1" s="17"/>
      <c r="QDO1" s="17"/>
      <c r="QDP1" s="17"/>
      <c r="QDQ1" s="17"/>
      <c r="QDR1" s="17"/>
      <c r="QDS1" s="17"/>
      <c r="QDT1" s="17"/>
      <c r="QDU1" s="17"/>
      <c r="QDV1" s="17"/>
      <c r="QDW1" s="17"/>
      <c r="QDX1" s="17"/>
      <c r="QDY1" s="17"/>
      <c r="QDZ1" s="17"/>
      <c r="QEA1" s="17"/>
      <c r="QEB1" s="17"/>
      <c r="QEC1" s="17"/>
      <c r="QED1" s="17"/>
      <c r="QEE1" s="17"/>
      <c r="QEF1" s="17"/>
      <c r="QEG1" s="17"/>
      <c r="QEH1" s="17"/>
      <c r="QEI1" s="17"/>
      <c r="QEJ1" s="17"/>
      <c r="QEK1" s="17"/>
      <c r="QEL1" s="17"/>
      <c r="QEM1" s="17"/>
      <c r="QEN1" s="17"/>
      <c r="QEO1" s="17"/>
      <c r="QEP1" s="17"/>
      <c r="QEQ1" s="17"/>
      <c r="QER1" s="17"/>
      <c r="QES1" s="17"/>
      <c r="QET1" s="17"/>
      <c r="QEU1" s="17"/>
      <c r="QEV1" s="17"/>
      <c r="QEW1" s="17"/>
      <c r="QEX1" s="17"/>
      <c r="QEY1" s="17"/>
      <c r="QEZ1" s="17"/>
      <c r="QFA1" s="17"/>
      <c r="QFB1" s="17"/>
      <c r="QFC1" s="17"/>
      <c r="QFD1" s="17"/>
      <c r="QFE1" s="17"/>
      <c r="QFF1" s="17"/>
      <c r="QFG1" s="17"/>
      <c r="QFH1" s="17"/>
      <c r="QFI1" s="17"/>
      <c r="QFJ1" s="17"/>
      <c r="QFK1" s="17"/>
      <c r="QFL1" s="17"/>
      <c r="QFM1" s="17"/>
      <c r="QFN1" s="17"/>
      <c r="QFO1" s="17"/>
      <c r="QFP1" s="17"/>
      <c r="QFQ1" s="17"/>
      <c r="QFR1" s="17"/>
      <c r="QFS1" s="17"/>
      <c r="QFT1" s="17"/>
      <c r="QFU1" s="17"/>
      <c r="QFV1" s="17"/>
      <c r="QFW1" s="17"/>
      <c r="QFX1" s="17"/>
      <c r="QFY1" s="17"/>
      <c r="QFZ1" s="17"/>
      <c r="QGA1" s="17"/>
      <c r="QGB1" s="17"/>
      <c r="QGC1" s="17"/>
      <c r="QGD1" s="17"/>
      <c r="QGE1" s="17"/>
      <c r="QGF1" s="17"/>
      <c r="QGG1" s="17"/>
      <c r="QGH1" s="17"/>
      <c r="QGI1" s="17"/>
      <c r="QGJ1" s="17"/>
      <c r="QGK1" s="17"/>
      <c r="QGL1" s="17"/>
      <c r="QGM1" s="17"/>
      <c r="QGN1" s="17"/>
      <c r="QGO1" s="17"/>
      <c r="QGP1" s="17"/>
      <c r="QGQ1" s="17"/>
      <c r="QGR1" s="17"/>
      <c r="QGS1" s="17"/>
      <c r="QGT1" s="17"/>
      <c r="QGU1" s="17"/>
      <c r="QGV1" s="17"/>
      <c r="QGW1" s="17"/>
      <c r="QGX1" s="17"/>
      <c r="QGY1" s="17"/>
      <c r="QGZ1" s="17"/>
      <c r="QHA1" s="17"/>
      <c r="QHB1" s="17"/>
      <c r="QHC1" s="17"/>
      <c r="QHD1" s="17"/>
      <c r="QHE1" s="17"/>
      <c r="QHF1" s="17"/>
      <c r="QHG1" s="17"/>
      <c r="QHH1" s="17"/>
      <c r="QHI1" s="17"/>
      <c r="QHJ1" s="17"/>
      <c r="QHK1" s="17"/>
      <c r="QHL1" s="17"/>
      <c r="QHM1" s="17"/>
      <c r="QHN1" s="17"/>
      <c r="QHO1" s="17"/>
      <c r="QHP1" s="17"/>
      <c r="QHQ1" s="17"/>
      <c r="QHR1" s="17"/>
      <c r="QHS1" s="17"/>
      <c r="QHT1" s="17"/>
      <c r="QHU1" s="17"/>
      <c r="QHV1" s="17"/>
      <c r="QHW1" s="17"/>
      <c r="QHX1" s="17"/>
      <c r="QHY1" s="17"/>
      <c r="QHZ1" s="17"/>
      <c r="QIA1" s="17"/>
      <c r="QIB1" s="17"/>
      <c r="QIC1" s="17"/>
      <c r="QID1" s="17"/>
      <c r="QIE1" s="17"/>
      <c r="QIF1" s="17"/>
      <c r="QIG1" s="17"/>
      <c r="QIH1" s="17"/>
      <c r="QII1" s="17"/>
      <c r="QIJ1" s="17"/>
      <c r="QIK1" s="17"/>
      <c r="QIL1" s="17"/>
      <c r="QIM1" s="17"/>
      <c r="QIN1" s="17"/>
      <c r="QIO1" s="17"/>
      <c r="QIP1" s="17"/>
      <c r="QIQ1" s="17"/>
      <c r="QIR1" s="17"/>
      <c r="QIS1" s="17"/>
      <c r="QIT1" s="17"/>
      <c r="QIU1" s="17"/>
      <c r="QIV1" s="17"/>
      <c r="QIW1" s="17"/>
      <c r="QIX1" s="17"/>
      <c r="QIY1" s="17"/>
      <c r="QIZ1" s="17"/>
      <c r="QJA1" s="17"/>
      <c r="QJB1" s="17"/>
      <c r="QJC1" s="17"/>
      <c r="QJD1" s="17"/>
      <c r="QJE1" s="17"/>
      <c r="QJF1" s="17"/>
      <c r="QJG1" s="17"/>
      <c r="QJH1" s="17"/>
      <c r="QJI1" s="17"/>
      <c r="QJJ1" s="17"/>
      <c r="QJK1" s="17"/>
      <c r="QJL1" s="17"/>
      <c r="QJM1" s="17"/>
      <c r="QJN1" s="17"/>
      <c r="QJO1" s="17"/>
      <c r="QJP1" s="17"/>
      <c r="QJQ1" s="17"/>
      <c r="QJR1" s="17"/>
      <c r="QJS1" s="17"/>
      <c r="QJT1" s="17"/>
      <c r="QJU1" s="17"/>
      <c r="QJV1" s="17"/>
      <c r="QJW1" s="17"/>
      <c r="QJX1" s="17"/>
      <c r="QJY1" s="17"/>
      <c r="QJZ1" s="17"/>
      <c r="QKA1" s="17"/>
      <c r="QKB1" s="17"/>
      <c r="QKC1" s="17"/>
      <c r="QKD1" s="17"/>
      <c r="QKE1" s="17"/>
      <c r="QKF1" s="17"/>
      <c r="QKG1" s="17"/>
      <c r="QKH1" s="17"/>
      <c r="QKI1" s="17"/>
      <c r="QKJ1" s="17"/>
      <c r="QKK1" s="17"/>
      <c r="QKL1" s="17"/>
      <c r="QKM1" s="17"/>
      <c r="QKN1" s="17"/>
      <c r="QKO1" s="17"/>
      <c r="QKP1" s="17"/>
      <c r="QKQ1" s="17"/>
      <c r="QKR1" s="17"/>
      <c r="QKS1" s="17"/>
      <c r="QKT1" s="17"/>
      <c r="QKU1" s="17"/>
      <c r="QKV1" s="17"/>
      <c r="QKW1" s="17"/>
      <c r="QKX1" s="17"/>
      <c r="QKY1" s="17"/>
      <c r="QKZ1" s="17"/>
      <c r="QLA1" s="17"/>
      <c r="QLB1" s="17"/>
      <c r="QLC1" s="17"/>
      <c r="QLD1" s="17"/>
      <c r="QLE1" s="17"/>
      <c r="QLF1" s="17"/>
      <c r="QLG1" s="17"/>
      <c r="QLH1" s="17"/>
      <c r="QLI1" s="17"/>
      <c r="QLJ1" s="17"/>
      <c r="QLK1" s="17"/>
      <c r="QLL1" s="17"/>
      <c r="QLM1" s="17"/>
      <c r="QLN1" s="17"/>
      <c r="QLO1" s="17"/>
      <c r="QLP1" s="17"/>
      <c r="QLQ1" s="17"/>
      <c r="QLR1" s="17"/>
      <c r="QLS1" s="17"/>
      <c r="QLT1" s="17"/>
      <c r="QLU1" s="17"/>
      <c r="QLV1" s="17"/>
      <c r="QLW1" s="17"/>
      <c r="QLX1" s="17"/>
      <c r="QLY1" s="17"/>
      <c r="QLZ1" s="17"/>
      <c r="QMA1" s="17"/>
      <c r="QMB1" s="17"/>
      <c r="QMC1" s="17"/>
      <c r="QMD1" s="17"/>
      <c r="QME1" s="17"/>
      <c r="QMF1" s="17"/>
      <c r="QMG1" s="17"/>
      <c r="QMH1" s="17"/>
      <c r="QMI1" s="17"/>
      <c r="QMJ1" s="17"/>
      <c r="QMK1" s="17"/>
      <c r="QML1" s="17"/>
      <c r="QMM1" s="17"/>
      <c r="QMN1" s="17"/>
      <c r="QMO1" s="17"/>
      <c r="QMP1" s="17"/>
      <c r="QMQ1" s="17"/>
      <c r="QMR1" s="17"/>
      <c r="QMS1" s="17"/>
      <c r="QMT1" s="17"/>
      <c r="QMU1" s="17"/>
      <c r="QMV1" s="17"/>
      <c r="QMW1" s="17"/>
      <c r="QMX1" s="17"/>
      <c r="QMY1" s="17"/>
      <c r="QMZ1" s="17"/>
      <c r="QNA1" s="17"/>
      <c r="QNB1" s="17"/>
      <c r="QNC1" s="17"/>
      <c r="QND1" s="17"/>
      <c r="QNE1" s="17"/>
      <c r="QNF1" s="17"/>
      <c r="QNG1" s="17"/>
      <c r="QNH1" s="17"/>
      <c r="QNI1" s="17"/>
      <c r="QNJ1" s="17"/>
      <c r="QNK1" s="17"/>
      <c r="QNL1" s="17"/>
      <c r="QNM1" s="17"/>
      <c r="QNN1" s="17"/>
      <c r="QNO1" s="17"/>
      <c r="QNP1" s="17"/>
      <c r="QNQ1" s="17"/>
      <c r="QNR1" s="17"/>
      <c r="QNS1" s="17"/>
      <c r="QNT1" s="17"/>
      <c r="QNU1" s="17"/>
      <c r="QNV1" s="17"/>
      <c r="QNW1" s="17"/>
      <c r="QNX1" s="17"/>
      <c r="QNY1" s="17"/>
      <c r="QNZ1" s="17"/>
      <c r="QOA1" s="17"/>
      <c r="QOB1" s="17"/>
      <c r="QOC1" s="17"/>
      <c r="QOD1" s="17"/>
      <c r="QOE1" s="17"/>
      <c r="QOF1" s="17"/>
      <c r="QOG1" s="17"/>
      <c r="QOH1" s="17"/>
      <c r="QOI1" s="17"/>
      <c r="QOJ1" s="17"/>
      <c r="QOK1" s="17"/>
      <c r="QOL1" s="17"/>
      <c r="QOM1" s="17"/>
      <c r="QON1" s="17"/>
      <c r="QOO1" s="17"/>
      <c r="QOP1" s="17"/>
      <c r="QOQ1" s="17"/>
      <c r="QOR1" s="17"/>
      <c r="QOS1" s="17"/>
      <c r="QOT1" s="17"/>
      <c r="QOU1" s="17"/>
      <c r="QOV1" s="17"/>
      <c r="QOW1" s="17"/>
      <c r="QOX1" s="17"/>
      <c r="QOY1" s="17"/>
      <c r="QOZ1" s="17"/>
      <c r="QPA1" s="17"/>
      <c r="QPB1" s="17"/>
      <c r="QPC1" s="17"/>
      <c r="QPD1" s="17"/>
      <c r="QPE1" s="17"/>
      <c r="QPF1" s="17"/>
      <c r="QPG1" s="17"/>
      <c r="QPH1" s="17"/>
      <c r="QPI1" s="17"/>
      <c r="QPJ1" s="17"/>
      <c r="QPK1" s="17"/>
      <c r="QPL1" s="17"/>
      <c r="QPM1" s="17"/>
      <c r="QPN1" s="17"/>
      <c r="QPO1" s="17"/>
      <c r="QPP1" s="17"/>
      <c r="QPQ1" s="17"/>
      <c r="QPR1" s="17"/>
      <c r="QPS1" s="17"/>
      <c r="QPT1" s="17"/>
      <c r="QPU1" s="17"/>
      <c r="QPV1" s="17"/>
      <c r="QPW1" s="17"/>
      <c r="QPX1" s="17"/>
      <c r="QPY1" s="17"/>
      <c r="QPZ1" s="17"/>
      <c r="QQA1" s="17"/>
      <c r="QQB1" s="17"/>
      <c r="QQC1" s="17"/>
      <c r="QQD1" s="17"/>
      <c r="QQE1" s="17"/>
      <c r="QQF1" s="17"/>
      <c r="QQG1" s="17"/>
      <c r="QQH1" s="17"/>
      <c r="QQI1" s="17"/>
      <c r="QQJ1" s="17"/>
      <c r="QQK1" s="17"/>
      <c r="QQL1" s="17"/>
      <c r="QQM1" s="17"/>
      <c r="QQN1" s="17"/>
      <c r="QQO1" s="17"/>
      <c r="QQP1" s="17"/>
      <c r="QQQ1" s="17"/>
      <c r="QQR1" s="17"/>
      <c r="QQS1" s="17"/>
      <c r="QQT1" s="17"/>
      <c r="QQU1" s="17"/>
      <c r="QQV1" s="17"/>
      <c r="QQW1" s="17"/>
      <c r="QQX1" s="17"/>
      <c r="QQY1" s="17"/>
      <c r="QQZ1" s="17"/>
      <c r="QRA1" s="17"/>
      <c r="QRB1" s="17"/>
      <c r="QRC1" s="17"/>
      <c r="QRD1" s="17"/>
      <c r="QRE1" s="17"/>
      <c r="QRF1" s="17"/>
      <c r="QRG1" s="17"/>
      <c r="QRH1" s="17"/>
      <c r="QRI1" s="17"/>
      <c r="QRJ1" s="17"/>
      <c r="QRK1" s="17"/>
      <c r="QRL1" s="17"/>
      <c r="QRM1" s="17"/>
      <c r="QRN1" s="17"/>
      <c r="QRO1" s="17"/>
      <c r="QRP1" s="17"/>
      <c r="QRQ1" s="17"/>
      <c r="QRR1" s="17"/>
      <c r="QRS1" s="17"/>
      <c r="QRT1" s="17"/>
      <c r="QRU1" s="17"/>
      <c r="QRV1" s="17"/>
      <c r="QRW1" s="17"/>
      <c r="QRX1" s="17"/>
      <c r="QRY1" s="17"/>
      <c r="QRZ1" s="17"/>
      <c r="QSA1" s="17"/>
      <c r="QSB1" s="17"/>
      <c r="QSC1" s="17"/>
      <c r="QSD1" s="17"/>
      <c r="QSE1" s="17"/>
      <c r="QSF1" s="17"/>
      <c r="QSG1" s="17"/>
      <c r="QSH1" s="17"/>
      <c r="QSI1" s="17"/>
      <c r="QSJ1" s="17"/>
      <c r="QSK1" s="17"/>
      <c r="QSL1" s="17"/>
      <c r="QSM1" s="17"/>
      <c r="QSN1" s="17"/>
      <c r="QSO1" s="17"/>
      <c r="QSP1" s="17"/>
      <c r="QSQ1" s="17"/>
      <c r="QSR1" s="17"/>
      <c r="QSS1" s="17"/>
      <c r="QST1" s="17"/>
      <c r="QSU1" s="17"/>
      <c r="QSV1" s="17"/>
      <c r="QSW1" s="17"/>
      <c r="QSX1" s="17"/>
      <c r="QSY1" s="17"/>
      <c r="QSZ1" s="17"/>
      <c r="QTA1" s="17"/>
      <c r="QTB1" s="17"/>
      <c r="QTC1" s="17"/>
      <c r="QTD1" s="17"/>
      <c r="QTE1" s="17"/>
      <c r="QTF1" s="17"/>
      <c r="QTG1" s="17"/>
      <c r="QTH1" s="17"/>
      <c r="QTI1" s="17"/>
      <c r="QTJ1" s="17"/>
      <c r="QTK1" s="17"/>
      <c r="QTL1" s="17"/>
      <c r="QTM1" s="17"/>
      <c r="QTN1" s="17"/>
      <c r="QTO1" s="17"/>
      <c r="QTP1" s="17"/>
      <c r="QTQ1" s="17"/>
      <c r="QTR1" s="17"/>
      <c r="QTS1" s="17"/>
      <c r="QTT1" s="17"/>
      <c r="QTU1" s="17"/>
      <c r="QTV1" s="17"/>
      <c r="QTW1" s="17"/>
      <c r="QTX1" s="17"/>
      <c r="QTY1" s="17"/>
      <c r="QTZ1" s="17"/>
      <c r="QUA1" s="17"/>
      <c r="QUB1" s="17"/>
      <c r="QUC1" s="17"/>
      <c r="QUD1" s="17"/>
      <c r="QUE1" s="17"/>
      <c r="QUF1" s="17"/>
      <c r="QUG1" s="17"/>
      <c r="QUH1" s="17"/>
      <c r="QUI1" s="17"/>
      <c r="QUJ1" s="17"/>
      <c r="QUK1" s="17"/>
      <c r="QUL1" s="17"/>
      <c r="QUM1" s="17"/>
      <c r="QUN1" s="17"/>
      <c r="QUO1" s="17"/>
      <c r="QUP1" s="17"/>
      <c r="QUQ1" s="17"/>
      <c r="QUR1" s="17"/>
      <c r="QUS1" s="17"/>
      <c r="QUT1" s="17"/>
      <c r="QUU1" s="17"/>
      <c r="QUV1" s="17"/>
      <c r="QUW1" s="17"/>
      <c r="QUX1" s="17"/>
      <c r="QUY1" s="17"/>
      <c r="QUZ1" s="17"/>
      <c r="QVA1" s="17"/>
      <c r="QVB1" s="17"/>
      <c r="QVC1" s="17"/>
      <c r="QVD1" s="17"/>
      <c r="QVE1" s="17"/>
      <c r="QVF1" s="17"/>
      <c r="QVG1" s="17"/>
      <c r="QVH1" s="17"/>
      <c r="QVI1" s="17"/>
      <c r="QVJ1" s="17"/>
      <c r="QVK1" s="17"/>
      <c r="QVL1" s="17"/>
      <c r="QVM1" s="17"/>
      <c r="QVN1" s="17"/>
      <c r="QVO1" s="17"/>
      <c r="QVP1" s="17"/>
      <c r="QVQ1" s="17"/>
      <c r="QVR1" s="17"/>
      <c r="QVS1" s="17"/>
      <c r="QVT1" s="17"/>
      <c r="QVU1" s="17"/>
      <c r="QVV1" s="17"/>
      <c r="QVW1" s="17"/>
      <c r="QVX1" s="17"/>
      <c r="QVY1" s="17"/>
      <c r="QVZ1" s="17"/>
      <c r="QWA1" s="17"/>
      <c r="QWB1" s="17"/>
      <c r="QWC1" s="17"/>
      <c r="QWD1" s="17"/>
      <c r="QWE1" s="17"/>
      <c r="QWF1" s="17"/>
      <c r="QWG1" s="17"/>
      <c r="QWH1" s="17"/>
      <c r="QWI1" s="17"/>
      <c r="QWJ1" s="17"/>
      <c r="QWK1" s="17"/>
      <c r="QWL1" s="17"/>
      <c r="QWM1" s="17"/>
      <c r="QWN1" s="17"/>
      <c r="QWO1" s="17"/>
      <c r="QWP1" s="17"/>
      <c r="QWQ1" s="17"/>
      <c r="QWR1" s="17"/>
      <c r="QWS1" s="17"/>
      <c r="QWT1" s="17"/>
      <c r="QWU1" s="17"/>
      <c r="QWV1" s="17"/>
      <c r="QWW1" s="17"/>
      <c r="QWX1" s="17"/>
      <c r="QWY1" s="17"/>
      <c r="QWZ1" s="17"/>
      <c r="QXA1" s="17"/>
      <c r="QXB1" s="17"/>
      <c r="QXC1" s="17"/>
      <c r="QXD1" s="17"/>
      <c r="QXE1" s="17"/>
      <c r="QXF1" s="17"/>
      <c r="QXG1" s="17"/>
      <c r="QXH1" s="17"/>
      <c r="QXI1" s="17"/>
      <c r="QXJ1" s="17"/>
      <c r="QXK1" s="17"/>
      <c r="QXL1" s="17"/>
      <c r="QXM1" s="17"/>
      <c r="QXN1" s="17"/>
      <c r="QXO1" s="17"/>
      <c r="QXP1" s="17"/>
      <c r="QXQ1" s="17"/>
      <c r="QXR1" s="17"/>
      <c r="QXS1" s="17"/>
      <c r="QXT1" s="17"/>
      <c r="QXU1" s="17"/>
      <c r="QXV1" s="17"/>
      <c r="QXW1" s="17"/>
      <c r="QXX1" s="17"/>
      <c r="QXY1" s="17"/>
      <c r="QXZ1" s="17"/>
      <c r="QYA1" s="17"/>
      <c r="QYB1" s="17"/>
      <c r="QYC1" s="17"/>
      <c r="QYD1" s="17"/>
      <c r="QYE1" s="17"/>
      <c r="QYF1" s="17"/>
      <c r="QYG1" s="17"/>
      <c r="QYH1" s="17"/>
      <c r="QYI1" s="17"/>
      <c r="QYJ1" s="17"/>
      <c r="QYK1" s="17"/>
      <c r="QYL1" s="17"/>
      <c r="QYM1" s="17"/>
      <c r="QYN1" s="17"/>
      <c r="QYO1" s="17"/>
      <c r="QYP1" s="17"/>
      <c r="QYQ1" s="17"/>
      <c r="QYR1" s="17"/>
      <c r="QYS1" s="17"/>
      <c r="QYT1" s="17"/>
      <c r="QYU1" s="17"/>
      <c r="QYV1" s="17"/>
      <c r="QYW1" s="17"/>
      <c r="QYX1" s="17"/>
      <c r="QYY1" s="17"/>
      <c r="QYZ1" s="17"/>
      <c r="QZA1" s="17"/>
      <c r="QZB1" s="17"/>
      <c r="QZC1" s="17"/>
      <c r="QZD1" s="17"/>
      <c r="QZE1" s="17"/>
      <c r="QZF1" s="17"/>
      <c r="QZG1" s="17"/>
      <c r="QZH1" s="17"/>
      <c r="QZI1" s="17"/>
      <c r="QZJ1" s="17"/>
      <c r="QZK1" s="17"/>
      <c r="QZL1" s="17"/>
      <c r="QZM1" s="17"/>
      <c r="QZN1" s="17"/>
      <c r="QZO1" s="17"/>
      <c r="QZP1" s="17"/>
      <c r="QZQ1" s="17"/>
      <c r="QZR1" s="17"/>
      <c r="QZS1" s="17"/>
      <c r="QZT1" s="17"/>
      <c r="QZU1" s="17"/>
      <c r="QZV1" s="17"/>
      <c r="QZW1" s="17"/>
      <c r="QZX1" s="17"/>
      <c r="QZY1" s="17"/>
      <c r="QZZ1" s="17"/>
      <c r="RAA1" s="17"/>
      <c r="RAB1" s="17"/>
      <c r="RAC1" s="17"/>
      <c r="RAD1" s="17"/>
      <c r="RAE1" s="17"/>
      <c r="RAF1" s="17"/>
      <c r="RAG1" s="17"/>
      <c r="RAH1" s="17"/>
      <c r="RAI1" s="17"/>
      <c r="RAJ1" s="17"/>
      <c r="RAK1" s="17"/>
      <c r="RAL1" s="17"/>
      <c r="RAM1" s="17"/>
      <c r="RAN1" s="17"/>
      <c r="RAO1" s="17"/>
      <c r="RAP1" s="17"/>
      <c r="RAQ1" s="17"/>
      <c r="RAR1" s="17"/>
      <c r="RAS1" s="17"/>
      <c r="RAT1" s="17"/>
      <c r="RAU1" s="17"/>
      <c r="RAV1" s="17"/>
      <c r="RAW1" s="17"/>
      <c r="RAX1" s="17"/>
      <c r="RAY1" s="17"/>
      <c r="RAZ1" s="17"/>
      <c r="RBA1" s="17"/>
      <c r="RBB1" s="17"/>
      <c r="RBC1" s="17"/>
      <c r="RBD1" s="17"/>
      <c r="RBE1" s="17"/>
      <c r="RBF1" s="17"/>
      <c r="RBG1" s="17"/>
      <c r="RBH1" s="17"/>
      <c r="RBI1" s="17"/>
      <c r="RBJ1" s="17"/>
      <c r="RBK1" s="17"/>
      <c r="RBL1" s="17"/>
      <c r="RBM1" s="17"/>
      <c r="RBN1" s="17"/>
      <c r="RBO1" s="17"/>
      <c r="RBP1" s="17"/>
      <c r="RBQ1" s="17"/>
      <c r="RBR1" s="17"/>
      <c r="RBS1" s="17"/>
      <c r="RBT1" s="17"/>
      <c r="RBU1" s="17"/>
      <c r="RBV1" s="17"/>
      <c r="RBW1" s="17"/>
      <c r="RBX1" s="17"/>
      <c r="RBY1" s="17"/>
      <c r="RBZ1" s="17"/>
      <c r="RCA1" s="17"/>
      <c r="RCB1" s="17"/>
      <c r="RCC1" s="17"/>
      <c r="RCD1" s="17"/>
      <c r="RCE1" s="17"/>
      <c r="RCF1" s="17"/>
      <c r="RCG1" s="17"/>
      <c r="RCH1" s="17"/>
      <c r="RCI1" s="17"/>
      <c r="RCJ1" s="17"/>
      <c r="RCK1" s="17"/>
      <c r="RCL1" s="17"/>
      <c r="RCM1" s="17"/>
      <c r="RCN1" s="17"/>
      <c r="RCO1" s="17"/>
      <c r="RCP1" s="17"/>
      <c r="RCQ1" s="17"/>
      <c r="RCR1" s="17"/>
      <c r="RCS1" s="17"/>
      <c r="RCT1" s="17"/>
      <c r="RCU1" s="17"/>
      <c r="RCV1" s="17"/>
      <c r="RCW1" s="17"/>
      <c r="RCX1" s="17"/>
      <c r="RCY1" s="17"/>
      <c r="RCZ1" s="17"/>
      <c r="RDA1" s="17"/>
      <c r="RDB1" s="17"/>
      <c r="RDC1" s="17"/>
      <c r="RDD1" s="17"/>
      <c r="RDE1" s="17"/>
      <c r="RDF1" s="17"/>
      <c r="RDG1" s="17"/>
      <c r="RDH1" s="17"/>
      <c r="RDI1" s="17"/>
      <c r="RDJ1" s="17"/>
      <c r="RDK1" s="17"/>
      <c r="RDL1" s="17"/>
      <c r="RDM1" s="17"/>
      <c r="RDN1" s="17"/>
      <c r="RDO1" s="17"/>
      <c r="RDP1" s="17"/>
      <c r="RDQ1" s="17"/>
      <c r="RDR1" s="17"/>
      <c r="RDS1" s="17"/>
      <c r="RDT1" s="17"/>
      <c r="RDU1" s="17"/>
      <c r="RDV1" s="17"/>
      <c r="RDW1" s="17"/>
      <c r="RDX1" s="17"/>
      <c r="RDY1" s="17"/>
      <c r="RDZ1" s="17"/>
      <c r="REA1" s="17"/>
      <c r="REB1" s="17"/>
      <c r="REC1" s="17"/>
      <c r="RED1" s="17"/>
      <c r="REE1" s="17"/>
      <c r="REF1" s="17"/>
      <c r="REG1" s="17"/>
      <c r="REH1" s="17"/>
      <c r="REI1" s="17"/>
      <c r="REJ1" s="17"/>
      <c r="REK1" s="17"/>
      <c r="REL1" s="17"/>
      <c r="REM1" s="17"/>
      <c r="REN1" s="17"/>
      <c r="REO1" s="17"/>
      <c r="REP1" s="17"/>
      <c r="REQ1" s="17"/>
      <c r="RER1" s="17"/>
      <c r="RES1" s="17"/>
      <c r="RET1" s="17"/>
      <c r="REU1" s="17"/>
      <c r="REV1" s="17"/>
      <c r="REW1" s="17"/>
      <c r="REX1" s="17"/>
      <c r="REY1" s="17"/>
      <c r="REZ1" s="17"/>
      <c r="RFA1" s="17"/>
      <c r="RFB1" s="17"/>
      <c r="RFC1" s="17"/>
      <c r="RFD1" s="17"/>
      <c r="RFE1" s="17"/>
      <c r="RFF1" s="17"/>
      <c r="RFG1" s="17"/>
      <c r="RFH1" s="17"/>
      <c r="RFI1" s="17"/>
      <c r="RFJ1" s="17"/>
      <c r="RFK1" s="17"/>
      <c r="RFL1" s="17"/>
      <c r="RFM1" s="17"/>
      <c r="RFN1" s="17"/>
      <c r="RFO1" s="17"/>
      <c r="RFP1" s="17"/>
      <c r="RFQ1" s="17"/>
      <c r="RFR1" s="17"/>
      <c r="RFS1" s="17"/>
      <c r="RFT1" s="17"/>
      <c r="RFU1" s="17"/>
      <c r="RFV1" s="17"/>
      <c r="RFW1" s="17"/>
      <c r="RFX1" s="17"/>
      <c r="RFY1" s="17"/>
      <c r="RFZ1" s="17"/>
      <c r="RGA1" s="17"/>
      <c r="RGB1" s="17"/>
      <c r="RGC1" s="17"/>
      <c r="RGD1" s="17"/>
      <c r="RGE1" s="17"/>
      <c r="RGF1" s="17"/>
      <c r="RGG1" s="17"/>
      <c r="RGH1" s="17"/>
      <c r="RGI1" s="17"/>
      <c r="RGJ1" s="17"/>
      <c r="RGK1" s="17"/>
      <c r="RGL1" s="17"/>
      <c r="RGM1" s="17"/>
      <c r="RGN1" s="17"/>
      <c r="RGO1" s="17"/>
      <c r="RGP1" s="17"/>
      <c r="RGQ1" s="17"/>
      <c r="RGR1" s="17"/>
      <c r="RGS1" s="17"/>
      <c r="RGT1" s="17"/>
      <c r="RGU1" s="17"/>
      <c r="RGV1" s="17"/>
      <c r="RGW1" s="17"/>
      <c r="RGX1" s="17"/>
      <c r="RGY1" s="17"/>
      <c r="RGZ1" s="17"/>
      <c r="RHA1" s="17"/>
      <c r="RHB1" s="17"/>
      <c r="RHC1" s="17"/>
      <c r="RHD1" s="17"/>
      <c r="RHE1" s="17"/>
      <c r="RHF1" s="17"/>
      <c r="RHG1" s="17"/>
      <c r="RHH1" s="17"/>
      <c r="RHI1" s="17"/>
      <c r="RHJ1" s="17"/>
      <c r="RHK1" s="17"/>
      <c r="RHL1" s="17"/>
      <c r="RHM1" s="17"/>
      <c r="RHN1" s="17"/>
      <c r="RHO1" s="17"/>
      <c r="RHP1" s="17"/>
      <c r="RHQ1" s="17"/>
      <c r="RHR1" s="17"/>
      <c r="RHS1" s="17"/>
      <c r="RHT1" s="17"/>
      <c r="RHU1" s="17"/>
      <c r="RHV1" s="17"/>
      <c r="RHW1" s="17"/>
      <c r="RHX1" s="17"/>
      <c r="RHY1" s="17"/>
      <c r="RHZ1" s="17"/>
      <c r="RIA1" s="17"/>
      <c r="RIB1" s="17"/>
      <c r="RIC1" s="17"/>
      <c r="RID1" s="17"/>
      <c r="RIE1" s="17"/>
      <c r="RIF1" s="17"/>
      <c r="RIG1" s="17"/>
      <c r="RIH1" s="17"/>
      <c r="RII1" s="17"/>
      <c r="RIJ1" s="17"/>
      <c r="RIK1" s="17"/>
      <c r="RIL1" s="17"/>
      <c r="RIM1" s="17"/>
      <c r="RIN1" s="17"/>
      <c r="RIO1" s="17"/>
      <c r="RIP1" s="17"/>
      <c r="RIQ1" s="17"/>
      <c r="RIR1" s="17"/>
      <c r="RIS1" s="17"/>
      <c r="RIT1" s="17"/>
      <c r="RIU1" s="17"/>
      <c r="RIV1" s="17"/>
      <c r="RIW1" s="17"/>
      <c r="RIX1" s="17"/>
      <c r="RIY1" s="17"/>
      <c r="RIZ1" s="17"/>
      <c r="RJA1" s="17"/>
      <c r="RJB1" s="17"/>
      <c r="RJC1" s="17"/>
      <c r="RJD1" s="17"/>
      <c r="RJE1" s="17"/>
      <c r="RJF1" s="17"/>
      <c r="RJG1" s="17"/>
      <c r="RJH1" s="17"/>
      <c r="RJI1" s="17"/>
      <c r="RJJ1" s="17"/>
      <c r="RJK1" s="17"/>
      <c r="RJL1" s="17"/>
      <c r="RJM1" s="17"/>
      <c r="RJN1" s="17"/>
      <c r="RJO1" s="17"/>
      <c r="RJP1" s="17"/>
      <c r="RJQ1" s="17"/>
      <c r="RJR1" s="17"/>
      <c r="RJS1" s="17"/>
      <c r="RJT1" s="17"/>
      <c r="RJU1" s="17"/>
      <c r="RJV1" s="17"/>
      <c r="RJW1" s="17"/>
      <c r="RJX1" s="17"/>
      <c r="RJY1" s="17"/>
      <c r="RJZ1" s="17"/>
      <c r="RKA1" s="17"/>
      <c r="RKB1" s="17"/>
      <c r="RKC1" s="17"/>
      <c r="RKD1" s="17"/>
      <c r="RKE1" s="17"/>
      <c r="RKF1" s="17"/>
      <c r="RKG1" s="17"/>
      <c r="RKH1" s="17"/>
      <c r="RKI1" s="17"/>
      <c r="RKJ1" s="17"/>
      <c r="RKK1" s="17"/>
      <c r="RKL1" s="17"/>
      <c r="RKM1" s="17"/>
      <c r="RKN1" s="17"/>
      <c r="RKO1" s="17"/>
      <c r="RKP1" s="17"/>
      <c r="RKQ1" s="17"/>
      <c r="RKR1" s="17"/>
      <c r="RKS1" s="17"/>
      <c r="RKT1" s="17"/>
      <c r="RKU1" s="17"/>
      <c r="RKV1" s="17"/>
      <c r="RKW1" s="17"/>
      <c r="RKX1" s="17"/>
      <c r="RKY1" s="17"/>
      <c r="RKZ1" s="17"/>
      <c r="RLA1" s="17"/>
      <c r="RLB1" s="17"/>
      <c r="RLC1" s="17"/>
      <c r="RLD1" s="17"/>
      <c r="RLE1" s="17"/>
      <c r="RLF1" s="17"/>
      <c r="RLG1" s="17"/>
      <c r="RLH1" s="17"/>
      <c r="RLI1" s="17"/>
      <c r="RLJ1" s="17"/>
      <c r="RLK1" s="17"/>
      <c r="RLL1" s="17"/>
      <c r="RLM1" s="17"/>
      <c r="RLN1" s="17"/>
      <c r="RLO1" s="17"/>
      <c r="RLP1" s="17"/>
      <c r="RLQ1" s="17"/>
      <c r="RLR1" s="17"/>
      <c r="RLS1" s="17"/>
      <c r="RLT1" s="17"/>
      <c r="RLU1" s="17"/>
      <c r="RLV1" s="17"/>
      <c r="RLW1" s="17"/>
      <c r="RLX1" s="17"/>
      <c r="RLY1" s="17"/>
      <c r="RLZ1" s="17"/>
      <c r="RMA1" s="17"/>
      <c r="RMB1" s="17"/>
      <c r="RMC1" s="17"/>
      <c r="RMD1" s="17"/>
      <c r="RME1" s="17"/>
      <c r="RMF1" s="17"/>
      <c r="RMG1" s="17"/>
      <c r="RMH1" s="17"/>
      <c r="RMI1" s="17"/>
      <c r="RMJ1" s="17"/>
      <c r="RMK1" s="17"/>
      <c r="RML1" s="17"/>
      <c r="RMM1" s="17"/>
      <c r="RMN1" s="17"/>
      <c r="RMO1" s="17"/>
      <c r="RMP1" s="17"/>
      <c r="RMQ1" s="17"/>
      <c r="RMR1" s="17"/>
      <c r="RMS1" s="17"/>
      <c r="RMT1" s="17"/>
      <c r="RMU1" s="17"/>
      <c r="RMV1" s="17"/>
      <c r="RMW1" s="17"/>
      <c r="RMX1" s="17"/>
      <c r="RMY1" s="17"/>
      <c r="RMZ1" s="17"/>
      <c r="RNA1" s="17"/>
      <c r="RNB1" s="17"/>
      <c r="RNC1" s="17"/>
      <c r="RND1" s="17"/>
      <c r="RNE1" s="17"/>
      <c r="RNF1" s="17"/>
      <c r="RNG1" s="17"/>
      <c r="RNH1" s="17"/>
      <c r="RNI1" s="17"/>
      <c r="RNJ1" s="17"/>
      <c r="RNK1" s="17"/>
      <c r="RNL1" s="17"/>
      <c r="RNM1" s="17"/>
      <c r="RNN1" s="17"/>
      <c r="RNO1" s="17"/>
      <c r="RNP1" s="17"/>
      <c r="RNQ1" s="17"/>
      <c r="RNR1" s="17"/>
      <c r="RNS1" s="17"/>
      <c r="RNT1" s="17"/>
      <c r="RNU1" s="17"/>
      <c r="RNV1" s="17"/>
      <c r="RNW1" s="17"/>
      <c r="RNX1" s="17"/>
      <c r="RNY1" s="17"/>
      <c r="RNZ1" s="17"/>
      <c r="ROA1" s="17"/>
      <c r="ROB1" s="17"/>
      <c r="ROC1" s="17"/>
      <c r="ROD1" s="17"/>
      <c r="ROE1" s="17"/>
      <c r="ROF1" s="17"/>
      <c r="ROG1" s="17"/>
      <c r="ROH1" s="17"/>
      <c r="ROI1" s="17"/>
      <c r="ROJ1" s="17"/>
      <c r="ROK1" s="17"/>
      <c r="ROL1" s="17"/>
      <c r="ROM1" s="17"/>
      <c r="RON1" s="17"/>
      <c r="ROO1" s="17"/>
      <c r="ROP1" s="17"/>
      <c r="ROQ1" s="17"/>
      <c r="ROR1" s="17"/>
      <c r="ROS1" s="17"/>
      <c r="ROT1" s="17"/>
      <c r="ROU1" s="17"/>
      <c r="ROV1" s="17"/>
      <c r="ROW1" s="17"/>
      <c r="ROX1" s="17"/>
      <c r="ROY1" s="17"/>
      <c r="ROZ1" s="17"/>
      <c r="RPA1" s="17"/>
      <c r="RPB1" s="17"/>
      <c r="RPC1" s="17"/>
      <c r="RPD1" s="17"/>
      <c r="RPE1" s="17"/>
      <c r="RPF1" s="17"/>
      <c r="RPG1" s="17"/>
      <c r="RPH1" s="17"/>
      <c r="RPI1" s="17"/>
      <c r="RPJ1" s="17"/>
      <c r="RPK1" s="17"/>
      <c r="RPL1" s="17"/>
      <c r="RPM1" s="17"/>
      <c r="RPN1" s="17"/>
      <c r="RPO1" s="17"/>
      <c r="RPP1" s="17"/>
      <c r="RPQ1" s="17"/>
      <c r="RPR1" s="17"/>
      <c r="RPS1" s="17"/>
      <c r="RPT1" s="17"/>
      <c r="RPU1" s="17"/>
      <c r="RPV1" s="17"/>
      <c r="RPW1" s="17"/>
      <c r="RPX1" s="17"/>
      <c r="RPY1" s="17"/>
      <c r="RPZ1" s="17"/>
      <c r="RQA1" s="17"/>
      <c r="RQB1" s="17"/>
      <c r="RQC1" s="17"/>
      <c r="RQD1" s="17"/>
      <c r="RQE1" s="17"/>
      <c r="RQF1" s="17"/>
      <c r="RQG1" s="17"/>
      <c r="RQH1" s="17"/>
      <c r="RQI1" s="17"/>
      <c r="RQJ1" s="17"/>
      <c r="RQK1" s="17"/>
      <c r="RQL1" s="17"/>
      <c r="RQM1" s="17"/>
      <c r="RQN1" s="17"/>
      <c r="RQO1" s="17"/>
      <c r="RQP1" s="17"/>
      <c r="RQQ1" s="17"/>
      <c r="RQR1" s="17"/>
      <c r="RQS1" s="17"/>
      <c r="RQT1" s="17"/>
      <c r="RQU1" s="17"/>
      <c r="RQV1" s="17"/>
      <c r="RQW1" s="17"/>
      <c r="RQX1" s="17"/>
      <c r="RQY1" s="17"/>
      <c r="RQZ1" s="17"/>
      <c r="RRA1" s="17"/>
      <c r="RRB1" s="17"/>
      <c r="RRC1" s="17"/>
      <c r="RRD1" s="17"/>
      <c r="RRE1" s="17"/>
      <c r="RRF1" s="17"/>
      <c r="RRG1" s="17"/>
      <c r="RRH1" s="17"/>
      <c r="RRI1" s="17"/>
      <c r="RRJ1" s="17"/>
      <c r="RRK1" s="17"/>
      <c r="RRL1" s="17"/>
      <c r="RRM1" s="17"/>
      <c r="RRN1" s="17"/>
      <c r="RRO1" s="17"/>
      <c r="RRP1" s="17"/>
      <c r="RRQ1" s="17"/>
      <c r="RRR1" s="17"/>
      <c r="RRS1" s="17"/>
      <c r="RRT1" s="17"/>
      <c r="RRU1" s="17"/>
      <c r="RRV1" s="17"/>
      <c r="RRW1" s="17"/>
      <c r="RRX1" s="17"/>
      <c r="RRY1" s="17"/>
      <c r="RRZ1" s="17"/>
      <c r="RSA1" s="17"/>
      <c r="RSB1" s="17"/>
      <c r="RSC1" s="17"/>
      <c r="RSD1" s="17"/>
      <c r="RSE1" s="17"/>
      <c r="RSF1" s="17"/>
      <c r="RSG1" s="17"/>
      <c r="RSH1" s="17"/>
      <c r="RSI1" s="17"/>
      <c r="RSJ1" s="17"/>
      <c r="RSK1" s="17"/>
      <c r="RSL1" s="17"/>
      <c r="RSM1" s="17"/>
      <c r="RSN1" s="17"/>
      <c r="RSO1" s="17"/>
      <c r="RSP1" s="17"/>
      <c r="RSQ1" s="17"/>
      <c r="RSR1" s="17"/>
      <c r="RSS1" s="17"/>
      <c r="RST1" s="17"/>
      <c r="RSU1" s="17"/>
      <c r="RSV1" s="17"/>
      <c r="RSW1" s="17"/>
      <c r="RSX1" s="17"/>
      <c r="RSY1" s="17"/>
      <c r="RSZ1" s="17"/>
      <c r="RTA1" s="17"/>
      <c r="RTB1" s="17"/>
      <c r="RTC1" s="17"/>
      <c r="RTD1" s="17"/>
      <c r="RTE1" s="17"/>
      <c r="RTF1" s="17"/>
      <c r="RTG1" s="17"/>
      <c r="RTH1" s="17"/>
      <c r="RTI1" s="17"/>
      <c r="RTJ1" s="17"/>
      <c r="RTK1" s="17"/>
      <c r="RTL1" s="17"/>
      <c r="RTM1" s="17"/>
      <c r="RTN1" s="17"/>
      <c r="RTO1" s="17"/>
      <c r="RTP1" s="17"/>
      <c r="RTQ1" s="17"/>
      <c r="RTR1" s="17"/>
      <c r="RTS1" s="17"/>
      <c r="RTT1" s="17"/>
      <c r="RTU1" s="17"/>
      <c r="RTV1" s="17"/>
      <c r="RTW1" s="17"/>
      <c r="RTX1" s="17"/>
      <c r="RTY1" s="17"/>
      <c r="RTZ1" s="17"/>
      <c r="RUA1" s="17"/>
      <c r="RUB1" s="17"/>
      <c r="RUC1" s="17"/>
      <c r="RUD1" s="17"/>
      <c r="RUE1" s="17"/>
      <c r="RUF1" s="17"/>
      <c r="RUG1" s="17"/>
      <c r="RUH1" s="17"/>
      <c r="RUI1" s="17"/>
      <c r="RUJ1" s="17"/>
      <c r="RUK1" s="17"/>
      <c r="RUL1" s="17"/>
      <c r="RUM1" s="17"/>
      <c r="RUN1" s="17"/>
      <c r="RUO1" s="17"/>
      <c r="RUP1" s="17"/>
      <c r="RUQ1" s="17"/>
      <c r="RUR1" s="17"/>
      <c r="RUS1" s="17"/>
      <c r="RUT1" s="17"/>
      <c r="RUU1" s="17"/>
      <c r="RUV1" s="17"/>
      <c r="RUW1" s="17"/>
      <c r="RUX1" s="17"/>
      <c r="RUY1" s="17"/>
      <c r="RUZ1" s="17"/>
      <c r="RVA1" s="17"/>
      <c r="RVB1" s="17"/>
      <c r="RVC1" s="17"/>
      <c r="RVD1" s="17"/>
      <c r="RVE1" s="17"/>
      <c r="RVF1" s="17"/>
      <c r="RVG1" s="17"/>
      <c r="RVH1" s="17"/>
      <c r="RVI1" s="17"/>
      <c r="RVJ1" s="17"/>
      <c r="RVK1" s="17"/>
      <c r="RVL1" s="17"/>
      <c r="RVM1" s="17"/>
      <c r="RVN1" s="17"/>
      <c r="RVO1" s="17"/>
      <c r="RVP1" s="17"/>
      <c r="RVQ1" s="17"/>
      <c r="RVR1" s="17"/>
      <c r="RVS1" s="17"/>
      <c r="RVT1" s="17"/>
      <c r="RVU1" s="17"/>
      <c r="RVV1" s="17"/>
      <c r="RVW1" s="17"/>
      <c r="RVX1" s="17"/>
      <c r="RVY1" s="17"/>
      <c r="RVZ1" s="17"/>
      <c r="RWA1" s="17"/>
      <c r="RWB1" s="17"/>
      <c r="RWC1" s="17"/>
      <c r="RWD1" s="17"/>
      <c r="RWE1" s="17"/>
      <c r="RWF1" s="17"/>
      <c r="RWG1" s="17"/>
      <c r="RWH1" s="17"/>
      <c r="RWI1" s="17"/>
      <c r="RWJ1" s="17"/>
      <c r="RWK1" s="17"/>
      <c r="RWL1" s="17"/>
      <c r="RWM1" s="17"/>
      <c r="RWN1" s="17"/>
      <c r="RWO1" s="17"/>
      <c r="RWP1" s="17"/>
      <c r="RWQ1" s="17"/>
      <c r="RWR1" s="17"/>
      <c r="RWS1" s="17"/>
      <c r="RWT1" s="17"/>
      <c r="RWU1" s="17"/>
      <c r="RWV1" s="17"/>
      <c r="RWW1" s="17"/>
      <c r="RWX1" s="17"/>
      <c r="RWY1" s="17"/>
      <c r="RWZ1" s="17"/>
      <c r="RXA1" s="17"/>
      <c r="RXB1" s="17"/>
      <c r="RXC1" s="17"/>
      <c r="RXD1" s="17"/>
      <c r="RXE1" s="17"/>
      <c r="RXF1" s="17"/>
      <c r="RXG1" s="17"/>
      <c r="RXH1" s="17"/>
      <c r="RXI1" s="17"/>
      <c r="RXJ1" s="17"/>
      <c r="RXK1" s="17"/>
      <c r="RXL1" s="17"/>
      <c r="RXM1" s="17"/>
      <c r="RXN1" s="17"/>
      <c r="RXO1" s="17"/>
      <c r="RXP1" s="17"/>
      <c r="RXQ1" s="17"/>
      <c r="RXR1" s="17"/>
      <c r="RXS1" s="17"/>
      <c r="RXT1" s="17"/>
      <c r="RXU1" s="17"/>
      <c r="RXV1" s="17"/>
      <c r="RXW1" s="17"/>
      <c r="RXX1" s="17"/>
      <c r="RXY1" s="17"/>
      <c r="RXZ1" s="17"/>
      <c r="RYA1" s="17"/>
      <c r="RYB1" s="17"/>
      <c r="RYC1" s="17"/>
      <c r="RYD1" s="17"/>
      <c r="RYE1" s="17"/>
      <c r="RYF1" s="17"/>
      <c r="RYG1" s="17"/>
      <c r="RYH1" s="17"/>
      <c r="RYI1" s="17"/>
      <c r="RYJ1" s="17"/>
      <c r="RYK1" s="17"/>
      <c r="RYL1" s="17"/>
      <c r="RYM1" s="17"/>
      <c r="RYN1" s="17"/>
      <c r="RYO1" s="17"/>
      <c r="RYP1" s="17"/>
      <c r="RYQ1" s="17"/>
      <c r="RYR1" s="17"/>
      <c r="RYS1" s="17"/>
      <c r="RYT1" s="17"/>
      <c r="RYU1" s="17"/>
      <c r="RYV1" s="17"/>
      <c r="RYW1" s="17"/>
      <c r="RYX1" s="17"/>
      <c r="RYY1" s="17"/>
      <c r="RYZ1" s="17"/>
      <c r="RZA1" s="17"/>
      <c r="RZB1" s="17"/>
      <c r="RZC1" s="17"/>
      <c r="RZD1" s="17"/>
      <c r="RZE1" s="17"/>
      <c r="RZF1" s="17"/>
      <c r="RZG1" s="17"/>
      <c r="RZH1" s="17"/>
      <c r="RZI1" s="17"/>
      <c r="RZJ1" s="17"/>
      <c r="RZK1" s="17"/>
      <c r="RZL1" s="17"/>
      <c r="RZM1" s="17"/>
      <c r="RZN1" s="17"/>
      <c r="RZO1" s="17"/>
      <c r="RZP1" s="17"/>
      <c r="RZQ1" s="17"/>
      <c r="RZR1" s="17"/>
      <c r="RZS1" s="17"/>
      <c r="RZT1" s="17"/>
      <c r="RZU1" s="17"/>
      <c r="RZV1" s="17"/>
      <c r="RZW1" s="17"/>
      <c r="RZX1" s="17"/>
      <c r="RZY1" s="17"/>
      <c r="RZZ1" s="17"/>
      <c r="SAA1" s="17"/>
      <c r="SAB1" s="17"/>
      <c r="SAC1" s="17"/>
      <c r="SAD1" s="17"/>
      <c r="SAE1" s="17"/>
      <c r="SAF1" s="17"/>
      <c r="SAG1" s="17"/>
      <c r="SAH1" s="17"/>
      <c r="SAI1" s="17"/>
      <c r="SAJ1" s="17"/>
      <c r="SAK1" s="17"/>
      <c r="SAL1" s="17"/>
      <c r="SAM1" s="17"/>
      <c r="SAN1" s="17"/>
      <c r="SAO1" s="17"/>
      <c r="SAP1" s="17"/>
      <c r="SAQ1" s="17"/>
      <c r="SAR1" s="17"/>
      <c r="SAS1" s="17"/>
      <c r="SAT1" s="17"/>
      <c r="SAU1" s="17"/>
      <c r="SAV1" s="17"/>
      <c r="SAW1" s="17"/>
      <c r="SAX1" s="17"/>
      <c r="SAY1" s="17"/>
      <c r="SAZ1" s="17"/>
      <c r="SBA1" s="17"/>
      <c r="SBB1" s="17"/>
      <c r="SBC1" s="17"/>
      <c r="SBD1" s="17"/>
      <c r="SBE1" s="17"/>
      <c r="SBF1" s="17"/>
      <c r="SBG1" s="17"/>
      <c r="SBH1" s="17"/>
      <c r="SBI1" s="17"/>
      <c r="SBJ1" s="17"/>
      <c r="SBK1" s="17"/>
      <c r="SBL1" s="17"/>
      <c r="SBM1" s="17"/>
      <c r="SBN1" s="17"/>
      <c r="SBO1" s="17"/>
      <c r="SBP1" s="17"/>
      <c r="SBQ1" s="17"/>
      <c r="SBR1" s="17"/>
      <c r="SBS1" s="17"/>
      <c r="SBT1" s="17"/>
      <c r="SBU1" s="17"/>
      <c r="SBV1" s="17"/>
      <c r="SBW1" s="17"/>
      <c r="SBX1" s="17"/>
      <c r="SBY1" s="17"/>
      <c r="SBZ1" s="17"/>
      <c r="SCA1" s="17"/>
      <c r="SCB1" s="17"/>
      <c r="SCC1" s="17"/>
      <c r="SCD1" s="17"/>
      <c r="SCE1" s="17"/>
      <c r="SCF1" s="17"/>
      <c r="SCG1" s="17"/>
      <c r="SCH1" s="17"/>
      <c r="SCI1" s="17"/>
      <c r="SCJ1" s="17"/>
      <c r="SCK1" s="17"/>
      <c r="SCL1" s="17"/>
      <c r="SCM1" s="17"/>
      <c r="SCN1" s="17"/>
      <c r="SCO1" s="17"/>
      <c r="SCP1" s="17"/>
      <c r="SCQ1" s="17"/>
      <c r="SCR1" s="17"/>
      <c r="SCS1" s="17"/>
      <c r="SCT1" s="17"/>
      <c r="SCU1" s="17"/>
      <c r="SCV1" s="17"/>
      <c r="SCW1" s="17"/>
      <c r="SCX1" s="17"/>
      <c r="SCY1" s="17"/>
      <c r="SCZ1" s="17"/>
      <c r="SDA1" s="17"/>
      <c r="SDB1" s="17"/>
      <c r="SDC1" s="17"/>
      <c r="SDD1" s="17"/>
      <c r="SDE1" s="17"/>
      <c r="SDF1" s="17"/>
      <c r="SDG1" s="17"/>
      <c r="SDH1" s="17"/>
      <c r="SDI1" s="17"/>
      <c r="SDJ1" s="17"/>
      <c r="SDK1" s="17"/>
      <c r="SDL1" s="17"/>
      <c r="SDM1" s="17"/>
      <c r="SDN1" s="17"/>
      <c r="SDO1" s="17"/>
      <c r="SDP1" s="17"/>
      <c r="SDQ1" s="17"/>
      <c r="SDR1" s="17"/>
      <c r="SDS1" s="17"/>
      <c r="SDT1" s="17"/>
      <c r="SDU1" s="17"/>
      <c r="SDV1" s="17"/>
      <c r="SDW1" s="17"/>
      <c r="SDX1" s="17"/>
      <c r="SDY1" s="17"/>
      <c r="SDZ1" s="17"/>
      <c r="SEA1" s="17"/>
      <c r="SEB1" s="17"/>
      <c r="SEC1" s="17"/>
      <c r="SED1" s="17"/>
      <c r="SEE1" s="17"/>
      <c r="SEF1" s="17"/>
      <c r="SEG1" s="17"/>
      <c r="SEH1" s="17"/>
      <c r="SEI1" s="17"/>
      <c r="SEJ1" s="17"/>
      <c r="SEK1" s="17"/>
      <c r="SEL1" s="17"/>
      <c r="SEM1" s="17"/>
      <c r="SEN1" s="17"/>
      <c r="SEO1" s="17"/>
      <c r="SEP1" s="17"/>
      <c r="SEQ1" s="17"/>
      <c r="SER1" s="17"/>
      <c r="SES1" s="17"/>
      <c r="SET1" s="17"/>
      <c r="SEU1" s="17"/>
      <c r="SEV1" s="17"/>
      <c r="SEW1" s="17"/>
      <c r="SEX1" s="17"/>
      <c r="SEY1" s="17"/>
      <c r="SEZ1" s="17"/>
      <c r="SFA1" s="17"/>
      <c r="SFB1" s="17"/>
      <c r="SFC1" s="17"/>
      <c r="SFD1" s="17"/>
      <c r="SFE1" s="17"/>
      <c r="SFF1" s="17"/>
      <c r="SFG1" s="17"/>
      <c r="SFH1" s="17"/>
      <c r="SFI1" s="17"/>
      <c r="SFJ1" s="17"/>
      <c r="SFK1" s="17"/>
      <c r="SFL1" s="17"/>
      <c r="SFM1" s="17"/>
      <c r="SFN1" s="17"/>
      <c r="SFO1" s="17"/>
      <c r="SFP1" s="17"/>
      <c r="SFQ1" s="17"/>
      <c r="SFR1" s="17"/>
      <c r="SFS1" s="17"/>
      <c r="SFT1" s="17"/>
      <c r="SFU1" s="17"/>
      <c r="SFV1" s="17"/>
      <c r="SFW1" s="17"/>
      <c r="SFX1" s="17"/>
      <c r="SFY1" s="17"/>
      <c r="SFZ1" s="17"/>
      <c r="SGA1" s="17"/>
      <c r="SGB1" s="17"/>
      <c r="SGC1" s="17"/>
      <c r="SGD1" s="17"/>
      <c r="SGE1" s="17"/>
      <c r="SGF1" s="17"/>
      <c r="SGG1" s="17"/>
      <c r="SGH1" s="17"/>
      <c r="SGI1" s="17"/>
      <c r="SGJ1" s="17"/>
      <c r="SGK1" s="17"/>
      <c r="SGL1" s="17"/>
      <c r="SGM1" s="17"/>
      <c r="SGN1" s="17"/>
      <c r="SGO1" s="17"/>
      <c r="SGP1" s="17"/>
      <c r="SGQ1" s="17"/>
      <c r="SGR1" s="17"/>
      <c r="SGS1" s="17"/>
      <c r="SGT1" s="17"/>
      <c r="SGU1" s="17"/>
      <c r="SGV1" s="17"/>
      <c r="SGW1" s="17"/>
      <c r="SGX1" s="17"/>
      <c r="SGY1" s="17"/>
      <c r="SGZ1" s="17"/>
      <c r="SHA1" s="17"/>
      <c r="SHB1" s="17"/>
      <c r="SHC1" s="17"/>
      <c r="SHD1" s="17"/>
      <c r="SHE1" s="17"/>
      <c r="SHF1" s="17"/>
      <c r="SHG1" s="17"/>
      <c r="SHH1" s="17"/>
      <c r="SHI1" s="17"/>
      <c r="SHJ1" s="17"/>
      <c r="SHK1" s="17"/>
      <c r="SHL1" s="17"/>
      <c r="SHM1" s="17"/>
      <c r="SHN1" s="17"/>
      <c r="SHO1" s="17"/>
      <c r="SHP1" s="17"/>
      <c r="SHQ1" s="17"/>
      <c r="SHR1" s="17"/>
      <c r="SHS1" s="17"/>
      <c r="SHT1" s="17"/>
      <c r="SHU1" s="17"/>
      <c r="SHV1" s="17"/>
      <c r="SHW1" s="17"/>
      <c r="SHX1" s="17"/>
      <c r="SHY1" s="17"/>
      <c r="SHZ1" s="17"/>
      <c r="SIA1" s="17"/>
      <c r="SIB1" s="17"/>
      <c r="SIC1" s="17"/>
      <c r="SID1" s="17"/>
      <c r="SIE1" s="17"/>
      <c r="SIF1" s="17"/>
      <c r="SIG1" s="17"/>
      <c r="SIH1" s="17"/>
      <c r="SII1" s="17"/>
      <c r="SIJ1" s="17"/>
      <c r="SIK1" s="17"/>
      <c r="SIL1" s="17"/>
      <c r="SIM1" s="17"/>
      <c r="SIN1" s="17"/>
      <c r="SIO1" s="17"/>
      <c r="SIP1" s="17"/>
      <c r="SIQ1" s="17"/>
      <c r="SIR1" s="17"/>
      <c r="SIS1" s="17"/>
      <c r="SIT1" s="17"/>
      <c r="SIU1" s="17"/>
      <c r="SIV1" s="17"/>
      <c r="SIW1" s="17"/>
      <c r="SIX1" s="17"/>
      <c r="SIY1" s="17"/>
      <c r="SIZ1" s="17"/>
      <c r="SJA1" s="17"/>
      <c r="SJB1" s="17"/>
      <c r="SJC1" s="17"/>
      <c r="SJD1" s="17"/>
      <c r="SJE1" s="17"/>
      <c r="SJF1" s="17"/>
      <c r="SJG1" s="17"/>
      <c r="SJH1" s="17"/>
      <c r="SJI1" s="17"/>
      <c r="SJJ1" s="17"/>
      <c r="SJK1" s="17"/>
      <c r="SJL1" s="17"/>
      <c r="SJM1" s="17"/>
      <c r="SJN1" s="17"/>
      <c r="SJO1" s="17"/>
      <c r="SJP1" s="17"/>
      <c r="SJQ1" s="17"/>
      <c r="SJR1" s="17"/>
      <c r="SJS1" s="17"/>
      <c r="SJT1" s="17"/>
      <c r="SJU1" s="17"/>
      <c r="SJV1" s="17"/>
      <c r="SJW1" s="17"/>
      <c r="SJX1" s="17"/>
      <c r="SJY1" s="17"/>
      <c r="SJZ1" s="17"/>
      <c r="SKA1" s="17"/>
      <c r="SKB1" s="17"/>
      <c r="SKC1" s="17"/>
      <c r="SKD1" s="17"/>
      <c r="SKE1" s="17"/>
      <c r="SKF1" s="17"/>
      <c r="SKG1" s="17"/>
      <c r="SKH1" s="17"/>
      <c r="SKI1" s="17"/>
      <c r="SKJ1" s="17"/>
      <c r="SKK1" s="17"/>
      <c r="SKL1" s="17"/>
      <c r="SKM1" s="17"/>
      <c r="SKN1" s="17"/>
      <c r="SKO1" s="17"/>
      <c r="SKP1" s="17"/>
      <c r="SKQ1" s="17"/>
      <c r="SKR1" s="17"/>
      <c r="SKS1" s="17"/>
      <c r="SKT1" s="17"/>
      <c r="SKU1" s="17"/>
      <c r="SKV1" s="17"/>
      <c r="SKW1" s="17"/>
      <c r="SKX1" s="17"/>
      <c r="SKY1" s="17"/>
      <c r="SKZ1" s="17"/>
      <c r="SLA1" s="17"/>
      <c r="SLB1" s="17"/>
      <c r="SLC1" s="17"/>
      <c r="SLD1" s="17"/>
      <c r="SLE1" s="17"/>
      <c r="SLF1" s="17"/>
      <c r="SLG1" s="17"/>
      <c r="SLH1" s="17"/>
      <c r="SLI1" s="17"/>
      <c r="SLJ1" s="17"/>
      <c r="SLK1" s="17"/>
      <c r="SLL1" s="17"/>
      <c r="SLM1" s="17"/>
      <c r="SLN1" s="17"/>
      <c r="SLO1" s="17"/>
      <c r="SLP1" s="17"/>
      <c r="SLQ1" s="17"/>
      <c r="SLR1" s="17"/>
      <c r="SLS1" s="17"/>
      <c r="SLT1" s="17"/>
      <c r="SLU1" s="17"/>
      <c r="SLV1" s="17"/>
      <c r="SLW1" s="17"/>
      <c r="SLX1" s="17"/>
      <c r="SLY1" s="17"/>
      <c r="SLZ1" s="17"/>
      <c r="SMA1" s="17"/>
      <c r="SMB1" s="17"/>
      <c r="SMC1" s="17"/>
      <c r="SMD1" s="17"/>
      <c r="SME1" s="17"/>
      <c r="SMF1" s="17"/>
      <c r="SMG1" s="17"/>
      <c r="SMH1" s="17"/>
      <c r="SMI1" s="17"/>
      <c r="SMJ1" s="17"/>
      <c r="SMK1" s="17"/>
      <c r="SML1" s="17"/>
      <c r="SMM1" s="17"/>
      <c r="SMN1" s="17"/>
      <c r="SMO1" s="17"/>
      <c r="SMP1" s="17"/>
      <c r="SMQ1" s="17"/>
      <c r="SMR1" s="17"/>
      <c r="SMS1" s="17"/>
      <c r="SMT1" s="17"/>
      <c r="SMU1" s="17"/>
      <c r="SMV1" s="17"/>
      <c r="SMW1" s="17"/>
      <c r="SMX1" s="17"/>
      <c r="SMY1" s="17"/>
      <c r="SMZ1" s="17"/>
      <c r="SNA1" s="17"/>
      <c r="SNB1" s="17"/>
      <c r="SNC1" s="17"/>
      <c r="SND1" s="17"/>
      <c r="SNE1" s="17"/>
      <c r="SNF1" s="17"/>
      <c r="SNG1" s="17"/>
      <c r="SNH1" s="17"/>
      <c r="SNI1" s="17"/>
      <c r="SNJ1" s="17"/>
      <c r="SNK1" s="17"/>
      <c r="SNL1" s="17"/>
      <c r="SNM1" s="17"/>
      <c r="SNN1" s="17"/>
      <c r="SNO1" s="17"/>
      <c r="SNP1" s="17"/>
      <c r="SNQ1" s="17"/>
      <c r="SNR1" s="17"/>
      <c r="SNS1" s="17"/>
      <c r="SNT1" s="17"/>
      <c r="SNU1" s="17"/>
      <c r="SNV1" s="17"/>
      <c r="SNW1" s="17"/>
      <c r="SNX1" s="17"/>
      <c r="SNY1" s="17"/>
      <c r="SNZ1" s="17"/>
      <c r="SOA1" s="17"/>
      <c r="SOB1" s="17"/>
      <c r="SOC1" s="17"/>
      <c r="SOD1" s="17"/>
      <c r="SOE1" s="17"/>
      <c r="SOF1" s="17"/>
      <c r="SOG1" s="17"/>
      <c r="SOH1" s="17"/>
      <c r="SOI1" s="17"/>
      <c r="SOJ1" s="17"/>
      <c r="SOK1" s="17"/>
      <c r="SOL1" s="17"/>
      <c r="SOM1" s="17"/>
      <c r="SON1" s="17"/>
      <c r="SOO1" s="17"/>
      <c r="SOP1" s="17"/>
      <c r="SOQ1" s="17"/>
      <c r="SOR1" s="17"/>
      <c r="SOS1" s="17"/>
      <c r="SOT1" s="17"/>
      <c r="SOU1" s="17"/>
      <c r="SOV1" s="17"/>
      <c r="SOW1" s="17"/>
      <c r="SOX1" s="17"/>
      <c r="SOY1" s="17"/>
      <c r="SOZ1" s="17"/>
      <c r="SPA1" s="17"/>
      <c r="SPB1" s="17"/>
      <c r="SPC1" s="17"/>
      <c r="SPD1" s="17"/>
      <c r="SPE1" s="17"/>
      <c r="SPF1" s="17"/>
      <c r="SPG1" s="17"/>
      <c r="SPH1" s="17"/>
      <c r="SPI1" s="17"/>
      <c r="SPJ1" s="17"/>
      <c r="SPK1" s="17"/>
      <c r="SPL1" s="17"/>
      <c r="SPM1" s="17"/>
      <c r="SPN1" s="17"/>
      <c r="SPO1" s="17"/>
      <c r="SPP1" s="17"/>
      <c r="SPQ1" s="17"/>
      <c r="SPR1" s="17"/>
      <c r="SPS1" s="17"/>
      <c r="SPT1" s="17"/>
      <c r="SPU1" s="17"/>
      <c r="SPV1" s="17"/>
      <c r="SPW1" s="17"/>
      <c r="SPX1" s="17"/>
      <c r="SPY1" s="17"/>
      <c r="SPZ1" s="17"/>
      <c r="SQA1" s="17"/>
      <c r="SQB1" s="17"/>
      <c r="SQC1" s="17"/>
      <c r="SQD1" s="17"/>
      <c r="SQE1" s="17"/>
      <c r="SQF1" s="17"/>
      <c r="SQG1" s="17"/>
      <c r="SQH1" s="17"/>
      <c r="SQI1" s="17"/>
      <c r="SQJ1" s="17"/>
      <c r="SQK1" s="17"/>
      <c r="SQL1" s="17"/>
      <c r="SQM1" s="17"/>
      <c r="SQN1" s="17"/>
      <c r="SQO1" s="17"/>
      <c r="SQP1" s="17"/>
      <c r="SQQ1" s="17"/>
      <c r="SQR1" s="17"/>
      <c r="SQS1" s="17"/>
      <c r="SQT1" s="17"/>
      <c r="SQU1" s="17"/>
      <c r="SQV1" s="17"/>
      <c r="SQW1" s="17"/>
      <c r="SQX1" s="17"/>
      <c r="SQY1" s="17"/>
      <c r="SQZ1" s="17"/>
      <c r="SRA1" s="17"/>
      <c r="SRB1" s="17"/>
      <c r="SRC1" s="17"/>
      <c r="SRD1" s="17"/>
      <c r="SRE1" s="17"/>
      <c r="SRF1" s="17"/>
      <c r="SRG1" s="17"/>
      <c r="SRH1" s="17"/>
      <c r="SRI1" s="17"/>
      <c r="SRJ1" s="17"/>
      <c r="SRK1" s="17"/>
      <c r="SRL1" s="17"/>
      <c r="SRM1" s="17"/>
      <c r="SRN1" s="17"/>
      <c r="SRO1" s="17"/>
      <c r="SRP1" s="17"/>
      <c r="SRQ1" s="17"/>
      <c r="SRR1" s="17"/>
      <c r="SRS1" s="17"/>
      <c r="SRT1" s="17"/>
      <c r="SRU1" s="17"/>
      <c r="SRV1" s="17"/>
      <c r="SRW1" s="17"/>
      <c r="SRX1" s="17"/>
      <c r="SRY1" s="17"/>
      <c r="SRZ1" s="17"/>
      <c r="SSA1" s="17"/>
      <c r="SSB1" s="17"/>
      <c r="SSC1" s="17"/>
      <c r="SSD1" s="17"/>
      <c r="SSE1" s="17"/>
      <c r="SSF1" s="17"/>
      <c r="SSG1" s="17"/>
      <c r="SSH1" s="17"/>
      <c r="SSI1" s="17"/>
      <c r="SSJ1" s="17"/>
      <c r="SSK1" s="17"/>
      <c r="SSL1" s="17"/>
      <c r="SSM1" s="17"/>
      <c r="SSN1" s="17"/>
      <c r="SSO1" s="17"/>
      <c r="SSP1" s="17"/>
      <c r="SSQ1" s="17"/>
      <c r="SSR1" s="17"/>
      <c r="SSS1" s="17"/>
      <c r="SST1" s="17"/>
      <c r="SSU1" s="17"/>
      <c r="SSV1" s="17"/>
      <c r="SSW1" s="17"/>
      <c r="SSX1" s="17"/>
      <c r="SSY1" s="17"/>
      <c r="SSZ1" s="17"/>
      <c r="STA1" s="17"/>
      <c r="STB1" s="17"/>
      <c r="STC1" s="17"/>
      <c r="STD1" s="17"/>
      <c r="STE1" s="17"/>
      <c r="STF1" s="17"/>
      <c r="STG1" s="17"/>
      <c r="STH1" s="17"/>
      <c r="STI1" s="17"/>
      <c r="STJ1" s="17"/>
      <c r="STK1" s="17"/>
      <c r="STL1" s="17"/>
      <c r="STM1" s="17"/>
      <c r="STN1" s="17"/>
      <c r="STO1" s="17"/>
      <c r="STP1" s="17"/>
      <c r="STQ1" s="17"/>
      <c r="STR1" s="17"/>
      <c r="STS1" s="17"/>
      <c r="STT1" s="17"/>
      <c r="STU1" s="17"/>
      <c r="STV1" s="17"/>
      <c r="STW1" s="17"/>
      <c r="STX1" s="17"/>
      <c r="STY1" s="17"/>
      <c r="STZ1" s="17"/>
      <c r="SUA1" s="17"/>
      <c r="SUB1" s="17"/>
      <c r="SUC1" s="17"/>
      <c r="SUD1" s="17"/>
      <c r="SUE1" s="17"/>
      <c r="SUF1" s="17"/>
      <c r="SUG1" s="17"/>
      <c r="SUH1" s="17"/>
      <c r="SUI1" s="17"/>
      <c r="SUJ1" s="17"/>
      <c r="SUK1" s="17"/>
      <c r="SUL1" s="17"/>
      <c r="SUM1" s="17"/>
      <c r="SUN1" s="17"/>
      <c r="SUO1" s="17"/>
      <c r="SUP1" s="17"/>
      <c r="SUQ1" s="17"/>
      <c r="SUR1" s="17"/>
      <c r="SUS1" s="17"/>
      <c r="SUT1" s="17"/>
      <c r="SUU1" s="17"/>
      <c r="SUV1" s="17"/>
      <c r="SUW1" s="17"/>
      <c r="SUX1" s="17"/>
      <c r="SUY1" s="17"/>
      <c r="SUZ1" s="17"/>
      <c r="SVA1" s="17"/>
      <c r="SVB1" s="17"/>
      <c r="SVC1" s="17"/>
      <c r="SVD1" s="17"/>
      <c r="SVE1" s="17"/>
      <c r="SVF1" s="17"/>
      <c r="SVG1" s="17"/>
      <c r="SVH1" s="17"/>
      <c r="SVI1" s="17"/>
      <c r="SVJ1" s="17"/>
      <c r="SVK1" s="17"/>
      <c r="SVL1" s="17"/>
      <c r="SVM1" s="17"/>
      <c r="SVN1" s="17"/>
      <c r="SVO1" s="17"/>
      <c r="SVP1" s="17"/>
      <c r="SVQ1" s="17"/>
      <c r="SVR1" s="17"/>
      <c r="SVS1" s="17"/>
      <c r="SVT1" s="17"/>
      <c r="SVU1" s="17"/>
      <c r="SVV1" s="17"/>
      <c r="SVW1" s="17"/>
      <c r="SVX1" s="17"/>
      <c r="SVY1" s="17"/>
      <c r="SVZ1" s="17"/>
      <c r="SWA1" s="17"/>
      <c r="SWB1" s="17"/>
      <c r="SWC1" s="17"/>
      <c r="SWD1" s="17"/>
      <c r="SWE1" s="17"/>
      <c r="SWF1" s="17"/>
      <c r="SWG1" s="17"/>
      <c r="SWH1" s="17"/>
      <c r="SWI1" s="17"/>
      <c r="SWJ1" s="17"/>
      <c r="SWK1" s="17"/>
      <c r="SWL1" s="17"/>
      <c r="SWM1" s="17"/>
      <c r="SWN1" s="17"/>
      <c r="SWO1" s="17"/>
      <c r="SWP1" s="17"/>
      <c r="SWQ1" s="17"/>
      <c r="SWR1" s="17"/>
      <c r="SWS1" s="17"/>
      <c r="SWT1" s="17"/>
      <c r="SWU1" s="17"/>
      <c r="SWV1" s="17"/>
      <c r="SWW1" s="17"/>
      <c r="SWX1" s="17"/>
      <c r="SWY1" s="17"/>
      <c r="SWZ1" s="17"/>
      <c r="SXA1" s="17"/>
      <c r="SXB1" s="17"/>
      <c r="SXC1" s="17"/>
      <c r="SXD1" s="17"/>
      <c r="SXE1" s="17"/>
      <c r="SXF1" s="17"/>
      <c r="SXG1" s="17"/>
      <c r="SXH1" s="17"/>
      <c r="SXI1" s="17"/>
      <c r="SXJ1" s="17"/>
      <c r="SXK1" s="17"/>
      <c r="SXL1" s="17"/>
      <c r="SXM1" s="17"/>
      <c r="SXN1" s="17"/>
      <c r="SXO1" s="17"/>
      <c r="SXP1" s="17"/>
      <c r="SXQ1" s="17"/>
      <c r="SXR1" s="17"/>
      <c r="SXS1" s="17"/>
      <c r="SXT1" s="17"/>
      <c r="SXU1" s="17"/>
      <c r="SXV1" s="17"/>
      <c r="SXW1" s="17"/>
      <c r="SXX1" s="17"/>
      <c r="SXY1" s="17"/>
      <c r="SXZ1" s="17"/>
      <c r="SYA1" s="17"/>
      <c r="SYB1" s="17"/>
      <c r="SYC1" s="17"/>
      <c r="SYD1" s="17"/>
      <c r="SYE1" s="17"/>
      <c r="SYF1" s="17"/>
      <c r="SYG1" s="17"/>
      <c r="SYH1" s="17"/>
      <c r="SYI1" s="17"/>
      <c r="SYJ1" s="17"/>
      <c r="SYK1" s="17"/>
      <c r="SYL1" s="17"/>
      <c r="SYM1" s="17"/>
      <c r="SYN1" s="17"/>
      <c r="SYO1" s="17"/>
      <c r="SYP1" s="17"/>
      <c r="SYQ1" s="17"/>
      <c r="SYR1" s="17"/>
      <c r="SYS1" s="17"/>
      <c r="SYT1" s="17"/>
      <c r="SYU1" s="17"/>
      <c r="SYV1" s="17"/>
      <c r="SYW1" s="17"/>
      <c r="SYX1" s="17"/>
      <c r="SYY1" s="17"/>
      <c r="SYZ1" s="17"/>
      <c r="SZA1" s="17"/>
      <c r="SZB1" s="17"/>
      <c r="SZC1" s="17"/>
      <c r="SZD1" s="17"/>
      <c r="SZE1" s="17"/>
      <c r="SZF1" s="17"/>
      <c r="SZG1" s="17"/>
      <c r="SZH1" s="17"/>
      <c r="SZI1" s="17"/>
      <c r="SZJ1" s="17"/>
      <c r="SZK1" s="17"/>
      <c r="SZL1" s="17"/>
      <c r="SZM1" s="17"/>
      <c r="SZN1" s="17"/>
      <c r="SZO1" s="17"/>
      <c r="SZP1" s="17"/>
      <c r="SZQ1" s="17"/>
      <c r="SZR1" s="17"/>
      <c r="SZS1" s="17"/>
      <c r="SZT1" s="17"/>
      <c r="SZU1" s="17"/>
      <c r="SZV1" s="17"/>
      <c r="SZW1" s="17"/>
      <c r="SZX1" s="17"/>
      <c r="SZY1" s="17"/>
      <c r="SZZ1" s="17"/>
      <c r="TAA1" s="17"/>
      <c r="TAB1" s="17"/>
      <c r="TAC1" s="17"/>
      <c r="TAD1" s="17"/>
      <c r="TAE1" s="17"/>
      <c r="TAF1" s="17"/>
      <c r="TAG1" s="17"/>
      <c r="TAH1" s="17"/>
      <c r="TAI1" s="17"/>
      <c r="TAJ1" s="17"/>
      <c r="TAK1" s="17"/>
      <c r="TAL1" s="17"/>
      <c r="TAM1" s="17"/>
      <c r="TAN1" s="17"/>
      <c r="TAO1" s="17"/>
      <c r="TAP1" s="17"/>
      <c r="TAQ1" s="17"/>
      <c r="TAR1" s="17"/>
      <c r="TAS1" s="17"/>
      <c r="TAT1" s="17"/>
      <c r="TAU1" s="17"/>
      <c r="TAV1" s="17"/>
      <c r="TAW1" s="17"/>
      <c r="TAX1" s="17"/>
      <c r="TAY1" s="17"/>
      <c r="TAZ1" s="17"/>
      <c r="TBA1" s="17"/>
      <c r="TBB1" s="17"/>
      <c r="TBC1" s="17"/>
      <c r="TBD1" s="17"/>
      <c r="TBE1" s="17"/>
      <c r="TBF1" s="17"/>
      <c r="TBG1" s="17"/>
      <c r="TBH1" s="17"/>
      <c r="TBI1" s="17"/>
      <c r="TBJ1" s="17"/>
      <c r="TBK1" s="17"/>
      <c r="TBL1" s="17"/>
      <c r="TBM1" s="17"/>
      <c r="TBN1" s="17"/>
      <c r="TBO1" s="17"/>
      <c r="TBP1" s="17"/>
      <c r="TBQ1" s="17"/>
      <c r="TBR1" s="17"/>
      <c r="TBS1" s="17"/>
      <c r="TBT1" s="17"/>
      <c r="TBU1" s="17"/>
      <c r="TBV1" s="17"/>
      <c r="TBW1" s="17"/>
      <c r="TBX1" s="17"/>
      <c r="TBY1" s="17"/>
      <c r="TBZ1" s="17"/>
      <c r="TCA1" s="17"/>
      <c r="TCB1" s="17"/>
      <c r="TCC1" s="17"/>
      <c r="TCD1" s="17"/>
      <c r="TCE1" s="17"/>
      <c r="TCF1" s="17"/>
      <c r="TCG1" s="17"/>
      <c r="TCH1" s="17"/>
      <c r="TCI1" s="17"/>
      <c r="TCJ1" s="17"/>
      <c r="TCK1" s="17"/>
      <c r="TCL1" s="17"/>
      <c r="TCM1" s="17"/>
      <c r="TCN1" s="17"/>
      <c r="TCO1" s="17"/>
      <c r="TCP1" s="17"/>
      <c r="TCQ1" s="17"/>
      <c r="TCR1" s="17"/>
      <c r="TCS1" s="17"/>
      <c r="TCT1" s="17"/>
      <c r="TCU1" s="17"/>
      <c r="TCV1" s="17"/>
      <c r="TCW1" s="17"/>
      <c r="TCX1" s="17"/>
      <c r="TCY1" s="17"/>
      <c r="TCZ1" s="17"/>
      <c r="TDA1" s="17"/>
      <c r="TDB1" s="17"/>
      <c r="TDC1" s="17"/>
      <c r="TDD1" s="17"/>
      <c r="TDE1" s="17"/>
      <c r="TDF1" s="17"/>
      <c r="TDG1" s="17"/>
      <c r="TDH1" s="17"/>
      <c r="TDI1" s="17"/>
      <c r="TDJ1" s="17"/>
      <c r="TDK1" s="17"/>
      <c r="TDL1" s="17"/>
      <c r="TDM1" s="17"/>
      <c r="TDN1" s="17"/>
      <c r="TDO1" s="17"/>
      <c r="TDP1" s="17"/>
      <c r="TDQ1" s="17"/>
      <c r="TDR1" s="17"/>
      <c r="TDS1" s="17"/>
      <c r="TDT1" s="17"/>
      <c r="TDU1" s="17"/>
      <c r="TDV1" s="17"/>
      <c r="TDW1" s="17"/>
      <c r="TDX1" s="17"/>
      <c r="TDY1" s="17"/>
      <c r="TDZ1" s="17"/>
      <c r="TEA1" s="17"/>
      <c r="TEB1" s="17"/>
      <c r="TEC1" s="17"/>
      <c r="TED1" s="17"/>
      <c r="TEE1" s="17"/>
      <c r="TEF1" s="17"/>
      <c r="TEG1" s="17"/>
      <c r="TEH1" s="17"/>
      <c r="TEI1" s="17"/>
      <c r="TEJ1" s="17"/>
      <c r="TEK1" s="17"/>
      <c r="TEL1" s="17"/>
      <c r="TEM1" s="17"/>
      <c r="TEN1" s="17"/>
      <c r="TEO1" s="17"/>
      <c r="TEP1" s="17"/>
      <c r="TEQ1" s="17"/>
      <c r="TER1" s="17"/>
      <c r="TES1" s="17"/>
      <c r="TET1" s="17"/>
      <c r="TEU1" s="17"/>
      <c r="TEV1" s="17"/>
      <c r="TEW1" s="17"/>
      <c r="TEX1" s="17"/>
      <c r="TEY1" s="17"/>
      <c r="TEZ1" s="17"/>
      <c r="TFA1" s="17"/>
      <c r="TFB1" s="17"/>
      <c r="TFC1" s="17"/>
      <c r="TFD1" s="17"/>
      <c r="TFE1" s="17"/>
      <c r="TFF1" s="17"/>
      <c r="TFG1" s="17"/>
      <c r="TFH1" s="17"/>
      <c r="TFI1" s="17"/>
      <c r="TFJ1" s="17"/>
      <c r="TFK1" s="17"/>
      <c r="TFL1" s="17"/>
      <c r="TFM1" s="17"/>
      <c r="TFN1" s="17"/>
      <c r="TFO1" s="17"/>
      <c r="TFP1" s="17"/>
      <c r="TFQ1" s="17"/>
      <c r="TFR1" s="17"/>
      <c r="TFS1" s="17"/>
      <c r="TFT1" s="17"/>
      <c r="TFU1" s="17"/>
      <c r="TFV1" s="17"/>
      <c r="TFW1" s="17"/>
      <c r="TFX1" s="17"/>
      <c r="TFY1" s="17"/>
      <c r="TFZ1" s="17"/>
      <c r="TGA1" s="17"/>
      <c r="TGB1" s="17"/>
      <c r="TGC1" s="17"/>
      <c r="TGD1" s="17"/>
      <c r="TGE1" s="17"/>
      <c r="TGF1" s="17"/>
      <c r="TGG1" s="17"/>
      <c r="TGH1" s="17"/>
      <c r="TGI1" s="17"/>
      <c r="TGJ1" s="17"/>
      <c r="TGK1" s="17"/>
      <c r="TGL1" s="17"/>
      <c r="TGM1" s="17"/>
      <c r="TGN1" s="17"/>
      <c r="TGO1" s="17"/>
      <c r="TGP1" s="17"/>
      <c r="TGQ1" s="17"/>
      <c r="TGR1" s="17"/>
      <c r="TGS1" s="17"/>
      <c r="TGT1" s="17"/>
      <c r="TGU1" s="17"/>
      <c r="TGV1" s="17"/>
      <c r="TGW1" s="17"/>
      <c r="TGX1" s="17"/>
      <c r="TGY1" s="17"/>
      <c r="TGZ1" s="17"/>
      <c r="THA1" s="17"/>
      <c r="THB1" s="17"/>
      <c r="THC1" s="17"/>
      <c r="THD1" s="17"/>
      <c r="THE1" s="17"/>
      <c r="THF1" s="17"/>
      <c r="THG1" s="17"/>
      <c r="THH1" s="17"/>
      <c r="THI1" s="17"/>
      <c r="THJ1" s="17"/>
      <c r="THK1" s="17"/>
      <c r="THL1" s="17"/>
      <c r="THM1" s="17"/>
      <c r="THN1" s="17"/>
      <c r="THO1" s="17"/>
      <c r="THP1" s="17"/>
      <c r="THQ1" s="17"/>
      <c r="THR1" s="17"/>
      <c r="THS1" s="17"/>
      <c r="THT1" s="17"/>
      <c r="THU1" s="17"/>
      <c r="THV1" s="17"/>
      <c r="THW1" s="17"/>
      <c r="THX1" s="17"/>
      <c r="THY1" s="17"/>
      <c r="THZ1" s="17"/>
      <c r="TIA1" s="17"/>
      <c r="TIB1" s="17"/>
      <c r="TIC1" s="17"/>
      <c r="TID1" s="17"/>
      <c r="TIE1" s="17"/>
      <c r="TIF1" s="17"/>
      <c r="TIG1" s="17"/>
      <c r="TIH1" s="17"/>
      <c r="TII1" s="17"/>
      <c r="TIJ1" s="17"/>
      <c r="TIK1" s="17"/>
      <c r="TIL1" s="17"/>
      <c r="TIM1" s="17"/>
      <c r="TIN1" s="17"/>
      <c r="TIO1" s="17"/>
      <c r="TIP1" s="17"/>
      <c r="TIQ1" s="17"/>
      <c r="TIR1" s="17"/>
      <c r="TIS1" s="17"/>
      <c r="TIT1" s="17"/>
      <c r="TIU1" s="17"/>
      <c r="TIV1" s="17"/>
      <c r="TIW1" s="17"/>
      <c r="TIX1" s="17"/>
      <c r="TIY1" s="17"/>
      <c r="TIZ1" s="17"/>
      <c r="TJA1" s="17"/>
      <c r="TJB1" s="17"/>
      <c r="TJC1" s="17"/>
      <c r="TJD1" s="17"/>
      <c r="TJE1" s="17"/>
      <c r="TJF1" s="17"/>
      <c r="TJG1" s="17"/>
      <c r="TJH1" s="17"/>
      <c r="TJI1" s="17"/>
      <c r="TJJ1" s="17"/>
      <c r="TJK1" s="17"/>
      <c r="TJL1" s="17"/>
      <c r="TJM1" s="17"/>
      <c r="TJN1" s="17"/>
      <c r="TJO1" s="17"/>
      <c r="TJP1" s="17"/>
      <c r="TJQ1" s="17"/>
      <c r="TJR1" s="17"/>
      <c r="TJS1" s="17"/>
      <c r="TJT1" s="17"/>
      <c r="TJU1" s="17"/>
      <c r="TJV1" s="17"/>
      <c r="TJW1" s="17"/>
      <c r="TJX1" s="17"/>
      <c r="TJY1" s="17"/>
      <c r="TJZ1" s="17"/>
      <c r="TKA1" s="17"/>
      <c r="TKB1" s="17"/>
      <c r="TKC1" s="17"/>
      <c r="TKD1" s="17"/>
      <c r="TKE1" s="17"/>
      <c r="TKF1" s="17"/>
      <c r="TKG1" s="17"/>
      <c r="TKH1" s="17"/>
      <c r="TKI1" s="17"/>
      <c r="TKJ1" s="17"/>
      <c r="TKK1" s="17"/>
      <c r="TKL1" s="17"/>
      <c r="TKM1" s="17"/>
      <c r="TKN1" s="17"/>
      <c r="TKO1" s="17"/>
      <c r="TKP1" s="17"/>
      <c r="TKQ1" s="17"/>
      <c r="TKR1" s="17"/>
      <c r="TKS1" s="17"/>
      <c r="TKT1" s="17"/>
      <c r="TKU1" s="17"/>
      <c r="TKV1" s="17"/>
      <c r="TKW1" s="17"/>
      <c r="TKX1" s="17"/>
      <c r="TKY1" s="17"/>
      <c r="TKZ1" s="17"/>
      <c r="TLA1" s="17"/>
      <c r="TLB1" s="17"/>
      <c r="TLC1" s="17"/>
      <c r="TLD1" s="17"/>
      <c r="TLE1" s="17"/>
      <c r="TLF1" s="17"/>
      <c r="TLG1" s="17"/>
      <c r="TLH1" s="17"/>
      <c r="TLI1" s="17"/>
      <c r="TLJ1" s="17"/>
      <c r="TLK1" s="17"/>
      <c r="TLL1" s="17"/>
      <c r="TLM1" s="17"/>
      <c r="TLN1" s="17"/>
      <c r="TLO1" s="17"/>
      <c r="TLP1" s="17"/>
      <c r="TLQ1" s="17"/>
      <c r="TLR1" s="17"/>
      <c r="TLS1" s="17"/>
      <c r="TLT1" s="17"/>
      <c r="TLU1" s="17"/>
      <c r="TLV1" s="17"/>
      <c r="TLW1" s="17"/>
      <c r="TLX1" s="17"/>
      <c r="TLY1" s="17"/>
      <c r="TLZ1" s="17"/>
      <c r="TMA1" s="17"/>
      <c r="TMB1" s="17"/>
      <c r="TMC1" s="17"/>
      <c r="TMD1" s="17"/>
      <c r="TME1" s="17"/>
      <c r="TMF1" s="17"/>
      <c r="TMG1" s="17"/>
      <c r="TMH1" s="17"/>
      <c r="TMI1" s="17"/>
      <c r="TMJ1" s="17"/>
      <c r="TMK1" s="17"/>
      <c r="TML1" s="17"/>
      <c r="TMM1" s="17"/>
      <c r="TMN1" s="17"/>
      <c r="TMO1" s="17"/>
      <c r="TMP1" s="17"/>
      <c r="TMQ1" s="17"/>
      <c r="TMR1" s="17"/>
      <c r="TMS1" s="17"/>
      <c r="TMT1" s="17"/>
      <c r="TMU1" s="17"/>
      <c r="TMV1" s="17"/>
      <c r="TMW1" s="17"/>
      <c r="TMX1" s="17"/>
      <c r="TMY1" s="17"/>
      <c r="TMZ1" s="17"/>
      <c r="TNA1" s="17"/>
      <c r="TNB1" s="17"/>
      <c r="TNC1" s="17"/>
      <c r="TND1" s="17"/>
      <c r="TNE1" s="17"/>
      <c r="TNF1" s="17"/>
      <c r="TNG1" s="17"/>
      <c r="TNH1" s="17"/>
      <c r="TNI1" s="17"/>
      <c r="TNJ1" s="17"/>
      <c r="TNK1" s="17"/>
      <c r="TNL1" s="17"/>
      <c r="TNM1" s="17"/>
      <c r="TNN1" s="17"/>
      <c r="TNO1" s="17"/>
      <c r="TNP1" s="17"/>
      <c r="TNQ1" s="17"/>
      <c r="TNR1" s="17"/>
      <c r="TNS1" s="17"/>
      <c r="TNT1" s="17"/>
      <c r="TNU1" s="17"/>
      <c r="TNV1" s="17"/>
      <c r="TNW1" s="17"/>
      <c r="TNX1" s="17"/>
      <c r="TNY1" s="17"/>
      <c r="TNZ1" s="17"/>
      <c r="TOA1" s="17"/>
      <c r="TOB1" s="17"/>
      <c r="TOC1" s="17"/>
      <c r="TOD1" s="17"/>
      <c r="TOE1" s="17"/>
      <c r="TOF1" s="17"/>
      <c r="TOG1" s="17"/>
      <c r="TOH1" s="17"/>
      <c r="TOI1" s="17"/>
      <c r="TOJ1" s="17"/>
      <c r="TOK1" s="17"/>
      <c r="TOL1" s="17"/>
      <c r="TOM1" s="17"/>
      <c r="TON1" s="17"/>
      <c r="TOO1" s="17"/>
      <c r="TOP1" s="17"/>
      <c r="TOQ1" s="17"/>
      <c r="TOR1" s="17"/>
      <c r="TOS1" s="17"/>
      <c r="TOT1" s="17"/>
      <c r="TOU1" s="17"/>
      <c r="TOV1" s="17"/>
      <c r="TOW1" s="17"/>
      <c r="TOX1" s="17"/>
      <c r="TOY1" s="17"/>
      <c r="TOZ1" s="17"/>
      <c r="TPA1" s="17"/>
      <c r="TPB1" s="17"/>
      <c r="TPC1" s="17"/>
      <c r="TPD1" s="17"/>
      <c r="TPE1" s="17"/>
      <c r="TPF1" s="17"/>
      <c r="TPG1" s="17"/>
      <c r="TPH1" s="17"/>
      <c r="TPI1" s="17"/>
      <c r="TPJ1" s="17"/>
      <c r="TPK1" s="17"/>
      <c r="TPL1" s="17"/>
      <c r="TPM1" s="17"/>
      <c r="TPN1" s="17"/>
      <c r="TPO1" s="17"/>
      <c r="TPP1" s="17"/>
      <c r="TPQ1" s="17"/>
      <c r="TPR1" s="17"/>
      <c r="TPS1" s="17"/>
      <c r="TPT1" s="17"/>
      <c r="TPU1" s="17"/>
      <c r="TPV1" s="17"/>
      <c r="TPW1" s="17"/>
      <c r="TPX1" s="17"/>
      <c r="TPY1" s="17"/>
      <c r="TPZ1" s="17"/>
      <c r="TQA1" s="17"/>
      <c r="TQB1" s="17"/>
      <c r="TQC1" s="17"/>
      <c r="TQD1" s="17"/>
      <c r="TQE1" s="17"/>
      <c r="TQF1" s="17"/>
      <c r="TQG1" s="17"/>
      <c r="TQH1" s="17"/>
      <c r="TQI1" s="17"/>
      <c r="TQJ1" s="17"/>
      <c r="TQK1" s="17"/>
      <c r="TQL1" s="17"/>
      <c r="TQM1" s="17"/>
      <c r="TQN1" s="17"/>
      <c r="TQO1" s="17"/>
      <c r="TQP1" s="17"/>
      <c r="TQQ1" s="17"/>
      <c r="TQR1" s="17"/>
      <c r="TQS1" s="17"/>
      <c r="TQT1" s="17"/>
      <c r="TQU1" s="17"/>
      <c r="TQV1" s="17"/>
      <c r="TQW1" s="17"/>
      <c r="TQX1" s="17"/>
      <c r="TQY1" s="17"/>
      <c r="TQZ1" s="17"/>
      <c r="TRA1" s="17"/>
      <c r="TRB1" s="17"/>
      <c r="TRC1" s="17"/>
      <c r="TRD1" s="17"/>
      <c r="TRE1" s="17"/>
      <c r="TRF1" s="17"/>
      <c r="TRG1" s="17"/>
      <c r="TRH1" s="17"/>
      <c r="TRI1" s="17"/>
      <c r="TRJ1" s="17"/>
      <c r="TRK1" s="17"/>
      <c r="TRL1" s="17"/>
      <c r="TRM1" s="17"/>
      <c r="TRN1" s="17"/>
      <c r="TRO1" s="17"/>
      <c r="TRP1" s="17"/>
      <c r="TRQ1" s="17"/>
      <c r="TRR1" s="17"/>
      <c r="TRS1" s="17"/>
      <c r="TRT1" s="17"/>
      <c r="TRU1" s="17"/>
      <c r="TRV1" s="17"/>
      <c r="TRW1" s="17"/>
      <c r="TRX1" s="17"/>
      <c r="TRY1" s="17"/>
      <c r="TRZ1" s="17"/>
      <c r="TSA1" s="17"/>
      <c r="TSB1" s="17"/>
      <c r="TSC1" s="17"/>
      <c r="TSD1" s="17"/>
      <c r="TSE1" s="17"/>
      <c r="TSF1" s="17"/>
      <c r="TSG1" s="17"/>
      <c r="TSH1" s="17"/>
      <c r="TSI1" s="17"/>
      <c r="TSJ1" s="17"/>
      <c r="TSK1" s="17"/>
      <c r="TSL1" s="17"/>
      <c r="TSM1" s="17"/>
      <c r="TSN1" s="17"/>
      <c r="TSO1" s="17"/>
      <c r="TSP1" s="17"/>
      <c r="TSQ1" s="17"/>
      <c r="TSR1" s="17"/>
      <c r="TSS1" s="17"/>
      <c r="TST1" s="17"/>
      <c r="TSU1" s="17"/>
      <c r="TSV1" s="17"/>
      <c r="TSW1" s="17"/>
      <c r="TSX1" s="17"/>
      <c r="TSY1" s="17"/>
      <c r="TSZ1" s="17"/>
      <c r="TTA1" s="17"/>
      <c r="TTB1" s="17"/>
      <c r="TTC1" s="17"/>
      <c r="TTD1" s="17"/>
      <c r="TTE1" s="17"/>
      <c r="TTF1" s="17"/>
      <c r="TTG1" s="17"/>
      <c r="TTH1" s="17"/>
      <c r="TTI1" s="17"/>
      <c r="TTJ1" s="17"/>
      <c r="TTK1" s="17"/>
      <c r="TTL1" s="17"/>
      <c r="TTM1" s="17"/>
      <c r="TTN1" s="17"/>
      <c r="TTO1" s="17"/>
      <c r="TTP1" s="17"/>
      <c r="TTQ1" s="17"/>
      <c r="TTR1" s="17"/>
      <c r="TTS1" s="17"/>
      <c r="TTT1" s="17"/>
      <c r="TTU1" s="17"/>
      <c r="TTV1" s="17"/>
      <c r="TTW1" s="17"/>
      <c r="TTX1" s="17"/>
      <c r="TTY1" s="17"/>
      <c r="TTZ1" s="17"/>
      <c r="TUA1" s="17"/>
      <c r="TUB1" s="17"/>
      <c r="TUC1" s="17"/>
      <c r="TUD1" s="17"/>
      <c r="TUE1" s="17"/>
      <c r="TUF1" s="17"/>
      <c r="TUG1" s="17"/>
      <c r="TUH1" s="17"/>
      <c r="TUI1" s="17"/>
      <c r="TUJ1" s="17"/>
      <c r="TUK1" s="17"/>
      <c r="TUL1" s="17"/>
      <c r="TUM1" s="17"/>
      <c r="TUN1" s="17"/>
      <c r="TUO1" s="17"/>
      <c r="TUP1" s="17"/>
      <c r="TUQ1" s="17"/>
      <c r="TUR1" s="17"/>
      <c r="TUS1" s="17"/>
      <c r="TUT1" s="17"/>
      <c r="TUU1" s="17"/>
      <c r="TUV1" s="17"/>
      <c r="TUW1" s="17"/>
      <c r="TUX1" s="17"/>
      <c r="TUY1" s="17"/>
      <c r="TUZ1" s="17"/>
      <c r="TVA1" s="17"/>
      <c r="TVB1" s="17"/>
      <c r="TVC1" s="17"/>
      <c r="TVD1" s="17"/>
      <c r="TVE1" s="17"/>
      <c r="TVF1" s="17"/>
      <c r="TVG1" s="17"/>
      <c r="TVH1" s="17"/>
      <c r="TVI1" s="17"/>
      <c r="TVJ1" s="17"/>
      <c r="TVK1" s="17"/>
      <c r="TVL1" s="17"/>
      <c r="TVM1" s="17"/>
      <c r="TVN1" s="17"/>
      <c r="TVO1" s="17"/>
      <c r="TVP1" s="17"/>
      <c r="TVQ1" s="17"/>
      <c r="TVR1" s="17"/>
      <c r="TVS1" s="17"/>
      <c r="TVT1" s="17"/>
      <c r="TVU1" s="17"/>
      <c r="TVV1" s="17"/>
      <c r="TVW1" s="17"/>
      <c r="TVX1" s="17"/>
      <c r="TVY1" s="17"/>
      <c r="TVZ1" s="17"/>
      <c r="TWA1" s="17"/>
      <c r="TWB1" s="17"/>
      <c r="TWC1" s="17"/>
      <c r="TWD1" s="17"/>
      <c r="TWE1" s="17"/>
      <c r="TWF1" s="17"/>
      <c r="TWG1" s="17"/>
      <c r="TWH1" s="17"/>
      <c r="TWI1" s="17"/>
      <c r="TWJ1" s="17"/>
      <c r="TWK1" s="17"/>
      <c r="TWL1" s="17"/>
      <c r="TWM1" s="17"/>
      <c r="TWN1" s="17"/>
      <c r="TWO1" s="17"/>
      <c r="TWP1" s="17"/>
      <c r="TWQ1" s="17"/>
      <c r="TWR1" s="17"/>
      <c r="TWS1" s="17"/>
      <c r="TWT1" s="17"/>
      <c r="TWU1" s="17"/>
      <c r="TWV1" s="17"/>
      <c r="TWW1" s="17"/>
      <c r="TWX1" s="17"/>
      <c r="TWY1" s="17"/>
      <c r="TWZ1" s="17"/>
      <c r="TXA1" s="17"/>
      <c r="TXB1" s="17"/>
      <c r="TXC1" s="17"/>
      <c r="TXD1" s="17"/>
      <c r="TXE1" s="17"/>
      <c r="TXF1" s="17"/>
      <c r="TXG1" s="17"/>
      <c r="TXH1" s="17"/>
      <c r="TXI1" s="17"/>
      <c r="TXJ1" s="17"/>
      <c r="TXK1" s="17"/>
      <c r="TXL1" s="17"/>
      <c r="TXM1" s="17"/>
      <c r="TXN1" s="17"/>
      <c r="TXO1" s="17"/>
      <c r="TXP1" s="17"/>
      <c r="TXQ1" s="17"/>
      <c r="TXR1" s="17"/>
      <c r="TXS1" s="17"/>
      <c r="TXT1" s="17"/>
      <c r="TXU1" s="17"/>
      <c r="TXV1" s="17"/>
      <c r="TXW1" s="17"/>
      <c r="TXX1" s="17"/>
      <c r="TXY1" s="17"/>
      <c r="TXZ1" s="17"/>
      <c r="TYA1" s="17"/>
      <c r="TYB1" s="17"/>
      <c r="TYC1" s="17"/>
      <c r="TYD1" s="17"/>
      <c r="TYE1" s="17"/>
      <c r="TYF1" s="17"/>
      <c r="TYG1" s="17"/>
      <c r="TYH1" s="17"/>
      <c r="TYI1" s="17"/>
      <c r="TYJ1" s="17"/>
      <c r="TYK1" s="17"/>
      <c r="TYL1" s="17"/>
      <c r="TYM1" s="17"/>
      <c r="TYN1" s="17"/>
      <c r="TYO1" s="17"/>
      <c r="TYP1" s="17"/>
      <c r="TYQ1" s="17"/>
      <c r="TYR1" s="17"/>
      <c r="TYS1" s="17"/>
      <c r="TYT1" s="17"/>
      <c r="TYU1" s="17"/>
      <c r="TYV1" s="17"/>
      <c r="TYW1" s="17"/>
      <c r="TYX1" s="17"/>
      <c r="TYY1" s="17"/>
      <c r="TYZ1" s="17"/>
      <c r="TZA1" s="17"/>
      <c r="TZB1" s="17"/>
      <c r="TZC1" s="17"/>
      <c r="TZD1" s="17"/>
      <c r="TZE1" s="17"/>
      <c r="TZF1" s="17"/>
      <c r="TZG1" s="17"/>
      <c r="TZH1" s="17"/>
      <c r="TZI1" s="17"/>
      <c r="TZJ1" s="17"/>
      <c r="TZK1" s="17"/>
      <c r="TZL1" s="17"/>
      <c r="TZM1" s="17"/>
      <c r="TZN1" s="17"/>
      <c r="TZO1" s="17"/>
      <c r="TZP1" s="17"/>
      <c r="TZQ1" s="17"/>
      <c r="TZR1" s="17"/>
      <c r="TZS1" s="17"/>
      <c r="TZT1" s="17"/>
      <c r="TZU1" s="17"/>
      <c r="TZV1" s="17"/>
      <c r="TZW1" s="17"/>
      <c r="TZX1" s="17"/>
      <c r="TZY1" s="17"/>
      <c r="TZZ1" s="17"/>
      <c r="UAA1" s="17"/>
      <c r="UAB1" s="17"/>
      <c r="UAC1" s="17"/>
      <c r="UAD1" s="17"/>
      <c r="UAE1" s="17"/>
      <c r="UAF1" s="17"/>
      <c r="UAG1" s="17"/>
      <c r="UAH1" s="17"/>
      <c r="UAI1" s="17"/>
      <c r="UAJ1" s="17"/>
      <c r="UAK1" s="17"/>
      <c r="UAL1" s="17"/>
      <c r="UAM1" s="17"/>
      <c r="UAN1" s="17"/>
      <c r="UAO1" s="17"/>
      <c r="UAP1" s="17"/>
      <c r="UAQ1" s="17"/>
      <c r="UAR1" s="17"/>
      <c r="UAS1" s="17"/>
      <c r="UAT1" s="17"/>
      <c r="UAU1" s="17"/>
      <c r="UAV1" s="17"/>
      <c r="UAW1" s="17"/>
      <c r="UAX1" s="17"/>
      <c r="UAY1" s="17"/>
      <c r="UAZ1" s="17"/>
      <c r="UBA1" s="17"/>
      <c r="UBB1" s="17"/>
      <c r="UBC1" s="17"/>
      <c r="UBD1" s="17"/>
      <c r="UBE1" s="17"/>
      <c r="UBF1" s="17"/>
      <c r="UBG1" s="17"/>
      <c r="UBH1" s="17"/>
      <c r="UBI1" s="17"/>
      <c r="UBJ1" s="17"/>
      <c r="UBK1" s="17"/>
      <c r="UBL1" s="17"/>
      <c r="UBM1" s="17"/>
      <c r="UBN1" s="17"/>
      <c r="UBO1" s="17"/>
      <c r="UBP1" s="17"/>
      <c r="UBQ1" s="17"/>
      <c r="UBR1" s="17"/>
      <c r="UBS1" s="17"/>
      <c r="UBT1" s="17"/>
      <c r="UBU1" s="17"/>
      <c r="UBV1" s="17"/>
      <c r="UBW1" s="17"/>
      <c r="UBX1" s="17"/>
      <c r="UBY1" s="17"/>
      <c r="UBZ1" s="17"/>
      <c r="UCA1" s="17"/>
      <c r="UCB1" s="17"/>
      <c r="UCC1" s="17"/>
      <c r="UCD1" s="17"/>
      <c r="UCE1" s="17"/>
      <c r="UCF1" s="17"/>
      <c r="UCG1" s="17"/>
      <c r="UCH1" s="17"/>
      <c r="UCI1" s="17"/>
      <c r="UCJ1" s="17"/>
      <c r="UCK1" s="17"/>
      <c r="UCL1" s="17"/>
      <c r="UCM1" s="17"/>
      <c r="UCN1" s="17"/>
      <c r="UCO1" s="17"/>
      <c r="UCP1" s="17"/>
      <c r="UCQ1" s="17"/>
      <c r="UCR1" s="17"/>
      <c r="UCS1" s="17"/>
      <c r="UCT1" s="17"/>
      <c r="UCU1" s="17"/>
      <c r="UCV1" s="17"/>
      <c r="UCW1" s="17"/>
      <c r="UCX1" s="17"/>
      <c r="UCY1" s="17"/>
      <c r="UCZ1" s="17"/>
      <c r="UDA1" s="17"/>
      <c r="UDB1" s="17"/>
      <c r="UDC1" s="17"/>
      <c r="UDD1" s="17"/>
      <c r="UDE1" s="17"/>
      <c r="UDF1" s="17"/>
      <c r="UDG1" s="17"/>
      <c r="UDH1" s="17"/>
      <c r="UDI1" s="17"/>
      <c r="UDJ1" s="17"/>
      <c r="UDK1" s="17"/>
      <c r="UDL1" s="17"/>
      <c r="UDM1" s="17"/>
      <c r="UDN1" s="17"/>
      <c r="UDO1" s="17"/>
      <c r="UDP1" s="17"/>
      <c r="UDQ1" s="17"/>
      <c r="UDR1" s="17"/>
      <c r="UDS1" s="17"/>
      <c r="UDT1" s="17"/>
      <c r="UDU1" s="17"/>
      <c r="UDV1" s="17"/>
      <c r="UDW1" s="17"/>
      <c r="UDX1" s="17"/>
      <c r="UDY1" s="17"/>
      <c r="UDZ1" s="17"/>
      <c r="UEA1" s="17"/>
      <c r="UEB1" s="17"/>
      <c r="UEC1" s="17"/>
      <c r="UED1" s="17"/>
      <c r="UEE1" s="17"/>
      <c r="UEF1" s="17"/>
      <c r="UEG1" s="17"/>
      <c r="UEH1" s="17"/>
      <c r="UEI1" s="17"/>
      <c r="UEJ1" s="17"/>
      <c r="UEK1" s="17"/>
      <c r="UEL1" s="17"/>
      <c r="UEM1" s="17"/>
      <c r="UEN1" s="17"/>
      <c r="UEO1" s="17"/>
      <c r="UEP1" s="17"/>
      <c r="UEQ1" s="17"/>
      <c r="UER1" s="17"/>
      <c r="UES1" s="17"/>
      <c r="UET1" s="17"/>
      <c r="UEU1" s="17"/>
      <c r="UEV1" s="17"/>
      <c r="UEW1" s="17"/>
      <c r="UEX1" s="17"/>
      <c r="UEY1" s="17"/>
      <c r="UEZ1" s="17"/>
      <c r="UFA1" s="17"/>
      <c r="UFB1" s="17"/>
      <c r="UFC1" s="17"/>
      <c r="UFD1" s="17"/>
      <c r="UFE1" s="17"/>
      <c r="UFF1" s="17"/>
      <c r="UFG1" s="17"/>
      <c r="UFH1" s="17"/>
      <c r="UFI1" s="17"/>
      <c r="UFJ1" s="17"/>
      <c r="UFK1" s="17"/>
      <c r="UFL1" s="17"/>
      <c r="UFM1" s="17"/>
      <c r="UFN1" s="17"/>
      <c r="UFO1" s="17"/>
      <c r="UFP1" s="17"/>
      <c r="UFQ1" s="17"/>
      <c r="UFR1" s="17"/>
      <c r="UFS1" s="17"/>
      <c r="UFT1" s="17"/>
      <c r="UFU1" s="17"/>
      <c r="UFV1" s="17"/>
      <c r="UFW1" s="17"/>
      <c r="UFX1" s="17"/>
      <c r="UFY1" s="17"/>
      <c r="UFZ1" s="17"/>
      <c r="UGA1" s="17"/>
      <c r="UGB1" s="17"/>
      <c r="UGC1" s="17"/>
      <c r="UGD1" s="17"/>
      <c r="UGE1" s="17"/>
      <c r="UGF1" s="17"/>
      <c r="UGG1" s="17"/>
      <c r="UGH1" s="17"/>
      <c r="UGI1" s="17"/>
      <c r="UGJ1" s="17"/>
      <c r="UGK1" s="17"/>
      <c r="UGL1" s="17"/>
      <c r="UGM1" s="17"/>
      <c r="UGN1" s="17"/>
      <c r="UGO1" s="17"/>
      <c r="UGP1" s="17"/>
      <c r="UGQ1" s="17"/>
      <c r="UGR1" s="17"/>
      <c r="UGS1" s="17"/>
      <c r="UGT1" s="17"/>
      <c r="UGU1" s="17"/>
      <c r="UGV1" s="17"/>
      <c r="UGW1" s="17"/>
      <c r="UGX1" s="17"/>
      <c r="UGY1" s="17"/>
      <c r="UGZ1" s="17"/>
      <c r="UHA1" s="17"/>
      <c r="UHB1" s="17"/>
      <c r="UHC1" s="17"/>
      <c r="UHD1" s="17"/>
      <c r="UHE1" s="17"/>
      <c r="UHF1" s="17"/>
      <c r="UHG1" s="17"/>
      <c r="UHH1" s="17"/>
      <c r="UHI1" s="17"/>
      <c r="UHJ1" s="17"/>
      <c r="UHK1" s="17"/>
      <c r="UHL1" s="17"/>
      <c r="UHM1" s="17"/>
      <c r="UHN1" s="17"/>
      <c r="UHO1" s="17"/>
      <c r="UHP1" s="17"/>
      <c r="UHQ1" s="17"/>
      <c r="UHR1" s="17"/>
      <c r="UHS1" s="17"/>
      <c r="UHT1" s="17"/>
      <c r="UHU1" s="17"/>
      <c r="UHV1" s="17"/>
      <c r="UHW1" s="17"/>
      <c r="UHX1" s="17"/>
      <c r="UHY1" s="17"/>
      <c r="UHZ1" s="17"/>
      <c r="UIA1" s="17"/>
      <c r="UIB1" s="17"/>
      <c r="UIC1" s="17"/>
      <c r="UID1" s="17"/>
      <c r="UIE1" s="17"/>
      <c r="UIF1" s="17"/>
      <c r="UIG1" s="17"/>
      <c r="UIH1" s="17"/>
      <c r="UII1" s="17"/>
      <c r="UIJ1" s="17"/>
      <c r="UIK1" s="17"/>
      <c r="UIL1" s="17"/>
      <c r="UIM1" s="17"/>
      <c r="UIN1" s="17"/>
      <c r="UIO1" s="17"/>
      <c r="UIP1" s="17"/>
      <c r="UIQ1" s="17"/>
      <c r="UIR1" s="17"/>
      <c r="UIS1" s="17"/>
      <c r="UIT1" s="17"/>
      <c r="UIU1" s="17"/>
      <c r="UIV1" s="17"/>
      <c r="UIW1" s="17"/>
      <c r="UIX1" s="17"/>
      <c r="UIY1" s="17"/>
      <c r="UIZ1" s="17"/>
      <c r="UJA1" s="17"/>
      <c r="UJB1" s="17"/>
      <c r="UJC1" s="17"/>
      <c r="UJD1" s="17"/>
      <c r="UJE1" s="17"/>
      <c r="UJF1" s="17"/>
      <c r="UJG1" s="17"/>
      <c r="UJH1" s="17"/>
      <c r="UJI1" s="17"/>
      <c r="UJJ1" s="17"/>
      <c r="UJK1" s="17"/>
      <c r="UJL1" s="17"/>
      <c r="UJM1" s="17"/>
      <c r="UJN1" s="17"/>
      <c r="UJO1" s="17"/>
      <c r="UJP1" s="17"/>
      <c r="UJQ1" s="17"/>
      <c r="UJR1" s="17"/>
      <c r="UJS1" s="17"/>
      <c r="UJT1" s="17"/>
      <c r="UJU1" s="17"/>
      <c r="UJV1" s="17"/>
      <c r="UJW1" s="17"/>
      <c r="UJX1" s="17"/>
      <c r="UJY1" s="17"/>
      <c r="UJZ1" s="17"/>
      <c r="UKA1" s="17"/>
      <c r="UKB1" s="17"/>
      <c r="UKC1" s="17"/>
      <c r="UKD1" s="17"/>
      <c r="UKE1" s="17"/>
      <c r="UKF1" s="17"/>
      <c r="UKG1" s="17"/>
      <c r="UKH1" s="17"/>
      <c r="UKI1" s="17"/>
      <c r="UKJ1" s="17"/>
      <c r="UKK1" s="17"/>
      <c r="UKL1" s="17"/>
      <c r="UKM1" s="17"/>
      <c r="UKN1" s="17"/>
      <c r="UKO1" s="17"/>
      <c r="UKP1" s="17"/>
      <c r="UKQ1" s="17"/>
      <c r="UKR1" s="17"/>
      <c r="UKS1" s="17"/>
      <c r="UKT1" s="17"/>
      <c r="UKU1" s="17"/>
      <c r="UKV1" s="17"/>
      <c r="UKW1" s="17"/>
      <c r="UKX1" s="17"/>
      <c r="UKY1" s="17"/>
      <c r="UKZ1" s="17"/>
      <c r="ULA1" s="17"/>
      <c r="ULB1" s="17"/>
      <c r="ULC1" s="17"/>
      <c r="ULD1" s="17"/>
      <c r="ULE1" s="17"/>
      <c r="ULF1" s="17"/>
      <c r="ULG1" s="17"/>
      <c r="ULH1" s="17"/>
      <c r="ULI1" s="17"/>
      <c r="ULJ1" s="17"/>
      <c r="ULK1" s="17"/>
      <c r="ULL1" s="17"/>
      <c r="ULM1" s="17"/>
      <c r="ULN1" s="17"/>
      <c r="ULO1" s="17"/>
      <c r="ULP1" s="17"/>
      <c r="ULQ1" s="17"/>
      <c r="ULR1" s="17"/>
      <c r="ULS1" s="17"/>
      <c r="ULT1" s="17"/>
      <c r="ULU1" s="17"/>
      <c r="ULV1" s="17"/>
      <c r="ULW1" s="17"/>
      <c r="ULX1" s="17"/>
      <c r="ULY1" s="17"/>
      <c r="ULZ1" s="17"/>
      <c r="UMA1" s="17"/>
      <c r="UMB1" s="17"/>
      <c r="UMC1" s="17"/>
      <c r="UMD1" s="17"/>
      <c r="UME1" s="17"/>
      <c r="UMF1" s="17"/>
      <c r="UMG1" s="17"/>
      <c r="UMH1" s="17"/>
      <c r="UMI1" s="17"/>
      <c r="UMJ1" s="17"/>
      <c r="UMK1" s="17"/>
      <c r="UML1" s="17"/>
      <c r="UMM1" s="17"/>
      <c r="UMN1" s="17"/>
      <c r="UMO1" s="17"/>
      <c r="UMP1" s="17"/>
      <c r="UMQ1" s="17"/>
      <c r="UMR1" s="17"/>
      <c r="UMS1" s="17"/>
      <c r="UMT1" s="17"/>
      <c r="UMU1" s="17"/>
      <c r="UMV1" s="17"/>
      <c r="UMW1" s="17"/>
      <c r="UMX1" s="17"/>
      <c r="UMY1" s="17"/>
      <c r="UMZ1" s="17"/>
      <c r="UNA1" s="17"/>
      <c r="UNB1" s="17"/>
      <c r="UNC1" s="17"/>
      <c r="UND1" s="17"/>
      <c r="UNE1" s="17"/>
      <c r="UNF1" s="17"/>
      <c r="UNG1" s="17"/>
      <c r="UNH1" s="17"/>
      <c r="UNI1" s="17"/>
      <c r="UNJ1" s="17"/>
      <c r="UNK1" s="17"/>
      <c r="UNL1" s="17"/>
      <c r="UNM1" s="17"/>
      <c r="UNN1" s="17"/>
      <c r="UNO1" s="17"/>
      <c r="UNP1" s="17"/>
      <c r="UNQ1" s="17"/>
      <c r="UNR1" s="17"/>
      <c r="UNS1" s="17"/>
      <c r="UNT1" s="17"/>
      <c r="UNU1" s="17"/>
      <c r="UNV1" s="17"/>
      <c r="UNW1" s="17"/>
      <c r="UNX1" s="17"/>
      <c r="UNY1" s="17"/>
      <c r="UNZ1" s="17"/>
      <c r="UOA1" s="17"/>
      <c r="UOB1" s="17"/>
      <c r="UOC1" s="17"/>
      <c r="UOD1" s="17"/>
      <c r="UOE1" s="17"/>
      <c r="UOF1" s="17"/>
      <c r="UOG1" s="17"/>
      <c r="UOH1" s="17"/>
      <c r="UOI1" s="17"/>
      <c r="UOJ1" s="17"/>
      <c r="UOK1" s="17"/>
      <c r="UOL1" s="17"/>
      <c r="UOM1" s="17"/>
      <c r="UON1" s="17"/>
      <c r="UOO1" s="17"/>
      <c r="UOP1" s="17"/>
      <c r="UOQ1" s="17"/>
      <c r="UOR1" s="17"/>
      <c r="UOS1" s="17"/>
      <c r="UOT1" s="17"/>
      <c r="UOU1" s="17"/>
      <c r="UOV1" s="17"/>
      <c r="UOW1" s="17"/>
      <c r="UOX1" s="17"/>
      <c r="UOY1" s="17"/>
      <c r="UOZ1" s="17"/>
      <c r="UPA1" s="17"/>
      <c r="UPB1" s="17"/>
      <c r="UPC1" s="17"/>
      <c r="UPD1" s="17"/>
      <c r="UPE1" s="17"/>
      <c r="UPF1" s="17"/>
      <c r="UPG1" s="17"/>
      <c r="UPH1" s="17"/>
      <c r="UPI1" s="17"/>
      <c r="UPJ1" s="17"/>
      <c r="UPK1" s="17"/>
      <c r="UPL1" s="17"/>
      <c r="UPM1" s="17"/>
      <c r="UPN1" s="17"/>
      <c r="UPO1" s="17"/>
      <c r="UPP1" s="17"/>
      <c r="UPQ1" s="17"/>
      <c r="UPR1" s="17"/>
      <c r="UPS1" s="17"/>
      <c r="UPT1" s="17"/>
      <c r="UPU1" s="17"/>
      <c r="UPV1" s="17"/>
      <c r="UPW1" s="17"/>
      <c r="UPX1" s="17"/>
      <c r="UPY1" s="17"/>
      <c r="UPZ1" s="17"/>
      <c r="UQA1" s="17"/>
      <c r="UQB1" s="17"/>
      <c r="UQC1" s="17"/>
      <c r="UQD1" s="17"/>
      <c r="UQE1" s="17"/>
      <c r="UQF1" s="17"/>
      <c r="UQG1" s="17"/>
      <c r="UQH1" s="17"/>
      <c r="UQI1" s="17"/>
      <c r="UQJ1" s="17"/>
      <c r="UQK1" s="17"/>
      <c r="UQL1" s="17"/>
      <c r="UQM1" s="17"/>
      <c r="UQN1" s="17"/>
      <c r="UQO1" s="17"/>
      <c r="UQP1" s="17"/>
      <c r="UQQ1" s="17"/>
      <c r="UQR1" s="17"/>
      <c r="UQS1" s="17"/>
      <c r="UQT1" s="17"/>
      <c r="UQU1" s="17"/>
      <c r="UQV1" s="17"/>
      <c r="UQW1" s="17"/>
      <c r="UQX1" s="17"/>
      <c r="UQY1" s="17"/>
      <c r="UQZ1" s="17"/>
      <c r="URA1" s="17"/>
      <c r="URB1" s="17"/>
      <c r="URC1" s="17"/>
      <c r="URD1" s="17"/>
      <c r="URE1" s="17"/>
      <c r="URF1" s="17"/>
      <c r="URG1" s="17"/>
      <c r="URH1" s="17"/>
      <c r="URI1" s="17"/>
      <c r="URJ1" s="17"/>
      <c r="URK1" s="17"/>
      <c r="URL1" s="17"/>
      <c r="URM1" s="17"/>
      <c r="URN1" s="17"/>
      <c r="URO1" s="17"/>
      <c r="URP1" s="17"/>
      <c r="URQ1" s="17"/>
      <c r="URR1" s="17"/>
      <c r="URS1" s="17"/>
      <c r="URT1" s="17"/>
      <c r="URU1" s="17"/>
      <c r="URV1" s="17"/>
      <c r="URW1" s="17"/>
      <c r="URX1" s="17"/>
      <c r="URY1" s="17"/>
      <c r="URZ1" s="17"/>
      <c r="USA1" s="17"/>
      <c r="USB1" s="17"/>
      <c r="USC1" s="17"/>
      <c r="USD1" s="17"/>
      <c r="USE1" s="17"/>
      <c r="USF1" s="17"/>
      <c r="USG1" s="17"/>
      <c r="USH1" s="17"/>
      <c r="USI1" s="17"/>
      <c r="USJ1" s="17"/>
      <c r="USK1" s="17"/>
      <c r="USL1" s="17"/>
      <c r="USM1" s="17"/>
      <c r="USN1" s="17"/>
      <c r="USO1" s="17"/>
      <c r="USP1" s="17"/>
      <c r="USQ1" s="17"/>
      <c r="USR1" s="17"/>
      <c r="USS1" s="17"/>
      <c r="UST1" s="17"/>
      <c r="USU1" s="17"/>
      <c r="USV1" s="17"/>
      <c r="USW1" s="17"/>
      <c r="USX1" s="17"/>
      <c r="USY1" s="17"/>
      <c r="USZ1" s="17"/>
      <c r="UTA1" s="17"/>
      <c r="UTB1" s="17"/>
      <c r="UTC1" s="17"/>
      <c r="UTD1" s="17"/>
      <c r="UTE1" s="17"/>
      <c r="UTF1" s="17"/>
      <c r="UTG1" s="17"/>
      <c r="UTH1" s="17"/>
      <c r="UTI1" s="17"/>
      <c r="UTJ1" s="17"/>
      <c r="UTK1" s="17"/>
      <c r="UTL1" s="17"/>
      <c r="UTM1" s="17"/>
      <c r="UTN1" s="17"/>
      <c r="UTO1" s="17"/>
      <c r="UTP1" s="17"/>
      <c r="UTQ1" s="17"/>
      <c r="UTR1" s="17"/>
      <c r="UTS1" s="17"/>
      <c r="UTT1" s="17"/>
      <c r="UTU1" s="17"/>
      <c r="UTV1" s="17"/>
      <c r="UTW1" s="17"/>
      <c r="UTX1" s="17"/>
      <c r="UTY1" s="17"/>
      <c r="UTZ1" s="17"/>
      <c r="UUA1" s="17"/>
      <c r="UUB1" s="17"/>
      <c r="UUC1" s="17"/>
      <c r="UUD1" s="17"/>
      <c r="UUE1" s="17"/>
      <c r="UUF1" s="17"/>
      <c r="UUG1" s="17"/>
      <c r="UUH1" s="17"/>
      <c r="UUI1" s="17"/>
      <c r="UUJ1" s="17"/>
      <c r="UUK1" s="17"/>
      <c r="UUL1" s="17"/>
      <c r="UUM1" s="17"/>
      <c r="UUN1" s="17"/>
      <c r="UUO1" s="17"/>
      <c r="UUP1" s="17"/>
      <c r="UUQ1" s="17"/>
      <c r="UUR1" s="17"/>
      <c r="UUS1" s="17"/>
      <c r="UUT1" s="17"/>
      <c r="UUU1" s="17"/>
      <c r="UUV1" s="17"/>
      <c r="UUW1" s="17"/>
      <c r="UUX1" s="17"/>
      <c r="UUY1" s="17"/>
      <c r="UUZ1" s="17"/>
      <c r="UVA1" s="17"/>
      <c r="UVB1" s="17"/>
      <c r="UVC1" s="17"/>
      <c r="UVD1" s="17"/>
      <c r="UVE1" s="17"/>
      <c r="UVF1" s="17"/>
      <c r="UVG1" s="17"/>
      <c r="UVH1" s="17"/>
      <c r="UVI1" s="17"/>
      <c r="UVJ1" s="17"/>
      <c r="UVK1" s="17"/>
      <c r="UVL1" s="17"/>
      <c r="UVM1" s="17"/>
      <c r="UVN1" s="17"/>
      <c r="UVO1" s="17"/>
      <c r="UVP1" s="17"/>
      <c r="UVQ1" s="17"/>
      <c r="UVR1" s="17"/>
      <c r="UVS1" s="17"/>
      <c r="UVT1" s="17"/>
      <c r="UVU1" s="17"/>
      <c r="UVV1" s="17"/>
      <c r="UVW1" s="17"/>
      <c r="UVX1" s="17"/>
      <c r="UVY1" s="17"/>
      <c r="UVZ1" s="17"/>
      <c r="UWA1" s="17"/>
      <c r="UWB1" s="17"/>
      <c r="UWC1" s="17"/>
      <c r="UWD1" s="17"/>
      <c r="UWE1" s="17"/>
      <c r="UWF1" s="17"/>
      <c r="UWG1" s="17"/>
      <c r="UWH1" s="17"/>
      <c r="UWI1" s="17"/>
      <c r="UWJ1" s="17"/>
      <c r="UWK1" s="17"/>
      <c r="UWL1" s="17"/>
      <c r="UWM1" s="17"/>
      <c r="UWN1" s="17"/>
      <c r="UWO1" s="17"/>
      <c r="UWP1" s="17"/>
      <c r="UWQ1" s="17"/>
      <c r="UWR1" s="17"/>
      <c r="UWS1" s="17"/>
      <c r="UWT1" s="17"/>
      <c r="UWU1" s="17"/>
      <c r="UWV1" s="17"/>
      <c r="UWW1" s="17"/>
      <c r="UWX1" s="17"/>
      <c r="UWY1" s="17"/>
      <c r="UWZ1" s="17"/>
      <c r="UXA1" s="17"/>
      <c r="UXB1" s="17"/>
      <c r="UXC1" s="17"/>
      <c r="UXD1" s="17"/>
      <c r="UXE1" s="17"/>
      <c r="UXF1" s="17"/>
      <c r="UXG1" s="17"/>
      <c r="UXH1" s="17"/>
      <c r="UXI1" s="17"/>
      <c r="UXJ1" s="17"/>
      <c r="UXK1" s="17"/>
      <c r="UXL1" s="17"/>
      <c r="UXM1" s="17"/>
      <c r="UXN1" s="17"/>
      <c r="UXO1" s="17"/>
      <c r="UXP1" s="17"/>
      <c r="UXQ1" s="17"/>
      <c r="UXR1" s="17"/>
      <c r="UXS1" s="17"/>
      <c r="UXT1" s="17"/>
      <c r="UXU1" s="17"/>
      <c r="UXV1" s="17"/>
      <c r="UXW1" s="17"/>
      <c r="UXX1" s="17"/>
      <c r="UXY1" s="17"/>
      <c r="UXZ1" s="17"/>
      <c r="UYA1" s="17"/>
      <c r="UYB1" s="17"/>
      <c r="UYC1" s="17"/>
      <c r="UYD1" s="17"/>
      <c r="UYE1" s="17"/>
      <c r="UYF1" s="17"/>
      <c r="UYG1" s="17"/>
      <c r="UYH1" s="17"/>
      <c r="UYI1" s="17"/>
      <c r="UYJ1" s="17"/>
      <c r="UYK1" s="17"/>
      <c r="UYL1" s="17"/>
      <c r="UYM1" s="17"/>
      <c r="UYN1" s="17"/>
      <c r="UYO1" s="17"/>
      <c r="UYP1" s="17"/>
      <c r="UYQ1" s="17"/>
      <c r="UYR1" s="17"/>
      <c r="UYS1" s="17"/>
      <c r="UYT1" s="17"/>
      <c r="UYU1" s="17"/>
      <c r="UYV1" s="17"/>
      <c r="UYW1" s="17"/>
      <c r="UYX1" s="17"/>
      <c r="UYY1" s="17"/>
      <c r="UYZ1" s="17"/>
      <c r="UZA1" s="17"/>
      <c r="UZB1" s="17"/>
      <c r="UZC1" s="17"/>
      <c r="UZD1" s="17"/>
      <c r="UZE1" s="17"/>
      <c r="UZF1" s="17"/>
      <c r="UZG1" s="17"/>
      <c r="UZH1" s="17"/>
      <c r="UZI1" s="17"/>
      <c r="UZJ1" s="17"/>
      <c r="UZK1" s="17"/>
      <c r="UZL1" s="17"/>
      <c r="UZM1" s="17"/>
      <c r="UZN1" s="17"/>
      <c r="UZO1" s="17"/>
      <c r="UZP1" s="17"/>
      <c r="UZQ1" s="17"/>
      <c r="UZR1" s="17"/>
      <c r="UZS1" s="17"/>
      <c r="UZT1" s="17"/>
      <c r="UZU1" s="17"/>
      <c r="UZV1" s="17"/>
      <c r="UZW1" s="17"/>
      <c r="UZX1" s="17"/>
      <c r="UZY1" s="17"/>
      <c r="UZZ1" s="17"/>
      <c r="VAA1" s="17"/>
      <c r="VAB1" s="17"/>
      <c r="VAC1" s="17"/>
      <c r="VAD1" s="17"/>
      <c r="VAE1" s="17"/>
      <c r="VAF1" s="17"/>
      <c r="VAG1" s="17"/>
      <c r="VAH1" s="17"/>
      <c r="VAI1" s="17"/>
      <c r="VAJ1" s="17"/>
      <c r="VAK1" s="17"/>
      <c r="VAL1" s="17"/>
      <c r="VAM1" s="17"/>
      <c r="VAN1" s="17"/>
      <c r="VAO1" s="17"/>
      <c r="VAP1" s="17"/>
      <c r="VAQ1" s="17"/>
      <c r="VAR1" s="17"/>
      <c r="VAS1" s="17"/>
      <c r="VAT1" s="17"/>
      <c r="VAU1" s="17"/>
      <c r="VAV1" s="17"/>
      <c r="VAW1" s="17"/>
      <c r="VAX1" s="17"/>
      <c r="VAY1" s="17"/>
      <c r="VAZ1" s="17"/>
      <c r="VBA1" s="17"/>
      <c r="VBB1" s="17"/>
      <c r="VBC1" s="17"/>
      <c r="VBD1" s="17"/>
      <c r="VBE1" s="17"/>
      <c r="VBF1" s="17"/>
      <c r="VBG1" s="17"/>
      <c r="VBH1" s="17"/>
      <c r="VBI1" s="17"/>
      <c r="VBJ1" s="17"/>
      <c r="VBK1" s="17"/>
      <c r="VBL1" s="17"/>
      <c r="VBM1" s="17"/>
      <c r="VBN1" s="17"/>
      <c r="VBO1" s="17"/>
      <c r="VBP1" s="17"/>
      <c r="VBQ1" s="17"/>
      <c r="VBR1" s="17"/>
      <c r="VBS1" s="17"/>
      <c r="VBT1" s="17"/>
      <c r="VBU1" s="17"/>
      <c r="VBV1" s="17"/>
      <c r="VBW1" s="17"/>
      <c r="VBX1" s="17"/>
      <c r="VBY1" s="17"/>
      <c r="VBZ1" s="17"/>
      <c r="VCA1" s="17"/>
      <c r="VCB1" s="17"/>
      <c r="VCC1" s="17"/>
      <c r="VCD1" s="17"/>
      <c r="VCE1" s="17"/>
      <c r="VCF1" s="17"/>
      <c r="VCG1" s="17"/>
      <c r="VCH1" s="17"/>
      <c r="VCI1" s="17"/>
      <c r="VCJ1" s="17"/>
      <c r="VCK1" s="17"/>
      <c r="VCL1" s="17"/>
      <c r="VCM1" s="17"/>
      <c r="VCN1" s="17"/>
      <c r="VCO1" s="17"/>
      <c r="VCP1" s="17"/>
      <c r="VCQ1" s="17"/>
      <c r="VCR1" s="17"/>
      <c r="VCS1" s="17"/>
      <c r="VCT1" s="17"/>
      <c r="VCU1" s="17"/>
      <c r="VCV1" s="17"/>
      <c r="VCW1" s="17"/>
      <c r="VCX1" s="17"/>
      <c r="VCY1" s="17"/>
      <c r="VCZ1" s="17"/>
      <c r="VDA1" s="17"/>
      <c r="VDB1" s="17"/>
      <c r="VDC1" s="17"/>
      <c r="VDD1" s="17"/>
      <c r="VDE1" s="17"/>
      <c r="VDF1" s="17"/>
      <c r="VDG1" s="17"/>
      <c r="VDH1" s="17"/>
      <c r="VDI1" s="17"/>
      <c r="VDJ1" s="17"/>
      <c r="VDK1" s="17"/>
      <c r="VDL1" s="17"/>
      <c r="VDM1" s="17"/>
      <c r="VDN1" s="17"/>
      <c r="VDO1" s="17"/>
      <c r="VDP1" s="17"/>
      <c r="VDQ1" s="17"/>
      <c r="VDR1" s="17"/>
      <c r="VDS1" s="17"/>
      <c r="VDT1" s="17"/>
      <c r="VDU1" s="17"/>
      <c r="VDV1" s="17"/>
      <c r="VDW1" s="17"/>
      <c r="VDX1" s="17"/>
      <c r="VDY1" s="17"/>
      <c r="VDZ1" s="17"/>
      <c r="VEA1" s="17"/>
      <c r="VEB1" s="17"/>
      <c r="VEC1" s="17"/>
      <c r="VED1" s="17"/>
      <c r="VEE1" s="17"/>
      <c r="VEF1" s="17"/>
      <c r="VEG1" s="17"/>
      <c r="VEH1" s="17"/>
      <c r="VEI1" s="17"/>
      <c r="VEJ1" s="17"/>
      <c r="VEK1" s="17"/>
      <c r="VEL1" s="17"/>
      <c r="VEM1" s="17"/>
      <c r="VEN1" s="17"/>
      <c r="VEO1" s="17"/>
      <c r="VEP1" s="17"/>
      <c r="VEQ1" s="17"/>
      <c r="VER1" s="17"/>
      <c r="VES1" s="17"/>
      <c r="VET1" s="17"/>
      <c r="VEU1" s="17"/>
      <c r="VEV1" s="17"/>
      <c r="VEW1" s="17"/>
      <c r="VEX1" s="17"/>
      <c r="VEY1" s="17"/>
      <c r="VEZ1" s="17"/>
      <c r="VFA1" s="17"/>
      <c r="VFB1" s="17"/>
      <c r="VFC1" s="17"/>
      <c r="VFD1" s="17"/>
      <c r="VFE1" s="17"/>
      <c r="VFF1" s="17"/>
      <c r="VFG1" s="17"/>
      <c r="VFH1" s="17"/>
      <c r="VFI1" s="17"/>
      <c r="VFJ1" s="17"/>
      <c r="VFK1" s="17"/>
      <c r="VFL1" s="17"/>
      <c r="VFM1" s="17"/>
      <c r="VFN1" s="17"/>
      <c r="VFO1" s="17"/>
      <c r="VFP1" s="17"/>
      <c r="VFQ1" s="17"/>
      <c r="VFR1" s="17"/>
      <c r="VFS1" s="17"/>
      <c r="VFT1" s="17"/>
      <c r="VFU1" s="17"/>
      <c r="VFV1" s="17"/>
      <c r="VFW1" s="17"/>
      <c r="VFX1" s="17"/>
      <c r="VFY1" s="17"/>
      <c r="VFZ1" s="17"/>
      <c r="VGA1" s="17"/>
      <c r="VGB1" s="17"/>
      <c r="VGC1" s="17"/>
      <c r="VGD1" s="17"/>
      <c r="VGE1" s="17"/>
      <c r="VGF1" s="17"/>
      <c r="VGG1" s="17"/>
      <c r="VGH1" s="17"/>
      <c r="VGI1" s="17"/>
      <c r="VGJ1" s="17"/>
      <c r="VGK1" s="17"/>
      <c r="VGL1" s="17"/>
      <c r="VGM1" s="17"/>
      <c r="VGN1" s="17"/>
      <c r="VGO1" s="17"/>
      <c r="VGP1" s="17"/>
      <c r="VGQ1" s="17"/>
      <c r="VGR1" s="17"/>
      <c r="VGS1" s="17"/>
      <c r="VGT1" s="17"/>
      <c r="VGU1" s="17"/>
      <c r="VGV1" s="17"/>
      <c r="VGW1" s="17"/>
      <c r="VGX1" s="17"/>
      <c r="VGY1" s="17"/>
      <c r="VGZ1" s="17"/>
      <c r="VHA1" s="17"/>
      <c r="VHB1" s="17"/>
      <c r="VHC1" s="17"/>
      <c r="VHD1" s="17"/>
      <c r="VHE1" s="17"/>
      <c r="VHF1" s="17"/>
      <c r="VHG1" s="17"/>
      <c r="VHH1" s="17"/>
      <c r="VHI1" s="17"/>
      <c r="VHJ1" s="17"/>
      <c r="VHK1" s="17"/>
      <c r="VHL1" s="17"/>
      <c r="VHM1" s="17"/>
      <c r="VHN1" s="17"/>
      <c r="VHO1" s="17"/>
      <c r="VHP1" s="17"/>
      <c r="VHQ1" s="17"/>
      <c r="VHR1" s="17"/>
      <c r="VHS1" s="17"/>
      <c r="VHT1" s="17"/>
      <c r="VHU1" s="17"/>
      <c r="VHV1" s="17"/>
      <c r="VHW1" s="17"/>
      <c r="VHX1" s="17"/>
      <c r="VHY1" s="17"/>
      <c r="VHZ1" s="17"/>
      <c r="VIA1" s="17"/>
      <c r="VIB1" s="17"/>
      <c r="VIC1" s="17"/>
      <c r="VID1" s="17"/>
      <c r="VIE1" s="17"/>
      <c r="VIF1" s="17"/>
      <c r="VIG1" s="17"/>
      <c r="VIH1" s="17"/>
      <c r="VII1" s="17"/>
      <c r="VIJ1" s="17"/>
      <c r="VIK1" s="17"/>
      <c r="VIL1" s="17"/>
      <c r="VIM1" s="17"/>
      <c r="VIN1" s="17"/>
      <c r="VIO1" s="17"/>
      <c r="VIP1" s="17"/>
      <c r="VIQ1" s="17"/>
      <c r="VIR1" s="17"/>
      <c r="VIS1" s="17"/>
      <c r="VIT1" s="17"/>
      <c r="VIU1" s="17"/>
      <c r="VIV1" s="17"/>
      <c r="VIW1" s="17"/>
      <c r="VIX1" s="17"/>
      <c r="VIY1" s="17"/>
      <c r="VIZ1" s="17"/>
      <c r="VJA1" s="17"/>
      <c r="VJB1" s="17"/>
      <c r="VJC1" s="17"/>
      <c r="VJD1" s="17"/>
      <c r="VJE1" s="17"/>
      <c r="VJF1" s="17"/>
      <c r="VJG1" s="17"/>
      <c r="VJH1" s="17"/>
      <c r="VJI1" s="17"/>
      <c r="VJJ1" s="17"/>
      <c r="VJK1" s="17"/>
      <c r="VJL1" s="17"/>
      <c r="VJM1" s="17"/>
      <c r="VJN1" s="17"/>
      <c r="VJO1" s="17"/>
      <c r="VJP1" s="17"/>
      <c r="VJQ1" s="17"/>
      <c r="VJR1" s="17"/>
      <c r="VJS1" s="17"/>
      <c r="VJT1" s="17"/>
      <c r="VJU1" s="17"/>
      <c r="VJV1" s="17"/>
      <c r="VJW1" s="17"/>
      <c r="VJX1" s="17"/>
      <c r="VJY1" s="17"/>
      <c r="VJZ1" s="17"/>
      <c r="VKA1" s="17"/>
      <c r="VKB1" s="17"/>
      <c r="VKC1" s="17"/>
      <c r="VKD1" s="17"/>
      <c r="VKE1" s="17"/>
      <c r="VKF1" s="17"/>
      <c r="VKG1" s="17"/>
      <c r="VKH1" s="17"/>
      <c r="VKI1" s="17"/>
      <c r="VKJ1" s="17"/>
      <c r="VKK1" s="17"/>
      <c r="VKL1" s="17"/>
      <c r="VKM1" s="17"/>
      <c r="VKN1" s="17"/>
      <c r="VKO1" s="17"/>
      <c r="VKP1" s="17"/>
      <c r="VKQ1" s="17"/>
      <c r="VKR1" s="17"/>
      <c r="VKS1" s="17"/>
      <c r="VKT1" s="17"/>
      <c r="VKU1" s="17"/>
      <c r="VKV1" s="17"/>
      <c r="VKW1" s="17"/>
      <c r="VKX1" s="17"/>
      <c r="VKY1" s="17"/>
      <c r="VKZ1" s="17"/>
      <c r="VLA1" s="17"/>
      <c r="VLB1" s="17"/>
      <c r="VLC1" s="17"/>
      <c r="VLD1" s="17"/>
      <c r="VLE1" s="17"/>
      <c r="VLF1" s="17"/>
      <c r="VLG1" s="17"/>
      <c r="VLH1" s="17"/>
      <c r="VLI1" s="17"/>
      <c r="VLJ1" s="17"/>
      <c r="VLK1" s="17"/>
      <c r="VLL1" s="17"/>
      <c r="VLM1" s="17"/>
      <c r="VLN1" s="17"/>
      <c r="VLO1" s="17"/>
      <c r="VLP1" s="17"/>
      <c r="VLQ1" s="17"/>
      <c r="VLR1" s="17"/>
      <c r="VLS1" s="17"/>
      <c r="VLT1" s="17"/>
      <c r="VLU1" s="17"/>
      <c r="VLV1" s="17"/>
      <c r="VLW1" s="17"/>
      <c r="VLX1" s="17"/>
      <c r="VLY1" s="17"/>
      <c r="VLZ1" s="17"/>
      <c r="VMA1" s="17"/>
      <c r="VMB1" s="17"/>
      <c r="VMC1" s="17"/>
      <c r="VMD1" s="17"/>
      <c r="VME1" s="17"/>
      <c r="VMF1" s="17"/>
      <c r="VMG1" s="17"/>
      <c r="VMH1" s="17"/>
      <c r="VMI1" s="17"/>
      <c r="VMJ1" s="17"/>
      <c r="VMK1" s="17"/>
      <c r="VML1" s="17"/>
      <c r="VMM1" s="17"/>
      <c r="VMN1" s="17"/>
      <c r="VMO1" s="17"/>
      <c r="VMP1" s="17"/>
      <c r="VMQ1" s="17"/>
      <c r="VMR1" s="17"/>
      <c r="VMS1" s="17"/>
      <c r="VMT1" s="17"/>
      <c r="VMU1" s="17"/>
      <c r="VMV1" s="17"/>
      <c r="VMW1" s="17"/>
      <c r="VMX1" s="17"/>
      <c r="VMY1" s="17"/>
      <c r="VMZ1" s="17"/>
      <c r="VNA1" s="17"/>
      <c r="VNB1" s="17"/>
      <c r="VNC1" s="17"/>
      <c r="VND1" s="17"/>
      <c r="VNE1" s="17"/>
      <c r="VNF1" s="17"/>
      <c r="VNG1" s="17"/>
      <c r="VNH1" s="17"/>
      <c r="VNI1" s="17"/>
      <c r="VNJ1" s="17"/>
      <c r="VNK1" s="17"/>
      <c r="VNL1" s="17"/>
      <c r="VNM1" s="17"/>
      <c r="VNN1" s="17"/>
      <c r="VNO1" s="17"/>
      <c r="VNP1" s="17"/>
      <c r="VNQ1" s="17"/>
      <c r="VNR1" s="17"/>
      <c r="VNS1" s="17"/>
      <c r="VNT1" s="17"/>
      <c r="VNU1" s="17"/>
      <c r="VNV1" s="17"/>
      <c r="VNW1" s="17"/>
      <c r="VNX1" s="17"/>
      <c r="VNY1" s="17"/>
      <c r="VNZ1" s="17"/>
      <c r="VOA1" s="17"/>
      <c r="VOB1" s="17"/>
      <c r="VOC1" s="17"/>
      <c r="VOD1" s="17"/>
      <c r="VOE1" s="17"/>
      <c r="VOF1" s="17"/>
      <c r="VOG1" s="17"/>
      <c r="VOH1" s="17"/>
      <c r="VOI1" s="17"/>
      <c r="VOJ1" s="17"/>
      <c r="VOK1" s="17"/>
      <c r="VOL1" s="17"/>
      <c r="VOM1" s="17"/>
      <c r="VON1" s="17"/>
      <c r="VOO1" s="17"/>
      <c r="VOP1" s="17"/>
      <c r="VOQ1" s="17"/>
      <c r="VOR1" s="17"/>
      <c r="VOS1" s="17"/>
      <c r="VOT1" s="17"/>
      <c r="VOU1" s="17"/>
      <c r="VOV1" s="17"/>
      <c r="VOW1" s="17"/>
      <c r="VOX1" s="17"/>
      <c r="VOY1" s="17"/>
      <c r="VOZ1" s="17"/>
      <c r="VPA1" s="17"/>
      <c r="VPB1" s="17"/>
      <c r="VPC1" s="17"/>
      <c r="VPD1" s="17"/>
      <c r="VPE1" s="17"/>
      <c r="VPF1" s="17"/>
      <c r="VPG1" s="17"/>
      <c r="VPH1" s="17"/>
      <c r="VPI1" s="17"/>
      <c r="VPJ1" s="17"/>
      <c r="VPK1" s="17"/>
      <c r="VPL1" s="17"/>
      <c r="VPM1" s="17"/>
      <c r="VPN1" s="17"/>
      <c r="VPO1" s="17"/>
      <c r="VPP1" s="17"/>
      <c r="VPQ1" s="17"/>
      <c r="VPR1" s="17"/>
      <c r="VPS1" s="17"/>
      <c r="VPT1" s="17"/>
      <c r="VPU1" s="17"/>
      <c r="VPV1" s="17"/>
      <c r="VPW1" s="17"/>
      <c r="VPX1" s="17"/>
      <c r="VPY1" s="17"/>
      <c r="VPZ1" s="17"/>
      <c r="VQA1" s="17"/>
      <c r="VQB1" s="17"/>
      <c r="VQC1" s="17"/>
      <c r="VQD1" s="17"/>
      <c r="VQE1" s="17"/>
      <c r="VQF1" s="17"/>
      <c r="VQG1" s="17"/>
      <c r="VQH1" s="17"/>
      <c r="VQI1" s="17"/>
      <c r="VQJ1" s="17"/>
      <c r="VQK1" s="17"/>
      <c r="VQL1" s="17"/>
      <c r="VQM1" s="17"/>
      <c r="VQN1" s="17"/>
      <c r="VQO1" s="17"/>
      <c r="VQP1" s="17"/>
      <c r="VQQ1" s="17"/>
      <c r="VQR1" s="17"/>
      <c r="VQS1" s="17"/>
      <c r="VQT1" s="17"/>
      <c r="VQU1" s="17"/>
      <c r="VQV1" s="17"/>
      <c r="VQW1" s="17"/>
      <c r="VQX1" s="17"/>
      <c r="VQY1" s="17"/>
      <c r="VQZ1" s="17"/>
      <c r="VRA1" s="17"/>
      <c r="VRB1" s="17"/>
      <c r="VRC1" s="17"/>
      <c r="VRD1" s="17"/>
      <c r="VRE1" s="17"/>
      <c r="VRF1" s="17"/>
      <c r="VRG1" s="17"/>
      <c r="VRH1" s="17"/>
      <c r="VRI1" s="17"/>
      <c r="VRJ1" s="17"/>
      <c r="VRK1" s="17"/>
      <c r="VRL1" s="17"/>
      <c r="VRM1" s="17"/>
      <c r="VRN1" s="17"/>
      <c r="VRO1" s="17"/>
      <c r="VRP1" s="17"/>
      <c r="VRQ1" s="17"/>
      <c r="VRR1" s="17"/>
      <c r="VRS1" s="17"/>
      <c r="VRT1" s="17"/>
      <c r="VRU1" s="17"/>
      <c r="VRV1" s="17"/>
      <c r="VRW1" s="17"/>
      <c r="VRX1" s="17"/>
      <c r="VRY1" s="17"/>
      <c r="VRZ1" s="17"/>
      <c r="VSA1" s="17"/>
      <c r="VSB1" s="17"/>
      <c r="VSC1" s="17"/>
      <c r="VSD1" s="17"/>
      <c r="VSE1" s="17"/>
      <c r="VSF1" s="17"/>
      <c r="VSG1" s="17"/>
      <c r="VSH1" s="17"/>
      <c r="VSI1" s="17"/>
      <c r="VSJ1" s="17"/>
      <c r="VSK1" s="17"/>
      <c r="VSL1" s="17"/>
      <c r="VSM1" s="17"/>
      <c r="VSN1" s="17"/>
      <c r="VSO1" s="17"/>
      <c r="VSP1" s="17"/>
      <c r="VSQ1" s="17"/>
      <c r="VSR1" s="17"/>
      <c r="VSS1" s="17"/>
      <c r="VST1" s="17"/>
      <c r="VSU1" s="17"/>
      <c r="VSV1" s="17"/>
      <c r="VSW1" s="17"/>
      <c r="VSX1" s="17"/>
      <c r="VSY1" s="17"/>
      <c r="VSZ1" s="17"/>
      <c r="VTA1" s="17"/>
      <c r="VTB1" s="17"/>
      <c r="VTC1" s="17"/>
      <c r="VTD1" s="17"/>
      <c r="VTE1" s="17"/>
      <c r="VTF1" s="17"/>
      <c r="VTG1" s="17"/>
      <c r="VTH1" s="17"/>
      <c r="VTI1" s="17"/>
      <c r="VTJ1" s="17"/>
      <c r="VTK1" s="17"/>
      <c r="VTL1" s="17"/>
      <c r="VTM1" s="17"/>
      <c r="VTN1" s="17"/>
      <c r="VTO1" s="17"/>
      <c r="VTP1" s="17"/>
      <c r="VTQ1" s="17"/>
      <c r="VTR1" s="17"/>
      <c r="VTS1" s="17"/>
      <c r="VTT1" s="17"/>
      <c r="VTU1" s="17"/>
      <c r="VTV1" s="17"/>
      <c r="VTW1" s="17"/>
      <c r="VTX1" s="17"/>
      <c r="VTY1" s="17"/>
      <c r="VTZ1" s="17"/>
      <c r="VUA1" s="17"/>
      <c r="VUB1" s="17"/>
      <c r="VUC1" s="17"/>
      <c r="VUD1" s="17"/>
      <c r="VUE1" s="17"/>
      <c r="VUF1" s="17"/>
      <c r="VUG1" s="17"/>
      <c r="VUH1" s="17"/>
      <c r="VUI1" s="17"/>
      <c r="VUJ1" s="17"/>
      <c r="VUK1" s="17"/>
      <c r="VUL1" s="17"/>
      <c r="VUM1" s="17"/>
      <c r="VUN1" s="17"/>
      <c r="VUO1" s="17"/>
      <c r="VUP1" s="17"/>
      <c r="VUQ1" s="17"/>
      <c r="VUR1" s="17"/>
      <c r="VUS1" s="17"/>
      <c r="VUT1" s="17"/>
      <c r="VUU1" s="17"/>
      <c r="VUV1" s="17"/>
      <c r="VUW1" s="17"/>
      <c r="VUX1" s="17"/>
      <c r="VUY1" s="17"/>
      <c r="VUZ1" s="17"/>
      <c r="VVA1" s="17"/>
      <c r="VVB1" s="17"/>
      <c r="VVC1" s="17"/>
      <c r="VVD1" s="17"/>
      <c r="VVE1" s="17"/>
      <c r="VVF1" s="17"/>
      <c r="VVG1" s="17"/>
      <c r="VVH1" s="17"/>
      <c r="VVI1" s="17"/>
      <c r="VVJ1" s="17"/>
      <c r="VVK1" s="17"/>
      <c r="VVL1" s="17"/>
      <c r="VVM1" s="17"/>
      <c r="VVN1" s="17"/>
      <c r="VVO1" s="17"/>
      <c r="VVP1" s="17"/>
      <c r="VVQ1" s="17"/>
      <c r="VVR1" s="17"/>
      <c r="VVS1" s="17"/>
      <c r="VVT1" s="17"/>
      <c r="VVU1" s="17"/>
      <c r="VVV1" s="17"/>
      <c r="VVW1" s="17"/>
      <c r="VVX1" s="17"/>
      <c r="VVY1" s="17"/>
      <c r="VVZ1" s="17"/>
      <c r="VWA1" s="17"/>
      <c r="VWB1" s="17"/>
      <c r="VWC1" s="17"/>
      <c r="VWD1" s="17"/>
      <c r="VWE1" s="17"/>
      <c r="VWF1" s="17"/>
      <c r="VWG1" s="17"/>
      <c r="VWH1" s="17"/>
      <c r="VWI1" s="17"/>
      <c r="VWJ1" s="17"/>
      <c r="VWK1" s="17"/>
      <c r="VWL1" s="17"/>
      <c r="VWM1" s="17"/>
      <c r="VWN1" s="17"/>
      <c r="VWO1" s="17"/>
      <c r="VWP1" s="17"/>
      <c r="VWQ1" s="17"/>
      <c r="VWR1" s="17"/>
      <c r="VWS1" s="17"/>
      <c r="VWT1" s="17"/>
      <c r="VWU1" s="17"/>
      <c r="VWV1" s="17"/>
      <c r="VWW1" s="17"/>
      <c r="VWX1" s="17"/>
      <c r="VWY1" s="17"/>
      <c r="VWZ1" s="17"/>
      <c r="VXA1" s="17"/>
      <c r="VXB1" s="17"/>
      <c r="VXC1" s="17"/>
      <c r="VXD1" s="17"/>
      <c r="VXE1" s="17"/>
      <c r="VXF1" s="17"/>
      <c r="VXG1" s="17"/>
      <c r="VXH1" s="17"/>
      <c r="VXI1" s="17"/>
      <c r="VXJ1" s="17"/>
      <c r="VXK1" s="17"/>
      <c r="VXL1" s="17"/>
      <c r="VXM1" s="17"/>
      <c r="VXN1" s="17"/>
      <c r="VXO1" s="17"/>
      <c r="VXP1" s="17"/>
      <c r="VXQ1" s="17"/>
      <c r="VXR1" s="17"/>
      <c r="VXS1" s="17"/>
      <c r="VXT1" s="17"/>
      <c r="VXU1" s="17"/>
      <c r="VXV1" s="17"/>
      <c r="VXW1" s="17"/>
      <c r="VXX1" s="17"/>
      <c r="VXY1" s="17"/>
      <c r="VXZ1" s="17"/>
      <c r="VYA1" s="17"/>
      <c r="VYB1" s="17"/>
      <c r="VYC1" s="17"/>
      <c r="VYD1" s="17"/>
      <c r="VYE1" s="17"/>
      <c r="VYF1" s="17"/>
      <c r="VYG1" s="17"/>
      <c r="VYH1" s="17"/>
      <c r="VYI1" s="17"/>
      <c r="VYJ1" s="17"/>
      <c r="VYK1" s="17"/>
      <c r="VYL1" s="17"/>
      <c r="VYM1" s="17"/>
      <c r="VYN1" s="17"/>
      <c r="VYO1" s="17"/>
      <c r="VYP1" s="17"/>
      <c r="VYQ1" s="17"/>
      <c r="VYR1" s="17"/>
      <c r="VYS1" s="17"/>
      <c r="VYT1" s="17"/>
      <c r="VYU1" s="17"/>
      <c r="VYV1" s="17"/>
      <c r="VYW1" s="17"/>
      <c r="VYX1" s="17"/>
      <c r="VYY1" s="17"/>
      <c r="VYZ1" s="17"/>
      <c r="VZA1" s="17"/>
      <c r="VZB1" s="17"/>
      <c r="VZC1" s="17"/>
      <c r="VZD1" s="17"/>
      <c r="VZE1" s="17"/>
      <c r="VZF1" s="17"/>
      <c r="VZG1" s="17"/>
      <c r="VZH1" s="17"/>
      <c r="VZI1" s="17"/>
      <c r="VZJ1" s="17"/>
      <c r="VZK1" s="17"/>
      <c r="VZL1" s="17"/>
      <c r="VZM1" s="17"/>
      <c r="VZN1" s="17"/>
      <c r="VZO1" s="17"/>
      <c r="VZP1" s="17"/>
      <c r="VZQ1" s="17"/>
      <c r="VZR1" s="17"/>
      <c r="VZS1" s="17"/>
      <c r="VZT1" s="17"/>
      <c r="VZU1" s="17"/>
      <c r="VZV1" s="17"/>
      <c r="VZW1" s="17"/>
      <c r="VZX1" s="17"/>
      <c r="VZY1" s="17"/>
      <c r="VZZ1" s="17"/>
      <c r="WAA1" s="17"/>
      <c r="WAB1" s="17"/>
      <c r="WAC1" s="17"/>
      <c r="WAD1" s="17"/>
      <c r="WAE1" s="17"/>
      <c r="WAF1" s="17"/>
      <c r="WAG1" s="17"/>
      <c r="WAH1" s="17"/>
      <c r="WAI1" s="17"/>
      <c r="WAJ1" s="17"/>
      <c r="WAK1" s="17"/>
      <c r="WAL1" s="17"/>
      <c r="WAM1" s="17"/>
      <c r="WAN1" s="17"/>
      <c r="WAO1" s="17"/>
      <c r="WAP1" s="17"/>
      <c r="WAQ1" s="17"/>
      <c r="WAR1" s="17"/>
      <c r="WAS1" s="17"/>
      <c r="WAT1" s="17"/>
      <c r="WAU1" s="17"/>
      <c r="WAV1" s="17"/>
      <c r="WAW1" s="17"/>
      <c r="WAX1" s="17"/>
      <c r="WAY1" s="17"/>
      <c r="WAZ1" s="17"/>
      <c r="WBA1" s="17"/>
      <c r="WBB1" s="17"/>
      <c r="WBC1" s="17"/>
      <c r="WBD1" s="17"/>
      <c r="WBE1" s="17"/>
      <c r="WBF1" s="17"/>
      <c r="WBG1" s="17"/>
      <c r="WBH1" s="17"/>
      <c r="WBI1" s="17"/>
      <c r="WBJ1" s="17"/>
      <c r="WBK1" s="17"/>
      <c r="WBL1" s="17"/>
      <c r="WBM1" s="17"/>
      <c r="WBN1" s="17"/>
      <c r="WBO1" s="17"/>
      <c r="WBP1" s="17"/>
      <c r="WBQ1" s="17"/>
      <c r="WBR1" s="17"/>
      <c r="WBS1" s="17"/>
      <c r="WBT1" s="17"/>
      <c r="WBU1" s="17"/>
      <c r="WBV1" s="17"/>
      <c r="WBW1" s="17"/>
      <c r="WBX1" s="17"/>
      <c r="WBY1" s="17"/>
      <c r="WBZ1" s="17"/>
      <c r="WCA1" s="17"/>
      <c r="WCB1" s="17"/>
      <c r="WCC1" s="17"/>
      <c r="WCD1" s="17"/>
      <c r="WCE1" s="17"/>
      <c r="WCF1" s="17"/>
      <c r="WCG1" s="17"/>
      <c r="WCH1" s="17"/>
      <c r="WCI1" s="17"/>
      <c r="WCJ1" s="17"/>
      <c r="WCK1" s="17"/>
      <c r="WCL1" s="17"/>
      <c r="WCM1" s="17"/>
      <c r="WCN1" s="17"/>
      <c r="WCO1" s="17"/>
      <c r="WCP1" s="17"/>
      <c r="WCQ1" s="17"/>
      <c r="WCR1" s="17"/>
      <c r="WCS1" s="17"/>
      <c r="WCT1" s="17"/>
      <c r="WCU1" s="17"/>
      <c r="WCV1" s="17"/>
      <c r="WCW1" s="17"/>
      <c r="WCX1" s="17"/>
      <c r="WCY1" s="17"/>
      <c r="WCZ1" s="17"/>
      <c r="WDA1" s="17"/>
      <c r="WDB1" s="17"/>
      <c r="WDC1" s="17"/>
      <c r="WDD1" s="17"/>
      <c r="WDE1" s="17"/>
      <c r="WDF1" s="17"/>
      <c r="WDG1" s="17"/>
      <c r="WDH1" s="17"/>
      <c r="WDI1" s="17"/>
      <c r="WDJ1" s="17"/>
      <c r="WDK1" s="17"/>
      <c r="WDL1" s="17"/>
      <c r="WDM1" s="17"/>
      <c r="WDN1" s="17"/>
      <c r="WDO1" s="17"/>
      <c r="WDP1" s="17"/>
      <c r="WDQ1" s="17"/>
      <c r="WDR1" s="17"/>
      <c r="WDS1" s="17"/>
      <c r="WDT1" s="17"/>
      <c r="WDU1" s="17"/>
      <c r="WDV1" s="17"/>
      <c r="WDW1" s="17"/>
      <c r="WDX1" s="17"/>
      <c r="WDY1" s="17"/>
      <c r="WDZ1" s="17"/>
      <c r="WEA1" s="17"/>
      <c r="WEB1" s="17"/>
      <c r="WEC1" s="17"/>
      <c r="WED1" s="17"/>
      <c r="WEE1" s="17"/>
      <c r="WEF1" s="17"/>
      <c r="WEG1" s="17"/>
      <c r="WEH1" s="17"/>
      <c r="WEI1" s="17"/>
      <c r="WEJ1" s="17"/>
      <c r="WEK1" s="17"/>
      <c r="WEL1" s="17"/>
      <c r="WEM1" s="17"/>
      <c r="WEN1" s="17"/>
      <c r="WEO1" s="17"/>
      <c r="WEP1" s="17"/>
      <c r="WEQ1" s="17"/>
      <c r="WER1" s="17"/>
      <c r="WES1" s="17"/>
      <c r="WET1" s="17"/>
      <c r="WEU1" s="17"/>
      <c r="WEV1" s="17"/>
      <c r="WEW1" s="17"/>
      <c r="WEX1" s="17"/>
      <c r="WEY1" s="17"/>
      <c r="WEZ1" s="17"/>
      <c r="WFA1" s="17"/>
      <c r="WFB1" s="17"/>
      <c r="WFC1" s="17"/>
      <c r="WFD1" s="17"/>
      <c r="WFE1" s="17"/>
      <c r="WFF1" s="17"/>
      <c r="WFG1" s="17"/>
      <c r="WFH1" s="17"/>
      <c r="WFI1" s="17"/>
      <c r="WFJ1" s="17"/>
      <c r="WFK1" s="17"/>
      <c r="WFL1" s="17"/>
      <c r="WFM1" s="17"/>
      <c r="WFN1" s="17"/>
      <c r="WFO1" s="17"/>
      <c r="WFP1" s="17"/>
      <c r="WFQ1" s="17"/>
      <c r="WFR1" s="17"/>
      <c r="WFS1" s="17"/>
      <c r="WFT1" s="17"/>
      <c r="WFU1" s="17"/>
      <c r="WFV1" s="17"/>
      <c r="WFW1" s="17"/>
      <c r="WFX1" s="17"/>
      <c r="WFY1" s="17"/>
      <c r="WFZ1" s="17"/>
      <c r="WGA1" s="17"/>
      <c r="WGB1" s="17"/>
      <c r="WGC1" s="17"/>
      <c r="WGD1" s="17"/>
      <c r="WGE1" s="17"/>
      <c r="WGF1" s="17"/>
      <c r="WGG1" s="17"/>
      <c r="WGH1" s="17"/>
      <c r="WGI1" s="17"/>
      <c r="WGJ1" s="17"/>
      <c r="WGK1" s="17"/>
      <c r="WGL1" s="17"/>
      <c r="WGM1" s="17"/>
      <c r="WGN1" s="17"/>
      <c r="WGO1" s="17"/>
      <c r="WGP1" s="17"/>
      <c r="WGQ1" s="17"/>
      <c r="WGR1" s="17"/>
      <c r="WGS1" s="17"/>
      <c r="WGT1" s="17"/>
      <c r="WGU1" s="17"/>
      <c r="WGV1" s="17"/>
      <c r="WGW1" s="17"/>
      <c r="WGX1" s="17"/>
      <c r="WGY1" s="17"/>
      <c r="WGZ1" s="17"/>
      <c r="WHA1" s="17"/>
      <c r="WHB1" s="17"/>
      <c r="WHC1" s="17"/>
      <c r="WHD1" s="17"/>
      <c r="WHE1" s="17"/>
      <c r="WHF1" s="17"/>
      <c r="WHG1" s="17"/>
      <c r="WHH1" s="17"/>
      <c r="WHI1" s="17"/>
      <c r="WHJ1" s="17"/>
      <c r="WHK1" s="17"/>
      <c r="WHL1" s="17"/>
      <c r="WHM1" s="17"/>
      <c r="WHN1" s="17"/>
      <c r="WHO1" s="17"/>
      <c r="WHP1" s="17"/>
      <c r="WHQ1" s="17"/>
      <c r="WHR1" s="17"/>
      <c r="WHS1" s="17"/>
      <c r="WHT1" s="17"/>
      <c r="WHU1" s="17"/>
      <c r="WHV1" s="17"/>
      <c r="WHW1" s="17"/>
      <c r="WHX1" s="17"/>
      <c r="WHY1" s="17"/>
      <c r="WHZ1" s="17"/>
      <c r="WIA1" s="17"/>
      <c r="WIB1" s="17"/>
      <c r="WIC1" s="17"/>
      <c r="WID1" s="17"/>
      <c r="WIE1" s="17"/>
      <c r="WIF1" s="17"/>
      <c r="WIG1" s="17"/>
      <c r="WIH1" s="17"/>
      <c r="WII1" s="17"/>
      <c r="WIJ1" s="17"/>
      <c r="WIK1" s="17"/>
      <c r="WIL1" s="17"/>
      <c r="WIM1" s="17"/>
      <c r="WIN1" s="17"/>
      <c r="WIO1" s="17"/>
      <c r="WIP1" s="17"/>
      <c r="WIQ1" s="17"/>
      <c r="WIR1" s="17"/>
      <c r="WIS1" s="17"/>
      <c r="WIT1" s="17"/>
      <c r="WIU1" s="17"/>
      <c r="WIV1" s="17"/>
      <c r="WIW1" s="17"/>
      <c r="WIX1" s="17"/>
      <c r="WIY1" s="17"/>
      <c r="WIZ1" s="17"/>
      <c r="WJA1" s="17"/>
      <c r="WJB1" s="17"/>
      <c r="WJC1" s="17"/>
      <c r="WJD1" s="17"/>
      <c r="WJE1" s="17"/>
      <c r="WJF1" s="17"/>
      <c r="WJG1" s="17"/>
      <c r="WJH1" s="17"/>
      <c r="WJI1" s="17"/>
      <c r="WJJ1" s="17"/>
      <c r="WJK1" s="17"/>
      <c r="WJL1" s="17"/>
      <c r="WJM1" s="17"/>
      <c r="WJN1" s="17"/>
      <c r="WJO1" s="17"/>
      <c r="WJP1" s="17"/>
      <c r="WJQ1" s="17"/>
      <c r="WJR1" s="17"/>
      <c r="WJS1" s="17"/>
      <c r="WJT1" s="17"/>
      <c r="WJU1" s="17"/>
      <c r="WJV1" s="17"/>
      <c r="WJW1" s="17"/>
      <c r="WJX1" s="17"/>
      <c r="WJY1" s="17"/>
      <c r="WJZ1" s="17"/>
      <c r="WKA1" s="17"/>
      <c r="WKB1" s="17"/>
      <c r="WKC1" s="17"/>
      <c r="WKD1" s="17"/>
      <c r="WKE1" s="17"/>
      <c r="WKF1" s="17"/>
      <c r="WKG1" s="17"/>
      <c r="WKH1" s="17"/>
      <c r="WKI1" s="17"/>
      <c r="WKJ1" s="17"/>
      <c r="WKK1" s="17"/>
      <c r="WKL1" s="17"/>
      <c r="WKM1" s="17"/>
      <c r="WKN1" s="17"/>
      <c r="WKO1" s="17"/>
      <c r="WKP1" s="17"/>
      <c r="WKQ1" s="17"/>
      <c r="WKR1" s="17"/>
      <c r="WKS1" s="17"/>
      <c r="WKT1" s="17"/>
      <c r="WKU1" s="17"/>
      <c r="WKV1" s="17"/>
      <c r="WKW1" s="17"/>
      <c r="WKX1" s="17"/>
      <c r="WKY1" s="17"/>
      <c r="WKZ1" s="17"/>
      <c r="WLA1" s="17"/>
      <c r="WLB1" s="17"/>
      <c r="WLC1" s="17"/>
      <c r="WLD1" s="17"/>
      <c r="WLE1" s="17"/>
      <c r="WLF1" s="17"/>
      <c r="WLG1" s="17"/>
      <c r="WLH1" s="17"/>
      <c r="WLI1" s="17"/>
      <c r="WLJ1" s="17"/>
      <c r="WLK1" s="17"/>
      <c r="WLL1" s="17"/>
      <c r="WLM1" s="17"/>
      <c r="WLN1" s="17"/>
      <c r="WLO1" s="17"/>
      <c r="WLP1" s="17"/>
      <c r="WLQ1" s="17"/>
      <c r="WLR1" s="17"/>
      <c r="WLS1" s="17"/>
      <c r="WLT1" s="17"/>
      <c r="WLU1" s="17"/>
      <c r="WLV1" s="17"/>
      <c r="WLW1" s="17"/>
      <c r="WLX1" s="17"/>
      <c r="WLY1" s="17"/>
      <c r="WLZ1" s="17"/>
      <c r="WMA1" s="17"/>
      <c r="WMB1" s="17"/>
      <c r="WMC1" s="17"/>
      <c r="WMD1" s="17"/>
      <c r="WME1" s="17"/>
      <c r="WMF1" s="17"/>
      <c r="WMG1" s="17"/>
      <c r="WMH1" s="17"/>
      <c r="WMI1" s="17"/>
      <c r="WMJ1" s="17"/>
      <c r="WMK1" s="17"/>
      <c r="WML1" s="17"/>
      <c r="WMM1" s="17"/>
      <c r="WMN1" s="17"/>
      <c r="WMO1" s="17"/>
      <c r="WMP1" s="17"/>
      <c r="WMQ1" s="17"/>
      <c r="WMR1" s="17"/>
      <c r="WMS1" s="17"/>
      <c r="WMT1" s="17"/>
      <c r="WMU1" s="17"/>
      <c r="WMV1" s="17"/>
      <c r="WMW1" s="17"/>
      <c r="WMX1" s="17"/>
      <c r="WMY1" s="17"/>
      <c r="WMZ1" s="17"/>
      <c r="WNA1" s="17"/>
      <c r="WNB1" s="17"/>
      <c r="WNC1" s="17"/>
      <c r="WND1" s="17"/>
      <c r="WNE1" s="17"/>
      <c r="WNF1" s="17"/>
      <c r="WNG1" s="17"/>
      <c r="WNH1" s="17"/>
      <c r="WNI1" s="17"/>
      <c r="WNJ1" s="17"/>
      <c r="WNK1" s="17"/>
      <c r="WNL1" s="17"/>
      <c r="WNM1" s="17"/>
      <c r="WNN1" s="17"/>
      <c r="WNO1" s="17"/>
      <c r="WNP1" s="17"/>
      <c r="WNQ1" s="17"/>
      <c r="WNR1" s="17"/>
      <c r="WNS1" s="17"/>
      <c r="WNT1" s="17"/>
      <c r="WNU1" s="17"/>
      <c r="WNV1" s="17"/>
      <c r="WNW1" s="17"/>
      <c r="WNX1" s="17"/>
      <c r="WNY1" s="17"/>
      <c r="WNZ1" s="17"/>
      <c r="WOA1" s="17"/>
      <c r="WOB1" s="17"/>
      <c r="WOC1" s="17"/>
      <c r="WOD1" s="17"/>
      <c r="WOE1" s="17"/>
      <c r="WOF1" s="17"/>
      <c r="WOG1" s="17"/>
      <c r="WOH1" s="17"/>
      <c r="WOI1" s="17"/>
      <c r="WOJ1" s="17"/>
      <c r="WOK1" s="17"/>
      <c r="WOL1" s="17"/>
      <c r="WOM1" s="17"/>
      <c r="WON1" s="17"/>
      <c r="WOO1" s="17"/>
      <c r="WOP1" s="17"/>
      <c r="WOQ1" s="17"/>
      <c r="WOR1" s="17"/>
      <c r="WOS1" s="17"/>
      <c r="WOT1" s="17"/>
      <c r="WOU1" s="17"/>
      <c r="WOV1" s="17"/>
      <c r="WOW1" s="17"/>
      <c r="WOX1" s="17"/>
      <c r="WOY1" s="17"/>
      <c r="WOZ1" s="17"/>
      <c r="WPA1" s="17"/>
      <c r="WPB1" s="17"/>
      <c r="WPC1" s="17"/>
      <c r="WPD1" s="17"/>
      <c r="WPE1" s="17"/>
      <c r="WPF1" s="17"/>
      <c r="WPG1" s="17"/>
      <c r="WPH1" s="17"/>
      <c r="WPI1" s="17"/>
      <c r="WPJ1" s="17"/>
      <c r="WPK1" s="17"/>
      <c r="WPL1" s="17"/>
      <c r="WPM1" s="17"/>
      <c r="WPN1" s="17"/>
      <c r="WPO1" s="17"/>
      <c r="WPP1" s="17"/>
      <c r="WPQ1" s="17"/>
      <c r="WPR1" s="17"/>
      <c r="WPS1" s="17"/>
      <c r="WPT1" s="17"/>
      <c r="WPU1" s="17"/>
      <c r="WPV1" s="17"/>
      <c r="WPW1" s="17"/>
      <c r="WPX1" s="17"/>
      <c r="WPY1" s="17"/>
      <c r="WPZ1" s="17"/>
      <c r="WQA1" s="17"/>
      <c r="WQB1" s="17"/>
      <c r="WQC1" s="17"/>
      <c r="WQD1" s="17"/>
      <c r="WQE1" s="17"/>
      <c r="WQF1" s="17"/>
      <c r="WQG1" s="17"/>
      <c r="WQH1" s="17"/>
      <c r="WQI1" s="17"/>
      <c r="WQJ1" s="17"/>
      <c r="WQK1" s="17"/>
      <c r="WQL1" s="17"/>
      <c r="WQM1" s="17"/>
      <c r="WQN1" s="17"/>
      <c r="WQO1" s="17"/>
      <c r="WQP1" s="17"/>
      <c r="WQQ1" s="17"/>
      <c r="WQR1" s="17"/>
      <c r="WQS1" s="17"/>
      <c r="WQT1" s="17"/>
      <c r="WQU1" s="17"/>
      <c r="WQV1" s="17"/>
      <c r="WQW1" s="17"/>
      <c r="WQX1" s="17"/>
      <c r="WQY1" s="17"/>
      <c r="WQZ1" s="17"/>
      <c r="WRA1" s="17"/>
      <c r="WRB1" s="17"/>
      <c r="WRC1" s="17"/>
      <c r="WRD1" s="17"/>
      <c r="WRE1" s="17"/>
      <c r="WRF1" s="17"/>
      <c r="WRG1" s="17"/>
      <c r="WRH1" s="17"/>
      <c r="WRI1" s="17"/>
      <c r="WRJ1" s="17"/>
      <c r="WRK1" s="17"/>
      <c r="WRL1" s="17"/>
      <c r="WRM1" s="17"/>
      <c r="WRN1" s="17"/>
      <c r="WRO1" s="17"/>
      <c r="WRP1" s="17"/>
      <c r="WRQ1" s="17"/>
      <c r="WRR1" s="17"/>
      <c r="WRS1" s="17"/>
      <c r="WRT1" s="17"/>
      <c r="WRU1" s="17"/>
      <c r="WRV1" s="17"/>
      <c r="WRW1" s="17"/>
      <c r="WRX1" s="17"/>
      <c r="WRY1" s="17"/>
      <c r="WRZ1" s="17"/>
      <c r="WSA1" s="17"/>
      <c r="WSB1" s="17"/>
      <c r="WSC1" s="17"/>
      <c r="WSD1" s="17"/>
      <c r="WSE1" s="17"/>
      <c r="WSF1" s="17"/>
      <c r="WSG1" s="17"/>
      <c r="WSH1" s="17"/>
      <c r="WSI1" s="17"/>
      <c r="WSJ1" s="17"/>
      <c r="WSK1" s="17"/>
      <c r="WSL1" s="17"/>
      <c r="WSM1" s="17"/>
      <c r="WSN1" s="17"/>
      <c r="WSO1" s="17"/>
      <c r="WSP1" s="17"/>
      <c r="WSQ1" s="17"/>
      <c r="WSR1" s="17"/>
      <c r="WSS1" s="17"/>
      <c r="WST1" s="17"/>
      <c r="WSU1" s="17"/>
      <c r="WSV1" s="17"/>
      <c r="WSW1" s="17"/>
      <c r="WSX1" s="17"/>
      <c r="WSY1" s="17"/>
      <c r="WSZ1" s="17"/>
      <c r="WTA1" s="17"/>
      <c r="WTB1" s="17"/>
      <c r="WTC1" s="17"/>
      <c r="WTD1" s="17"/>
      <c r="WTE1" s="17"/>
      <c r="WTF1" s="17"/>
      <c r="WTG1" s="17"/>
      <c r="WTH1" s="17"/>
      <c r="WTI1" s="17"/>
      <c r="WTJ1" s="17"/>
      <c r="WTK1" s="17"/>
      <c r="WTL1" s="17"/>
      <c r="WTM1" s="17"/>
      <c r="WTN1" s="17"/>
      <c r="WTO1" s="17"/>
      <c r="WTP1" s="17"/>
      <c r="WTQ1" s="17"/>
      <c r="WTR1" s="17"/>
      <c r="WTS1" s="17"/>
      <c r="WTT1" s="17"/>
      <c r="WTU1" s="17"/>
      <c r="WTV1" s="17"/>
      <c r="WTW1" s="17"/>
      <c r="WTX1" s="17"/>
      <c r="WTY1" s="17"/>
      <c r="WTZ1" s="17"/>
      <c r="WUA1" s="17"/>
      <c r="WUB1" s="17"/>
      <c r="WUC1" s="17"/>
      <c r="WUD1" s="17"/>
      <c r="WUE1" s="17"/>
      <c r="WUF1" s="17"/>
      <c r="WUG1" s="17"/>
      <c r="WUH1" s="17"/>
      <c r="WUI1" s="17"/>
      <c r="WUJ1" s="17"/>
      <c r="WUK1" s="17"/>
      <c r="WUL1" s="17"/>
      <c r="WUM1" s="17"/>
      <c r="WUN1" s="17"/>
      <c r="WUO1" s="17"/>
      <c r="WUP1" s="17"/>
      <c r="WUQ1" s="17"/>
      <c r="WUR1" s="17"/>
      <c r="WUS1" s="17"/>
      <c r="WUT1" s="17"/>
      <c r="WUU1" s="17"/>
      <c r="WUV1" s="17"/>
      <c r="WUW1" s="17"/>
      <c r="WUX1" s="17"/>
      <c r="WUY1" s="17"/>
      <c r="WUZ1" s="17"/>
      <c r="WVA1" s="17"/>
      <c r="WVB1" s="17"/>
      <c r="WVC1" s="17"/>
      <c r="WVD1" s="17"/>
      <c r="WVE1" s="17"/>
      <c r="WVF1" s="17"/>
      <c r="WVG1" s="17"/>
      <c r="WVH1" s="17"/>
      <c r="WVI1" s="17"/>
      <c r="WVJ1" s="17"/>
      <c r="WVK1" s="17"/>
      <c r="WVL1" s="17"/>
      <c r="WVM1" s="17"/>
      <c r="WVN1" s="17"/>
      <c r="WVO1" s="17"/>
      <c r="WVP1" s="17"/>
      <c r="WVQ1" s="17"/>
      <c r="WVR1" s="17"/>
      <c r="WVS1" s="17"/>
      <c r="WVT1" s="17"/>
      <c r="WVU1" s="17"/>
      <c r="WVV1" s="17"/>
      <c r="WVW1" s="17"/>
      <c r="WVX1" s="17"/>
      <c r="WVY1" s="17"/>
      <c r="WVZ1" s="17"/>
      <c r="WWA1" s="17"/>
      <c r="WWB1" s="17"/>
      <c r="WWC1" s="17"/>
      <c r="WWD1" s="17"/>
      <c r="WWE1" s="17"/>
      <c r="WWF1" s="17"/>
      <c r="WWG1" s="17"/>
      <c r="WWH1" s="17"/>
      <c r="WWI1" s="17"/>
      <c r="WWJ1" s="17"/>
      <c r="WWK1" s="17"/>
      <c r="WWL1" s="17"/>
      <c r="WWM1" s="17"/>
      <c r="WWN1" s="17"/>
      <c r="WWO1" s="17"/>
      <c r="WWP1" s="17"/>
      <c r="WWQ1" s="17"/>
      <c r="WWR1" s="17"/>
      <c r="WWS1" s="17"/>
      <c r="WWT1" s="17"/>
      <c r="WWU1" s="17"/>
      <c r="WWV1" s="17"/>
      <c r="WWW1" s="17"/>
      <c r="WWX1" s="17"/>
      <c r="WWY1" s="17"/>
      <c r="WWZ1" s="17"/>
      <c r="WXA1" s="17"/>
      <c r="WXB1" s="17"/>
      <c r="WXC1" s="17"/>
      <c r="WXD1" s="17"/>
      <c r="WXE1" s="17"/>
      <c r="WXF1" s="17"/>
      <c r="WXG1" s="17"/>
      <c r="WXH1" s="17"/>
      <c r="WXI1" s="17"/>
      <c r="WXJ1" s="17"/>
      <c r="WXK1" s="17"/>
      <c r="WXL1" s="17"/>
      <c r="WXM1" s="17"/>
      <c r="WXN1" s="17"/>
      <c r="WXO1" s="17"/>
      <c r="WXP1" s="17"/>
      <c r="WXQ1" s="17"/>
      <c r="WXR1" s="17"/>
      <c r="WXS1" s="17"/>
      <c r="WXT1" s="17"/>
      <c r="WXU1" s="17"/>
      <c r="WXV1" s="17"/>
      <c r="WXW1" s="17"/>
      <c r="WXX1" s="17"/>
      <c r="WXY1" s="17"/>
      <c r="WXZ1" s="17"/>
      <c r="WYA1" s="17"/>
      <c r="WYB1" s="17"/>
      <c r="WYC1" s="17"/>
      <c r="WYD1" s="17"/>
      <c r="WYE1" s="17"/>
      <c r="WYF1" s="17"/>
      <c r="WYG1" s="17"/>
      <c r="WYH1" s="17"/>
      <c r="WYI1" s="17"/>
      <c r="WYJ1" s="17"/>
      <c r="WYK1" s="17"/>
      <c r="WYL1" s="17"/>
      <c r="WYM1" s="17"/>
      <c r="WYN1" s="17"/>
      <c r="WYO1" s="17"/>
      <c r="WYP1" s="17"/>
      <c r="WYQ1" s="17"/>
      <c r="WYR1" s="17"/>
      <c r="WYS1" s="17"/>
      <c r="WYT1" s="17"/>
      <c r="WYU1" s="17"/>
      <c r="WYV1" s="17"/>
      <c r="WYW1" s="17"/>
      <c r="WYX1" s="17"/>
      <c r="WYY1" s="17"/>
      <c r="WYZ1" s="17"/>
      <c r="WZA1" s="17"/>
      <c r="WZB1" s="17"/>
      <c r="WZC1" s="17"/>
      <c r="WZD1" s="17"/>
      <c r="WZE1" s="17"/>
      <c r="WZF1" s="17"/>
      <c r="WZG1" s="17"/>
      <c r="WZH1" s="17"/>
      <c r="WZI1" s="17"/>
      <c r="WZJ1" s="17"/>
      <c r="WZK1" s="17"/>
      <c r="WZL1" s="17"/>
      <c r="WZM1" s="17"/>
      <c r="WZN1" s="17"/>
      <c r="WZO1" s="17"/>
      <c r="WZP1" s="17"/>
      <c r="WZQ1" s="17"/>
      <c r="WZR1" s="17"/>
      <c r="WZS1" s="17"/>
      <c r="WZT1" s="17"/>
      <c r="WZU1" s="17"/>
      <c r="WZV1" s="17"/>
      <c r="WZW1" s="17"/>
      <c r="WZX1" s="17"/>
      <c r="WZY1" s="17"/>
      <c r="WZZ1" s="17"/>
      <c r="XAA1" s="17"/>
      <c r="XAB1" s="17"/>
      <c r="XAC1" s="17"/>
      <c r="XAD1" s="17"/>
      <c r="XAE1" s="17"/>
      <c r="XAF1" s="17"/>
      <c r="XAG1" s="17"/>
      <c r="XAH1" s="17"/>
      <c r="XAI1" s="17"/>
      <c r="XAJ1" s="17"/>
      <c r="XAK1" s="17"/>
      <c r="XAL1" s="17"/>
      <c r="XAM1" s="17"/>
      <c r="XAN1" s="17"/>
      <c r="XAO1" s="17"/>
      <c r="XAP1" s="17"/>
      <c r="XAQ1" s="17"/>
      <c r="XAR1" s="17"/>
      <c r="XAS1" s="17"/>
      <c r="XAT1" s="17"/>
      <c r="XAU1" s="17"/>
      <c r="XAV1" s="17"/>
      <c r="XAW1" s="17"/>
      <c r="XAX1" s="17"/>
      <c r="XAY1" s="17"/>
      <c r="XAZ1" s="17"/>
      <c r="XBA1" s="17"/>
      <c r="XBB1" s="17"/>
      <c r="XBC1" s="17"/>
      <c r="XBD1" s="17"/>
      <c r="XBE1" s="17"/>
      <c r="XBF1" s="17"/>
      <c r="XBG1" s="17"/>
      <c r="XBH1" s="17"/>
      <c r="XBI1" s="17"/>
      <c r="XBJ1" s="17"/>
      <c r="XBK1" s="17"/>
      <c r="XBL1" s="17"/>
      <c r="XBM1" s="17"/>
      <c r="XBN1" s="17"/>
      <c r="XBO1" s="17"/>
      <c r="XBP1" s="17"/>
      <c r="XBQ1" s="17"/>
      <c r="XBR1" s="17"/>
      <c r="XBS1" s="17"/>
      <c r="XBT1" s="17"/>
      <c r="XBU1" s="17"/>
      <c r="XBV1" s="17"/>
      <c r="XBW1" s="17"/>
      <c r="XBX1" s="17"/>
      <c r="XBY1" s="17"/>
      <c r="XBZ1" s="17"/>
      <c r="XCA1" s="17"/>
      <c r="XCB1" s="17"/>
      <c r="XCC1" s="17"/>
      <c r="XCD1" s="17"/>
      <c r="XCE1" s="17"/>
      <c r="XCF1" s="17"/>
      <c r="XCG1" s="17"/>
      <c r="XCH1" s="17"/>
      <c r="XCI1" s="17"/>
      <c r="XCJ1" s="17"/>
      <c r="XCK1" s="17"/>
      <c r="XCL1" s="17"/>
      <c r="XCM1" s="17"/>
      <c r="XCN1" s="17"/>
      <c r="XCO1" s="17"/>
      <c r="XCP1" s="17"/>
      <c r="XCQ1" s="17"/>
      <c r="XCR1" s="17"/>
      <c r="XCS1" s="17"/>
      <c r="XCT1" s="17"/>
      <c r="XCU1" s="17"/>
      <c r="XCV1" s="17"/>
      <c r="XCW1" s="17"/>
      <c r="XCX1" s="17"/>
      <c r="XCY1" s="17"/>
      <c r="XCZ1" s="17"/>
      <c r="XDA1" s="17"/>
      <c r="XDB1" s="17"/>
      <c r="XDC1" s="17"/>
      <c r="XDD1" s="17"/>
      <c r="XDE1" s="17"/>
      <c r="XDF1" s="17"/>
      <c r="XDG1" s="17"/>
      <c r="XDH1" s="17"/>
      <c r="XDI1" s="17"/>
    </row>
    <row r="2" spans="1:16337" s="358" customFormat="1">
      <c r="A2" s="10" t="s">
        <v>25</v>
      </c>
      <c r="B2" s="10" t="s">
        <v>26</v>
      </c>
      <c r="C2" s="18" t="s">
        <v>5169</v>
      </c>
      <c r="D2" s="10" t="s">
        <v>27</v>
      </c>
      <c r="E2" s="10" t="s">
        <v>28</v>
      </c>
      <c r="F2" s="10" t="s">
        <v>5039</v>
      </c>
      <c r="G2" s="10" t="s">
        <v>5040</v>
      </c>
      <c r="H2" s="10" t="s">
        <v>5041</v>
      </c>
      <c r="I2" s="10" t="s">
        <v>71</v>
      </c>
      <c r="J2" s="10" t="s">
        <v>5039</v>
      </c>
      <c r="K2" s="10" t="s">
        <v>5040</v>
      </c>
      <c r="L2" s="10" t="s">
        <v>5041</v>
      </c>
      <c r="M2" s="18" t="s">
        <v>5080</v>
      </c>
      <c r="N2" s="12" t="s">
        <v>34</v>
      </c>
      <c r="O2" s="12" t="s">
        <v>35</v>
      </c>
      <c r="P2" s="10" t="s">
        <v>73</v>
      </c>
      <c r="Q2" s="18" t="s">
        <v>5079</v>
      </c>
      <c r="R2" s="10" t="s">
        <v>37</v>
      </c>
      <c r="S2" s="10" t="s">
        <v>38</v>
      </c>
      <c r="T2" s="10" t="s">
        <v>39</v>
      </c>
      <c r="U2" s="10" t="s">
        <v>40</v>
      </c>
      <c r="V2" s="356" t="s">
        <v>41</v>
      </c>
      <c r="W2" s="357" t="s">
        <v>42</v>
      </c>
      <c r="X2" s="20" t="s">
        <v>77</v>
      </c>
      <c r="Y2" s="20" t="s">
        <v>34</v>
      </c>
      <c r="Z2" s="20" t="s">
        <v>35</v>
      </c>
      <c r="AA2" s="20" t="s">
        <v>36</v>
      </c>
      <c r="AB2" s="20" t="s">
        <v>50</v>
      </c>
      <c r="AC2" s="414"/>
      <c r="AD2" s="21" t="s">
        <v>84</v>
      </c>
      <c r="AE2" s="22" t="s">
        <v>78</v>
      </c>
      <c r="AF2" s="213" t="s">
        <v>85</v>
      </c>
      <c r="AG2" s="22" t="s">
        <v>79</v>
      </c>
      <c r="AH2" s="22" t="s">
        <v>80</v>
      </c>
      <c r="AI2" s="22" t="s">
        <v>86</v>
      </c>
      <c r="AJ2" s="22" t="s">
        <v>87</v>
      </c>
      <c r="AK2" s="22" t="s">
        <v>81</v>
      </c>
      <c r="AL2" s="22" t="s">
        <v>82</v>
      </c>
      <c r="AM2" s="17"/>
      <c r="AN2" s="17"/>
      <c r="AO2" s="17"/>
      <c r="AP2" s="17"/>
      <c r="AQ2" s="17"/>
      <c r="AR2" s="17"/>
      <c r="AS2" s="17">
        <v>1</v>
      </c>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row>
  </sheetData>
  <mergeCells count="1">
    <mergeCell ref="AC1:AC2"/>
  </mergeCells>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77"/>
  <sheetViews>
    <sheetView showGridLines="0" zoomScale="80" zoomScaleNormal="80" workbookViewId="0">
      <pane ySplit="1" topLeftCell="A11" activePane="bottomLeft" state="frozen"/>
      <selection activeCell="C29" sqref="C29"/>
      <selection pane="bottomLeft" activeCell="H14" sqref="H14"/>
    </sheetView>
  </sheetViews>
  <sheetFormatPr defaultColWidth="9" defaultRowHeight="27" customHeight="1"/>
  <cols>
    <col min="1" max="1" width="5.796875" style="96" bestFit="1" customWidth="1"/>
    <col min="2" max="2" width="14.09765625" style="96" customWidth="1"/>
    <col min="3" max="3" width="12" style="96" customWidth="1"/>
    <col min="4" max="4" width="14.59765625" style="96" customWidth="1"/>
    <col min="5" max="5" width="4.59765625" style="97" customWidth="1"/>
    <col min="6" max="6" width="14" style="97" bestFit="1" customWidth="1"/>
    <col min="7" max="7" width="50.59765625" style="96" bestFit="1" customWidth="1"/>
    <col min="8" max="8" width="65.296875" style="96" bestFit="1" customWidth="1"/>
    <col min="9" max="9" width="52.296875" style="98" customWidth="1"/>
    <col min="10" max="10" width="58.296875" style="98" customWidth="1"/>
    <col min="11" max="11" width="43" style="99" customWidth="1"/>
    <col min="12" max="12" width="58" style="96" bestFit="1" customWidth="1"/>
    <col min="13" max="16384" width="9" style="96"/>
  </cols>
  <sheetData>
    <row r="1" spans="1:10" ht="27" customHeight="1">
      <c r="A1" s="218" t="s">
        <v>5161</v>
      </c>
      <c r="B1" s="219" t="s">
        <v>4762</v>
      </c>
      <c r="C1" s="220" t="s">
        <v>105</v>
      </c>
      <c r="D1" s="220" t="s">
        <v>4763</v>
      </c>
      <c r="E1" s="220" t="s">
        <v>4764</v>
      </c>
      <c r="F1" s="220" t="s">
        <v>4765</v>
      </c>
      <c r="G1" s="220" t="s">
        <v>102</v>
      </c>
      <c r="H1" s="220" t="s">
        <v>4766</v>
      </c>
      <c r="I1" s="220" t="s">
        <v>5148</v>
      </c>
      <c r="J1" s="221" t="s">
        <v>4767</v>
      </c>
    </row>
    <row r="2" spans="1:10" ht="27" customHeight="1">
      <c r="A2" s="222">
        <v>45130</v>
      </c>
      <c r="B2" s="223" t="s">
        <v>4822</v>
      </c>
      <c r="C2" s="224" t="s">
        <v>4771</v>
      </c>
      <c r="D2" s="224" t="s">
        <v>5128</v>
      </c>
      <c r="E2" s="224" t="s">
        <v>4823</v>
      </c>
      <c r="F2" s="223" t="s">
        <v>4774</v>
      </c>
      <c r="G2" s="224"/>
      <c r="H2" s="223"/>
      <c r="I2" s="223" t="s">
        <v>4821</v>
      </c>
      <c r="J2" s="225"/>
    </row>
    <row r="3" spans="1:10" ht="27" customHeight="1">
      <c r="A3" s="226">
        <v>12010</v>
      </c>
      <c r="B3" s="227" t="s">
        <v>4822</v>
      </c>
      <c r="C3" s="228" t="s">
        <v>4771</v>
      </c>
      <c r="D3" s="228" t="s">
        <v>4794</v>
      </c>
      <c r="E3" s="228" t="s">
        <v>4824</v>
      </c>
      <c r="F3" s="227" t="s">
        <v>4774</v>
      </c>
      <c r="G3" s="229" t="s">
        <v>58</v>
      </c>
      <c r="H3" s="227"/>
      <c r="I3" s="227" t="s">
        <v>59</v>
      </c>
      <c r="J3" s="230"/>
    </row>
    <row r="4" spans="1:10" ht="27" customHeight="1">
      <c r="A4" s="226">
        <v>12015</v>
      </c>
      <c r="B4" s="227" t="s">
        <v>4822</v>
      </c>
      <c r="C4" s="228" t="s">
        <v>4771</v>
      </c>
      <c r="D4" s="228" t="s">
        <v>4794</v>
      </c>
      <c r="E4" s="228" t="s">
        <v>4827</v>
      </c>
      <c r="F4" s="227" t="s">
        <v>4774</v>
      </c>
      <c r="G4" s="229" t="s">
        <v>4825</v>
      </c>
      <c r="H4" s="227" t="s">
        <v>4828</v>
      </c>
      <c r="I4" s="227" t="s">
        <v>4826</v>
      </c>
      <c r="J4" s="230"/>
    </row>
    <row r="5" spans="1:10" ht="27" customHeight="1">
      <c r="A5" s="226">
        <v>23020</v>
      </c>
      <c r="B5" s="227" t="s">
        <v>4822</v>
      </c>
      <c r="C5" s="228" t="s">
        <v>4771</v>
      </c>
      <c r="D5" s="228" t="s">
        <v>4798</v>
      </c>
      <c r="E5" s="228" t="s">
        <v>143</v>
      </c>
      <c r="F5" s="227" t="s">
        <v>4774</v>
      </c>
      <c r="G5" s="229" t="s">
        <v>401</v>
      </c>
      <c r="H5" s="231" t="s">
        <v>5149</v>
      </c>
      <c r="I5" s="227" t="s">
        <v>402</v>
      </c>
      <c r="J5" s="230"/>
    </row>
    <row r="6" spans="1:10" ht="27" customHeight="1">
      <c r="A6" s="226">
        <v>21310</v>
      </c>
      <c r="B6" s="227" t="s">
        <v>4822</v>
      </c>
      <c r="C6" s="228" t="s">
        <v>4771</v>
      </c>
      <c r="D6" s="228" t="s">
        <v>4800</v>
      </c>
      <c r="E6" s="228" t="s">
        <v>234</v>
      </c>
      <c r="F6" s="227" t="s">
        <v>4774</v>
      </c>
      <c r="G6" s="229" t="s">
        <v>581</v>
      </c>
      <c r="H6" s="231" t="s">
        <v>4829</v>
      </c>
      <c r="I6" s="227" t="s">
        <v>367</v>
      </c>
      <c r="J6" s="230"/>
    </row>
    <row r="7" spans="1:10" ht="27" customHeight="1" thickBot="1">
      <c r="A7" s="232">
        <v>21110</v>
      </c>
      <c r="B7" s="233" t="s">
        <v>4822</v>
      </c>
      <c r="C7" s="234" t="s">
        <v>4771</v>
      </c>
      <c r="D7" s="234" t="s">
        <v>4802</v>
      </c>
      <c r="E7" s="234" t="s">
        <v>170</v>
      </c>
      <c r="F7" s="233" t="s">
        <v>4774</v>
      </c>
      <c r="G7" s="235" t="s">
        <v>496</v>
      </c>
      <c r="H7" s="236" t="s">
        <v>4830</v>
      </c>
      <c r="I7" s="233" t="s">
        <v>497</v>
      </c>
      <c r="J7" s="237"/>
    </row>
    <row r="8" spans="1:10" ht="27" customHeight="1">
      <c r="A8" s="238">
        <v>21430</v>
      </c>
      <c r="B8" s="239" t="s">
        <v>4770</v>
      </c>
      <c r="C8" s="240" t="s">
        <v>4771</v>
      </c>
      <c r="D8" s="240" t="s">
        <v>4772</v>
      </c>
      <c r="E8" s="240" t="s">
        <v>4773</v>
      </c>
      <c r="F8" s="239" t="s">
        <v>4774</v>
      </c>
      <c r="G8" s="241" t="s">
        <v>4768</v>
      </c>
      <c r="H8" s="239" t="s">
        <v>4775</v>
      </c>
      <c r="I8" s="239" t="s">
        <v>4769</v>
      </c>
      <c r="J8" s="242"/>
    </row>
    <row r="9" spans="1:10" ht="27" customHeight="1">
      <c r="A9" s="243">
        <v>21420</v>
      </c>
      <c r="B9" s="244" t="s">
        <v>4770</v>
      </c>
      <c r="C9" s="245" t="s">
        <v>4771</v>
      </c>
      <c r="D9" s="245" t="s">
        <v>4778</v>
      </c>
      <c r="E9" s="245" t="s">
        <v>4779</v>
      </c>
      <c r="F9" s="244" t="s">
        <v>4774</v>
      </c>
      <c r="G9" s="246" t="s">
        <v>4776</v>
      </c>
      <c r="H9" s="244" t="s">
        <v>4780</v>
      </c>
      <c r="I9" s="244" t="s">
        <v>4777</v>
      </c>
      <c r="J9" s="247"/>
    </row>
    <row r="10" spans="1:10" ht="27" customHeight="1">
      <c r="A10" s="243">
        <v>21410</v>
      </c>
      <c r="B10" s="244" t="s">
        <v>4770</v>
      </c>
      <c r="C10" s="245" t="s">
        <v>4771</v>
      </c>
      <c r="D10" s="245" t="s">
        <v>4778</v>
      </c>
      <c r="E10" s="245" t="s">
        <v>234</v>
      </c>
      <c r="F10" s="244" t="s">
        <v>4774</v>
      </c>
      <c r="G10" s="246" t="s">
        <v>506</v>
      </c>
      <c r="H10" s="244" t="s">
        <v>4781</v>
      </c>
      <c r="I10" s="244" t="s">
        <v>507</v>
      </c>
      <c r="J10" s="247"/>
    </row>
    <row r="11" spans="1:10" ht="27" customHeight="1">
      <c r="A11" s="243">
        <v>20820</v>
      </c>
      <c r="B11" s="244" t="s">
        <v>4770</v>
      </c>
      <c r="C11" s="245" t="s">
        <v>4771</v>
      </c>
      <c r="D11" s="245" t="s">
        <v>4782</v>
      </c>
      <c r="E11" s="245" t="s">
        <v>170</v>
      </c>
      <c r="F11" s="244" t="s">
        <v>4774</v>
      </c>
      <c r="G11" s="246" t="s">
        <v>1817</v>
      </c>
      <c r="H11" s="244" t="s">
        <v>4783</v>
      </c>
      <c r="I11" s="244" t="s">
        <v>1818</v>
      </c>
      <c r="J11" s="247"/>
    </row>
    <row r="12" spans="1:10" ht="27" customHeight="1">
      <c r="A12" s="243">
        <v>20610</v>
      </c>
      <c r="B12" s="244" t="s">
        <v>4770</v>
      </c>
      <c r="C12" s="245" t="s">
        <v>4771</v>
      </c>
      <c r="D12" s="245" t="s">
        <v>4784</v>
      </c>
      <c r="E12" s="245" t="s">
        <v>158</v>
      </c>
      <c r="F12" s="244" t="s">
        <v>4774</v>
      </c>
      <c r="G12" s="246" t="s">
        <v>590</v>
      </c>
      <c r="H12" s="244" t="s">
        <v>4785</v>
      </c>
      <c r="I12" s="244" t="s">
        <v>591</v>
      </c>
      <c r="J12" s="247"/>
    </row>
    <row r="13" spans="1:10" ht="27" customHeight="1">
      <c r="A13" s="243">
        <v>20515</v>
      </c>
      <c r="B13" s="244" t="s">
        <v>4770</v>
      </c>
      <c r="C13" s="245" t="s">
        <v>4771</v>
      </c>
      <c r="D13" s="245" t="s">
        <v>4784</v>
      </c>
      <c r="E13" s="245" t="s">
        <v>124</v>
      </c>
      <c r="F13" s="244" t="s">
        <v>4774</v>
      </c>
      <c r="G13" s="246" t="s">
        <v>432</v>
      </c>
      <c r="H13" s="244" t="s">
        <v>4786</v>
      </c>
      <c r="I13" s="244" t="s">
        <v>433</v>
      </c>
      <c r="J13" s="247"/>
    </row>
    <row r="14" spans="1:10" ht="27" customHeight="1">
      <c r="A14" s="243">
        <v>20410</v>
      </c>
      <c r="B14" s="244" t="s">
        <v>4770</v>
      </c>
      <c r="C14" s="245" t="s">
        <v>4771</v>
      </c>
      <c r="D14" s="245" t="s">
        <v>4787</v>
      </c>
      <c r="E14" s="245" t="s">
        <v>274</v>
      </c>
      <c r="F14" s="244" t="s">
        <v>4774</v>
      </c>
      <c r="G14" s="246" t="s">
        <v>542</v>
      </c>
      <c r="H14" s="244" t="s">
        <v>4788</v>
      </c>
      <c r="I14" s="244" t="s">
        <v>543</v>
      </c>
      <c r="J14" s="247"/>
    </row>
    <row r="15" spans="1:10" ht="27" customHeight="1">
      <c r="A15" s="243">
        <v>20310</v>
      </c>
      <c r="B15" s="244" t="s">
        <v>4770</v>
      </c>
      <c r="C15" s="245" t="s">
        <v>4771</v>
      </c>
      <c r="D15" s="245" t="s">
        <v>4789</v>
      </c>
      <c r="E15" s="245" t="s">
        <v>220</v>
      </c>
      <c r="F15" s="244" t="s">
        <v>4774</v>
      </c>
      <c r="G15" s="246" t="s">
        <v>447</v>
      </c>
      <c r="H15" s="244" t="s">
        <v>4790</v>
      </c>
      <c r="I15" s="244" t="s">
        <v>448</v>
      </c>
      <c r="J15" s="247"/>
    </row>
    <row r="16" spans="1:10" ht="27" customHeight="1">
      <c r="A16" s="243">
        <v>20110</v>
      </c>
      <c r="B16" s="244" t="s">
        <v>4770</v>
      </c>
      <c r="C16" s="245" t="s">
        <v>4771</v>
      </c>
      <c r="D16" s="245" t="s">
        <v>4789</v>
      </c>
      <c r="E16" s="245" t="s">
        <v>355</v>
      </c>
      <c r="F16" s="244" t="s">
        <v>4774</v>
      </c>
      <c r="G16" s="246" t="s">
        <v>568</v>
      </c>
      <c r="H16" s="244" t="s">
        <v>4791</v>
      </c>
      <c r="I16" s="244" t="s">
        <v>569</v>
      </c>
      <c r="J16" s="247"/>
    </row>
    <row r="17" spans="1:10" ht="27" customHeight="1">
      <c r="A17" s="243">
        <v>21530</v>
      </c>
      <c r="B17" s="244" t="s">
        <v>4770</v>
      </c>
      <c r="C17" s="245" t="s">
        <v>4771</v>
      </c>
      <c r="D17" s="248" t="s">
        <v>4794</v>
      </c>
      <c r="E17" s="245" t="s">
        <v>4773</v>
      </c>
      <c r="F17" s="244" t="s">
        <v>4774</v>
      </c>
      <c r="G17" s="246" t="s">
        <v>4792</v>
      </c>
      <c r="H17" s="244" t="s">
        <v>4795</v>
      </c>
      <c r="I17" s="244" t="s">
        <v>4793</v>
      </c>
      <c r="J17" s="247"/>
    </row>
    <row r="18" spans="1:10" ht="27" customHeight="1">
      <c r="A18" s="243">
        <v>21520</v>
      </c>
      <c r="B18" s="244" t="s">
        <v>4770</v>
      </c>
      <c r="C18" s="245" t="s">
        <v>4771</v>
      </c>
      <c r="D18" s="248" t="s">
        <v>4798</v>
      </c>
      <c r="E18" s="245" t="s">
        <v>4779</v>
      </c>
      <c r="F18" s="244" t="s">
        <v>4774</v>
      </c>
      <c r="G18" s="246" t="s">
        <v>4796</v>
      </c>
      <c r="H18" s="244" t="s">
        <v>4799</v>
      </c>
      <c r="I18" s="244" t="s">
        <v>4797</v>
      </c>
      <c r="J18" s="247"/>
    </row>
    <row r="19" spans="1:10" ht="27" customHeight="1">
      <c r="A19" s="243">
        <v>21510</v>
      </c>
      <c r="B19" s="244" t="s">
        <v>4770</v>
      </c>
      <c r="C19" s="245" t="s">
        <v>4771</v>
      </c>
      <c r="D19" s="248" t="s">
        <v>4800</v>
      </c>
      <c r="E19" s="245" t="s">
        <v>234</v>
      </c>
      <c r="F19" s="244" t="s">
        <v>4774</v>
      </c>
      <c r="G19" s="246" t="s">
        <v>1743</v>
      </c>
      <c r="H19" s="244" t="s">
        <v>4801</v>
      </c>
      <c r="I19" s="244" t="s">
        <v>1744</v>
      </c>
      <c r="J19" s="247"/>
    </row>
    <row r="20" spans="1:10" ht="27" customHeight="1">
      <c r="A20" s="243">
        <v>21505</v>
      </c>
      <c r="B20" s="244" t="s">
        <v>4770</v>
      </c>
      <c r="C20" s="245" t="s">
        <v>4771</v>
      </c>
      <c r="D20" s="248" t="s">
        <v>4802</v>
      </c>
      <c r="E20" s="245" t="s">
        <v>170</v>
      </c>
      <c r="F20" s="244" t="s">
        <v>4774</v>
      </c>
      <c r="G20" s="246" t="s">
        <v>608</v>
      </c>
      <c r="H20" s="244" t="s">
        <v>4803</v>
      </c>
      <c r="I20" s="244" t="s">
        <v>609</v>
      </c>
      <c r="J20" s="247"/>
    </row>
    <row r="21" spans="1:10" ht="27" customHeight="1" thickBot="1">
      <c r="A21" s="249">
        <v>20710</v>
      </c>
      <c r="B21" s="250" t="s">
        <v>4770</v>
      </c>
      <c r="C21" s="251" t="s">
        <v>4805</v>
      </c>
      <c r="D21" s="252" t="s">
        <v>4806</v>
      </c>
      <c r="E21" s="251" t="s">
        <v>4807</v>
      </c>
      <c r="F21" s="250" t="s">
        <v>4774</v>
      </c>
      <c r="G21" s="253" t="s">
        <v>755</v>
      </c>
      <c r="H21" s="250" t="s">
        <v>4808</v>
      </c>
      <c r="I21" s="250" t="s">
        <v>4804</v>
      </c>
      <c r="J21" s="254"/>
    </row>
    <row r="22" spans="1:10" ht="27" customHeight="1">
      <c r="A22" s="255">
        <v>21660</v>
      </c>
      <c r="B22" s="256" t="s">
        <v>4809</v>
      </c>
      <c r="C22" s="257" t="s">
        <v>4771</v>
      </c>
      <c r="D22" s="257" t="s">
        <v>4778</v>
      </c>
      <c r="E22" s="257" t="s">
        <v>4779</v>
      </c>
      <c r="F22" s="256" t="s">
        <v>4774</v>
      </c>
      <c r="G22" s="258" t="s">
        <v>2073</v>
      </c>
      <c r="H22" s="256" t="s">
        <v>4810</v>
      </c>
      <c r="I22" s="256" t="s">
        <v>2074</v>
      </c>
      <c r="J22" s="415" t="s">
        <v>5150</v>
      </c>
    </row>
    <row r="23" spans="1:10" ht="27" customHeight="1">
      <c r="A23" s="259">
        <v>21650</v>
      </c>
      <c r="B23" s="260" t="s">
        <v>4809</v>
      </c>
      <c r="C23" s="261" t="s">
        <v>4771</v>
      </c>
      <c r="D23" s="261" t="s">
        <v>4778</v>
      </c>
      <c r="E23" s="261" t="s">
        <v>4811</v>
      </c>
      <c r="F23" s="260" t="s">
        <v>4774</v>
      </c>
      <c r="G23" s="262" t="s">
        <v>1593</v>
      </c>
      <c r="H23" s="260" t="s">
        <v>4812</v>
      </c>
      <c r="I23" s="260" t="s">
        <v>1594</v>
      </c>
      <c r="J23" s="416"/>
    </row>
    <row r="24" spans="1:10" ht="27" customHeight="1">
      <c r="A24" s="259">
        <v>21640</v>
      </c>
      <c r="B24" s="260" t="s">
        <v>4809</v>
      </c>
      <c r="C24" s="261" t="s">
        <v>4771</v>
      </c>
      <c r="D24" s="261" t="s">
        <v>4782</v>
      </c>
      <c r="E24" s="261" t="s">
        <v>4813</v>
      </c>
      <c r="F24" s="260" t="s">
        <v>4774</v>
      </c>
      <c r="G24" s="262" t="s">
        <v>1172</v>
      </c>
      <c r="H24" s="260" t="s">
        <v>4814</v>
      </c>
      <c r="I24" s="260" t="s">
        <v>1173</v>
      </c>
      <c r="J24" s="416"/>
    </row>
    <row r="25" spans="1:10" ht="27" customHeight="1">
      <c r="A25" s="259">
        <v>21630</v>
      </c>
      <c r="B25" s="260" t="s">
        <v>4809</v>
      </c>
      <c r="C25" s="261" t="s">
        <v>4771</v>
      </c>
      <c r="D25" s="261" t="s">
        <v>4784</v>
      </c>
      <c r="E25" s="261" t="s">
        <v>4815</v>
      </c>
      <c r="F25" s="260" t="s">
        <v>4774</v>
      </c>
      <c r="G25" s="262" t="s">
        <v>527</v>
      </c>
      <c r="H25" s="260" t="s">
        <v>4816</v>
      </c>
      <c r="I25" s="260" t="s">
        <v>528</v>
      </c>
      <c r="J25" s="416"/>
    </row>
    <row r="26" spans="1:10" ht="27" customHeight="1" thickBot="1">
      <c r="A26" s="263">
        <v>21620</v>
      </c>
      <c r="B26" s="264" t="s">
        <v>4809</v>
      </c>
      <c r="C26" s="265" t="s">
        <v>4771</v>
      </c>
      <c r="D26" s="265" t="s">
        <v>4784</v>
      </c>
      <c r="E26" s="265" t="s">
        <v>4819</v>
      </c>
      <c r="F26" s="264" t="s">
        <v>4774</v>
      </c>
      <c r="G26" s="266" t="s">
        <v>4817</v>
      </c>
      <c r="H26" s="264" t="s">
        <v>4820</v>
      </c>
      <c r="I26" s="264" t="s">
        <v>4818</v>
      </c>
      <c r="J26" s="417"/>
    </row>
    <row r="27" spans="1:10" ht="27" customHeight="1">
      <c r="A27" s="267">
        <v>12613</v>
      </c>
      <c r="B27" s="268" t="s">
        <v>619</v>
      </c>
      <c r="C27" s="269" t="s">
        <v>61</v>
      </c>
      <c r="D27" s="269" t="s">
        <v>243</v>
      </c>
      <c r="E27" s="269" t="s">
        <v>143</v>
      </c>
      <c r="F27" s="268" t="s">
        <v>4774</v>
      </c>
      <c r="G27" s="270" t="s">
        <v>2572</v>
      </c>
      <c r="H27" s="268" t="s">
        <v>4831</v>
      </c>
      <c r="I27" s="268" t="s">
        <v>2573</v>
      </c>
      <c r="J27" s="271"/>
    </row>
    <row r="28" spans="1:10" ht="27" customHeight="1">
      <c r="A28" s="272">
        <v>12612</v>
      </c>
      <c r="B28" s="273" t="s">
        <v>4832</v>
      </c>
      <c r="C28" s="274" t="s">
        <v>4771</v>
      </c>
      <c r="D28" s="274" t="s">
        <v>4778</v>
      </c>
      <c r="E28" s="274" t="s">
        <v>4811</v>
      </c>
      <c r="F28" s="273" t="s">
        <v>4774</v>
      </c>
      <c r="G28" s="275" t="s">
        <v>1512</v>
      </c>
      <c r="H28" s="273" t="s">
        <v>4833</v>
      </c>
      <c r="I28" s="273" t="s">
        <v>1513</v>
      </c>
      <c r="J28" s="276"/>
    </row>
    <row r="29" spans="1:10" ht="27" customHeight="1">
      <c r="A29" s="272">
        <v>12611</v>
      </c>
      <c r="B29" s="273" t="s">
        <v>4832</v>
      </c>
      <c r="C29" s="274" t="s">
        <v>4771</v>
      </c>
      <c r="D29" s="274" t="s">
        <v>4782</v>
      </c>
      <c r="E29" s="274" t="s">
        <v>4813</v>
      </c>
      <c r="F29" s="273" t="s">
        <v>4774</v>
      </c>
      <c r="G29" s="275" t="s">
        <v>617</v>
      </c>
      <c r="H29" s="273" t="s">
        <v>4834</v>
      </c>
      <c r="I29" s="273" t="s">
        <v>618</v>
      </c>
      <c r="J29" s="276"/>
    </row>
    <row r="30" spans="1:10" ht="27" customHeight="1">
      <c r="A30" s="272">
        <v>12609</v>
      </c>
      <c r="B30" s="273" t="s">
        <v>4832</v>
      </c>
      <c r="C30" s="274" t="s">
        <v>4771</v>
      </c>
      <c r="D30" s="274" t="s">
        <v>4784</v>
      </c>
      <c r="E30" s="274" t="s">
        <v>158</v>
      </c>
      <c r="F30" s="273" t="s">
        <v>4774</v>
      </c>
      <c r="G30" s="275" t="s">
        <v>632</v>
      </c>
      <c r="H30" s="273" t="s">
        <v>4835</v>
      </c>
      <c r="I30" s="273" t="s">
        <v>633</v>
      </c>
      <c r="J30" s="276"/>
    </row>
    <row r="31" spans="1:10" ht="27" customHeight="1">
      <c r="A31" s="272">
        <v>12608</v>
      </c>
      <c r="B31" s="273" t="s">
        <v>4832</v>
      </c>
      <c r="C31" s="274" t="s">
        <v>4771</v>
      </c>
      <c r="D31" s="274" t="s">
        <v>4784</v>
      </c>
      <c r="E31" s="274" t="s">
        <v>124</v>
      </c>
      <c r="F31" s="273" t="s">
        <v>4774</v>
      </c>
      <c r="G31" s="275" t="s">
        <v>2649</v>
      </c>
      <c r="H31" s="273" t="s">
        <v>4836</v>
      </c>
      <c r="I31" s="273" t="s">
        <v>2650</v>
      </c>
      <c r="J31" s="276"/>
    </row>
    <row r="32" spans="1:10" ht="27" customHeight="1">
      <c r="A32" s="272">
        <v>12607</v>
      </c>
      <c r="B32" s="273" t="s">
        <v>4832</v>
      </c>
      <c r="C32" s="274" t="s">
        <v>4771</v>
      </c>
      <c r="D32" s="274" t="s">
        <v>4787</v>
      </c>
      <c r="E32" s="274" t="s">
        <v>274</v>
      </c>
      <c r="F32" s="273" t="s">
        <v>4774</v>
      </c>
      <c r="G32" s="275" t="s">
        <v>1781</v>
      </c>
      <c r="H32" s="273" t="s">
        <v>4837</v>
      </c>
      <c r="I32" s="273" t="s">
        <v>1782</v>
      </c>
      <c r="J32" s="276"/>
    </row>
    <row r="33" spans="1:10" ht="27" customHeight="1">
      <c r="A33" s="272">
        <v>12640</v>
      </c>
      <c r="B33" s="273" t="s">
        <v>4832</v>
      </c>
      <c r="C33" s="274" t="s">
        <v>4771</v>
      </c>
      <c r="D33" s="248" t="s">
        <v>4794</v>
      </c>
      <c r="E33" s="274" t="s">
        <v>4773</v>
      </c>
      <c r="F33" s="273" t="s">
        <v>4774</v>
      </c>
      <c r="G33" s="275" t="s">
        <v>4838</v>
      </c>
      <c r="H33" s="273" t="s">
        <v>4840</v>
      </c>
      <c r="I33" s="273" t="s">
        <v>4839</v>
      </c>
      <c r="J33" s="276"/>
    </row>
    <row r="34" spans="1:10" ht="27" customHeight="1">
      <c r="A34" s="272">
        <v>12630</v>
      </c>
      <c r="B34" s="273" t="s">
        <v>4832</v>
      </c>
      <c r="C34" s="274" t="s">
        <v>4771</v>
      </c>
      <c r="D34" s="248" t="s">
        <v>4798</v>
      </c>
      <c r="E34" s="274" t="s">
        <v>4779</v>
      </c>
      <c r="F34" s="273" t="s">
        <v>4774</v>
      </c>
      <c r="G34" s="275" t="s">
        <v>4841</v>
      </c>
      <c r="H34" s="273" t="s">
        <v>4843</v>
      </c>
      <c r="I34" s="273" t="s">
        <v>4842</v>
      </c>
      <c r="J34" s="276"/>
    </row>
    <row r="35" spans="1:10" ht="27" customHeight="1">
      <c r="A35" s="272">
        <v>12620</v>
      </c>
      <c r="B35" s="273" t="s">
        <v>4832</v>
      </c>
      <c r="C35" s="274" t="s">
        <v>4771</v>
      </c>
      <c r="D35" s="248" t="s">
        <v>4800</v>
      </c>
      <c r="E35" s="274" t="s">
        <v>234</v>
      </c>
      <c r="F35" s="273" t="s">
        <v>4774</v>
      </c>
      <c r="G35" s="275" t="s">
        <v>4844</v>
      </c>
      <c r="H35" s="273" t="s">
        <v>4846</v>
      </c>
      <c r="I35" s="273" t="s">
        <v>4845</v>
      </c>
      <c r="J35" s="276"/>
    </row>
    <row r="36" spans="1:10" ht="27" customHeight="1" thickBot="1">
      <c r="A36" s="277">
        <v>12610</v>
      </c>
      <c r="B36" s="278" t="s">
        <v>4832</v>
      </c>
      <c r="C36" s="279" t="s">
        <v>4771</v>
      </c>
      <c r="D36" s="252" t="s">
        <v>4802</v>
      </c>
      <c r="E36" s="279" t="s">
        <v>170</v>
      </c>
      <c r="F36" s="278" t="s">
        <v>4774</v>
      </c>
      <c r="G36" s="280" t="s">
        <v>4847</v>
      </c>
      <c r="H36" s="278" t="s">
        <v>4849</v>
      </c>
      <c r="I36" s="278" t="s">
        <v>4848</v>
      </c>
      <c r="J36" s="281"/>
    </row>
    <row r="37" spans="1:10" ht="27" customHeight="1">
      <c r="A37" s="282">
        <v>22029</v>
      </c>
      <c r="B37" s="283" t="s">
        <v>4881</v>
      </c>
      <c r="C37" s="284" t="s">
        <v>4853</v>
      </c>
      <c r="D37" s="284" t="s">
        <v>4778</v>
      </c>
      <c r="E37" s="284" t="s">
        <v>4779</v>
      </c>
      <c r="F37" s="283" t="s">
        <v>4774</v>
      </c>
      <c r="G37" s="285" t="s">
        <v>4879</v>
      </c>
      <c r="H37" s="283" t="s">
        <v>4882</v>
      </c>
      <c r="I37" s="283" t="s">
        <v>4880</v>
      </c>
      <c r="J37" s="286"/>
    </row>
    <row r="38" spans="1:10" ht="27" customHeight="1">
      <c r="A38" s="287">
        <v>22028</v>
      </c>
      <c r="B38" s="288" t="s">
        <v>4881</v>
      </c>
      <c r="C38" s="289" t="s">
        <v>4853</v>
      </c>
      <c r="D38" s="289" t="s">
        <v>4778</v>
      </c>
      <c r="E38" s="289" t="s">
        <v>4811</v>
      </c>
      <c r="F38" s="288" t="s">
        <v>4774</v>
      </c>
      <c r="G38" s="290" t="s">
        <v>244</v>
      </c>
      <c r="H38" s="288" t="s">
        <v>4883</v>
      </c>
      <c r="I38" s="288" t="s">
        <v>245</v>
      </c>
      <c r="J38" s="291" t="s">
        <v>4884</v>
      </c>
    </row>
    <row r="39" spans="1:10" ht="27" customHeight="1">
      <c r="A39" s="287">
        <v>22027</v>
      </c>
      <c r="B39" s="288" t="s">
        <v>4881</v>
      </c>
      <c r="C39" s="289" t="s">
        <v>4853</v>
      </c>
      <c r="D39" s="289" t="s">
        <v>4782</v>
      </c>
      <c r="E39" s="289" t="s">
        <v>170</v>
      </c>
      <c r="F39" s="288" t="s">
        <v>4774</v>
      </c>
      <c r="G39" s="290" t="s">
        <v>171</v>
      </c>
      <c r="H39" s="288" t="s">
        <v>4885</v>
      </c>
      <c r="I39" s="288" t="s">
        <v>172</v>
      </c>
      <c r="J39" s="291" t="s">
        <v>4884</v>
      </c>
    </row>
    <row r="40" spans="1:10" ht="27" customHeight="1">
      <c r="A40" s="287">
        <v>22026</v>
      </c>
      <c r="B40" s="288" t="s">
        <v>4881</v>
      </c>
      <c r="C40" s="289" t="s">
        <v>4853</v>
      </c>
      <c r="D40" s="289" t="s">
        <v>4784</v>
      </c>
      <c r="E40" s="289" t="s">
        <v>158</v>
      </c>
      <c r="F40" s="288" t="s">
        <v>4774</v>
      </c>
      <c r="G40" s="290" t="s">
        <v>179</v>
      </c>
      <c r="H40" s="288" t="s">
        <v>4886</v>
      </c>
      <c r="I40" s="288" t="s">
        <v>180</v>
      </c>
      <c r="J40" s="291" t="s">
        <v>4884</v>
      </c>
    </row>
    <row r="41" spans="1:10" ht="27" customHeight="1">
      <c r="A41" s="287">
        <v>22025</v>
      </c>
      <c r="B41" s="288" t="s">
        <v>4881</v>
      </c>
      <c r="C41" s="289" t="s">
        <v>4853</v>
      </c>
      <c r="D41" s="289" t="s">
        <v>4784</v>
      </c>
      <c r="E41" s="289" t="s">
        <v>124</v>
      </c>
      <c r="F41" s="288" t="s">
        <v>4774</v>
      </c>
      <c r="G41" s="290" t="s">
        <v>5151</v>
      </c>
      <c r="H41" s="288" t="s">
        <v>4887</v>
      </c>
      <c r="I41" s="288" t="s">
        <v>5152</v>
      </c>
      <c r="J41" s="291"/>
    </row>
    <row r="42" spans="1:10" ht="27" customHeight="1">
      <c r="A42" s="287">
        <v>22024</v>
      </c>
      <c r="B42" s="288" t="s">
        <v>4881</v>
      </c>
      <c r="C42" s="289" t="s">
        <v>4853</v>
      </c>
      <c r="D42" s="289" t="s">
        <v>4787</v>
      </c>
      <c r="E42" s="289" t="s">
        <v>274</v>
      </c>
      <c r="F42" s="288" t="s">
        <v>4774</v>
      </c>
      <c r="G42" s="290" t="s">
        <v>275</v>
      </c>
      <c r="H42" s="288"/>
      <c r="I42" s="288" t="s">
        <v>276</v>
      </c>
      <c r="J42" s="291"/>
    </row>
    <row r="43" spans="1:10" ht="27" customHeight="1">
      <c r="A43" s="287">
        <v>22023</v>
      </c>
      <c r="B43" s="288" t="s">
        <v>4881</v>
      </c>
      <c r="C43" s="289" t="s">
        <v>4853</v>
      </c>
      <c r="D43" s="289" t="s">
        <v>4789</v>
      </c>
      <c r="E43" s="289" t="s">
        <v>220</v>
      </c>
      <c r="F43" s="288" t="s">
        <v>4774</v>
      </c>
      <c r="G43" s="290" t="s">
        <v>221</v>
      </c>
      <c r="H43" s="288"/>
      <c r="I43" s="288" t="s">
        <v>222</v>
      </c>
      <c r="J43" s="291"/>
    </row>
    <row r="44" spans="1:10" ht="27" customHeight="1">
      <c r="A44" s="287">
        <v>22022</v>
      </c>
      <c r="B44" s="288" t="s">
        <v>4881</v>
      </c>
      <c r="C44" s="289" t="s">
        <v>4853</v>
      </c>
      <c r="D44" s="289" t="s">
        <v>4789</v>
      </c>
      <c r="E44" s="289" t="s">
        <v>355</v>
      </c>
      <c r="F44" s="288" t="s">
        <v>4774</v>
      </c>
      <c r="G44" s="290" t="s">
        <v>356</v>
      </c>
      <c r="H44" s="288"/>
      <c r="I44" s="288" t="s">
        <v>357</v>
      </c>
      <c r="J44" s="291"/>
    </row>
    <row r="45" spans="1:10" ht="27" customHeight="1">
      <c r="A45" s="287">
        <v>22080</v>
      </c>
      <c r="B45" s="288" t="s">
        <v>4881</v>
      </c>
      <c r="C45" s="289" t="s">
        <v>4853</v>
      </c>
      <c r="D45" s="248" t="s">
        <v>4794</v>
      </c>
      <c r="E45" s="289" t="s">
        <v>4824</v>
      </c>
      <c r="F45" s="288" t="s">
        <v>4774</v>
      </c>
      <c r="G45" s="290" t="s">
        <v>4888</v>
      </c>
      <c r="H45" s="288"/>
      <c r="I45" s="288" t="s">
        <v>4889</v>
      </c>
      <c r="J45" s="291"/>
    </row>
    <row r="46" spans="1:10" ht="27" customHeight="1">
      <c r="A46" s="287">
        <v>22070</v>
      </c>
      <c r="B46" s="288" t="s">
        <v>4881</v>
      </c>
      <c r="C46" s="289" t="s">
        <v>4853</v>
      </c>
      <c r="D46" s="248" t="s">
        <v>4794</v>
      </c>
      <c r="E46" s="289" t="s">
        <v>4773</v>
      </c>
      <c r="F46" s="288" t="s">
        <v>4774</v>
      </c>
      <c r="G46" s="290" t="s">
        <v>4890</v>
      </c>
      <c r="H46" s="288"/>
      <c r="I46" s="288" t="s">
        <v>4891</v>
      </c>
      <c r="J46" s="291"/>
    </row>
    <row r="47" spans="1:10" ht="27" customHeight="1">
      <c r="A47" s="287">
        <v>22060</v>
      </c>
      <c r="B47" s="288" t="s">
        <v>4881</v>
      </c>
      <c r="C47" s="289" t="s">
        <v>4853</v>
      </c>
      <c r="D47" s="248" t="s">
        <v>4798</v>
      </c>
      <c r="E47" s="289" t="s">
        <v>143</v>
      </c>
      <c r="F47" s="288" t="s">
        <v>4774</v>
      </c>
      <c r="G47" s="290" t="s">
        <v>144</v>
      </c>
      <c r="H47" s="292" t="s">
        <v>5149</v>
      </c>
      <c r="I47" s="288" t="s">
        <v>145</v>
      </c>
      <c r="J47" s="291"/>
    </row>
    <row r="48" spans="1:10" ht="27" customHeight="1">
      <c r="A48" s="287">
        <v>22050</v>
      </c>
      <c r="B48" s="288" t="s">
        <v>4881</v>
      </c>
      <c r="C48" s="289" t="s">
        <v>4853</v>
      </c>
      <c r="D48" s="248" t="s">
        <v>4800</v>
      </c>
      <c r="E48" s="289" t="s">
        <v>234</v>
      </c>
      <c r="F48" s="288" t="s">
        <v>4774</v>
      </c>
      <c r="G48" s="290" t="s">
        <v>235</v>
      </c>
      <c r="H48" s="292" t="s">
        <v>4892</v>
      </c>
      <c r="I48" s="288" t="s">
        <v>236</v>
      </c>
      <c r="J48" s="291"/>
    </row>
    <row r="49" spans="1:10" ht="27" customHeight="1">
      <c r="A49" s="287">
        <v>22040</v>
      </c>
      <c r="B49" s="288" t="s">
        <v>4881</v>
      </c>
      <c r="C49" s="289" t="s">
        <v>4853</v>
      </c>
      <c r="D49" s="248" t="s">
        <v>4802</v>
      </c>
      <c r="E49" s="289" t="s">
        <v>170</v>
      </c>
      <c r="F49" s="288" t="s">
        <v>4774</v>
      </c>
      <c r="G49" s="290" t="s">
        <v>198</v>
      </c>
      <c r="H49" s="292" t="s">
        <v>4830</v>
      </c>
      <c r="I49" s="288" t="s">
        <v>199</v>
      </c>
      <c r="J49" s="291"/>
    </row>
    <row r="50" spans="1:10" ht="27" customHeight="1" thickBot="1">
      <c r="A50" s="293">
        <v>22030</v>
      </c>
      <c r="B50" s="294" t="s">
        <v>4881</v>
      </c>
      <c r="C50" s="295" t="s">
        <v>4853</v>
      </c>
      <c r="D50" s="296" t="s">
        <v>4893</v>
      </c>
      <c r="E50" s="295" t="s">
        <v>158</v>
      </c>
      <c r="F50" s="294" t="s">
        <v>4774</v>
      </c>
      <c r="G50" s="297" t="s">
        <v>159</v>
      </c>
      <c r="H50" s="298" t="s">
        <v>4894</v>
      </c>
      <c r="I50" s="294" t="s">
        <v>160</v>
      </c>
      <c r="J50" s="299"/>
    </row>
    <row r="51" spans="1:10" ht="27" customHeight="1">
      <c r="A51" s="300">
        <v>46030</v>
      </c>
      <c r="B51" s="301" t="s">
        <v>127</v>
      </c>
      <c r="C51" s="302" t="s">
        <v>128</v>
      </c>
      <c r="D51" s="302" t="s">
        <v>123</v>
      </c>
      <c r="E51" s="302" t="s">
        <v>124</v>
      </c>
      <c r="F51" s="301" t="s">
        <v>4774</v>
      </c>
      <c r="G51" s="303" t="s">
        <v>4895</v>
      </c>
      <c r="H51" s="301"/>
      <c r="I51" s="301" t="s">
        <v>126</v>
      </c>
      <c r="J51" s="304" t="s">
        <v>4896</v>
      </c>
    </row>
    <row r="52" spans="1:10" ht="27" customHeight="1">
      <c r="A52" s="305">
        <v>46020</v>
      </c>
      <c r="B52" s="306" t="s">
        <v>127</v>
      </c>
      <c r="C52" s="307" t="s">
        <v>128</v>
      </c>
      <c r="D52" s="307" t="s">
        <v>273</v>
      </c>
      <c r="E52" s="307" t="s">
        <v>4903</v>
      </c>
      <c r="F52" s="306" t="s">
        <v>4774</v>
      </c>
      <c r="G52" s="308" t="s">
        <v>5162</v>
      </c>
      <c r="H52" s="306"/>
      <c r="I52" s="306" t="s">
        <v>276</v>
      </c>
      <c r="J52" s="309" t="s">
        <v>4896</v>
      </c>
    </row>
    <row r="53" spans="1:10" ht="27" customHeight="1">
      <c r="A53" s="305">
        <v>46010</v>
      </c>
      <c r="B53" s="306" t="s">
        <v>127</v>
      </c>
      <c r="C53" s="307" t="s">
        <v>128</v>
      </c>
      <c r="D53" s="307" t="s">
        <v>219</v>
      </c>
      <c r="E53" s="307" t="s">
        <v>4902</v>
      </c>
      <c r="F53" s="306" t="s">
        <v>4774</v>
      </c>
      <c r="G53" s="308" t="s">
        <v>4897</v>
      </c>
      <c r="H53" s="306"/>
      <c r="I53" s="306" t="s">
        <v>222</v>
      </c>
      <c r="J53" s="309" t="s">
        <v>4896</v>
      </c>
    </row>
    <row r="54" spans="1:10" ht="27" customHeight="1" thickBot="1">
      <c r="A54" s="310">
        <v>45520</v>
      </c>
      <c r="B54" s="311" t="s">
        <v>127</v>
      </c>
      <c r="C54" s="312" t="s">
        <v>4899</v>
      </c>
      <c r="D54" s="312" t="s">
        <v>219</v>
      </c>
      <c r="E54" s="312" t="s">
        <v>355</v>
      </c>
      <c r="F54" s="311" t="s">
        <v>4774</v>
      </c>
      <c r="G54" s="313" t="s">
        <v>4898</v>
      </c>
      <c r="H54" s="311"/>
      <c r="I54" s="311" t="s">
        <v>357</v>
      </c>
      <c r="J54" s="314" t="s">
        <v>4896</v>
      </c>
    </row>
    <row r="55" spans="1:10" ht="27" customHeight="1">
      <c r="A55" s="315">
        <v>90039</v>
      </c>
      <c r="B55" s="316" t="s">
        <v>4852</v>
      </c>
      <c r="C55" s="317" t="s">
        <v>4853</v>
      </c>
      <c r="D55" s="317" t="s">
        <v>4778</v>
      </c>
      <c r="E55" s="317" t="s">
        <v>4811</v>
      </c>
      <c r="F55" s="316" t="s">
        <v>4854</v>
      </c>
      <c r="G55" s="318" t="s">
        <v>4850</v>
      </c>
      <c r="H55" s="316" t="s">
        <v>4855</v>
      </c>
      <c r="I55" s="316" t="s">
        <v>4851</v>
      </c>
      <c r="J55" s="418" t="s">
        <v>5153</v>
      </c>
    </row>
    <row r="56" spans="1:10" ht="27" customHeight="1">
      <c r="A56" s="319">
        <v>90038</v>
      </c>
      <c r="B56" s="320" t="s">
        <v>4852</v>
      </c>
      <c r="C56" s="321" t="s">
        <v>4853</v>
      </c>
      <c r="D56" s="321" t="s">
        <v>4782</v>
      </c>
      <c r="E56" s="321" t="s">
        <v>4813</v>
      </c>
      <c r="F56" s="320" t="s">
        <v>4854</v>
      </c>
      <c r="G56" s="322" t="s">
        <v>4856</v>
      </c>
      <c r="H56" s="320" t="s">
        <v>4858</v>
      </c>
      <c r="I56" s="320" t="s">
        <v>4857</v>
      </c>
      <c r="J56" s="419"/>
    </row>
    <row r="57" spans="1:10" ht="27" customHeight="1">
      <c r="A57" s="319">
        <v>90037</v>
      </c>
      <c r="B57" s="320" t="s">
        <v>4852</v>
      </c>
      <c r="C57" s="321" t="s">
        <v>4853</v>
      </c>
      <c r="D57" s="321" t="s">
        <v>4784</v>
      </c>
      <c r="E57" s="321" t="s">
        <v>158</v>
      </c>
      <c r="F57" s="320" t="s">
        <v>4854</v>
      </c>
      <c r="G57" s="322" t="s">
        <v>4859</v>
      </c>
      <c r="H57" s="320" t="s">
        <v>4861</v>
      </c>
      <c r="I57" s="320" t="s">
        <v>4860</v>
      </c>
      <c r="J57" s="420"/>
    </row>
    <row r="58" spans="1:10" ht="27" customHeight="1">
      <c r="A58" s="319">
        <v>90036</v>
      </c>
      <c r="B58" s="320" t="s">
        <v>4852</v>
      </c>
      <c r="C58" s="321" t="s">
        <v>4853</v>
      </c>
      <c r="D58" s="321" t="s">
        <v>4787</v>
      </c>
      <c r="E58" s="321" t="s">
        <v>4864</v>
      </c>
      <c r="F58" s="320" t="s">
        <v>4854</v>
      </c>
      <c r="G58" s="322" t="s">
        <v>4862</v>
      </c>
      <c r="H58" s="320" t="s">
        <v>4865</v>
      </c>
      <c r="I58" s="320" t="s">
        <v>4863</v>
      </c>
      <c r="J58" s="323"/>
    </row>
    <row r="59" spans="1:10" ht="27" customHeight="1">
      <c r="A59" s="319">
        <v>90035</v>
      </c>
      <c r="B59" s="320" t="s">
        <v>4852</v>
      </c>
      <c r="C59" s="321" t="s">
        <v>4853</v>
      </c>
      <c r="D59" s="321" t="s">
        <v>4789</v>
      </c>
      <c r="E59" s="321" t="s">
        <v>4867</v>
      </c>
      <c r="F59" s="320" t="s">
        <v>4854</v>
      </c>
      <c r="G59" s="322" t="s">
        <v>5154</v>
      </c>
      <c r="H59" s="320" t="s">
        <v>4865</v>
      </c>
      <c r="I59" s="320" t="s">
        <v>4866</v>
      </c>
      <c r="J59" s="323"/>
    </row>
    <row r="60" spans="1:10" ht="27" customHeight="1">
      <c r="A60" s="319">
        <v>90046</v>
      </c>
      <c r="B60" s="320" t="s">
        <v>4852</v>
      </c>
      <c r="C60" s="321" t="s">
        <v>4853</v>
      </c>
      <c r="D60" s="321" t="s">
        <v>4794</v>
      </c>
      <c r="E60" s="321" t="s">
        <v>4773</v>
      </c>
      <c r="F60" s="320" t="s">
        <v>4854</v>
      </c>
      <c r="G60" s="322" t="s">
        <v>4868</v>
      </c>
      <c r="H60" s="320"/>
      <c r="I60" s="320" t="s">
        <v>4869</v>
      </c>
      <c r="J60" s="323"/>
    </row>
    <row r="61" spans="1:10" ht="27" customHeight="1">
      <c r="A61" s="319">
        <v>90042</v>
      </c>
      <c r="B61" s="320" t="s">
        <v>4852</v>
      </c>
      <c r="C61" s="321" t="s">
        <v>4853</v>
      </c>
      <c r="D61" s="321" t="s">
        <v>4798</v>
      </c>
      <c r="E61" s="321" t="s">
        <v>4779</v>
      </c>
      <c r="F61" s="320" t="s">
        <v>4854</v>
      </c>
      <c r="G61" s="322" t="s">
        <v>4870</v>
      </c>
      <c r="H61" s="320" t="s">
        <v>5155</v>
      </c>
      <c r="I61" s="320" t="s">
        <v>4871</v>
      </c>
      <c r="J61" s="323" t="s">
        <v>4872</v>
      </c>
    </row>
    <row r="62" spans="1:10" ht="27" customHeight="1">
      <c r="A62" s="319">
        <v>90041</v>
      </c>
      <c r="B62" s="320" t="s">
        <v>4852</v>
      </c>
      <c r="C62" s="321" t="s">
        <v>4853</v>
      </c>
      <c r="D62" s="321" t="s">
        <v>4800</v>
      </c>
      <c r="E62" s="321" t="s">
        <v>234</v>
      </c>
      <c r="F62" s="320" t="s">
        <v>4854</v>
      </c>
      <c r="G62" s="322" t="s">
        <v>4873</v>
      </c>
      <c r="H62" s="320" t="s">
        <v>4875</v>
      </c>
      <c r="I62" s="320" t="s">
        <v>4874</v>
      </c>
      <c r="J62" s="323" t="s">
        <v>4876</v>
      </c>
    </row>
    <row r="63" spans="1:10" ht="27" customHeight="1" thickBot="1">
      <c r="A63" s="324">
        <v>90040</v>
      </c>
      <c r="B63" s="325" t="s">
        <v>4852</v>
      </c>
      <c r="C63" s="326" t="s">
        <v>4853</v>
      </c>
      <c r="D63" s="326" t="s">
        <v>4802</v>
      </c>
      <c r="E63" s="326" t="s">
        <v>170</v>
      </c>
      <c r="F63" s="325" t="s">
        <v>4854</v>
      </c>
      <c r="G63" s="327" t="s">
        <v>4877</v>
      </c>
      <c r="H63" s="325" t="s">
        <v>4878</v>
      </c>
      <c r="I63" s="325" t="s">
        <v>5156</v>
      </c>
      <c r="J63" s="328"/>
    </row>
    <row r="64" spans="1:10" ht="27" customHeight="1" thickBot="1">
      <c r="A64" s="249">
        <v>46130</v>
      </c>
      <c r="B64" s="250" t="s">
        <v>4881</v>
      </c>
      <c r="C64" s="251" t="s">
        <v>4853</v>
      </c>
      <c r="D64" s="251" t="s">
        <v>4800</v>
      </c>
      <c r="E64" s="251" t="s">
        <v>5163</v>
      </c>
      <c r="F64" s="250" t="s">
        <v>4990</v>
      </c>
      <c r="G64" s="253" t="s">
        <v>3951</v>
      </c>
      <c r="H64" s="250" t="s">
        <v>5164</v>
      </c>
      <c r="I64" s="250" t="s">
        <v>5157</v>
      </c>
      <c r="J64" s="254"/>
    </row>
    <row r="65" spans="1:10" ht="27" customHeight="1">
      <c r="A65" s="329">
        <v>27301</v>
      </c>
      <c r="B65" s="330" t="s">
        <v>5160</v>
      </c>
      <c r="C65" s="331" t="s">
        <v>5158</v>
      </c>
      <c r="D65" s="331" t="s">
        <v>219</v>
      </c>
      <c r="E65" s="331" t="s">
        <v>355</v>
      </c>
      <c r="F65" s="330" t="s">
        <v>5159</v>
      </c>
      <c r="G65" s="330" t="s">
        <v>5130</v>
      </c>
      <c r="H65" s="330"/>
      <c r="I65" s="332" t="s">
        <v>569</v>
      </c>
      <c r="J65" s="333"/>
    </row>
    <row r="66" spans="1:10" ht="27" customHeight="1">
      <c r="A66" s="334">
        <v>27302</v>
      </c>
      <c r="B66" s="335" t="s">
        <v>5160</v>
      </c>
      <c r="C66" s="336" t="s">
        <v>5158</v>
      </c>
      <c r="D66" s="336" t="s">
        <v>273</v>
      </c>
      <c r="E66" s="336" t="s">
        <v>274</v>
      </c>
      <c r="F66" s="335" t="s">
        <v>5159</v>
      </c>
      <c r="G66" s="335" t="s">
        <v>5131</v>
      </c>
      <c r="H66" s="335"/>
      <c r="I66" s="337" t="s">
        <v>5132</v>
      </c>
      <c r="J66" s="333"/>
    </row>
    <row r="67" spans="1:10" ht="27" customHeight="1">
      <c r="A67" s="334">
        <v>27303</v>
      </c>
      <c r="B67" s="335" t="s">
        <v>5160</v>
      </c>
      <c r="C67" s="336" t="s">
        <v>5158</v>
      </c>
      <c r="D67" s="336" t="s">
        <v>123</v>
      </c>
      <c r="E67" s="336" t="s">
        <v>124</v>
      </c>
      <c r="F67" s="335" t="s">
        <v>5159</v>
      </c>
      <c r="G67" s="335" t="s">
        <v>5133</v>
      </c>
      <c r="H67" s="335"/>
      <c r="I67" s="337" t="s">
        <v>5134</v>
      </c>
      <c r="J67" s="333"/>
    </row>
    <row r="68" spans="1:10" ht="27" customHeight="1">
      <c r="A68" s="334">
        <v>27304</v>
      </c>
      <c r="B68" s="335" t="s">
        <v>5160</v>
      </c>
      <c r="C68" s="336" t="s">
        <v>5158</v>
      </c>
      <c r="D68" s="336" t="s">
        <v>123</v>
      </c>
      <c r="E68" s="336" t="s">
        <v>158</v>
      </c>
      <c r="F68" s="335" t="s">
        <v>5159</v>
      </c>
      <c r="G68" s="335" t="s">
        <v>387</v>
      </c>
      <c r="H68" s="335"/>
      <c r="I68" s="337" t="s">
        <v>388</v>
      </c>
      <c r="J68" s="333"/>
    </row>
    <row r="69" spans="1:10" ht="27" customHeight="1">
      <c r="A69" s="334">
        <v>27305</v>
      </c>
      <c r="B69" s="335" t="s">
        <v>5160</v>
      </c>
      <c r="C69" s="336" t="s">
        <v>5158</v>
      </c>
      <c r="D69" s="336" t="s">
        <v>169</v>
      </c>
      <c r="E69" s="336" t="s">
        <v>170</v>
      </c>
      <c r="F69" s="335" t="s">
        <v>5159</v>
      </c>
      <c r="G69" s="335" t="s">
        <v>379</v>
      </c>
      <c r="H69" s="335"/>
      <c r="I69" s="337" t="s">
        <v>380</v>
      </c>
      <c r="J69" s="333"/>
    </row>
    <row r="70" spans="1:10" ht="27" customHeight="1">
      <c r="A70" s="334">
        <v>27306</v>
      </c>
      <c r="B70" s="335" t="s">
        <v>5160</v>
      </c>
      <c r="C70" s="336" t="s">
        <v>5158</v>
      </c>
      <c r="D70" s="336" t="s">
        <v>243</v>
      </c>
      <c r="E70" s="336" t="s">
        <v>234</v>
      </c>
      <c r="F70" s="335" t="s">
        <v>5159</v>
      </c>
      <c r="G70" s="335" t="s">
        <v>5135</v>
      </c>
      <c r="H70" s="335"/>
      <c r="I70" s="337" t="s">
        <v>5136</v>
      </c>
      <c r="J70" s="333"/>
    </row>
    <row r="71" spans="1:10" ht="27" customHeight="1">
      <c r="A71" s="334">
        <v>27307</v>
      </c>
      <c r="B71" s="335" t="s">
        <v>5160</v>
      </c>
      <c r="C71" s="336" t="s">
        <v>5158</v>
      </c>
      <c r="D71" s="336" t="s">
        <v>243</v>
      </c>
      <c r="E71" s="336" t="s">
        <v>143</v>
      </c>
      <c r="F71" s="335" t="s">
        <v>5159</v>
      </c>
      <c r="G71" s="335" t="s">
        <v>5137</v>
      </c>
      <c r="H71" s="335"/>
      <c r="I71" s="337" t="s">
        <v>5138</v>
      </c>
      <c r="J71" s="333"/>
    </row>
    <row r="72" spans="1:10" ht="27" customHeight="1">
      <c r="A72" s="338">
        <v>27308</v>
      </c>
      <c r="B72" s="339" t="s">
        <v>5160</v>
      </c>
      <c r="C72" s="340" t="s">
        <v>5158</v>
      </c>
      <c r="D72" s="340" t="s">
        <v>5129</v>
      </c>
      <c r="E72" s="340" t="s">
        <v>4827</v>
      </c>
      <c r="F72" s="339" t="s">
        <v>5159</v>
      </c>
      <c r="G72" s="339" t="s">
        <v>5139</v>
      </c>
      <c r="H72" s="339"/>
      <c r="I72" s="341" t="s">
        <v>5140</v>
      </c>
      <c r="J72" s="333"/>
    </row>
    <row r="73" spans="1:10" ht="27" customHeight="1">
      <c r="A73" s="342">
        <v>27320</v>
      </c>
      <c r="B73" s="343" t="s">
        <v>5160</v>
      </c>
      <c r="C73" s="344" t="s">
        <v>5158</v>
      </c>
      <c r="D73" s="344" t="s">
        <v>157</v>
      </c>
      <c r="E73" s="344" t="s">
        <v>158</v>
      </c>
      <c r="F73" s="343" t="s">
        <v>5159</v>
      </c>
      <c r="G73" s="343" t="s">
        <v>5141</v>
      </c>
      <c r="H73" s="343"/>
      <c r="I73" s="345" t="s">
        <v>497</v>
      </c>
      <c r="J73" s="333"/>
    </row>
    <row r="74" spans="1:10" ht="27" customHeight="1">
      <c r="A74" s="334">
        <v>27330</v>
      </c>
      <c r="B74" s="335" t="s">
        <v>5160</v>
      </c>
      <c r="C74" s="336" t="s">
        <v>5158</v>
      </c>
      <c r="D74" s="336" t="s">
        <v>197</v>
      </c>
      <c r="E74" s="336" t="s">
        <v>170</v>
      </c>
      <c r="F74" s="335" t="s">
        <v>5159</v>
      </c>
      <c r="G74" s="335" t="s">
        <v>5142</v>
      </c>
      <c r="H74" s="335"/>
      <c r="I74" s="337" t="s">
        <v>5143</v>
      </c>
      <c r="J74" s="333"/>
    </row>
    <row r="75" spans="1:10" ht="27" customHeight="1">
      <c r="A75" s="334">
        <v>27340</v>
      </c>
      <c r="B75" s="335" t="s">
        <v>5160</v>
      </c>
      <c r="C75" s="336" t="s">
        <v>5158</v>
      </c>
      <c r="D75" s="336" t="s">
        <v>233</v>
      </c>
      <c r="E75" s="336" t="s">
        <v>234</v>
      </c>
      <c r="F75" s="335" t="s">
        <v>5159</v>
      </c>
      <c r="G75" s="335" t="s">
        <v>5125</v>
      </c>
      <c r="H75" s="335"/>
      <c r="I75" s="337" t="s">
        <v>367</v>
      </c>
      <c r="J75" s="333"/>
    </row>
    <row r="76" spans="1:10" ht="27" customHeight="1">
      <c r="A76" s="334">
        <v>27350</v>
      </c>
      <c r="B76" s="335" t="s">
        <v>5160</v>
      </c>
      <c r="C76" s="336" t="s">
        <v>5158</v>
      </c>
      <c r="D76" s="336" t="s">
        <v>142</v>
      </c>
      <c r="E76" s="336" t="s">
        <v>143</v>
      </c>
      <c r="F76" s="335" t="s">
        <v>5159</v>
      </c>
      <c r="G76" s="335" t="s">
        <v>5144</v>
      </c>
      <c r="H76" s="335"/>
      <c r="I76" s="337" t="s">
        <v>5145</v>
      </c>
      <c r="J76" s="333"/>
    </row>
    <row r="77" spans="1:10" ht="27" customHeight="1" thickBot="1">
      <c r="A77" s="346">
        <v>27360</v>
      </c>
      <c r="B77" s="347" t="s">
        <v>5160</v>
      </c>
      <c r="C77" s="348" t="s">
        <v>5158</v>
      </c>
      <c r="D77" s="348" t="s">
        <v>56</v>
      </c>
      <c r="E77" s="348" t="s">
        <v>4827</v>
      </c>
      <c r="F77" s="347" t="s">
        <v>5159</v>
      </c>
      <c r="G77" s="347" t="s">
        <v>5146</v>
      </c>
      <c r="H77" s="347"/>
      <c r="I77" s="349" t="s">
        <v>5147</v>
      </c>
      <c r="J77" s="333"/>
    </row>
  </sheetData>
  <mergeCells count="2">
    <mergeCell ref="J22:J26"/>
    <mergeCell ref="J55:J57"/>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O55"/>
  <sheetViews>
    <sheetView showGridLines="0" topLeftCell="F1" zoomScaleNormal="100" workbookViewId="0">
      <pane ySplit="1" topLeftCell="A2" activePane="bottomLeft" state="frozen"/>
      <selection pane="bottomLeft" activeCell="K2" sqref="K2"/>
    </sheetView>
  </sheetViews>
  <sheetFormatPr defaultColWidth="8.296875" defaultRowHeight="18" outlineLevelRow="1" outlineLevelCol="1"/>
  <cols>
    <col min="1" max="1" width="8.296875" style="104" customWidth="1"/>
    <col min="2" max="2" width="14.09765625" style="104" customWidth="1"/>
    <col min="3" max="3" width="34.09765625" style="104" bestFit="1" customWidth="1"/>
    <col min="4" max="4" width="31.09765625" style="104" customWidth="1"/>
    <col min="5" max="5" width="7.296875" style="143" hidden="1" customWidth="1" outlineLevel="1"/>
    <col min="6" max="6" width="13.09765625" style="164" bestFit="1" customWidth="1" collapsed="1"/>
    <col min="7" max="7" width="5.09765625" style="164" bestFit="1" customWidth="1"/>
    <col min="8" max="8" width="29.796875" bestFit="1" customWidth="1"/>
    <col min="9" max="9" width="35.09765625" bestFit="1" customWidth="1"/>
    <col min="10" max="10" width="14.296875" bestFit="1" customWidth="1"/>
    <col min="11" max="11" width="51" style="154" bestFit="1" customWidth="1"/>
    <col min="12" max="12" width="51" style="154" customWidth="1"/>
    <col min="13" max="13" width="8.296875" style="104"/>
    <col min="14" max="14" width="25" style="104" bestFit="1" customWidth="1"/>
    <col min="15" max="16384" width="8.296875" style="104"/>
  </cols>
  <sheetData>
    <row r="1" spans="1:15" ht="18.600000000000001" thickBot="1">
      <c r="A1" s="100" t="s">
        <v>4900</v>
      </c>
      <c r="B1" s="101" t="s">
        <v>4901</v>
      </c>
      <c r="C1" s="102" t="s">
        <v>4902</v>
      </c>
      <c r="D1" s="102" t="s">
        <v>4903</v>
      </c>
      <c r="E1" s="103" t="s">
        <v>4904</v>
      </c>
      <c r="F1" s="176" t="s">
        <v>5091</v>
      </c>
      <c r="G1" s="177" t="s">
        <v>5092</v>
      </c>
      <c r="H1" s="177" t="s">
        <v>5093</v>
      </c>
      <c r="I1" s="177" t="s">
        <v>5094</v>
      </c>
      <c r="J1" s="177" t="s">
        <v>5045</v>
      </c>
      <c r="K1" s="178" t="s">
        <v>5044</v>
      </c>
      <c r="L1" s="196"/>
      <c r="M1" s="104" t="s">
        <v>5043</v>
      </c>
      <c r="N1" s="104" t="s">
        <v>5044</v>
      </c>
      <c r="O1" s="104" t="s">
        <v>5045</v>
      </c>
    </row>
    <row r="2" spans="1:15">
      <c r="A2" s="105" t="s">
        <v>4905</v>
      </c>
      <c r="B2" s="106"/>
      <c r="C2" s="107"/>
      <c r="D2" s="108"/>
      <c r="E2" s="109">
        <v>5000</v>
      </c>
      <c r="F2" s="179">
        <v>506245</v>
      </c>
      <c r="G2" s="180" t="s">
        <v>5095</v>
      </c>
      <c r="H2" s="181" t="s">
        <v>4906</v>
      </c>
      <c r="I2" s="181" t="s">
        <v>4906</v>
      </c>
      <c r="J2" s="181" t="s">
        <v>4981</v>
      </c>
      <c r="K2" s="182" t="str">
        <f>F2&amp;" - "&amp;G2&amp;" - "&amp;H2</f>
        <v>506245 - 36D - OCSJ Oracle Consulting Services</v>
      </c>
      <c r="L2" s="197"/>
      <c r="M2" s="104">
        <v>506215</v>
      </c>
      <c r="N2" s="104" t="s">
        <v>5046</v>
      </c>
      <c r="O2" s="104" t="s">
        <v>4984</v>
      </c>
    </row>
    <row r="3" spans="1:15">
      <c r="A3" s="110"/>
      <c r="B3" s="421" t="s">
        <v>4907</v>
      </c>
      <c r="C3" s="422"/>
      <c r="D3" s="423"/>
      <c r="E3" s="109">
        <v>5000</v>
      </c>
      <c r="F3" s="183">
        <v>506265</v>
      </c>
      <c r="G3" s="184" t="s">
        <v>5096</v>
      </c>
      <c r="H3" s="185" t="s">
        <v>4910</v>
      </c>
      <c r="I3" s="185" t="s">
        <v>4910</v>
      </c>
      <c r="J3" s="185" t="s">
        <v>4854</v>
      </c>
      <c r="K3" s="186" t="str">
        <f t="shared" ref="K3:K20" si="0">F3&amp;" - "&amp;G3&amp;" - "&amp;H3</f>
        <v>506265 - 38D - OCSJ Consulting Sales</v>
      </c>
      <c r="L3" s="197"/>
      <c r="M3" s="104">
        <v>506225</v>
      </c>
      <c r="N3" s="104" t="s">
        <v>5047</v>
      </c>
      <c r="O3" s="104" t="s">
        <v>4984</v>
      </c>
    </row>
    <row r="4" spans="1:15">
      <c r="A4" s="111"/>
      <c r="B4" s="112" t="s">
        <v>4909</v>
      </c>
      <c r="C4" s="107"/>
      <c r="D4" s="108"/>
      <c r="E4" s="109">
        <v>5052</v>
      </c>
      <c r="F4" s="183">
        <v>506335</v>
      </c>
      <c r="G4" s="184" t="s">
        <v>5097</v>
      </c>
      <c r="H4" s="185" t="s">
        <v>5067</v>
      </c>
      <c r="I4" s="185" t="s">
        <v>4916</v>
      </c>
      <c r="J4" s="185" t="s">
        <v>5055</v>
      </c>
      <c r="K4" s="186" t="str">
        <f t="shared" si="0"/>
        <v>506335 - 3FD - OCSJ Tech Cloud Solution</v>
      </c>
      <c r="L4" s="197"/>
      <c r="M4" s="104">
        <v>506355</v>
      </c>
      <c r="N4" s="104" t="s">
        <v>5048</v>
      </c>
      <c r="O4" s="104" t="s">
        <v>4984</v>
      </c>
    </row>
    <row r="5" spans="1:15">
      <c r="A5" s="111"/>
      <c r="B5" s="113"/>
      <c r="C5" s="107" t="s">
        <v>4911</v>
      </c>
      <c r="D5" s="108"/>
      <c r="E5" s="109">
        <v>5052</v>
      </c>
      <c r="F5" s="183">
        <v>506315</v>
      </c>
      <c r="G5" s="184" t="s">
        <v>5098</v>
      </c>
      <c r="H5" s="185" t="s">
        <v>4919</v>
      </c>
      <c r="I5" s="185" t="s">
        <v>4919</v>
      </c>
      <c r="J5" s="185" t="s">
        <v>5055</v>
      </c>
      <c r="K5" s="186" t="str">
        <f t="shared" si="0"/>
        <v xml:space="preserve">506315 - 3DD - OCSJ Tech Cloud Platform </v>
      </c>
      <c r="L5" s="197"/>
      <c r="M5" s="104">
        <v>506175</v>
      </c>
      <c r="N5" s="104" t="s">
        <v>5049</v>
      </c>
      <c r="O5" s="104" t="s">
        <v>4984</v>
      </c>
    </row>
    <row r="6" spans="1:15">
      <c r="A6" s="111"/>
      <c r="B6" s="113"/>
      <c r="C6" s="114" t="s">
        <v>4912</v>
      </c>
      <c r="D6" s="115"/>
      <c r="E6" s="116">
        <v>5052</v>
      </c>
      <c r="F6" s="183">
        <v>506305</v>
      </c>
      <c r="G6" s="184" t="s">
        <v>5099</v>
      </c>
      <c r="H6" s="185" t="s">
        <v>4924</v>
      </c>
      <c r="I6" s="185" t="s">
        <v>4924</v>
      </c>
      <c r="J6" s="185" t="s">
        <v>5055</v>
      </c>
      <c r="K6" s="186" t="str">
        <f t="shared" si="0"/>
        <v>506305 - 3CD - OCSJ Tech Architect</v>
      </c>
      <c r="L6" s="197"/>
      <c r="M6" s="104">
        <v>508835</v>
      </c>
      <c r="N6" s="104" t="s">
        <v>5050</v>
      </c>
      <c r="O6" s="104" t="s">
        <v>4983</v>
      </c>
    </row>
    <row r="7" spans="1:15">
      <c r="A7" s="111"/>
      <c r="B7" s="113"/>
      <c r="C7" s="114" t="s">
        <v>4913</v>
      </c>
      <c r="D7" s="115"/>
      <c r="E7" s="116">
        <v>5052</v>
      </c>
      <c r="F7" s="183">
        <v>506295</v>
      </c>
      <c r="G7" s="184" t="s">
        <v>5100</v>
      </c>
      <c r="H7" s="185" t="s">
        <v>4928</v>
      </c>
      <c r="I7" s="185" t="s">
        <v>4928</v>
      </c>
      <c r="J7" s="185" t="s">
        <v>5055</v>
      </c>
      <c r="K7" s="186" t="str">
        <f t="shared" si="0"/>
        <v>506295 - 3BD - OCSJ Tech Application Development</v>
      </c>
      <c r="L7" s="197"/>
      <c r="M7" s="104">
        <v>501636</v>
      </c>
      <c r="N7" s="104" t="s">
        <v>5051</v>
      </c>
      <c r="O7" s="104" t="s">
        <v>4986</v>
      </c>
    </row>
    <row r="8" spans="1:15">
      <c r="A8" s="111"/>
      <c r="B8" s="113"/>
      <c r="C8" s="114" t="s">
        <v>4914</v>
      </c>
      <c r="D8" s="115" t="s">
        <v>284</v>
      </c>
      <c r="E8" s="116">
        <v>5052</v>
      </c>
      <c r="F8" s="183">
        <v>506325</v>
      </c>
      <c r="G8" s="184" t="s">
        <v>5101</v>
      </c>
      <c r="H8" s="185" t="s">
        <v>4932</v>
      </c>
      <c r="I8" s="185" t="s">
        <v>4932</v>
      </c>
      <c r="J8" s="185" t="s">
        <v>5055</v>
      </c>
      <c r="K8" s="186" t="str">
        <f t="shared" si="0"/>
        <v>506325 - 3ED - OCSJ Tech Enterprise Account</v>
      </c>
      <c r="L8" s="197"/>
      <c r="M8" s="104">
        <v>506205</v>
      </c>
      <c r="N8" s="104" t="s">
        <v>5052</v>
      </c>
      <c r="O8" s="104" t="s">
        <v>5053</v>
      </c>
    </row>
    <row r="9" spans="1:15">
      <c r="A9" s="117"/>
      <c r="B9" s="106" t="s">
        <v>4915</v>
      </c>
      <c r="C9" s="114"/>
      <c r="D9" s="115"/>
      <c r="E9" s="116">
        <v>5070</v>
      </c>
      <c r="F9" s="183">
        <v>508835</v>
      </c>
      <c r="G9" s="184" t="s">
        <v>5102</v>
      </c>
      <c r="H9" s="187" t="s">
        <v>5063</v>
      </c>
      <c r="I9" s="187" t="s">
        <v>5103</v>
      </c>
      <c r="J9" s="187" t="s">
        <v>4983</v>
      </c>
      <c r="K9" s="186" t="str">
        <f t="shared" si="0"/>
        <v>508835 - 1YK - OCSJ PaaS &amp; EA &amp; Apps Apps Tech Sol</v>
      </c>
      <c r="L9" s="197"/>
      <c r="M9" s="104">
        <v>506325</v>
      </c>
      <c r="N9" s="104" t="s">
        <v>5054</v>
      </c>
      <c r="O9" s="104" t="s">
        <v>5055</v>
      </c>
    </row>
    <row r="10" spans="1:15">
      <c r="A10" s="117"/>
      <c r="B10" s="118"/>
      <c r="C10" s="119" t="s">
        <v>4917</v>
      </c>
      <c r="D10" s="115"/>
      <c r="E10" s="116">
        <v>5070</v>
      </c>
      <c r="F10" s="183">
        <v>501636</v>
      </c>
      <c r="G10" s="184" t="s">
        <v>5104</v>
      </c>
      <c r="H10" s="185" t="s">
        <v>5064</v>
      </c>
      <c r="I10" s="185" t="s">
        <v>5105</v>
      </c>
      <c r="J10" s="185" t="s">
        <v>4986</v>
      </c>
      <c r="K10" s="186" t="str">
        <f t="shared" si="0"/>
        <v>501636 - D1M - OCSJ IaaS &amp; Apps Apps Tech Arch</v>
      </c>
      <c r="L10" s="197"/>
      <c r="M10" s="104">
        <v>506265</v>
      </c>
      <c r="N10" s="104" t="s">
        <v>4910</v>
      </c>
      <c r="O10" s="104" t="s">
        <v>5056</v>
      </c>
    </row>
    <row r="11" spans="1:15">
      <c r="A11" s="117"/>
      <c r="B11" s="118"/>
      <c r="C11" s="119" t="s">
        <v>4918</v>
      </c>
      <c r="D11" s="115"/>
      <c r="E11" s="116">
        <v>5068</v>
      </c>
      <c r="F11" s="183">
        <v>506225</v>
      </c>
      <c r="G11" s="184" t="s">
        <v>5106</v>
      </c>
      <c r="H11" s="185" t="s">
        <v>5060</v>
      </c>
      <c r="I11" s="185" t="s">
        <v>4937</v>
      </c>
      <c r="J11" s="185" t="s">
        <v>4984</v>
      </c>
      <c r="K11" s="186" t="str">
        <f t="shared" si="0"/>
        <v>506225 - 34D - OCSJ Apps ERP Cloud &amp; SCM &amp; Key</v>
      </c>
      <c r="L11" s="197"/>
      <c r="M11" s="104">
        <v>506275</v>
      </c>
      <c r="N11" s="104" t="s">
        <v>4973</v>
      </c>
      <c r="O11" s="104" t="s">
        <v>5056</v>
      </c>
    </row>
    <row r="12" spans="1:15">
      <c r="A12" s="117"/>
      <c r="B12" s="118"/>
      <c r="C12" s="119"/>
      <c r="D12" s="115" t="s">
        <v>4920</v>
      </c>
      <c r="E12" s="116">
        <v>5068</v>
      </c>
      <c r="F12" s="183">
        <v>506155</v>
      </c>
      <c r="G12" s="184" t="s">
        <v>5107</v>
      </c>
      <c r="H12" s="185" t="s">
        <v>5061</v>
      </c>
      <c r="I12" s="185" t="s">
        <v>4941</v>
      </c>
      <c r="J12" s="185" t="s">
        <v>4984</v>
      </c>
      <c r="K12" s="186" t="str">
        <f t="shared" si="0"/>
        <v>506155 - 2XD - OCSJ Apps EPM Cloud</v>
      </c>
      <c r="L12" s="197"/>
      <c r="M12" s="104">
        <v>506255</v>
      </c>
      <c r="N12" s="104" t="s">
        <v>4970</v>
      </c>
      <c r="O12" s="104" t="s">
        <v>5056</v>
      </c>
    </row>
    <row r="13" spans="1:15">
      <c r="A13" s="117"/>
      <c r="B13" s="118"/>
      <c r="C13" s="119"/>
      <c r="D13" s="115" t="s">
        <v>4921</v>
      </c>
      <c r="E13" s="116">
        <v>5068</v>
      </c>
      <c r="F13" s="183">
        <v>506215</v>
      </c>
      <c r="G13" s="184" t="s">
        <v>5108</v>
      </c>
      <c r="H13" s="185" t="s">
        <v>5059</v>
      </c>
      <c r="I13" s="185" t="s">
        <v>4943</v>
      </c>
      <c r="J13" s="185" t="s">
        <v>4984</v>
      </c>
      <c r="K13" s="186" t="str">
        <f t="shared" si="0"/>
        <v>506215 - 33D - OCSJ Apps HCM Cloud</v>
      </c>
      <c r="L13" s="197"/>
      <c r="M13" s="104">
        <v>506165</v>
      </c>
      <c r="N13" s="104" t="s">
        <v>4968</v>
      </c>
      <c r="O13" s="104" t="s">
        <v>5056</v>
      </c>
    </row>
    <row r="14" spans="1:15">
      <c r="A14" s="117"/>
      <c r="B14" s="118"/>
      <c r="C14" s="119"/>
      <c r="D14" s="115" t="s">
        <v>4922</v>
      </c>
      <c r="E14" s="116">
        <v>5068</v>
      </c>
      <c r="F14" s="183">
        <v>506355</v>
      </c>
      <c r="G14" s="184" t="s">
        <v>5109</v>
      </c>
      <c r="H14" s="185" t="s">
        <v>5062</v>
      </c>
      <c r="I14" s="185" t="s">
        <v>4946</v>
      </c>
      <c r="J14" s="185" t="s">
        <v>4984</v>
      </c>
      <c r="K14" s="186" t="str">
        <f t="shared" si="0"/>
        <v>506355 - 8QD - OCSJ Apps CX &amp; Service</v>
      </c>
      <c r="L14" s="197"/>
      <c r="M14" s="104">
        <v>506245</v>
      </c>
      <c r="N14" s="104" t="s">
        <v>4906</v>
      </c>
      <c r="O14" s="104" t="s">
        <v>5056</v>
      </c>
    </row>
    <row r="15" spans="1:15">
      <c r="A15" s="117"/>
      <c r="B15" s="118"/>
      <c r="C15" s="119" t="s">
        <v>4923</v>
      </c>
      <c r="D15" s="115"/>
      <c r="E15" s="116">
        <v>5067</v>
      </c>
      <c r="F15" s="183">
        <v>506205</v>
      </c>
      <c r="G15" s="184" t="s">
        <v>5110</v>
      </c>
      <c r="H15" s="185" t="s">
        <v>5066</v>
      </c>
      <c r="I15" s="185" t="s">
        <v>4952</v>
      </c>
      <c r="J15" s="185" t="s">
        <v>5053</v>
      </c>
      <c r="K15" s="186" t="str">
        <f t="shared" si="0"/>
        <v>506205 - 32D - OCSJ Apps ERP &amp; TOYOTA &amp; West</v>
      </c>
      <c r="L15" s="197"/>
      <c r="M15" s="104">
        <v>509685</v>
      </c>
      <c r="N15" s="104" t="s">
        <v>5057</v>
      </c>
      <c r="O15" s="104" t="s">
        <v>5058</v>
      </c>
    </row>
    <row r="16" spans="1:15">
      <c r="A16" s="117"/>
      <c r="B16" s="118"/>
      <c r="C16" s="119"/>
      <c r="D16" s="115" t="s">
        <v>4925</v>
      </c>
      <c r="E16" s="116">
        <v>5067</v>
      </c>
      <c r="F16" s="183">
        <v>506195</v>
      </c>
      <c r="G16" s="184" t="s">
        <v>5111</v>
      </c>
      <c r="H16" s="185" t="s">
        <v>5065</v>
      </c>
      <c r="I16" s="185" t="s">
        <v>4962</v>
      </c>
      <c r="J16" s="185" t="s">
        <v>5053</v>
      </c>
      <c r="K16" s="186" t="str">
        <f t="shared" si="0"/>
        <v>506195 - 31D - OCSJ Key Account</v>
      </c>
      <c r="L16" s="197"/>
    </row>
    <row r="17" spans="1:15">
      <c r="A17" s="117"/>
      <c r="B17" s="118"/>
      <c r="C17" s="119"/>
      <c r="D17" s="115" t="s">
        <v>4926</v>
      </c>
      <c r="E17" s="116">
        <v>5067</v>
      </c>
      <c r="F17" s="183">
        <v>506165</v>
      </c>
      <c r="G17" s="184" t="s">
        <v>5112</v>
      </c>
      <c r="H17" s="185" t="s">
        <v>4968</v>
      </c>
      <c r="I17" s="185" t="s">
        <v>4968</v>
      </c>
      <c r="J17" s="185" t="s">
        <v>4982</v>
      </c>
      <c r="K17" s="186" t="str">
        <f t="shared" si="0"/>
        <v>506165 - 2YD - OCSJ Global Engagement</v>
      </c>
      <c r="L17" s="197"/>
    </row>
    <row r="18" spans="1:15">
      <c r="A18" s="117"/>
      <c r="B18" s="118"/>
      <c r="C18" s="119" t="s">
        <v>4927</v>
      </c>
      <c r="D18" s="115"/>
      <c r="E18" s="116">
        <v>5061</v>
      </c>
      <c r="F18" s="183">
        <v>506255</v>
      </c>
      <c r="G18" s="184" t="s">
        <v>5113</v>
      </c>
      <c r="H18" s="185" t="s">
        <v>5114</v>
      </c>
      <c r="I18" s="185" t="s">
        <v>4970</v>
      </c>
      <c r="J18" s="185" t="s">
        <v>4989</v>
      </c>
      <c r="K18" s="186" t="str">
        <f t="shared" si="0"/>
        <v>506255 - 37D - OCSJ Project Success Support</v>
      </c>
      <c r="L18" s="197"/>
    </row>
    <row r="19" spans="1:15" ht="18.600000000000001" thickBot="1">
      <c r="A19" s="117"/>
      <c r="B19" s="118"/>
      <c r="C19" s="119"/>
      <c r="D19" s="115" t="s">
        <v>4929</v>
      </c>
      <c r="E19" s="116">
        <v>5061</v>
      </c>
      <c r="F19" s="188">
        <v>506275</v>
      </c>
      <c r="G19" s="189" t="s">
        <v>5115</v>
      </c>
      <c r="H19" s="190" t="s">
        <v>4973</v>
      </c>
      <c r="I19" s="190" t="s">
        <v>4973</v>
      </c>
      <c r="J19" s="190" t="s">
        <v>4990</v>
      </c>
      <c r="K19" s="191" t="str">
        <f t="shared" si="0"/>
        <v>506275 - 39D - OCSJ Consulting Operations</v>
      </c>
      <c r="L19" s="197"/>
    </row>
    <row r="20" spans="1:15" ht="18.600000000000001" thickBot="1">
      <c r="A20" s="117"/>
      <c r="B20" s="118"/>
      <c r="C20" s="119"/>
      <c r="D20" s="115" t="s">
        <v>4930</v>
      </c>
      <c r="E20" s="116">
        <v>5061</v>
      </c>
      <c r="F20" s="192">
        <v>506145</v>
      </c>
      <c r="G20" s="193" t="s">
        <v>5117</v>
      </c>
      <c r="H20" s="194" t="s">
        <v>5118</v>
      </c>
      <c r="I20" s="194" t="s">
        <v>5118</v>
      </c>
      <c r="J20" s="194" t="s">
        <v>5116</v>
      </c>
      <c r="K20" s="195" t="str">
        <f t="shared" si="0"/>
        <v>506145 - 2WD - OCSJ Apps Apps / Tech</v>
      </c>
      <c r="L20" s="198"/>
    </row>
    <row r="21" spans="1:15">
      <c r="A21" s="117"/>
      <c r="B21" s="118"/>
      <c r="C21" s="119" t="s">
        <v>4931</v>
      </c>
      <c r="D21" s="115"/>
      <c r="E21" s="116">
        <v>5069</v>
      </c>
    </row>
    <row r="22" spans="1:15">
      <c r="A22" s="117"/>
      <c r="B22" s="118"/>
      <c r="C22" s="119"/>
      <c r="D22" s="115" t="s">
        <v>4933</v>
      </c>
      <c r="E22" s="116">
        <v>5069</v>
      </c>
    </row>
    <row r="23" spans="1:15">
      <c r="A23" s="117"/>
      <c r="B23" s="118"/>
      <c r="C23" s="120"/>
      <c r="D23" s="108" t="s">
        <v>4934</v>
      </c>
      <c r="E23" s="109">
        <v>5069</v>
      </c>
    </row>
    <row r="24" spans="1:15">
      <c r="A24" s="117"/>
      <c r="B24" s="118"/>
      <c r="C24" s="120"/>
      <c r="D24" s="108" t="s">
        <v>4935</v>
      </c>
      <c r="E24" s="109">
        <v>5069</v>
      </c>
    </row>
    <row r="25" spans="1:15">
      <c r="A25" s="111"/>
      <c r="B25" s="121" t="s">
        <v>4936</v>
      </c>
      <c r="C25" s="114"/>
      <c r="D25" s="115"/>
      <c r="E25" s="116">
        <v>5074</v>
      </c>
    </row>
    <row r="26" spans="1:15">
      <c r="A26" s="117"/>
      <c r="B26" s="122"/>
      <c r="C26" s="114" t="s">
        <v>4938</v>
      </c>
      <c r="D26" s="115"/>
      <c r="E26" s="123">
        <v>5074</v>
      </c>
    </row>
    <row r="27" spans="1:15">
      <c r="A27" s="117"/>
      <c r="B27" s="122"/>
      <c r="C27" s="114" t="s">
        <v>4939</v>
      </c>
      <c r="D27" s="115"/>
      <c r="E27" s="123">
        <v>5074</v>
      </c>
    </row>
    <row r="28" spans="1:15">
      <c r="A28" s="117"/>
      <c r="B28" s="122"/>
      <c r="C28" s="114" t="s">
        <v>4940</v>
      </c>
      <c r="D28" s="115"/>
      <c r="E28" s="123">
        <v>5028</v>
      </c>
    </row>
    <row r="29" spans="1:15">
      <c r="A29" s="117"/>
      <c r="B29" s="122"/>
      <c r="C29" s="114" t="s">
        <v>4942</v>
      </c>
      <c r="D29" s="115"/>
      <c r="E29" s="123">
        <v>5072</v>
      </c>
      <c r="M29" s="129"/>
      <c r="N29" s="129"/>
      <c r="O29" s="129"/>
    </row>
    <row r="30" spans="1:15" s="129" customFormat="1" collapsed="1">
      <c r="A30" s="124"/>
      <c r="B30" s="125"/>
      <c r="C30" s="126" t="s">
        <v>4944</v>
      </c>
      <c r="D30" s="127"/>
      <c r="E30" s="128" t="s">
        <v>4945</v>
      </c>
      <c r="F30" s="164"/>
      <c r="G30" s="164"/>
      <c r="H30"/>
      <c r="I30"/>
      <c r="J30"/>
      <c r="K30" s="154"/>
      <c r="L30" s="154"/>
      <c r="M30" s="134"/>
      <c r="N30" s="134"/>
      <c r="O30" s="134"/>
    </row>
    <row r="31" spans="1:15" s="134" customFormat="1" hidden="1" outlineLevel="1">
      <c r="A31" s="130"/>
      <c r="B31" s="131"/>
      <c r="C31" s="132" t="s">
        <v>4947</v>
      </c>
      <c r="D31" s="133"/>
      <c r="E31" s="128" t="s">
        <v>4948</v>
      </c>
      <c r="F31" s="164"/>
      <c r="G31" s="164"/>
      <c r="H31"/>
      <c r="I31"/>
      <c r="J31"/>
      <c r="K31" s="154"/>
      <c r="L31" s="154"/>
    </row>
    <row r="32" spans="1:15" s="134" customFormat="1" hidden="1" outlineLevel="1">
      <c r="A32" s="130"/>
      <c r="B32" s="131"/>
      <c r="C32" s="132" t="s">
        <v>4949</v>
      </c>
      <c r="D32" s="133"/>
      <c r="E32" s="128" t="s">
        <v>4950</v>
      </c>
      <c r="F32" s="164"/>
      <c r="G32" s="164"/>
      <c r="H32"/>
      <c r="I32"/>
      <c r="J32"/>
      <c r="K32" s="154"/>
      <c r="L32" s="154"/>
      <c r="M32" s="104"/>
      <c r="N32" s="104"/>
      <c r="O32" s="104"/>
    </row>
    <row r="33" spans="1:15" collapsed="1">
      <c r="A33" s="117"/>
      <c r="B33" s="135" t="s">
        <v>4951</v>
      </c>
      <c r="C33" s="135"/>
      <c r="D33" s="115"/>
      <c r="E33" s="123">
        <v>5059</v>
      </c>
    </row>
    <row r="34" spans="1:15" collapsed="1">
      <c r="A34" s="117"/>
      <c r="B34" s="122"/>
      <c r="C34" s="114" t="s">
        <v>4953</v>
      </c>
      <c r="D34" s="115"/>
      <c r="E34" s="123">
        <v>5059</v>
      </c>
      <c r="M34" s="134"/>
      <c r="N34" s="134"/>
      <c r="O34" s="134"/>
    </row>
    <row r="35" spans="1:15" s="134" customFormat="1" hidden="1" outlineLevel="1">
      <c r="A35" s="130"/>
      <c r="B35" s="131"/>
      <c r="C35" s="136" t="s">
        <v>4954</v>
      </c>
      <c r="D35" s="133"/>
      <c r="E35" s="123">
        <v>5059</v>
      </c>
      <c r="F35" s="164"/>
      <c r="G35" s="164"/>
      <c r="H35"/>
      <c r="I35"/>
      <c r="J35"/>
      <c r="K35" s="154"/>
      <c r="L35" s="154"/>
    </row>
    <row r="36" spans="1:15" s="134" customFormat="1" hidden="1" outlineLevel="1">
      <c r="A36" s="130"/>
      <c r="B36" s="131"/>
      <c r="C36" s="136" t="s">
        <v>4955</v>
      </c>
      <c r="D36" s="133"/>
      <c r="E36" s="123">
        <v>5059</v>
      </c>
      <c r="F36" s="164"/>
      <c r="G36" s="164"/>
      <c r="H36"/>
      <c r="I36"/>
      <c r="J36"/>
      <c r="K36" s="154"/>
      <c r="L36" s="154"/>
    </row>
    <row r="37" spans="1:15" s="134" customFormat="1" hidden="1" outlineLevel="1">
      <c r="A37" s="130"/>
      <c r="B37" s="131"/>
      <c r="C37" s="136" t="s">
        <v>4956</v>
      </c>
      <c r="D37" s="133"/>
      <c r="E37" s="123">
        <v>5059</v>
      </c>
      <c r="F37" s="164"/>
      <c r="G37" s="164"/>
      <c r="H37"/>
      <c r="I37"/>
      <c r="J37"/>
      <c r="K37" s="154"/>
      <c r="L37" s="154"/>
    </row>
    <row r="38" spans="1:15" s="134" customFormat="1" hidden="1" outlineLevel="1">
      <c r="A38" s="130"/>
      <c r="B38" s="131"/>
      <c r="C38" s="136" t="s">
        <v>4957</v>
      </c>
      <c r="D38" s="133"/>
      <c r="E38" s="123">
        <v>5059</v>
      </c>
      <c r="F38" s="164"/>
      <c r="G38" s="164"/>
      <c r="H38"/>
      <c r="I38"/>
      <c r="J38"/>
      <c r="K38" s="154"/>
      <c r="L38" s="154"/>
    </row>
    <row r="39" spans="1:15" s="134" customFormat="1" hidden="1" outlineLevel="1">
      <c r="A39" s="130"/>
      <c r="B39" s="131"/>
      <c r="C39" s="136" t="s">
        <v>4958</v>
      </c>
      <c r="D39" s="133"/>
      <c r="E39" s="123">
        <v>5059</v>
      </c>
      <c r="F39" s="164"/>
      <c r="G39" s="164"/>
      <c r="H39"/>
      <c r="I39"/>
      <c r="J39"/>
      <c r="K39" s="154"/>
      <c r="L39" s="154"/>
    </row>
    <row r="40" spans="1:15" s="134" customFormat="1" hidden="1" outlineLevel="1">
      <c r="A40" s="130"/>
      <c r="B40" s="131"/>
      <c r="C40" s="136" t="s">
        <v>4959</v>
      </c>
      <c r="D40" s="133"/>
      <c r="E40" s="123">
        <v>5059</v>
      </c>
      <c r="F40" s="164"/>
      <c r="G40" s="164"/>
      <c r="H40"/>
      <c r="I40"/>
      <c r="J40"/>
      <c r="K40" s="154"/>
      <c r="L40" s="154"/>
      <c r="M40" s="104"/>
      <c r="N40" s="104"/>
      <c r="O40" s="104"/>
    </row>
    <row r="41" spans="1:15" collapsed="1">
      <c r="A41" s="117"/>
      <c r="B41" s="122"/>
      <c r="C41" s="114" t="s">
        <v>4960</v>
      </c>
      <c r="D41" s="115"/>
      <c r="E41" s="123">
        <v>5027</v>
      </c>
    </row>
    <row r="42" spans="1:15">
      <c r="A42" s="117"/>
      <c r="B42" s="122"/>
      <c r="C42" s="114" t="s">
        <v>4961</v>
      </c>
      <c r="D42" s="115"/>
      <c r="E42" s="123">
        <v>5056</v>
      </c>
    </row>
    <row r="43" spans="1:15">
      <c r="A43" s="117"/>
      <c r="B43" s="122"/>
      <c r="C43" s="114" t="s">
        <v>4963</v>
      </c>
      <c r="D43" s="115"/>
      <c r="E43" s="123">
        <v>5057</v>
      </c>
    </row>
    <row r="44" spans="1:15">
      <c r="A44" s="117"/>
      <c r="B44" s="122"/>
      <c r="C44" s="114" t="s">
        <v>4964</v>
      </c>
      <c r="D44" s="115"/>
      <c r="E44" s="123">
        <v>5055</v>
      </c>
    </row>
    <row r="45" spans="1:15">
      <c r="A45" s="111"/>
      <c r="B45" s="121" t="s">
        <v>4965</v>
      </c>
      <c r="C45" s="114"/>
      <c r="D45" s="115"/>
      <c r="E45" s="116">
        <v>5059</v>
      </c>
    </row>
    <row r="46" spans="1:15">
      <c r="A46" s="111"/>
      <c r="B46" s="121" t="s">
        <v>4966</v>
      </c>
      <c r="C46" s="114"/>
      <c r="D46" s="115"/>
      <c r="E46" s="116">
        <v>5070</v>
      </c>
    </row>
    <row r="47" spans="1:15">
      <c r="A47" s="111"/>
      <c r="B47" s="121" t="s">
        <v>4967</v>
      </c>
      <c r="C47" s="114"/>
      <c r="D47" s="115"/>
      <c r="E47" s="116">
        <v>5051</v>
      </c>
    </row>
    <row r="48" spans="1:15">
      <c r="A48" s="117"/>
      <c r="B48" s="119" t="s">
        <v>4969</v>
      </c>
      <c r="C48" s="114"/>
      <c r="D48" s="115"/>
      <c r="E48" s="116">
        <v>5053</v>
      </c>
    </row>
    <row r="49" spans="1:5">
      <c r="A49" s="105" t="s">
        <v>4971</v>
      </c>
      <c r="B49" s="119"/>
      <c r="C49" s="114"/>
      <c r="D49" s="115"/>
      <c r="E49" s="137"/>
    </row>
    <row r="50" spans="1:5">
      <c r="A50" s="138"/>
      <c r="B50" s="119" t="s">
        <v>4972</v>
      </c>
      <c r="C50" s="114"/>
      <c r="D50" s="115"/>
      <c r="E50" s="116">
        <v>5030</v>
      </c>
    </row>
    <row r="51" spans="1:5">
      <c r="A51" s="117"/>
      <c r="B51" s="139"/>
      <c r="C51" s="114" t="s">
        <v>4974</v>
      </c>
      <c r="D51" s="115"/>
      <c r="E51" s="116">
        <v>5030</v>
      </c>
    </row>
    <row r="52" spans="1:5">
      <c r="A52" s="117"/>
      <c r="B52" s="122"/>
      <c r="C52" s="114" t="s">
        <v>4975</v>
      </c>
      <c r="D52" s="140"/>
      <c r="E52" s="116">
        <v>5030</v>
      </c>
    </row>
    <row r="53" spans="1:5">
      <c r="A53" s="117"/>
      <c r="B53" s="122"/>
      <c r="C53" s="119"/>
      <c r="D53" s="114" t="s">
        <v>4976</v>
      </c>
      <c r="E53" s="116">
        <v>5030</v>
      </c>
    </row>
    <row r="54" spans="1:5">
      <c r="A54" s="117"/>
      <c r="B54" s="122"/>
      <c r="C54" s="119"/>
      <c r="D54" s="114" t="s">
        <v>4977</v>
      </c>
      <c r="E54" s="116">
        <v>5030</v>
      </c>
    </row>
    <row r="55" spans="1:5">
      <c r="A55" s="141"/>
      <c r="B55" s="142"/>
      <c r="C55" s="119"/>
      <c r="D55" s="114" t="s">
        <v>4978</v>
      </c>
      <c r="E55" s="116">
        <v>5030</v>
      </c>
    </row>
  </sheetData>
  <autoFilter ref="A1:I55"/>
  <mergeCells count="1">
    <mergeCell ref="B3:D3"/>
  </mergeCells>
  <phoneticPr fontId="1"/>
  <pageMargins left="0.39370078740157483" right="0.19685039370078741" top="0.74803149606299213" bottom="0.74803149606299213" header="0.31496062992125984" footer="0.31496062992125984"/>
  <pageSetup paperSize="9" scale="25"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22"/>
  <sheetViews>
    <sheetView zoomScale="62" zoomScaleNormal="62" workbookViewId="0">
      <selection activeCell="I6" sqref="I6"/>
    </sheetView>
  </sheetViews>
  <sheetFormatPr defaultRowHeight="18"/>
  <cols>
    <col min="1" max="1" width="17.09765625" bestFit="1" customWidth="1"/>
    <col min="2" max="2" width="38.09765625" bestFit="1" customWidth="1"/>
    <col min="3" max="3" width="12.796875" bestFit="1" customWidth="1"/>
    <col min="5" max="5" width="17.09765625" bestFit="1" customWidth="1"/>
    <col min="6" max="6" width="31.296875" bestFit="1" customWidth="1"/>
    <col min="7" max="7" width="12.796875" bestFit="1" customWidth="1"/>
    <col min="8" max="8" width="58.09765625" bestFit="1" customWidth="1"/>
    <col min="9" max="9" width="27.09765625" bestFit="1" customWidth="1"/>
    <col min="10" max="10" width="31.296875" bestFit="1" customWidth="1"/>
  </cols>
  <sheetData>
    <row r="1" spans="1:10">
      <c r="A1" s="166" t="s">
        <v>5070</v>
      </c>
      <c r="B1" s="166"/>
      <c r="C1" s="166"/>
      <c r="E1" s="168" t="s">
        <v>5071</v>
      </c>
      <c r="F1" s="168"/>
      <c r="G1" s="168"/>
      <c r="H1" s="168" t="s">
        <v>5072</v>
      </c>
    </row>
    <row r="2" spans="1:10">
      <c r="A2" s="167" t="s">
        <v>5043</v>
      </c>
      <c r="B2" s="167" t="s">
        <v>5044</v>
      </c>
      <c r="C2" s="167" t="s">
        <v>5045</v>
      </c>
      <c r="E2" s="169" t="s">
        <v>5043</v>
      </c>
      <c r="F2" s="169" t="s">
        <v>5044</v>
      </c>
      <c r="G2" s="169" t="s">
        <v>5045</v>
      </c>
      <c r="H2" s="169"/>
    </row>
    <row r="3" spans="1:10">
      <c r="A3" s="165">
        <v>506215</v>
      </c>
      <c r="B3" s="165" t="s">
        <v>5059</v>
      </c>
      <c r="C3" s="165" t="s">
        <v>4984</v>
      </c>
      <c r="E3" s="165">
        <v>506215</v>
      </c>
      <c r="F3" s="165" t="s">
        <v>5046</v>
      </c>
      <c r="G3" s="165" t="s">
        <v>4984</v>
      </c>
      <c r="H3" s="165" t="str">
        <f>CONCATENATE(E3,IF(F3="",""," - "&amp;F3))</f>
        <v>506215 - OCSJ SaaS HCM</v>
      </c>
      <c r="I3" t="s">
        <v>5119</v>
      </c>
      <c r="J3">
        <v>506215</v>
      </c>
    </row>
    <row r="4" spans="1:10">
      <c r="A4" s="165">
        <v>506225</v>
      </c>
      <c r="B4" s="165" t="s">
        <v>5060</v>
      </c>
      <c r="C4" s="165" t="s">
        <v>4984</v>
      </c>
      <c r="E4" s="165">
        <v>506225</v>
      </c>
      <c r="F4" s="165" t="s">
        <v>5047</v>
      </c>
      <c r="G4" s="165" t="s">
        <v>4984</v>
      </c>
      <c r="H4" s="165" t="str">
        <f t="shared" ref="H4:H16" si="0">CONCATENATE(E4,IF(F4="",""," - "&amp;F4))</f>
        <v>506225 - OCSJ SaaS ERP</v>
      </c>
      <c r="I4" t="s">
        <v>5120</v>
      </c>
      <c r="J4">
        <v>506225</v>
      </c>
    </row>
    <row r="5" spans="1:10">
      <c r="A5" s="165">
        <v>506155</v>
      </c>
      <c r="B5" s="165" t="s">
        <v>5061</v>
      </c>
      <c r="C5" s="165" t="s">
        <v>4984</v>
      </c>
      <c r="E5" s="165">
        <v>506355</v>
      </c>
      <c r="F5" s="165" t="s">
        <v>5048</v>
      </c>
      <c r="G5" s="165" t="s">
        <v>4984</v>
      </c>
      <c r="H5" s="165" t="str">
        <f t="shared" si="0"/>
        <v>506355 - OCSJ SaaS CX</v>
      </c>
      <c r="I5" t="s">
        <v>5121</v>
      </c>
      <c r="J5">
        <v>506355</v>
      </c>
    </row>
    <row r="6" spans="1:10">
      <c r="A6" s="165">
        <v>506355</v>
      </c>
      <c r="B6" s="165" t="s">
        <v>5062</v>
      </c>
      <c r="C6" s="165" t="s">
        <v>4984</v>
      </c>
      <c r="E6" s="165">
        <v>506175</v>
      </c>
      <c r="F6" s="372" t="s">
        <v>5256</v>
      </c>
      <c r="G6" s="165" t="s">
        <v>4984</v>
      </c>
      <c r="H6" s="165" t="str">
        <f t="shared" si="0"/>
        <v>506175 - OCSJ SaaS SCM</v>
      </c>
      <c r="I6" s="144" t="s">
        <v>5241</v>
      </c>
      <c r="J6">
        <v>506175</v>
      </c>
    </row>
    <row r="7" spans="1:10">
      <c r="A7" s="165">
        <v>508835</v>
      </c>
      <c r="B7" s="165" t="s">
        <v>5063</v>
      </c>
      <c r="C7" s="165" t="s">
        <v>4983</v>
      </c>
      <c r="E7" s="165">
        <v>508835</v>
      </c>
      <c r="F7" s="165" t="s">
        <v>5050</v>
      </c>
      <c r="G7" s="165" t="s">
        <v>4983</v>
      </c>
      <c r="H7" s="165" t="str">
        <f t="shared" si="0"/>
        <v>508835 - OCSJ PaaS</v>
      </c>
      <c r="I7" t="s">
        <v>4983</v>
      </c>
      <c r="J7">
        <v>508835</v>
      </c>
    </row>
    <row r="8" spans="1:10">
      <c r="A8" s="165">
        <v>501636</v>
      </c>
      <c r="B8" s="165" t="s">
        <v>5064</v>
      </c>
      <c r="C8" s="165" t="s">
        <v>4986</v>
      </c>
      <c r="E8" s="165">
        <v>501636</v>
      </c>
      <c r="F8" s="165" t="s">
        <v>5051</v>
      </c>
      <c r="G8" s="165" t="s">
        <v>4986</v>
      </c>
      <c r="H8" s="165" t="str">
        <f t="shared" si="0"/>
        <v>501636 - OCSJ IaaS</v>
      </c>
      <c r="I8" t="s">
        <v>4986</v>
      </c>
      <c r="J8">
        <v>501636</v>
      </c>
    </row>
    <row r="9" spans="1:10">
      <c r="A9" s="165">
        <v>506195</v>
      </c>
      <c r="B9" s="165" t="s">
        <v>5065</v>
      </c>
      <c r="C9" s="165" t="s">
        <v>5053</v>
      </c>
      <c r="E9" s="165">
        <v>506205</v>
      </c>
      <c r="F9" s="165" t="s">
        <v>5052</v>
      </c>
      <c r="G9" s="165" t="s">
        <v>5053</v>
      </c>
      <c r="H9" s="165" t="str">
        <f t="shared" si="0"/>
        <v>506205 - OCSJ Apps</v>
      </c>
      <c r="I9" t="s">
        <v>4985</v>
      </c>
      <c r="J9">
        <v>506205</v>
      </c>
    </row>
    <row r="10" spans="1:10">
      <c r="A10" s="165">
        <v>506205</v>
      </c>
      <c r="B10" s="165" t="s">
        <v>5066</v>
      </c>
      <c r="C10" s="165" t="s">
        <v>5053</v>
      </c>
      <c r="E10" s="165">
        <v>506325</v>
      </c>
      <c r="F10" s="165" t="s">
        <v>5054</v>
      </c>
      <c r="G10" s="165" t="s">
        <v>5055</v>
      </c>
      <c r="H10" s="165" t="str">
        <f t="shared" si="0"/>
        <v>506325 - OCSJ Tech</v>
      </c>
      <c r="I10" t="s">
        <v>4987</v>
      </c>
      <c r="J10">
        <v>506325</v>
      </c>
    </row>
    <row r="11" spans="1:10">
      <c r="A11" s="165">
        <v>506295</v>
      </c>
      <c r="B11" s="165" t="s">
        <v>4928</v>
      </c>
      <c r="C11" s="165" t="s">
        <v>5055</v>
      </c>
      <c r="E11" s="165">
        <v>506265</v>
      </c>
      <c r="F11" s="165" t="s">
        <v>4910</v>
      </c>
      <c r="G11" s="165" t="s">
        <v>5056</v>
      </c>
      <c r="H11" s="165" t="str">
        <f t="shared" si="0"/>
        <v>506265 - OCSJ Consulting Sales</v>
      </c>
      <c r="I11" t="s">
        <v>138</v>
      </c>
      <c r="J11">
        <v>506265</v>
      </c>
    </row>
    <row r="12" spans="1:10">
      <c r="A12" s="165">
        <v>506305</v>
      </c>
      <c r="B12" s="165" t="s">
        <v>4924</v>
      </c>
      <c r="C12" s="165" t="s">
        <v>5055</v>
      </c>
      <c r="E12" s="165">
        <v>506275</v>
      </c>
      <c r="F12" s="165" t="s">
        <v>4973</v>
      </c>
      <c r="G12" s="165" t="s">
        <v>5056</v>
      </c>
      <c r="H12" s="165" t="str">
        <f t="shared" si="0"/>
        <v>506275 - OCSJ Consulting Operations</v>
      </c>
      <c r="I12" t="s">
        <v>3962</v>
      </c>
      <c r="J12">
        <v>506275</v>
      </c>
    </row>
    <row r="13" spans="1:10">
      <c r="A13" s="165">
        <v>506315</v>
      </c>
      <c r="B13" s="165" t="s">
        <v>4919</v>
      </c>
      <c r="C13" s="165" t="s">
        <v>5055</v>
      </c>
      <c r="E13" s="165">
        <v>506255</v>
      </c>
      <c r="F13" s="165" t="s">
        <v>5236</v>
      </c>
      <c r="G13" s="165" t="s">
        <v>5056</v>
      </c>
      <c r="H13" s="165" t="str">
        <f t="shared" si="0"/>
        <v>506255 - OCSJ Consulting PSS</v>
      </c>
      <c r="I13" t="s">
        <v>5237</v>
      </c>
      <c r="J13">
        <v>506255</v>
      </c>
    </row>
    <row r="14" spans="1:10">
      <c r="A14" s="165">
        <v>506325</v>
      </c>
      <c r="B14" s="165" t="s">
        <v>4932</v>
      </c>
      <c r="C14" s="165" t="s">
        <v>5055</v>
      </c>
      <c r="E14" s="165">
        <v>506165</v>
      </c>
      <c r="F14" s="165" t="s">
        <v>4968</v>
      </c>
      <c r="G14" s="165" t="s">
        <v>5056</v>
      </c>
      <c r="H14" s="165" t="str">
        <f t="shared" si="0"/>
        <v>506165 - OCSJ Global Engagement</v>
      </c>
      <c r="I14" t="s">
        <v>5122</v>
      </c>
      <c r="J14">
        <v>506165</v>
      </c>
    </row>
    <row r="15" spans="1:10">
      <c r="A15" s="165">
        <v>506335</v>
      </c>
      <c r="B15" s="165" t="s">
        <v>5067</v>
      </c>
      <c r="C15" s="165" t="s">
        <v>5055</v>
      </c>
      <c r="E15" s="165">
        <v>506245</v>
      </c>
      <c r="F15" s="165" t="s">
        <v>4906</v>
      </c>
      <c r="G15" s="165" t="s">
        <v>5056</v>
      </c>
      <c r="H15" s="165" t="str">
        <f t="shared" si="0"/>
        <v>506245 - OCSJ Oracle Consulting Services</v>
      </c>
      <c r="I15" t="s">
        <v>55</v>
      </c>
      <c r="J15">
        <v>506245</v>
      </c>
    </row>
    <row r="16" spans="1:10">
      <c r="A16" s="165">
        <v>506265</v>
      </c>
      <c r="B16" s="165" t="s">
        <v>4910</v>
      </c>
      <c r="C16" s="165" t="s">
        <v>5056</v>
      </c>
      <c r="E16" s="165">
        <v>509685</v>
      </c>
      <c r="F16" s="165" t="s">
        <v>5057</v>
      </c>
      <c r="G16" s="165" t="s">
        <v>5058</v>
      </c>
      <c r="H16" s="165" t="str">
        <f t="shared" si="0"/>
        <v>509685 - NetSuite Consulting-Japan</v>
      </c>
      <c r="I16" t="s">
        <v>5057</v>
      </c>
      <c r="J16">
        <v>509685</v>
      </c>
    </row>
    <row r="17" spans="1:3">
      <c r="A17" s="165">
        <v>506275</v>
      </c>
      <c r="B17" s="165" t="s">
        <v>4973</v>
      </c>
      <c r="C17" s="165" t="s">
        <v>5056</v>
      </c>
    </row>
    <row r="18" spans="1:3">
      <c r="A18" s="165">
        <v>506255</v>
      </c>
      <c r="B18" s="165" t="s">
        <v>5238</v>
      </c>
      <c r="C18" s="165" t="s">
        <v>5056</v>
      </c>
    </row>
    <row r="19" spans="1:3">
      <c r="A19" s="165">
        <v>506165</v>
      </c>
      <c r="B19" s="165" t="s">
        <v>4968</v>
      </c>
      <c r="C19" s="165" t="s">
        <v>5056</v>
      </c>
    </row>
    <row r="20" spans="1:3">
      <c r="A20" s="165">
        <v>506245</v>
      </c>
      <c r="B20" s="165" t="s">
        <v>4906</v>
      </c>
      <c r="C20" s="165" t="s">
        <v>5056</v>
      </c>
    </row>
    <row r="21" spans="1:3">
      <c r="A21" s="165">
        <v>506175</v>
      </c>
      <c r="B21" s="165" t="s">
        <v>5068</v>
      </c>
      <c r="C21" s="165" t="s">
        <v>5069</v>
      </c>
    </row>
    <row r="22" spans="1:3">
      <c r="A22" s="165">
        <v>509685</v>
      </c>
      <c r="B22" s="165" t="s">
        <v>5057</v>
      </c>
      <c r="C22" s="165" t="s">
        <v>5058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00"/>
  </sheetPr>
  <dimension ref="A1:AJ573"/>
  <sheetViews>
    <sheetView topLeftCell="Y1" workbookViewId="0">
      <selection activeCell="AE2" sqref="AE2"/>
    </sheetView>
  </sheetViews>
  <sheetFormatPr defaultColWidth="9" defaultRowHeight="12"/>
  <cols>
    <col min="1" max="1" width="9.296875" style="91" customWidth="1"/>
    <col min="2" max="2" width="8.09765625" style="78" bestFit="1" customWidth="1"/>
    <col min="3" max="3" width="10.796875" style="78" customWidth="1"/>
    <col min="4" max="4" width="3.59765625" style="78" customWidth="1"/>
    <col min="5" max="5" width="24.59765625" style="78" customWidth="1"/>
    <col min="6" max="8" width="26" style="78" customWidth="1"/>
    <col min="9" max="12" width="15.59765625" style="78" customWidth="1"/>
    <col min="13" max="13" width="8.296875" style="92" customWidth="1"/>
    <col min="14" max="15" width="4.59765625" style="78" customWidth="1"/>
    <col min="16" max="16" width="3.09765625" style="93" customWidth="1"/>
    <col min="17" max="17" width="7.296875" style="91" customWidth="1"/>
    <col min="18" max="19" width="26.59765625" style="78" customWidth="1"/>
    <col min="20" max="20" width="6.59765625" style="78" customWidth="1"/>
    <col min="21" max="21" width="3.59765625" style="91" customWidth="1"/>
    <col min="22" max="22" width="7.09765625" style="92" customWidth="1"/>
    <col min="23" max="23" width="10.59765625" style="78" customWidth="1"/>
    <col min="24" max="24" width="23.796875" style="78" customWidth="1"/>
    <col min="25" max="25" width="10.296875" style="94" customWidth="1"/>
    <col min="26" max="26" width="5.09765625" style="91" customWidth="1"/>
    <col min="27" max="27" width="19.09765625" style="78" customWidth="1"/>
    <col min="28" max="28" width="9.09765625" style="78" customWidth="1"/>
    <col min="29" max="29" width="10.09765625" style="78" customWidth="1"/>
    <col min="30" max="30" width="14.59765625" style="78" customWidth="1"/>
    <col min="31" max="31" width="5.09765625" style="78" customWidth="1"/>
    <col min="32" max="32" width="13.796875" style="78" customWidth="1"/>
    <col min="33" max="33" width="9.296875" style="78" customWidth="1"/>
    <col min="34" max="34" width="5.296875" style="91" customWidth="1"/>
    <col min="35" max="35" width="10.296875" style="91" bestFit="1" customWidth="1"/>
    <col min="36" max="36" width="10.796875" style="33" bestFit="1" customWidth="1"/>
    <col min="37" max="16384" width="9" style="78"/>
  </cols>
  <sheetData>
    <row r="1" spans="1:35" ht="12.6" thickBot="1">
      <c r="A1" s="23" t="s">
        <v>88</v>
      </c>
      <c r="B1" s="24" t="s">
        <v>89</v>
      </c>
      <c r="C1" s="24" t="s">
        <v>90</v>
      </c>
      <c r="D1" s="25" t="s">
        <v>91</v>
      </c>
      <c r="E1" s="25" t="s">
        <v>92</v>
      </c>
      <c r="F1" s="25" t="s">
        <v>93</v>
      </c>
      <c r="G1" s="26" t="s">
        <v>30</v>
      </c>
      <c r="H1" s="25" t="s">
        <v>31</v>
      </c>
      <c r="I1" s="25" t="s">
        <v>94</v>
      </c>
      <c r="J1" s="25" t="s">
        <v>95</v>
      </c>
      <c r="K1" s="25" t="s">
        <v>96</v>
      </c>
      <c r="L1" s="25" t="s">
        <v>97</v>
      </c>
      <c r="M1" s="24" t="s">
        <v>98</v>
      </c>
      <c r="N1" s="24" t="s">
        <v>99</v>
      </c>
      <c r="O1" s="24" t="s">
        <v>100</v>
      </c>
      <c r="P1" s="27" t="s">
        <v>101</v>
      </c>
      <c r="Q1" s="24" t="s">
        <v>36</v>
      </c>
      <c r="R1" s="24" t="s">
        <v>102</v>
      </c>
      <c r="S1" s="24" t="s">
        <v>103</v>
      </c>
      <c r="T1" s="24" t="s">
        <v>104</v>
      </c>
      <c r="U1" s="24" t="s">
        <v>105</v>
      </c>
      <c r="V1" s="25" t="s">
        <v>41</v>
      </c>
      <c r="W1" s="24" t="s">
        <v>42</v>
      </c>
      <c r="X1" s="24" t="s">
        <v>43</v>
      </c>
      <c r="Y1" s="28" t="s">
        <v>106</v>
      </c>
      <c r="Z1" s="24" t="s">
        <v>107</v>
      </c>
      <c r="AA1" s="29" t="s">
        <v>108</v>
      </c>
      <c r="AB1" s="29" t="s">
        <v>109</v>
      </c>
      <c r="AC1" s="29" t="s">
        <v>110</v>
      </c>
      <c r="AD1" s="29" t="s">
        <v>46</v>
      </c>
      <c r="AE1" s="24" t="s">
        <v>111</v>
      </c>
      <c r="AF1" s="30" t="s">
        <v>112</v>
      </c>
      <c r="AG1" s="31" t="s">
        <v>113</v>
      </c>
      <c r="AH1" s="31" t="s">
        <v>114</v>
      </c>
      <c r="AI1" s="32" t="s">
        <v>115</v>
      </c>
    </row>
    <row r="2" spans="1:35" s="41" customFormat="1">
      <c r="A2" s="34" t="s">
        <v>51</v>
      </c>
      <c r="B2" s="35">
        <v>959431</v>
      </c>
      <c r="C2" s="35" t="s">
        <v>52</v>
      </c>
      <c r="D2" s="35" t="s">
        <v>53</v>
      </c>
      <c r="E2" s="35" t="s">
        <v>54</v>
      </c>
      <c r="F2" s="35" t="s">
        <v>54</v>
      </c>
      <c r="G2" s="35" t="s">
        <v>54</v>
      </c>
      <c r="H2" s="35" t="s">
        <v>54</v>
      </c>
      <c r="I2" s="35" t="s">
        <v>55</v>
      </c>
      <c r="J2" s="35" t="s">
        <v>55</v>
      </c>
      <c r="K2" s="35" t="s">
        <v>55</v>
      </c>
      <c r="L2" s="35" t="s">
        <v>55</v>
      </c>
      <c r="M2" s="36" t="s">
        <v>116</v>
      </c>
      <c r="N2" s="37" t="s">
        <v>56</v>
      </c>
      <c r="O2" s="37" t="s">
        <v>57</v>
      </c>
      <c r="P2" s="38">
        <v>11</v>
      </c>
      <c r="Q2" s="37">
        <v>12010</v>
      </c>
      <c r="R2" s="35" t="s">
        <v>58</v>
      </c>
      <c r="S2" s="35" t="s">
        <v>59</v>
      </c>
      <c r="T2" s="35" t="s">
        <v>60</v>
      </c>
      <c r="U2" s="37" t="s">
        <v>61</v>
      </c>
      <c r="V2" s="36"/>
      <c r="W2" s="35" t="s">
        <v>117</v>
      </c>
      <c r="X2" s="35" t="s">
        <v>62</v>
      </c>
      <c r="Y2" s="39">
        <v>42856</v>
      </c>
      <c r="Z2" s="37" t="s">
        <v>63</v>
      </c>
      <c r="AA2" s="35" t="s">
        <v>118</v>
      </c>
      <c r="AB2" s="35" t="s">
        <v>119</v>
      </c>
      <c r="AC2" s="35" t="s">
        <v>120</v>
      </c>
      <c r="AD2" s="35" t="s">
        <v>66</v>
      </c>
      <c r="AE2" s="37" t="s">
        <v>67</v>
      </c>
      <c r="AF2" s="35" t="s">
        <v>68</v>
      </c>
      <c r="AG2" s="35" t="s">
        <v>69</v>
      </c>
      <c r="AH2" s="37" t="s">
        <v>70</v>
      </c>
      <c r="AI2" s="40" t="s">
        <v>121</v>
      </c>
    </row>
    <row r="3" spans="1:35" s="41" customFormat="1">
      <c r="A3" s="42" t="s">
        <v>51</v>
      </c>
      <c r="B3" s="43">
        <v>5055</v>
      </c>
      <c r="C3" s="43" t="s">
        <v>122</v>
      </c>
      <c r="D3" s="43" t="s">
        <v>53</v>
      </c>
      <c r="E3" s="43" t="s">
        <v>54</v>
      </c>
      <c r="F3" s="43" t="s">
        <v>54</v>
      </c>
      <c r="G3" s="43" t="s">
        <v>54</v>
      </c>
      <c r="H3" s="43" t="s">
        <v>54</v>
      </c>
      <c r="I3" s="43" t="s">
        <v>55</v>
      </c>
      <c r="J3" s="43" t="s">
        <v>55</v>
      </c>
      <c r="K3" s="43" t="s">
        <v>55</v>
      </c>
      <c r="L3" s="43" t="s">
        <v>55</v>
      </c>
      <c r="M3" s="44" t="s">
        <v>116</v>
      </c>
      <c r="N3" s="45" t="s">
        <v>123</v>
      </c>
      <c r="O3" s="45" t="s">
        <v>124</v>
      </c>
      <c r="P3" s="46">
        <v>5</v>
      </c>
      <c r="Q3" s="45">
        <v>22025</v>
      </c>
      <c r="R3" s="43" t="s">
        <v>125</v>
      </c>
      <c r="S3" s="43" t="s">
        <v>126</v>
      </c>
      <c r="T3" s="43" t="s">
        <v>127</v>
      </c>
      <c r="U3" s="45" t="s">
        <v>128</v>
      </c>
      <c r="V3" s="44">
        <v>959431</v>
      </c>
      <c r="W3" s="43" t="s">
        <v>52</v>
      </c>
      <c r="X3" s="43" t="s">
        <v>129</v>
      </c>
      <c r="Y3" s="47">
        <v>38718</v>
      </c>
      <c r="Z3" s="45" t="s">
        <v>63</v>
      </c>
      <c r="AA3" s="43" t="s">
        <v>64</v>
      </c>
      <c r="AB3" s="43" t="s">
        <v>119</v>
      </c>
      <c r="AC3" s="43" t="s">
        <v>130</v>
      </c>
      <c r="AD3" s="43" t="s">
        <v>131</v>
      </c>
      <c r="AE3" s="45"/>
      <c r="AF3" s="43" t="s">
        <v>132</v>
      </c>
      <c r="AG3" s="43" t="s">
        <v>69</v>
      </c>
      <c r="AH3" s="45" t="s">
        <v>133</v>
      </c>
      <c r="AI3" s="48" t="s">
        <v>134</v>
      </c>
    </row>
    <row r="4" spans="1:35" s="41" customFormat="1">
      <c r="A4" s="42" t="s">
        <v>51</v>
      </c>
      <c r="B4" s="43">
        <v>912197</v>
      </c>
      <c r="C4" s="43" t="s">
        <v>135</v>
      </c>
      <c r="D4" s="43" t="s">
        <v>136</v>
      </c>
      <c r="E4" s="43" t="s">
        <v>54</v>
      </c>
      <c r="F4" s="43" t="s">
        <v>137</v>
      </c>
      <c r="G4" s="43" t="s">
        <v>137</v>
      </c>
      <c r="H4" s="43" t="s">
        <v>137</v>
      </c>
      <c r="I4" s="43" t="s">
        <v>55</v>
      </c>
      <c r="J4" s="43" t="s">
        <v>138</v>
      </c>
      <c r="K4" s="43" t="s">
        <v>139</v>
      </c>
      <c r="L4" s="43" t="s">
        <v>140</v>
      </c>
      <c r="M4" s="44" t="s">
        <v>141</v>
      </c>
      <c r="N4" s="45" t="s">
        <v>142</v>
      </c>
      <c r="O4" s="45" t="s">
        <v>143</v>
      </c>
      <c r="P4" s="46">
        <v>9</v>
      </c>
      <c r="Q4" s="45">
        <v>22060</v>
      </c>
      <c r="R4" s="43" t="s">
        <v>144</v>
      </c>
      <c r="S4" s="43" t="s">
        <v>145</v>
      </c>
      <c r="T4" s="43" t="s">
        <v>127</v>
      </c>
      <c r="U4" s="45" t="s">
        <v>128</v>
      </c>
      <c r="V4" s="44">
        <v>959431</v>
      </c>
      <c r="W4" s="43" t="s">
        <v>52</v>
      </c>
      <c r="X4" s="43" t="s">
        <v>146</v>
      </c>
      <c r="Y4" s="47">
        <v>42614</v>
      </c>
      <c r="Z4" s="45" t="s">
        <v>63</v>
      </c>
      <c r="AA4" s="43" t="s">
        <v>64</v>
      </c>
      <c r="AB4" s="43" t="s">
        <v>119</v>
      </c>
      <c r="AC4" s="43" t="s">
        <v>147</v>
      </c>
      <c r="AD4" s="43" t="s">
        <v>148</v>
      </c>
      <c r="AE4" s="45" t="s">
        <v>67</v>
      </c>
      <c r="AF4" s="43" t="s">
        <v>149</v>
      </c>
      <c r="AG4" s="43" t="s">
        <v>150</v>
      </c>
      <c r="AH4" s="45" t="s">
        <v>70</v>
      </c>
      <c r="AI4" s="48" t="s">
        <v>151</v>
      </c>
    </row>
    <row r="5" spans="1:35" s="41" customFormat="1">
      <c r="A5" s="42" t="s">
        <v>51</v>
      </c>
      <c r="B5" s="43">
        <v>3994</v>
      </c>
      <c r="C5" s="43" t="s">
        <v>152</v>
      </c>
      <c r="D5" s="43" t="s">
        <v>153</v>
      </c>
      <c r="E5" s="43" t="s">
        <v>54</v>
      </c>
      <c r="F5" s="43" t="s">
        <v>137</v>
      </c>
      <c r="G5" s="43" t="s">
        <v>154</v>
      </c>
      <c r="H5" s="43" t="s">
        <v>154</v>
      </c>
      <c r="I5" s="43" t="s">
        <v>55</v>
      </c>
      <c r="J5" s="43" t="s">
        <v>138</v>
      </c>
      <c r="K5" s="43" t="s">
        <v>155</v>
      </c>
      <c r="L5" s="43" t="s">
        <v>156</v>
      </c>
      <c r="M5" s="44" t="s">
        <v>141</v>
      </c>
      <c r="N5" s="45" t="s">
        <v>157</v>
      </c>
      <c r="O5" s="45" t="s">
        <v>158</v>
      </c>
      <c r="P5" s="46">
        <v>6</v>
      </c>
      <c r="Q5" s="45">
        <v>22030</v>
      </c>
      <c r="R5" s="43" t="s">
        <v>159</v>
      </c>
      <c r="S5" s="43" t="s">
        <v>160</v>
      </c>
      <c r="T5" s="43" t="s">
        <v>127</v>
      </c>
      <c r="U5" s="45" t="s">
        <v>128</v>
      </c>
      <c r="V5" s="44">
        <v>912197</v>
      </c>
      <c r="W5" s="43" t="s">
        <v>135</v>
      </c>
      <c r="X5" s="43" t="s">
        <v>161</v>
      </c>
      <c r="Y5" s="47">
        <v>40118</v>
      </c>
      <c r="Z5" s="45" t="s">
        <v>63</v>
      </c>
      <c r="AA5" s="43" t="s">
        <v>118</v>
      </c>
      <c r="AB5" s="43" t="s">
        <v>162</v>
      </c>
      <c r="AC5" s="43" t="s">
        <v>163</v>
      </c>
      <c r="AD5" s="43" t="s">
        <v>164</v>
      </c>
      <c r="AE5" s="45" t="s">
        <v>67</v>
      </c>
      <c r="AF5" s="43" t="s">
        <v>165</v>
      </c>
      <c r="AG5" s="43" t="s">
        <v>150</v>
      </c>
      <c r="AH5" s="45" t="s">
        <v>70</v>
      </c>
      <c r="AI5" s="48" t="s">
        <v>166</v>
      </c>
    </row>
    <row r="6" spans="1:35" s="41" customFormat="1">
      <c r="A6" s="42" t="s">
        <v>51</v>
      </c>
      <c r="B6" s="43">
        <v>552675</v>
      </c>
      <c r="C6" s="43" t="s">
        <v>167</v>
      </c>
      <c r="D6" s="43" t="s">
        <v>153</v>
      </c>
      <c r="E6" s="43" t="s">
        <v>54</v>
      </c>
      <c r="F6" s="43" t="s">
        <v>137</v>
      </c>
      <c r="G6" s="43" t="s">
        <v>154</v>
      </c>
      <c r="H6" s="43" t="s">
        <v>154</v>
      </c>
      <c r="I6" s="43" t="s">
        <v>55</v>
      </c>
      <c r="J6" s="43" t="s">
        <v>138</v>
      </c>
      <c r="K6" s="43" t="s">
        <v>155</v>
      </c>
      <c r="L6" s="43" t="s">
        <v>168</v>
      </c>
      <c r="M6" s="44" t="s">
        <v>141</v>
      </c>
      <c r="N6" s="45" t="s">
        <v>169</v>
      </c>
      <c r="O6" s="45" t="s">
        <v>170</v>
      </c>
      <c r="P6" s="46">
        <v>7</v>
      </c>
      <c r="Q6" s="45">
        <v>22027</v>
      </c>
      <c r="R6" s="43" t="s">
        <v>171</v>
      </c>
      <c r="S6" s="43" t="s">
        <v>172</v>
      </c>
      <c r="T6" s="43" t="s">
        <v>127</v>
      </c>
      <c r="U6" s="45" t="s">
        <v>128</v>
      </c>
      <c r="V6" s="44">
        <v>3994</v>
      </c>
      <c r="W6" s="43" t="s">
        <v>152</v>
      </c>
      <c r="X6" s="43" t="s">
        <v>173</v>
      </c>
      <c r="Y6" s="47">
        <v>43266</v>
      </c>
      <c r="Z6" s="45" t="s">
        <v>63</v>
      </c>
      <c r="AA6" s="43" t="s">
        <v>118</v>
      </c>
      <c r="AB6" s="43" t="s">
        <v>162</v>
      </c>
      <c r="AC6" s="43" t="s">
        <v>174</v>
      </c>
      <c r="AD6" s="43" t="s">
        <v>175</v>
      </c>
      <c r="AE6" s="45"/>
      <c r="AF6" s="43" t="s">
        <v>176</v>
      </c>
      <c r="AG6" s="43" t="s">
        <v>150</v>
      </c>
      <c r="AH6" s="45"/>
      <c r="AI6" s="48" t="s">
        <v>177</v>
      </c>
    </row>
    <row r="7" spans="1:35" s="41" customFormat="1">
      <c r="A7" s="42" t="s">
        <v>51</v>
      </c>
      <c r="B7" s="43">
        <v>4816</v>
      </c>
      <c r="C7" s="43" t="s">
        <v>178</v>
      </c>
      <c r="D7" s="43" t="s">
        <v>153</v>
      </c>
      <c r="E7" s="43" t="s">
        <v>54</v>
      </c>
      <c r="F7" s="43" t="s">
        <v>137</v>
      </c>
      <c r="G7" s="43" t="s">
        <v>154</v>
      </c>
      <c r="H7" s="43" t="s">
        <v>154</v>
      </c>
      <c r="I7" s="43" t="s">
        <v>55</v>
      </c>
      <c r="J7" s="43" t="s">
        <v>138</v>
      </c>
      <c r="K7" s="43" t="s">
        <v>155</v>
      </c>
      <c r="L7" s="43" t="s">
        <v>168</v>
      </c>
      <c r="M7" s="44" t="s">
        <v>141</v>
      </c>
      <c r="N7" s="45" t="s">
        <v>123</v>
      </c>
      <c r="O7" s="45" t="s">
        <v>158</v>
      </c>
      <c r="P7" s="46">
        <v>6</v>
      </c>
      <c r="Q7" s="45">
        <v>22026</v>
      </c>
      <c r="R7" s="43" t="s">
        <v>179</v>
      </c>
      <c r="S7" s="43" t="s">
        <v>180</v>
      </c>
      <c r="T7" s="43" t="s">
        <v>127</v>
      </c>
      <c r="U7" s="45" t="s">
        <v>128</v>
      </c>
      <c r="V7" s="44">
        <v>3994</v>
      </c>
      <c r="W7" s="43" t="s">
        <v>152</v>
      </c>
      <c r="X7" s="43" t="s">
        <v>181</v>
      </c>
      <c r="Y7" s="47">
        <v>41487</v>
      </c>
      <c r="Z7" s="45" t="s">
        <v>63</v>
      </c>
      <c r="AA7" s="43" t="s">
        <v>118</v>
      </c>
      <c r="AB7" s="43" t="s">
        <v>162</v>
      </c>
      <c r="AC7" s="43" t="s">
        <v>182</v>
      </c>
      <c r="AD7" s="43" t="s">
        <v>183</v>
      </c>
      <c r="AE7" s="45"/>
      <c r="AF7" s="43" t="s">
        <v>184</v>
      </c>
      <c r="AG7" s="43" t="s">
        <v>150</v>
      </c>
      <c r="AH7" s="45" t="s">
        <v>70</v>
      </c>
      <c r="AI7" s="48" t="s">
        <v>185</v>
      </c>
    </row>
    <row r="8" spans="1:35" s="41" customFormat="1">
      <c r="A8" s="42" t="s">
        <v>51</v>
      </c>
      <c r="B8" s="43">
        <v>2083</v>
      </c>
      <c r="C8" s="43" t="s">
        <v>186</v>
      </c>
      <c r="D8" s="43" t="s">
        <v>153</v>
      </c>
      <c r="E8" s="43" t="s">
        <v>54</v>
      </c>
      <c r="F8" s="43" t="s">
        <v>137</v>
      </c>
      <c r="G8" s="43" t="s">
        <v>154</v>
      </c>
      <c r="H8" s="43" t="s">
        <v>154</v>
      </c>
      <c r="I8" s="43" t="s">
        <v>55</v>
      </c>
      <c r="J8" s="43" t="s">
        <v>138</v>
      </c>
      <c r="K8" s="43" t="s">
        <v>155</v>
      </c>
      <c r="L8" s="43" t="s">
        <v>168</v>
      </c>
      <c r="M8" s="44" t="s">
        <v>141</v>
      </c>
      <c r="N8" s="45" t="s">
        <v>123</v>
      </c>
      <c r="O8" s="45" t="s">
        <v>124</v>
      </c>
      <c r="P8" s="46">
        <v>5</v>
      </c>
      <c r="Q8" s="45">
        <v>22025</v>
      </c>
      <c r="R8" s="43" t="s">
        <v>125</v>
      </c>
      <c r="S8" s="43" t="s">
        <v>126</v>
      </c>
      <c r="T8" s="43" t="s">
        <v>127</v>
      </c>
      <c r="U8" s="45" t="s">
        <v>128</v>
      </c>
      <c r="V8" s="44">
        <v>3994</v>
      </c>
      <c r="W8" s="43" t="s">
        <v>152</v>
      </c>
      <c r="X8" s="43" t="s">
        <v>187</v>
      </c>
      <c r="Y8" s="47">
        <v>41609</v>
      </c>
      <c r="Z8" s="45" t="s">
        <v>63</v>
      </c>
      <c r="AA8" s="43" t="s">
        <v>118</v>
      </c>
      <c r="AB8" s="43" t="s">
        <v>162</v>
      </c>
      <c r="AC8" s="43" t="s">
        <v>188</v>
      </c>
      <c r="AD8" s="43" t="s">
        <v>189</v>
      </c>
      <c r="AE8" s="45"/>
      <c r="AF8" s="43" t="s">
        <v>190</v>
      </c>
      <c r="AG8" s="43" t="s">
        <v>150</v>
      </c>
      <c r="AH8" s="45" t="s">
        <v>70</v>
      </c>
      <c r="AI8" s="48" t="s">
        <v>191</v>
      </c>
    </row>
    <row r="9" spans="1:35" s="41" customFormat="1">
      <c r="A9" s="42" t="s">
        <v>51</v>
      </c>
      <c r="B9" s="43">
        <v>785</v>
      </c>
      <c r="C9" s="43" t="s">
        <v>192</v>
      </c>
      <c r="D9" s="43" t="s">
        <v>193</v>
      </c>
      <c r="E9" s="43" t="s">
        <v>54</v>
      </c>
      <c r="F9" s="43" t="s">
        <v>137</v>
      </c>
      <c r="G9" s="43" t="s">
        <v>194</v>
      </c>
      <c r="H9" s="43" t="s">
        <v>194</v>
      </c>
      <c r="I9" s="43" t="s">
        <v>55</v>
      </c>
      <c r="J9" s="43" t="s">
        <v>138</v>
      </c>
      <c r="K9" s="43" t="s">
        <v>195</v>
      </c>
      <c r="L9" s="43" t="s">
        <v>196</v>
      </c>
      <c r="M9" s="44" t="s">
        <v>141</v>
      </c>
      <c r="N9" s="45" t="s">
        <v>197</v>
      </c>
      <c r="O9" s="45" t="s">
        <v>170</v>
      </c>
      <c r="P9" s="46">
        <v>7</v>
      </c>
      <c r="Q9" s="45">
        <v>22040</v>
      </c>
      <c r="R9" s="43" t="s">
        <v>198</v>
      </c>
      <c r="S9" s="43" t="s">
        <v>199</v>
      </c>
      <c r="T9" s="43" t="s">
        <v>127</v>
      </c>
      <c r="U9" s="45" t="s">
        <v>128</v>
      </c>
      <c r="V9" s="44">
        <v>912197</v>
      </c>
      <c r="W9" s="43" t="s">
        <v>135</v>
      </c>
      <c r="X9" s="43" t="s">
        <v>200</v>
      </c>
      <c r="Y9" s="47">
        <v>35156</v>
      </c>
      <c r="Z9" s="45" t="s">
        <v>201</v>
      </c>
      <c r="AA9" s="43" t="s">
        <v>118</v>
      </c>
      <c r="AB9" s="43" t="s">
        <v>162</v>
      </c>
      <c r="AC9" s="43" t="s">
        <v>202</v>
      </c>
      <c r="AD9" s="43" t="s">
        <v>203</v>
      </c>
      <c r="AE9" s="45" t="s">
        <v>67</v>
      </c>
      <c r="AF9" s="43" t="s">
        <v>204</v>
      </c>
      <c r="AG9" s="43" t="s">
        <v>150</v>
      </c>
      <c r="AH9" s="45" t="s">
        <v>70</v>
      </c>
      <c r="AI9" s="48" t="s">
        <v>205</v>
      </c>
    </row>
    <row r="10" spans="1:35" s="41" customFormat="1">
      <c r="A10" s="42" t="s">
        <v>51</v>
      </c>
      <c r="B10" s="43">
        <v>85</v>
      </c>
      <c r="C10" s="43" t="s">
        <v>206</v>
      </c>
      <c r="D10" s="43" t="s">
        <v>193</v>
      </c>
      <c r="E10" s="43" t="s">
        <v>54</v>
      </c>
      <c r="F10" s="43" t="s">
        <v>137</v>
      </c>
      <c r="G10" s="43" t="s">
        <v>194</v>
      </c>
      <c r="H10" s="43" t="s">
        <v>194</v>
      </c>
      <c r="I10" s="43" t="s">
        <v>55</v>
      </c>
      <c r="J10" s="43" t="s">
        <v>138</v>
      </c>
      <c r="K10" s="43" t="s">
        <v>195</v>
      </c>
      <c r="L10" s="43" t="s">
        <v>196</v>
      </c>
      <c r="M10" s="44" t="s">
        <v>141</v>
      </c>
      <c r="N10" s="45" t="s">
        <v>169</v>
      </c>
      <c r="O10" s="45" t="s">
        <v>170</v>
      </c>
      <c r="P10" s="46">
        <v>7</v>
      </c>
      <c r="Q10" s="45">
        <v>22027</v>
      </c>
      <c r="R10" s="43" t="s">
        <v>171</v>
      </c>
      <c r="S10" s="43" t="s">
        <v>172</v>
      </c>
      <c r="T10" s="43" t="s">
        <v>127</v>
      </c>
      <c r="U10" s="45" t="s">
        <v>128</v>
      </c>
      <c r="V10" s="44">
        <v>785</v>
      </c>
      <c r="W10" s="43" t="s">
        <v>192</v>
      </c>
      <c r="X10" s="43" t="s">
        <v>207</v>
      </c>
      <c r="Y10" s="47">
        <v>33695</v>
      </c>
      <c r="Z10" s="45" t="s">
        <v>201</v>
      </c>
      <c r="AA10" s="43" t="s">
        <v>118</v>
      </c>
      <c r="AB10" s="43" t="s">
        <v>150</v>
      </c>
      <c r="AC10" s="43" t="s">
        <v>208</v>
      </c>
      <c r="AD10" s="43" t="s">
        <v>209</v>
      </c>
      <c r="AE10" s="45"/>
      <c r="AF10" s="43" t="s">
        <v>210</v>
      </c>
      <c r="AG10" s="43" t="s">
        <v>150</v>
      </c>
      <c r="AH10" s="45" t="s">
        <v>70</v>
      </c>
      <c r="AI10" s="48" t="s">
        <v>211</v>
      </c>
    </row>
    <row r="11" spans="1:35" s="41" customFormat="1">
      <c r="A11" s="42" t="s">
        <v>51</v>
      </c>
      <c r="B11" s="43">
        <v>3475</v>
      </c>
      <c r="C11" s="43" t="s">
        <v>212</v>
      </c>
      <c r="D11" s="43" t="s">
        <v>193</v>
      </c>
      <c r="E11" s="43" t="s">
        <v>54</v>
      </c>
      <c r="F11" s="43" t="s">
        <v>137</v>
      </c>
      <c r="G11" s="43" t="s">
        <v>194</v>
      </c>
      <c r="H11" s="43" t="s">
        <v>194</v>
      </c>
      <c r="I11" s="43" t="s">
        <v>55</v>
      </c>
      <c r="J11" s="43" t="s">
        <v>138</v>
      </c>
      <c r="K11" s="43" t="s">
        <v>195</v>
      </c>
      <c r="L11" s="43" t="s">
        <v>196</v>
      </c>
      <c r="M11" s="44" t="s">
        <v>141</v>
      </c>
      <c r="N11" s="45" t="s">
        <v>123</v>
      </c>
      <c r="O11" s="45" t="s">
        <v>158</v>
      </c>
      <c r="P11" s="46">
        <v>6</v>
      </c>
      <c r="Q11" s="45">
        <v>22026</v>
      </c>
      <c r="R11" s="43" t="s">
        <v>179</v>
      </c>
      <c r="S11" s="43" t="s">
        <v>180</v>
      </c>
      <c r="T11" s="43" t="s">
        <v>127</v>
      </c>
      <c r="U11" s="45" t="s">
        <v>128</v>
      </c>
      <c r="V11" s="44">
        <v>785</v>
      </c>
      <c r="W11" s="43" t="s">
        <v>192</v>
      </c>
      <c r="X11" s="43" t="s">
        <v>213</v>
      </c>
      <c r="Y11" s="47">
        <v>39295</v>
      </c>
      <c r="Z11" s="45" t="s">
        <v>63</v>
      </c>
      <c r="AA11" s="43" t="s">
        <v>118</v>
      </c>
      <c r="AB11" s="43" t="s">
        <v>162</v>
      </c>
      <c r="AC11" s="43" t="s">
        <v>214</v>
      </c>
      <c r="AD11" s="43" t="s">
        <v>215</v>
      </c>
      <c r="AE11" s="45"/>
      <c r="AF11" s="43" t="s">
        <v>216</v>
      </c>
      <c r="AG11" s="43" t="s">
        <v>150</v>
      </c>
      <c r="AH11" s="45" t="s">
        <v>70</v>
      </c>
      <c r="AI11" s="48" t="s">
        <v>217</v>
      </c>
    </row>
    <row r="12" spans="1:35" s="41" customFormat="1">
      <c r="A12" s="42" t="s">
        <v>51</v>
      </c>
      <c r="B12" s="43">
        <v>4959</v>
      </c>
      <c r="C12" s="43" t="s">
        <v>218</v>
      </c>
      <c r="D12" s="43" t="s">
        <v>193</v>
      </c>
      <c r="E12" s="43" t="s">
        <v>54</v>
      </c>
      <c r="F12" s="43" t="s">
        <v>137</v>
      </c>
      <c r="G12" s="43" t="s">
        <v>194</v>
      </c>
      <c r="H12" s="43" t="s">
        <v>194</v>
      </c>
      <c r="I12" s="43" t="s">
        <v>55</v>
      </c>
      <c r="J12" s="43" t="s">
        <v>138</v>
      </c>
      <c r="K12" s="43" t="s">
        <v>195</v>
      </c>
      <c r="L12" s="43" t="s">
        <v>196</v>
      </c>
      <c r="M12" s="44" t="s">
        <v>141</v>
      </c>
      <c r="N12" s="45" t="s">
        <v>219</v>
      </c>
      <c r="O12" s="45" t="s">
        <v>220</v>
      </c>
      <c r="P12" s="46">
        <v>3</v>
      </c>
      <c r="Q12" s="45">
        <v>22023</v>
      </c>
      <c r="R12" s="43" t="s">
        <v>221</v>
      </c>
      <c r="S12" s="43" t="s">
        <v>222</v>
      </c>
      <c r="T12" s="43" t="s">
        <v>127</v>
      </c>
      <c r="U12" s="45" t="s">
        <v>128</v>
      </c>
      <c r="V12" s="44">
        <v>785</v>
      </c>
      <c r="W12" s="43" t="s">
        <v>192</v>
      </c>
      <c r="X12" s="43" t="s">
        <v>223</v>
      </c>
      <c r="Y12" s="47">
        <v>41730</v>
      </c>
      <c r="Z12" s="45" t="s">
        <v>201</v>
      </c>
      <c r="AA12" s="43" t="s">
        <v>64</v>
      </c>
      <c r="AB12" s="43" t="s">
        <v>162</v>
      </c>
      <c r="AC12" s="43" t="s">
        <v>224</v>
      </c>
      <c r="AD12" s="43" t="s">
        <v>225</v>
      </c>
      <c r="AE12" s="45"/>
      <c r="AF12" s="43" t="s">
        <v>226</v>
      </c>
      <c r="AG12" s="43" t="s">
        <v>150</v>
      </c>
      <c r="AH12" s="45" t="s">
        <v>70</v>
      </c>
      <c r="AI12" s="48" t="s">
        <v>227</v>
      </c>
    </row>
    <row r="13" spans="1:35" s="41" customFormat="1">
      <c r="A13" s="42" t="s">
        <v>51</v>
      </c>
      <c r="B13" s="43">
        <v>4056</v>
      </c>
      <c r="C13" s="43" t="s">
        <v>228</v>
      </c>
      <c r="D13" s="43" t="s">
        <v>229</v>
      </c>
      <c r="E13" s="43" t="s">
        <v>54</v>
      </c>
      <c r="F13" s="43" t="s">
        <v>137</v>
      </c>
      <c r="G13" s="43" t="s">
        <v>230</v>
      </c>
      <c r="H13" s="43" t="s">
        <v>230</v>
      </c>
      <c r="I13" s="43" t="s">
        <v>55</v>
      </c>
      <c r="J13" s="43" t="s">
        <v>138</v>
      </c>
      <c r="K13" s="43" t="s">
        <v>231</v>
      </c>
      <c r="L13" s="43" t="s">
        <v>232</v>
      </c>
      <c r="M13" s="44" t="s">
        <v>141</v>
      </c>
      <c r="N13" s="45" t="s">
        <v>233</v>
      </c>
      <c r="O13" s="45" t="s">
        <v>234</v>
      </c>
      <c r="P13" s="46">
        <v>8</v>
      </c>
      <c r="Q13" s="45">
        <v>22050</v>
      </c>
      <c r="R13" s="43" t="s">
        <v>235</v>
      </c>
      <c r="S13" s="43" t="s">
        <v>236</v>
      </c>
      <c r="T13" s="43" t="s">
        <v>127</v>
      </c>
      <c r="U13" s="45" t="s">
        <v>128</v>
      </c>
      <c r="V13" s="44">
        <v>912197</v>
      </c>
      <c r="W13" s="43" t="s">
        <v>135</v>
      </c>
      <c r="X13" s="43" t="s">
        <v>237</v>
      </c>
      <c r="Y13" s="47">
        <v>40314</v>
      </c>
      <c r="Z13" s="45" t="s">
        <v>63</v>
      </c>
      <c r="AA13" s="43" t="s">
        <v>64</v>
      </c>
      <c r="AB13" s="43" t="s">
        <v>119</v>
      </c>
      <c r="AC13" s="43" t="s">
        <v>238</v>
      </c>
      <c r="AD13" s="43" t="s">
        <v>239</v>
      </c>
      <c r="AE13" s="45" t="s">
        <v>67</v>
      </c>
      <c r="AF13" s="43" t="s">
        <v>240</v>
      </c>
      <c r="AG13" s="43" t="s">
        <v>150</v>
      </c>
      <c r="AH13" s="45" t="s">
        <v>70</v>
      </c>
      <c r="AI13" s="48" t="s">
        <v>241</v>
      </c>
    </row>
    <row r="14" spans="1:35" s="41" customFormat="1">
      <c r="A14" s="42" t="s">
        <v>51</v>
      </c>
      <c r="B14" s="43">
        <v>1870</v>
      </c>
      <c r="C14" s="43" t="s">
        <v>242</v>
      </c>
      <c r="D14" s="43" t="s">
        <v>229</v>
      </c>
      <c r="E14" s="43" t="s">
        <v>54</v>
      </c>
      <c r="F14" s="43" t="s">
        <v>137</v>
      </c>
      <c r="G14" s="43" t="s">
        <v>230</v>
      </c>
      <c r="H14" s="43" t="s">
        <v>230</v>
      </c>
      <c r="I14" s="43" t="s">
        <v>55</v>
      </c>
      <c r="J14" s="43" t="s">
        <v>138</v>
      </c>
      <c r="K14" s="43" t="s">
        <v>231</v>
      </c>
      <c r="L14" s="43" t="s">
        <v>232</v>
      </c>
      <c r="M14" s="44" t="s">
        <v>141</v>
      </c>
      <c r="N14" s="45" t="s">
        <v>243</v>
      </c>
      <c r="O14" s="45" t="s">
        <v>234</v>
      </c>
      <c r="P14" s="46">
        <v>8</v>
      </c>
      <c r="Q14" s="45">
        <v>22028</v>
      </c>
      <c r="R14" s="43" t="s">
        <v>244</v>
      </c>
      <c r="S14" s="43" t="s">
        <v>245</v>
      </c>
      <c r="T14" s="43" t="s">
        <v>127</v>
      </c>
      <c r="U14" s="45" t="s">
        <v>128</v>
      </c>
      <c r="V14" s="44">
        <v>4056</v>
      </c>
      <c r="W14" s="43" t="s">
        <v>228</v>
      </c>
      <c r="X14" s="43" t="s">
        <v>246</v>
      </c>
      <c r="Y14" s="47">
        <v>41456</v>
      </c>
      <c r="Z14" s="45" t="s">
        <v>63</v>
      </c>
      <c r="AA14" s="43" t="s">
        <v>118</v>
      </c>
      <c r="AB14" s="43" t="s">
        <v>150</v>
      </c>
      <c r="AC14" s="43" t="s">
        <v>247</v>
      </c>
      <c r="AD14" s="43" t="s">
        <v>248</v>
      </c>
      <c r="AE14" s="45"/>
      <c r="AF14" s="43" t="s">
        <v>249</v>
      </c>
      <c r="AG14" s="43" t="s">
        <v>150</v>
      </c>
      <c r="AH14" s="45" t="s">
        <v>70</v>
      </c>
      <c r="AI14" s="48" t="s">
        <v>250</v>
      </c>
    </row>
    <row r="15" spans="1:35" s="41" customFormat="1">
      <c r="A15" s="42" t="s">
        <v>51</v>
      </c>
      <c r="B15" s="43">
        <v>981749</v>
      </c>
      <c r="C15" s="43" t="s">
        <v>251</v>
      </c>
      <c r="D15" s="43" t="s">
        <v>229</v>
      </c>
      <c r="E15" s="43" t="s">
        <v>54</v>
      </c>
      <c r="F15" s="43" t="s">
        <v>137</v>
      </c>
      <c r="G15" s="43" t="s">
        <v>230</v>
      </c>
      <c r="H15" s="43" t="s">
        <v>230</v>
      </c>
      <c r="I15" s="43" t="s">
        <v>55</v>
      </c>
      <c r="J15" s="43" t="s">
        <v>138</v>
      </c>
      <c r="K15" s="43" t="s">
        <v>231</v>
      </c>
      <c r="L15" s="43" t="s">
        <v>232</v>
      </c>
      <c r="M15" s="44" t="s">
        <v>141</v>
      </c>
      <c r="N15" s="45" t="s">
        <v>243</v>
      </c>
      <c r="O15" s="45" t="s">
        <v>234</v>
      </c>
      <c r="P15" s="46">
        <v>8</v>
      </c>
      <c r="Q15" s="45">
        <v>22028</v>
      </c>
      <c r="R15" s="43" t="s">
        <v>244</v>
      </c>
      <c r="S15" s="43" t="s">
        <v>245</v>
      </c>
      <c r="T15" s="43" t="s">
        <v>127</v>
      </c>
      <c r="U15" s="45" t="s">
        <v>128</v>
      </c>
      <c r="V15" s="44">
        <v>4056</v>
      </c>
      <c r="W15" s="43" t="s">
        <v>228</v>
      </c>
      <c r="X15" s="43" t="s">
        <v>252</v>
      </c>
      <c r="Y15" s="47">
        <v>42948</v>
      </c>
      <c r="Z15" s="45" t="s">
        <v>253</v>
      </c>
      <c r="AA15" s="43" t="s">
        <v>254</v>
      </c>
      <c r="AB15" s="43" t="s">
        <v>255</v>
      </c>
      <c r="AC15" s="43" t="s">
        <v>256</v>
      </c>
      <c r="AD15" s="43" t="s">
        <v>257</v>
      </c>
      <c r="AE15" s="45"/>
      <c r="AF15" s="43" t="s">
        <v>258</v>
      </c>
      <c r="AG15" s="43" t="s">
        <v>150</v>
      </c>
      <c r="AH15" s="45"/>
      <c r="AI15" s="48" t="s">
        <v>259</v>
      </c>
    </row>
    <row r="16" spans="1:35" s="41" customFormat="1">
      <c r="A16" s="42" t="s">
        <v>51</v>
      </c>
      <c r="B16" s="43">
        <v>4865</v>
      </c>
      <c r="C16" s="43" t="s">
        <v>260</v>
      </c>
      <c r="D16" s="43" t="s">
        <v>229</v>
      </c>
      <c r="E16" s="43" t="s">
        <v>54</v>
      </c>
      <c r="F16" s="43" t="s">
        <v>137</v>
      </c>
      <c r="G16" s="43" t="s">
        <v>230</v>
      </c>
      <c r="H16" s="43" t="s">
        <v>230</v>
      </c>
      <c r="I16" s="43" t="s">
        <v>55</v>
      </c>
      <c r="J16" s="43" t="s">
        <v>138</v>
      </c>
      <c r="K16" s="43" t="s">
        <v>231</v>
      </c>
      <c r="L16" s="43" t="s">
        <v>232</v>
      </c>
      <c r="M16" s="44" t="s">
        <v>141</v>
      </c>
      <c r="N16" s="45" t="s">
        <v>123</v>
      </c>
      <c r="O16" s="45" t="s">
        <v>158</v>
      </c>
      <c r="P16" s="45">
        <v>6</v>
      </c>
      <c r="Q16" s="45">
        <v>22026</v>
      </c>
      <c r="R16" s="43" t="s">
        <v>179</v>
      </c>
      <c r="S16" s="43" t="s">
        <v>180</v>
      </c>
      <c r="T16" s="43" t="s">
        <v>127</v>
      </c>
      <c r="U16" s="45" t="s">
        <v>128</v>
      </c>
      <c r="V16" s="44">
        <v>4056</v>
      </c>
      <c r="W16" s="43" t="s">
        <v>228</v>
      </c>
      <c r="X16" s="43" t="s">
        <v>261</v>
      </c>
      <c r="Y16" s="47">
        <v>41640</v>
      </c>
      <c r="Z16" s="45" t="s">
        <v>63</v>
      </c>
      <c r="AA16" s="43" t="s">
        <v>118</v>
      </c>
      <c r="AB16" s="43" t="s">
        <v>162</v>
      </c>
      <c r="AC16" s="43" t="s">
        <v>262</v>
      </c>
      <c r="AD16" s="43" t="s">
        <v>263</v>
      </c>
      <c r="AE16" s="45"/>
      <c r="AF16" s="43" t="s">
        <v>264</v>
      </c>
      <c r="AG16" s="43" t="s">
        <v>150</v>
      </c>
      <c r="AH16" s="45" t="s">
        <v>70</v>
      </c>
      <c r="AI16" s="48" t="s">
        <v>265</v>
      </c>
    </row>
    <row r="17" spans="1:35" s="41" customFormat="1">
      <c r="A17" s="42" t="s">
        <v>51</v>
      </c>
      <c r="B17" s="43">
        <v>1000337</v>
      </c>
      <c r="C17" s="43" t="s">
        <v>266</v>
      </c>
      <c r="D17" s="43" t="s">
        <v>229</v>
      </c>
      <c r="E17" s="43" t="s">
        <v>54</v>
      </c>
      <c r="F17" s="43" t="s">
        <v>137</v>
      </c>
      <c r="G17" s="43" t="s">
        <v>230</v>
      </c>
      <c r="H17" s="43" t="s">
        <v>230</v>
      </c>
      <c r="I17" s="43" t="s">
        <v>55</v>
      </c>
      <c r="J17" s="43" t="s">
        <v>138</v>
      </c>
      <c r="K17" s="43" t="s">
        <v>231</v>
      </c>
      <c r="L17" s="43" t="s">
        <v>232</v>
      </c>
      <c r="M17" s="44" t="s">
        <v>141</v>
      </c>
      <c r="N17" s="45" t="s">
        <v>123</v>
      </c>
      <c r="O17" s="45" t="s">
        <v>158</v>
      </c>
      <c r="P17" s="46">
        <v>6</v>
      </c>
      <c r="Q17" s="45">
        <v>22026</v>
      </c>
      <c r="R17" s="43" t="s">
        <v>179</v>
      </c>
      <c r="S17" s="43" t="s">
        <v>180</v>
      </c>
      <c r="T17" s="43" t="s">
        <v>127</v>
      </c>
      <c r="U17" s="45" t="s">
        <v>128</v>
      </c>
      <c r="V17" s="44">
        <v>4056</v>
      </c>
      <c r="W17" s="43" t="s">
        <v>228</v>
      </c>
      <c r="X17" s="43" t="s">
        <v>267</v>
      </c>
      <c r="Y17" s="47">
        <v>43040</v>
      </c>
      <c r="Z17" s="45" t="s">
        <v>63</v>
      </c>
      <c r="AA17" s="43" t="s">
        <v>254</v>
      </c>
      <c r="AB17" s="43" t="s">
        <v>255</v>
      </c>
      <c r="AC17" s="43" t="s">
        <v>268</v>
      </c>
      <c r="AD17" s="43" t="s">
        <v>269</v>
      </c>
      <c r="AE17" s="45"/>
      <c r="AF17" s="43" t="s">
        <v>270</v>
      </c>
      <c r="AG17" s="43" t="s">
        <v>150</v>
      </c>
      <c r="AH17" s="45" t="s">
        <v>70</v>
      </c>
      <c r="AI17" s="48" t="s">
        <v>271</v>
      </c>
    </row>
    <row r="18" spans="1:35" s="41" customFormat="1">
      <c r="A18" s="42" t="s">
        <v>51</v>
      </c>
      <c r="B18" s="43">
        <v>1019803</v>
      </c>
      <c r="C18" s="43" t="s">
        <v>272</v>
      </c>
      <c r="D18" s="43" t="s">
        <v>229</v>
      </c>
      <c r="E18" s="43" t="s">
        <v>54</v>
      </c>
      <c r="F18" s="43" t="s">
        <v>137</v>
      </c>
      <c r="G18" s="43" t="s">
        <v>230</v>
      </c>
      <c r="H18" s="43" t="s">
        <v>230</v>
      </c>
      <c r="I18" s="43" t="s">
        <v>55</v>
      </c>
      <c r="J18" s="43" t="s">
        <v>138</v>
      </c>
      <c r="K18" s="43" t="s">
        <v>231</v>
      </c>
      <c r="L18" s="43" t="s">
        <v>232</v>
      </c>
      <c r="M18" s="44" t="s">
        <v>141</v>
      </c>
      <c r="N18" s="45" t="s">
        <v>273</v>
      </c>
      <c r="O18" s="45" t="s">
        <v>274</v>
      </c>
      <c r="P18" s="46">
        <v>4</v>
      </c>
      <c r="Q18" s="45">
        <v>22024</v>
      </c>
      <c r="R18" s="43" t="s">
        <v>275</v>
      </c>
      <c r="S18" s="43" t="s">
        <v>276</v>
      </c>
      <c r="T18" s="43" t="s">
        <v>127</v>
      </c>
      <c r="U18" s="45" t="s">
        <v>128</v>
      </c>
      <c r="V18" s="44">
        <v>4056</v>
      </c>
      <c r="W18" s="43" t="s">
        <v>228</v>
      </c>
      <c r="X18" s="43" t="s">
        <v>277</v>
      </c>
      <c r="Y18" s="47">
        <v>43160</v>
      </c>
      <c r="Z18" s="45" t="s">
        <v>63</v>
      </c>
      <c r="AA18" s="43" t="s">
        <v>64</v>
      </c>
      <c r="AB18" s="43" t="s">
        <v>150</v>
      </c>
      <c r="AC18" s="43" t="s">
        <v>278</v>
      </c>
      <c r="AD18" s="43" t="s">
        <v>279</v>
      </c>
      <c r="AE18" s="45"/>
      <c r="AF18" s="43" t="s">
        <v>280</v>
      </c>
      <c r="AG18" s="43" t="s">
        <v>150</v>
      </c>
      <c r="AH18" s="45" t="s">
        <v>70</v>
      </c>
      <c r="AI18" s="48" t="s">
        <v>281</v>
      </c>
    </row>
    <row r="19" spans="1:35" s="41" customFormat="1">
      <c r="A19" s="42" t="s">
        <v>51</v>
      </c>
      <c r="B19" s="43">
        <v>2467</v>
      </c>
      <c r="C19" s="43" t="s">
        <v>282</v>
      </c>
      <c r="D19" s="43" t="s">
        <v>283</v>
      </c>
      <c r="E19" s="43" t="s">
        <v>54</v>
      </c>
      <c r="F19" s="43" t="s">
        <v>137</v>
      </c>
      <c r="G19" s="43" t="s">
        <v>284</v>
      </c>
      <c r="H19" s="43" t="s">
        <v>284</v>
      </c>
      <c r="I19" s="43" t="s">
        <v>55</v>
      </c>
      <c r="J19" s="43" t="s">
        <v>138</v>
      </c>
      <c r="K19" s="43" t="s">
        <v>285</v>
      </c>
      <c r="L19" s="43" t="s">
        <v>286</v>
      </c>
      <c r="M19" s="44" t="s">
        <v>141</v>
      </c>
      <c r="N19" s="45" t="s">
        <v>197</v>
      </c>
      <c r="O19" s="45" t="s">
        <v>170</v>
      </c>
      <c r="P19" s="46">
        <v>7</v>
      </c>
      <c r="Q19" s="45">
        <v>22040</v>
      </c>
      <c r="R19" s="43" t="s">
        <v>198</v>
      </c>
      <c r="S19" s="43" t="s">
        <v>199</v>
      </c>
      <c r="T19" s="43" t="s">
        <v>127</v>
      </c>
      <c r="U19" s="45" t="s">
        <v>128</v>
      </c>
      <c r="V19" s="44">
        <v>912197</v>
      </c>
      <c r="W19" s="43" t="s">
        <v>135</v>
      </c>
      <c r="X19" s="43" t="s">
        <v>287</v>
      </c>
      <c r="Y19" s="47">
        <v>37347</v>
      </c>
      <c r="Z19" s="45" t="s">
        <v>201</v>
      </c>
      <c r="AA19" s="43" t="s">
        <v>118</v>
      </c>
      <c r="AB19" s="43" t="s">
        <v>150</v>
      </c>
      <c r="AC19" s="43" t="s">
        <v>288</v>
      </c>
      <c r="AD19" s="43" t="s">
        <v>289</v>
      </c>
      <c r="AE19" s="45" t="s">
        <v>67</v>
      </c>
      <c r="AF19" s="43" t="s">
        <v>290</v>
      </c>
      <c r="AG19" s="43" t="s">
        <v>150</v>
      </c>
      <c r="AH19" s="45" t="s">
        <v>70</v>
      </c>
      <c r="AI19" s="48" t="s">
        <v>291</v>
      </c>
    </row>
    <row r="20" spans="1:35" s="41" customFormat="1">
      <c r="A20" s="42" t="s">
        <v>51</v>
      </c>
      <c r="B20" s="43">
        <v>1626</v>
      </c>
      <c r="C20" s="43" t="s">
        <v>292</v>
      </c>
      <c r="D20" s="43" t="s">
        <v>283</v>
      </c>
      <c r="E20" s="43" t="s">
        <v>54</v>
      </c>
      <c r="F20" s="43" t="s">
        <v>137</v>
      </c>
      <c r="G20" s="43" t="s">
        <v>284</v>
      </c>
      <c r="H20" s="43" t="s">
        <v>284</v>
      </c>
      <c r="I20" s="43" t="s">
        <v>55</v>
      </c>
      <c r="J20" s="43" t="s">
        <v>138</v>
      </c>
      <c r="K20" s="43" t="s">
        <v>285</v>
      </c>
      <c r="L20" s="43" t="s">
        <v>286</v>
      </c>
      <c r="M20" s="44" t="s">
        <v>141</v>
      </c>
      <c r="N20" s="45" t="s">
        <v>243</v>
      </c>
      <c r="O20" s="45" t="s">
        <v>234</v>
      </c>
      <c r="P20" s="46">
        <v>8</v>
      </c>
      <c r="Q20" s="45">
        <v>22028</v>
      </c>
      <c r="R20" s="43" t="s">
        <v>244</v>
      </c>
      <c r="S20" s="43" t="s">
        <v>245</v>
      </c>
      <c r="T20" s="43" t="s">
        <v>127</v>
      </c>
      <c r="U20" s="45" t="s">
        <v>128</v>
      </c>
      <c r="V20" s="44">
        <v>2467</v>
      </c>
      <c r="W20" s="43" t="s">
        <v>282</v>
      </c>
      <c r="X20" s="43" t="s">
        <v>293</v>
      </c>
      <c r="Y20" s="47">
        <v>36130</v>
      </c>
      <c r="Z20" s="45" t="s">
        <v>63</v>
      </c>
      <c r="AA20" s="43" t="s">
        <v>118</v>
      </c>
      <c r="AB20" s="43" t="s">
        <v>150</v>
      </c>
      <c r="AC20" s="43" t="s">
        <v>294</v>
      </c>
      <c r="AD20" s="43" t="s">
        <v>295</v>
      </c>
      <c r="AE20" s="45"/>
      <c r="AF20" s="43" t="s">
        <v>296</v>
      </c>
      <c r="AG20" s="43" t="s">
        <v>150</v>
      </c>
      <c r="AH20" s="45" t="s">
        <v>70</v>
      </c>
      <c r="AI20" s="48" t="s">
        <v>297</v>
      </c>
    </row>
    <row r="21" spans="1:35" s="41" customFormat="1">
      <c r="A21" s="42" t="s">
        <v>51</v>
      </c>
      <c r="B21" s="43">
        <v>450</v>
      </c>
      <c r="C21" s="43" t="s">
        <v>298</v>
      </c>
      <c r="D21" s="43" t="s">
        <v>283</v>
      </c>
      <c r="E21" s="43" t="s">
        <v>54</v>
      </c>
      <c r="F21" s="43" t="s">
        <v>137</v>
      </c>
      <c r="G21" s="43" t="s">
        <v>284</v>
      </c>
      <c r="H21" s="43" t="s">
        <v>284</v>
      </c>
      <c r="I21" s="43" t="s">
        <v>55</v>
      </c>
      <c r="J21" s="43" t="s">
        <v>138</v>
      </c>
      <c r="K21" s="43" t="s">
        <v>285</v>
      </c>
      <c r="L21" s="43" t="s">
        <v>286</v>
      </c>
      <c r="M21" s="44" t="s">
        <v>141</v>
      </c>
      <c r="N21" s="45" t="s">
        <v>169</v>
      </c>
      <c r="O21" s="45" t="s">
        <v>170</v>
      </c>
      <c r="P21" s="46">
        <v>7</v>
      </c>
      <c r="Q21" s="45">
        <v>22027</v>
      </c>
      <c r="R21" s="43" t="s">
        <v>171</v>
      </c>
      <c r="S21" s="43" t="s">
        <v>172</v>
      </c>
      <c r="T21" s="43" t="s">
        <v>127</v>
      </c>
      <c r="U21" s="45" t="s">
        <v>128</v>
      </c>
      <c r="V21" s="44">
        <v>2467</v>
      </c>
      <c r="W21" s="43" t="s">
        <v>282</v>
      </c>
      <c r="X21" s="43" t="s">
        <v>299</v>
      </c>
      <c r="Y21" s="47">
        <v>34700</v>
      </c>
      <c r="Z21" s="45" t="s">
        <v>63</v>
      </c>
      <c r="AA21" s="43" t="s">
        <v>64</v>
      </c>
      <c r="AB21" s="43" t="s">
        <v>162</v>
      </c>
      <c r="AC21" s="43" t="s">
        <v>300</v>
      </c>
      <c r="AD21" s="43" t="s">
        <v>301</v>
      </c>
      <c r="AE21" s="45"/>
      <c r="AF21" s="43" t="s">
        <v>302</v>
      </c>
      <c r="AG21" s="43" t="s">
        <v>150</v>
      </c>
      <c r="AH21" s="45" t="s">
        <v>70</v>
      </c>
      <c r="AI21" s="48" t="s">
        <v>303</v>
      </c>
    </row>
    <row r="22" spans="1:35" s="41" customFormat="1">
      <c r="A22" s="42" t="s">
        <v>51</v>
      </c>
      <c r="B22" s="43">
        <v>2306</v>
      </c>
      <c r="C22" s="43" t="s">
        <v>304</v>
      </c>
      <c r="D22" s="43" t="s">
        <v>283</v>
      </c>
      <c r="E22" s="43" t="s">
        <v>54</v>
      </c>
      <c r="F22" s="43" t="s">
        <v>137</v>
      </c>
      <c r="G22" s="43" t="s">
        <v>284</v>
      </c>
      <c r="H22" s="43" t="s">
        <v>284</v>
      </c>
      <c r="I22" s="43" t="s">
        <v>55</v>
      </c>
      <c r="J22" s="43" t="s">
        <v>138</v>
      </c>
      <c r="K22" s="43" t="s">
        <v>285</v>
      </c>
      <c r="L22" s="43" t="s">
        <v>286</v>
      </c>
      <c r="M22" s="44" t="s">
        <v>141</v>
      </c>
      <c r="N22" s="45" t="s">
        <v>169</v>
      </c>
      <c r="O22" s="45" t="s">
        <v>170</v>
      </c>
      <c r="P22" s="46">
        <v>7</v>
      </c>
      <c r="Q22" s="45">
        <v>22027</v>
      </c>
      <c r="R22" s="43" t="s">
        <v>171</v>
      </c>
      <c r="S22" s="43" t="s">
        <v>172</v>
      </c>
      <c r="T22" s="43" t="s">
        <v>127</v>
      </c>
      <c r="U22" s="45" t="s">
        <v>128</v>
      </c>
      <c r="V22" s="44">
        <v>2467</v>
      </c>
      <c r="W22" s="43" t="s">
        <v>282</v>
      </c>
      <c r="X22" s="43" t="s">
        <v>305</v>
      </c>
      <c r="Y22" s="47">
        <v>37043</v>
      </c>
      <c r="Z22" s="45" t="s">
        <v>63</v>
      </c>
      <c r="AA22" s="43" t="s">
        <v>118</v>
      </c>
      <c r="AB22" s="43" t="s">
        <v>150</v>
      </c>
      <c r="AC22" s="43" t="s">
        <v>306</v>
      </c>
      <c r="AD22" s="43" t="s">
        <v>307</v>
      </c>
      <c r="AE22" s="45"/>
      <c r="AF22" s="43" t="s">
        <v>308</v>
      </c>
      <c r="AG22" s="43" t="s">
        <v>150</v>
      </c>
      <c r="AH22" s="45" t="s">
        <v>70</v>
      </c>
      <c r="AI22" s="48" t="s">
        <v>309</v>
      </c>
    </row>
    <row r="23" spans="1:35" s="41" customFormat="1">
      <c r="A23" s="42" t="s">
        <v>51</v>
      </c>
      <c r="B23" s="43">
        <v>510906</v>
      </c>
      <c r="C23" s="43" t="s">
        <v>310</v>
      </c>
      <c r="D23" s="43" t="s">
        <v>153</v>
      </c>
      <c r="E23" s="43" t="s">
        <v>54</v>
      </c>
      <c r="F23" s="43" t="s">
        <v>137</v>
      </c>
      <c r="G23" s="43" t="s">
        <v>284</v>
      </c>
      <c r="H23" s="43" t="s">
        <v>284</v>
      </c>
      <c r="I23" s="43" t="s">
        <v>55</v>
      </c>
      <c r="J23" s="43" t="s">
        <v>138</v>
      </c>
      <c r="K23" s="43" t="s">
        <v>285</v>
      </c>
      <c r="L23" s="43" t="s">
        <v>286</v>
      </c>
      <c r="M23" s="44" t="s">
        <v>141</v>
      </c>
      <c r="N23" s="45" t="s">
        <v>169</v>
      </c>
      <c r="O23" s="45" t="s">
        <v>170</v>
      </c>
      <c r="P23" s="46">
        <v>7</v>
      </c>
      <c r="Q23" s="45">
        <v>22027</v>
      </c>
      <c r="R23" s="43" t="s">
        <v>171</v>
      </c>
      <c r="S23" s="43" t="s">
        <v>172</v>
      </c>
      <c r="T23" s="43" t="s">
        <v>127</v>
      </c>
      <c r="U23" s="45" t="s">
        <v>128</v>
      </c>
      <c r="V23" s="44">
        <v>2467</v>
      </c>
      <c r="W23" s="43" t="s">
        <v>282</v>
      </c>
      <c r="X23" s="43" t="s">
        <v>311</v>
      </c>
      <c r="Y23" s="47">
        <v>43497</v>
      </c>
      <c r="Z23" s="45" t="s">
        <v>312</v>
      </c>
      <c r="AA23" s="43" t="s">
        <v>64</v>
      </c>
      <c r="AB23" s="43" t="s">
        <v>119</v>
      </c>
      <c r="AC23" s="43" t="s">
        <v>313</v>
      </c>
      <c r="AD23" s="43" t="s">
        <v>314</v>
      </c>
      <c r="AE23" s="45"/>
      <c r="AF23" s="43" t="s">
        <v>315</v>
      </c>
      <c r="AG23" s="43" t="s">
        <v>150</v>
      </c>
      <c r="AH23" s="45"/>
      <c r="AI23" s="48" t="s">
        <v>316</v>
      </c>
    </row>
    <row r="24" spans="1:35" s="41" customFormat="1">
      <c r="A24" s="42" t="s">
        <v>51</v>
      </c>
      <c r="B24" s="43">
        <v>3166</v>
      </c>
      <c r="C24" s="43" t="s">
        <v>317</v>
      </c>
      <c r="D24" s="43" t="s">
        <v>283</v>
      </c>
      <c r="E24" s="43" t="s">
        <v>54</v>
      </c>
      <c r="F24" s="43" t="s">
        <v>137</v>
      </c>
      <c r="G24" s="43" t="s">
        <v>284</v>
      </c>
      <c r="H24" s="43" t="s">
        <v>284</v>
      </c>
      <c r="I24" s="43" t="s">
        <v>55</v>
      </c>
      <c r="J24" s="43" t="s">
        <v>138</v>
      </c>
      <c r="K24" s="43" t="s">
        <v>285</v>
      </c>
      <c r="L24" s="43" t="s">
        <v>286</v>
      </c>
      <c r="M24" s="44" t="s">
        <v>141</v>
      </c>
      <c r="N24" s="45" t="s">
        <v>123</v>
      </c>
      <c r="O24" s="45" t="s">
        <v>158</v>
      </c>
      <c r="P24" s="46">
        <v>6</v>
      </c>
      <c r="Q24" s="45">
        <v>22026</v>
      </c>
      <c r="R24" s="43" t="s">
        <v>179</v>
      </c>
      <c r="S24" s="43" t="s">
        <v>180</v>
      </c>
      <c r="T24" s="43" t="s">
        <v>127</v>
      </c>
      <c r="U24" s="45" t="s">
        <v>128</v>
      </c>
      <c r="V24" s="44">
        <v>2467</v>
      </c>
      <c r="W24" s="43" t="s">
        <v>282</v>
      </c>
      <c r="X24" s="43" t="s">
        <v>318</v>
      </c>
      <c r="Y24" s="47">
        <v>38961</v>
      </c>
      <c r="Z24" s="45" t="s">
        <v>63</v>
      </c>
      <c r="AA24" s="43" t="s">
        <v>118</v>
      </c>
      <c r="AB24" s="43" t="s">
        <v>162</v>
      </c>
      <c r="AC24" s="43" t="s">
        <v>319</v>
      </c>
      <c r="AD24" s="43" t="s">
        <v>320</v>
      </c>
      <c r="AE24" s="45"/>
      <c r="AF24" s="43" t="s">
        <v>321</v>
      </c>
      <c r="AG24" s="43" t="s">
        <v>150</v>
      </c>
      <c r="AH24" s="45" t="s">
        <v>70</v>
      </c>
      <c r="AI24" s="48" t="s">
        <v>322</v>
      </c>
    </row>
    <row r="25" spans="1:35" s="41" customFormat="1">
      <c r="A25" s="42" t="s">
        <v>51</v>
      </c>
      <c r="B25" s="43">
        <v>4179</v>
      </c>
      <c r="C25" s="43" t="s">
        <v>323</v>
      </c>
      <c r="D25" s="43" t="s">
        <v>283</v>
      </c>
      <c r="E25" s="43" t="s">
        <v>54</v>
      </c>
      <c r="F25" s="43" t="s">
        <v>137</v>
      </c>
      <c r="G25" s="43" t="s">
        <v>284</v>
      </c>
      <c r="H25" s="43" t="s">
        <v>284</v>
      </c>
      <c r="I25" s="43" t="s">
        <v>55</v>
      </c>
      <c r="J25" s="43" t="s">
        <v>138</v>
      </c>
      <c r="K25" s="43" t="s">
        <v>285</v>
      </c>
      <c r="L25" s="43" t="s">
        <v>286</v>
      </c>
      <c r="M25" s="44" t="s">
        <v>141</v>
      </c>
      <c r="N25" s="45" t="s">
        <v>123</v>
      </c>
      <c r="O25" s="45" t="s">
        <v>158</v>
      </c>
      <c r="P25" s="46">
        <v>6</v>
      </c>
      <c r="Q25" s="45">
        <v>22026</v>
      </c>
      <c r="R25" s="43" t="s">
        <v>179</v>
      </c>
      <c r="S25" s="43" t="s">
        <v>180</v>
      </c>
      <c r="T25" s="43" t="s">
        <v>127</v>
      </c>
      <c r="U25" s="45" t="s">
        <v>128</v>
      </c>
      <c r="V25" s="44">
        <v>2467</v>
      </c>
      <c r="W25" s="43" t="s">
        <v>282</v>
      </c>
      <c r="X25" s="43" t="s">
        <v>324</v>
      </c>
      <c r="Y25" s="47">
        <v>40575</v>
      </c>
      <c r="Z25" s="45" t="s">
        <v>63</v>
      </c>
      <c r="AA25" s="43" t="s">
        <v>118</v>
      </c>
      <c r="AB25" s="43" t="s">
        <v>162</v>
      </c>
      <c r="AC25" s="43" t="s">
        <v>325</v>
      </c>
      <c r="AD25" s="43" t="s">
        <v>326</v>
      </c>
      <c r="AE25" s="45"/>
      <c r="AF25" s="43" t="s">
        <v>327</v>
      </c>
      <c r="AG25" s="43" t="s">
        <v>150</v>
      </c>
      <c r="AH25" s="45" t="s">
        <v>70</v>
      </c>
      <c r="AI25" s="48" t="s">
        <v>328</v>
      </c>
    </row>
    <row r="26" spans="1:35" s="41" customFormat="1">
      <c r="A26" s="42" t="s">
        <v>51</v>
      </c>
      <c r="B26" s="43">
        <v>1078955</v>
      </c>
      <c r="C26" s="43" t="s">
        <v>329</v>
      </c>
      <c r="D26" s="43" t="s">
        <v>283</v>
      </c>
      <c r="E26" s="43" t="s">
        <v>54</v>
      </c>
      <c r="F26" s="43" t="s">
        <v>137</v>
      </c>
      <c r="G26" s="43" t="s">
        <v>284</v>
      </c>
      <c r="H26" s="43" t="s">
        <v>284</v>
      </c>
      <c r="I26" s="43" t="s">
        <v>55</v>
      </c>
      <c r="J26" s="43" t="s">
        <v>138</v>
      </c>
      <c r="K26" s="43" t="s">
        <v>285</v>
      </c>
      <c r="L26" s="43" t="s">
        <v>286</v>
      </c>
      <c r="M26" s="44" t="s">
        <v>141</v>
      </c>
      <c r="N26" s="45" t="s">
        <v>123</v>
      </c>
      <c r="O26" s="45" t="s">
        <v>158</v>
      </c>
      <c r="P26" s="46">
        <v>6</v>
      </c>
      <c r="Q26" s="45">
        <v>22026</v>
      </c>
      <c r="R26" s="43" t="s">
        <v>179</v>
      </c>
      <c r="S26" s="43" t="s">
        <v>180</v>
      </c>
      <c r="T26" s="43" t="s">
        <v>127</v>
      </c>
      <c r="U26" s="45" t="s">
        <v>128</v>
      </c>
      <c r="V26" s="44">
        <v>2467</v>
      </c>
      <c r="W26" s="43" t="s">
        <v>282</v>
      </c>
      <c r="X26" s="43" t="s">
        <v>330</v>
      </c>
      <c r="Y26" s="47">
        <v>43466</v>
      </c>
      <c r="Z26" s="45" t="s">
        <v>331</v>
      </c>
      <c r="AA26" s="43" t="s">
        <v>118</v>
      </c>
      <c r="AB26" s="43" t="s">
        <v>162</v>
      </c>
      <c r="AC26" s="43" t="s">
        <v>332</v>
      </c>
      <c r="AD26" s="43" t="s">
        <v>333</v>
      </c>
      <c r="AE26" s="45"/>
      <c r="AF26" s="43" t="s">
        <v>334</v>
      </c>
      <c r="AG26" s="43" t="s">
        <v>150</v>
      </c>
      <c r="AH26" s="45"/>
      <c r="AI26" s="49" t="s">
        <v>335</v>
      </c>
    </row>
    <row r="27" spans="1:35" s="41" customFormat="1">
      <c r="A27" s="42" t="s">
        <v>51</v>
      </c>
      <c r="B27" s="43">
        <v>2966</v>
      </c>
      <c r="C27" s="43" t="s">
        <v>336</v>
      </c>
      <c r="D27" s="43" t="s">
        <v>283</v>
      </c>
      <c r="E27" s="43" t="s">
        <v>54</v>
      </c>
      <c r="F27" s="43" t="s">
        <v>137</v>
      </c>
      <c r="G27" s="43" t="s">
        <v>284</v>
      </c>
      <c r="H27" s="43" t="s">
        <v>284</v>
      </c>
      <c r="I27" s="43" t="s">
        <v>55</v>
      </c>
      <c r="J27" s="43" t="s">
        <v>138</v>
      </c>
      <c r="K27" s="43" t="s">
        <v>285</v>
      </c>
      <c r="L27" s="43" t="s">
        <v>286</v>
      </c>
      <c r="M27" s="44" t="s">
        <v>141</v>
      </c>
      <c r="N27" s="45" t="s">
        <v>123</v>
      </c>
      <c r="O27" s="45" t="s">
        <v>124</v>
      </c>
      <c r="P27" s="46">
        <v>5</v>
      </c>
      <c r="Q27" s="45">
        <v>22025</v>
      </c>
      <c r="R27" s="43" t="s">
        <v>125</v>
      </c>
      <c r="S27" s="43" t="s">
        <v>126</v>
      </c>
      <c r="T27" s="43" t="s">
        <v>127</v>
      </c>
      <c r="U27" s="45" t="s">
        <v>128</v>
      </c>
      <c r="V27" s="44">
        <v>2467</v>
      </c>
      <c r="W27" s="43" t="s">
        <v>282</v>
      </c>
      <c r="X27" s="43" t="s">
        <v>337</v>
      </c>
      <c r="Y27" s="47">
        <v>38596</v>
      </c>
      <c r="Z27" s="45" t="s">
        <v>63</v>
      </c>
      <c r="AA27" s="43" t="s">
        <v>118</v>
      </c>
      <c r="AB27" s="43" t="s">
        <v>162</v>
      </c>
      <c r="AC27" s="43" t="s">
        <v>338</v>
      </c>
      <c r="AD27" s="43" t="s">
        <v>339</v>
      </c>
      <c r="AE27" s="45"/>
      <c r="AF27" s="43" t="s">
        <v>340</v>
      </c>
      <c r="AG27" s="43" t="s">
        <v>150</v>
      </c>
      <c r="AH27" s="45" t="s">
        <v>70</v>
      </c>
      <c r="AI27" s="48" t="s">
        <v>341</v>
      </c>
    </row>
    <row r="28" spans="1:35" s="41" customFormat="1">
      <c r="A28" s="42" t="s">
        <v>51</v>
      </c>
      <c r="B28" s="43">
        <v>8087</v>
      </c>
      <c r="C28" s="43" t="s">
        <v>342</v>
      </c>
      <c r="D28" s="43" t="s">
        <v>283</v>
      </c>
      <c r="E28" s="43" t="s">
        <v>54</v>
      </c>
      <c r="F28" s="43" t="s">
        <v>137</v>
      </c>
      <c r="G28" s="43" t="s">
        <v>284</v>
      </c>
      <c r="H28" s="43" t="s">
        <v>284</v>
      </c>
      <c r="I28" s="43" t="s">
        <v>55</v>
      </c>
      <c r="J28" s="43" t="s">
        <v>138</v>
      </c>
      <c r="K28" s="43" t="s">
        <v>285</v>
      </c>
      <c r="L28" s="43" t="s">
        <v>286</v>
      </c>
      <c r="M28" s="44" t="s">
        <v>141</v>
      </c>
      <c r="N28" s="45" t="s">
        <v>273</v>
      </c>
      <c r="O28" s="45" t="s">
        <v>274</v>
      </c>
      <c r="P28" s="46">
        <v>4</v>
      </c>
      <c r="Q28" s="45">
        <v>22024</v>
      </c>
      <c r="R28" s="43" t="s">
        <v>275</v>
      </c>
      <c r="S28" s="43" t="s">
        <v>276</v>
      </c>
      <c r="T28" s="43" t="s">
        <v>127</v>
      </c>
      <c r="U28" s="45" t="s">
        <v>128</v>
      </c>
      <c r="V28" s="44">
        <v>2467</v>
      </c>
      <c r="W28" s="43" t="s">
        <v>282</v>
      </c>
      <c r="X28" s="43" t="s">
        <v>343</v>
      </c>
      <c r="Y28" s="47">
        <v>42095</v>
      </c>
      <c r="Z28" s="45" t="s">
        <v>201</v>
      </c>
      <c r="AA28" s="43" t="s">
        <v>64</v>
      </c>
      <c r="AB28" s="43" t="s">
        <v>150</v>
      </c>
      <c r="AC28" s="43" t="s">
        <v>344</v>
      </c>
      <c r="AD28" s="43" t="s">
        <v>345</v>
      </c>
      <c r="AE28" s="45"/>
      <c r="AF28" s="43" t="s">
        <v>346</v>
      </c>
      <c r="AG28" s="43" t="s">
        <v>150</v>
      </c>
      <c r="AH28" s="45" t="s">
        <v>70</v>
      </c>
      <c r="AI28" s="48" t="s">
        <v>347</v>
      </c>
    </row>
    <row r="29" spans="1:35" s="41" customFormat="1">
      <c r="A29" s="42" t="s">
        <v>51</v>
      </c>
      <c r="B29" s="43">
        <v>4932</v>
      </c>
      <c r="C29" s="43" t="s">
        <v>348</v>
      </c>
      <c r="D29" s="43" t="s">
        <v>283</v>
      </c>
      <c r="E29" s="43" t="s">
        <v>54</v>
      </c>
      <c r="F29" s="43" t="s">
        <v>137</v>
      </c>
      <c r="G29" s="43" t="s">
        <v>284</v>
      </c>
      <c r="H29" s="43" t="s">
        <v>284</v>
      </c>
      <c r="I29" s="43" t="s">
        <v>55</v>
      </c>
      <c r="J29" s="43" t="s">
        <v>138</v>
      </c>
      <c r="K29" s="43" t="s">
        <v>285</v>
      </c>
      <c r="L29" s="43" t="s">
        <v>286</v>
      </c>
      <c r="M29" s="44" t="s">
        <v>141</v>
      </c>
      <c r="N29" s="45" t="s">
        <v>219</v>
      </c>
      <c r="O29" s="45" t="s">
        <v>220</v>
      </c>
      <c r="P29" s="46">
        <v>3</v>
      </c>
      <c r="Q29" s="45">
        <v>22023</v>
      </c>
      <c r="R29" s="43" t="s">
        <v>221</v>
      </c>
      <c r="S29" s="43" t="s">
        <v>222</v>
      </c>
      <c r="T29" s="43" t="s">
        <v>127</v>
      </c>
      <c r="U29" s="45" t="s">
        <v>128</v>
      </c>
      <c r="V29" s="44">
        <v>2467</v>
      </c>
      <c r="W29" s="43" t="s">
        <v>282</v>
      </c>
      <c r="X29" s="43" t="s">
        <v>349</v>
      </c>
      <c r="Y29" s="47">
        <v>41730</v>
      </c>
      <c r="Z29" s="45" t="s">
        <v>201</v>
      </c>
      <c r="AA29" s="43" t="s">
        <v>118</v>
      </c>
      <c r="AB29" s="43" t="s">
        <v>162</v>
      </c>
      <c r="AC29" s="43" t="s">
        <v>350</v>
      </c>
      <c r="AD29" s="43" t="s">
        <v>351</v>
      </c>
      <c r="AE29" s="45"/>
      <c r="AF29" s="43" t="s">
        <v>352</v>
      </c>
      <c r="AG29" s="43" t="s">
        <v>150</v>
      </c>
      <c r="AH29" s="45" t="s">
        <v>70</v>
      </c>
      <c r="AI29" s="48" t="s">
        <v>353</v>
      </c>
    </row>
    <row r="30" spans="1:35" s="41" customFormat="1">
      <c r="A30" s="42" t="s">
        <v>51</v>
      </c>
      <c r="B30" s="43">
        <v>1021061</v>
      </c>
      <c r="C30" s="43" t="s">
        <v>354</v>
      </c>
      <c r="D30" s="43" t="s">
        <v>283</v>
      </c>
      <c r="E30" s="43" t="s">
        <v>54</v>
      </c>
      <c r="F30" s="43" t="s">
        <v>137</v>
      </c>
      <c r="G30" s="43" t="s">
        <v>284</v>
      </c>
      <c r="H30" s="43" t="s">
        <v>284</v>
      </c>
      <c r="I30" s="43" t="s">
        <v>55</v>
      </c>
      <c r="J30" s="43" t="s">
        <v>138</v>
      </c>
      <c r="K30" s="43" t="s">
        <v>285</v>
      </c>
      <c r="L30" s="43" t="s">
        <v>286</v>
      </c>
      <c r="M30" s="44" t="s">
        <v>141</v>
      </c>
      <c r="N30" s="45" t="s">
        <v>219</v>
      </c>
      <c r="O30" s="45" t="s">
        <v>355</v>
      </c>
      <c r="P30" s="46">
        <v>2</v>
      </c>
      <c r="Q30" s="45">
        <v>22022</v>
      </c>
      <c r="R30" s="43" t="s">
        <v>356</v>
      </c>
      <c r="S30" s="43" t="s">
        <v>357</v>
      </c>
      <c r="T30" s="43" t="s">
        <v>127</v>
      </c>
      <c r="U30" s="45" t="s">
        <v>128</v>
      </c>
      <c r="V30" s="44">
        <v>2467</v>
      </c>
      <c r="W30" s="43" t="s">
        <v>282</v>
      </c>
      <c r="X30" s="43" t="s">
        <v>358</v>
      </c>
      <c r="Y30" s="47">
        <v>43191</v>
      </c>
      <c r="Z30" s="45" t="s">
        <v>201</v>
      </c>
      <c r="AA30" s="43" t="s">
        <v>118</v>
      </c>
      <c r="AB30" s="43" t="s">
        <v>162</v>
      </c>
      <c r="AC30" s="43" t="s">
        <v>359</v>
      </c>
      <c r="AD30" s="43" t="s">
        <v>360</v>
      </c>
      <c r="AE30" s="45"/>
      <c r="AF30" s="43" t="s">
        <v>361</v>
      </c>
      <c r="AG30" s="43" t="s">
        <v>150</v>
      </c>
      <c r="AH30" s="45" t="s">
        <v>70</v>
      </c>
      <c r="AI30" s="48" t="s">
        <v>362</v>
      </c>
    </row>
    <row r="31" spans="1:35" s="41" customFormat="1">
      <c r="A31" s="42" t="s">
        <v>51</v>
      </c>
      <c r="B31" s="43">
        <v>4002</v>
      </c>
      <c r="C31" s="43" t="s">
        <v>363</v>
      </c>
      <c r="D31" s="43" t="s">
        <v>364</v>
      </c>
      <c r="E31" s="43" t="s">
        <v>54</v>
      </c>
      <c r="F31" s="43" t="s">
        <v>137</v>
      </c>
      <c r="G31" s="43" t="s">
        <v>365</v>
      </c>
      <c r="H31" s="43" t="s">
        <v>365</v>
      </c>
      <c r="I31" s="43" t="s">
        <v>55</v>
      </c>
      <c r="J31" s="43" t="s">
        <v>138</v>
      </c>
      <c r="K31" s="43" t="s">
        <v>365</v>
      </c>
      <c r="L31" s="43" t="s">
        <v>365</v>
      </c>
      <c r="M31" s="44" t="s">
        <v>141</v>
      </c>
      <c r="N31" s="45" t="s">
        <v>233</v>
      </c>
      <c r="O31" s="45" t="s">
        <v>234</v>
      </c>
      <c r="P31" s="46">
        <v>8</v>
      </c>
      <c r="Q31" s="45">
        <v>27340</v>
      </c>
      <c r="R31" s="43" t="s">
        <v>366</v>
      </c>
      <c r="S31" s="43" t="s">
        <v>367</v>
      </c>
      <c r="T31" s="43" t="s">
        <v>368</v>
      </c>
      <c r="U31" s="45" t="s">
        <v>369</v>
      </c>
      <c r="V31" s="44" t="s">
        <v>370</v>
      </c>
      <c r="W31" s="43" t="s">
        <v>371</v>
      </c>
      <c r="X31" s="43" t="s">
        <v>372</v>
      </c>
      <c r="Y31" s="47">
        <v>40148</v>
      </c>
      <c r="Z31" s="45" t="s">
        <v>63</v>
      </c>
      <c r="AA31" s="43" t="s">
        <v>64</v>
      </c>
      <c r="AB31" s="43" t="s">
        <v>119</v>
      </c>
      <c r="AC31" s="43" t="s">
        <v>373</v>
      </c>
      <c r="AD31" s="43" t="s">
        <v>374</v>
      </c>
      <c r="AE31" s="45" t="s">
        <v>375</v>
      </c>
      <c r="AF31" s="43" t="s">
        <v>376</v>
      </c>
      <c r="AG31" s="43" t="s">
        <v>150</v>
      </c>
      <c r="AH31" s="45" t="s">
        <v>70</v>
      </c>
      <c r="AI31" s="48" t="s">
        <v>377</v>
      </c>
    </row>
    <row r="32" spans="1:35" s="41" customFormat="1">
      <c r="A32" s="42" t="s">
        <v>51</v>
      </c>
      <c r="B32" s="43">
        <v>1080915</v>
      </c>
      <c r="C32" s="43" t="s">
        <v>378</v>
      </c>
      <c r="D32" s="43" t="s">
        <v>364</v>
      </c>
      <c r="E32" s="43" t="s">
        <v>54</v>
      </c>
      <c r="F32" s="43" t="s">
        <v>137</v>
      </c>
      <c r="G32" s="43" t="s">
        <v>365</v>
      </c>
      <c r="H32" s="43" t="s">
        <v>365</v>
      </c>
      <c r="I32" s="43" t="s">
        <v>55</v>
      </c>
      <c r="J32" s="43" t="s">
        <v>138</v>
      </c>
      <c r="K32" s="43" t="s">
        <v>365</v>
      </c>
      <c r="L32" s="43" t="s">
        <v>365</v>
      </c>
      <c r="M32" s="44" t="s">
        <v>141</v>
      </c>
      <c r="N32" s="45" t="s">
        <v>169</v>
      </c>
      <c r="O32" s="45" t="s">
        <v>170</v>
      </c>
      <c r="P32" s="46">
        <v>7</v>
      </c>
      <c r="Q32" s="45">
        <v>27305</v>
      </c>
      <c r="R32" s="43" t="s">
        <v>379</v>
      </c>
      <c r="S32" s="43" t="s">
        <v>380</v>
      </c>
      <c r="T32" s="43" t="s">
        <v>368</v>
      </c>
      <c r="U32" s="45" t="s">
        <v>61</v>
      </c>
      <c r="V32" s="44">
        <v>4002</v>
      </c>
      <c r="W32" s="43" t="s">
        <v>363</v>
      </c>
      <c r="X32" s="43" t="s">
        <v>381</v>
      </c>
      <c r="Y32" s="47">
        <v>43480</v>
      </c>
      <c r="Z32" s="45" t="s">
        <v>63</v>
      </c>
      <c r="AA32" s="43" t="s">
        <v>64</v>
      </c>
      <c r="AB32" s="43" t="s">
        <v>162</v>
      </c>
      <c r="AC32" s="43" t="s">
        <v>382</v>
      </c>
      <c r="AD32" s="43" t="s">
        <v>383</v>
      </c>
      <c r="AE32" s="45"/>
      <c r="AF32" s="43" t="s">
        <v>384</v>
      </c>
      <c r="AG32" s="43" t="s">
        <v>150</v>
      </c>
      <c r="AH32" s="45"/>
      <c r="AI32" s="48" t="s">
        <v>385</v>
      </c>
    </row>
    <row r="33" spans="1:36" s="41" customFormat="1">
      <c r="A33" s="42" t="s">
        <v>51</v>
      </c>
      <c r="B33" s="43">
        <v>608555</v>
      </c>
      <c r="C33" s="43" t="s">
        <v>386</v>
      </c>
      <c r="D33" s="43" t="s">
        <v>364</v>
      </c>
      <c r="E33" s="43" t="s">
        <v>54</v>
      </c>
      <c r="F33" s="43" t="s">
        <v>137</v>
      </c>
      <c r="G33" s="43" t="s">
        <v>365</v>
      </c>
      <c r="H33" s="43" t="s">
        <v>365</v>
      </c>
      <c r="I33" s="43" t="s">
        <v>55</v>
      </c>
      <c r="J33" s="43" t="s">
        <v>138</v>
      </c>
      <c r="K33" s="43" t="s">
        <v>365</v>
      </c>
      <c r="L33" s="43" t="s">
        <v>365</v>
      </c>
      <c r="M33" s="44" t="s">
        <v>141</v>
      </c>
      <c r="N33" s="45" t="s">
        <v>123</v>
      </c>
      <c r="O33" s="45" t="s">
        <v>158</v>
      </c>
      <c r="P33" s="46">
        <v>6</v>
      </c>
      <c r="Q33" s="45">
        <v>27304</v>
      </c>
      <c r="R33" s="43" t="s">
        <v>387</v>
      </c>
      <c r="S33" s="43" t="s">
        <v>388</v>
      </c>
      <c r="T33" s="43" t="s">
        <v>368</v>
      </c>
      <c r="U33" s="45" t="s">
        <v>369</v>
      </c>
      <c r="V33" s="44">
        <v>4002</v>
      </c>
      <c r="W33" s="43" t="s">
        <v>363</v>
      </c>
      <c r="X33" s="43" t="s">
        <v>389</v>
      </c>
      <c r="Y33" s="47">
        <v>43388</v>
      </c>
      <c r="Z33" s="45" t="s">
        <v>390</v>
      </c>
      <c r="AA33" s="43" t="s">
        <v>64</v>
      </c>
      <c r="AB33" s="43" t="s">
        <v>162</v>
      </c>
      <c r="AC33" s="43" t="s">
        <v>391</v>
      </c>
      <c r="AD33" s="43" t="s">
        <v>392</v>
      </c>
      <c r="AE33" s="45"/>
      <c r="AF33" s="43" t="s">
        <v>393</v>
      </c>
      <c r="AG33" s="43" t="s">
        <v>150</v>
      </c>
      <c r="AH33" s="45"/>
      <c r="AI33" s="48" t="s">
        <v>394</v>
      </c>
    </row>
    <row r="34" spans="1:36" s="41" customFormat="1">
      <c r="A34" s="42" t="s">
        <v>51</v>
      </c>
      <c r="B34" s="43">
        <v>1737</v>
      </c>
      <c r="C34" s="43" t="s">
        <v>395</v>
      </c>
      <c r="D34" s="43" t="s">
        <v>396</v>
      </c>
      <c r="E34" s="43" t="s">
        <v>54</v>
      </c>
      <c r="F34" s="43" t="s">
        <v>397</v>
      </c>
      <c r="G34" s="43" t="s">
        <v>397</v>
      </c>
      <c r="H34" s="43" t="s">
        <v>397</v>
      </c>
      <c r="I34" s="43" t="s">
        <v>55</v>
      </c>
      <c r="J34" s="43" t="s">
        <v>398</v>
      </c>
      <c r="K34" s="43" t="s">
        <v>399</v>
      </c>
      <c r="L34" s="43" t="s">
        <v>399</v>
      </c>
      <c r="M34" s="44" t="s">
        <v>400</v>
      </c>
      <c r="N34" s="45" t="s">
        <v>142</v>
      </c>
      <c r="O34" s="45" t="s">
        <v>143</v>
      </c>
      <c r="P34" s="46">
        <v>9</v>
      </c>
      <c r="Q34" s="45">
        <v>23020</v>
      </c>
      <c r="R34" s="43" t="s">
        <v>401</v>
      </c>
      <c r="S34" s="43" t="s">
        <v>402</v>
      </c>
      <c r="T34" s="43" t="s">
        <v>60</v>
      </c>
      <c r="U34" s="45" t="s">
        <v>61</v>
      </c>
      <c r="V34" s="44">
        <v>959431</v>
      </c>
      <c r="W34" s="43" t="s">
        <v>52</v>
      </c>
      <c r="X34" s="43" t="s">
        <v>403</v>
      </c>
      <c r="Y34" s="47">
        <v>36251</v>
      </c>
      <c r="Z34" s="45" t="s">
        <v>63</v>
      </c>
      <c r="AA34" s="43" t="s">
        <v>118</v>
      </c>
      <c r="AB34" s="43" t="s">
        <v>119</v>
      </c>
      <c r="AC34" s="43" t="s">
        <v>404</v>
      </c>
      <c r="AD34" s="43" t="s">
        <v>405</v>
      </c>
      <c r="AE34" s="45" t="s">
        <v>67</v>
      </c>
      <c r="AF34" s="43" t="s">
        <v>406</v>
      </c>
      <c r="AG34" s="43" t="s">
        <v>407</v>
      </c>
      <c r="AH34" s="45" t="s">
        <v>70</v>
      </c>
      <c r="AI34" s="48" t="s">
        <v>408</v>
      </c>
    </row>
    <row r="35" spans="1:36" s="41" customFormat="1">
      <c r="A35" s="42" t="s">
        <v>51</v>
      </c>
      <c r="B35" s="43">
        <v>2050</v>
      </c>
      <c r="C35" s="43" t="s">
        <v>409</v>
      </c>
      <c r="D35" s="43" t="s">
        <v>396</v>
      </c>
      <c r="E35" s="43" t="s">
        <v>54</v>
      </c>
      <c r="F35" s="43" t="s">
        <v>397</v>
      </c>
      <c r="G35" s="43" t="s">
        <v>397</v>
      </c>
      <c r="H35" s="43" t="s">
        <v>397</v>
      </c>
      <c r="I35" s="43" t="s">
        <v>55</v>
      </c>
      <c r="J35" s="43" t="s">
        <v>398</v>
      </c>
      <c r="K35" s="43" t="s">
        <v>399</v>
      </c>
      <c r="L35" s="43" t="s">
        <v>399</v>
      </c>
      <c r="M35" s="44" t="s">
        <v>400</v>
      </c>
      <c r="N35" s="45" t="s">
        <v>243</v>
      </c>
      <c r="O35" s="45" t="s">
        <v>234</v>
      </c>
      <c r="P35" s="46">
        <v>8</v>
      </c>
      <c r="Q35" s="45">
        <v>22028</v>
      </c>
      <c r="R35" s="43" t="s">
        <v>244</v>
      </c>
      <c r="S35" s="43" t="s">
        <v>245</v>
      </c>
      <c r="T35" s="43" t="s">
        <v>127</v>
      </c>
      <c r="U35" s="45" t="s">
        <v>128</v>
      </c>
      <c r="V35" s="44">
        <v>1737</v>
      </c>
      <c r="W35" s="43" t="s">
        <v>395</v>
      </c>
      <c r="X35" s="43" t="s">
        <v>410</v>
      </c>
      <c r="Y35" s="47">
        <v>36739</v>
      </c>
      <c r="Z35" s="45" t="s">
        <v>63</v>
      </c>
      <c r="AA35" s="43" t="s">
        <v>118</v>
      </c>
      <c r="AB35" s="43" t="s">
        <v>162</v>
      </c>
      <c r="AC35" s="43" t="s">
        <v>411</v>
      </c>
      <c r="AD35" s="43" t="s">
        <v>412</v>
      </c>
      <c r="AE35" s="45"/>
      <c r="AF35" s="43" t="s">
        <v>413</v>
      </c>
      <c r="AG35" s="43" t="s">
        <v>407</v>
      </c>
      <c r="AH35" s="45" t="s">
        <v>70</v>
      </c>
      <c r="AI35" s="48" t="s">
        <v>414</v>
      </c>
    </row>
    <row r="36" spans="1:36" s="41" customFormat="1">
      <c r="A36" s="42" t="s">
        <v>51</v>
      </c>
      <c r="B36" s="43">
        <v>7160</v>
      </c>
      <c r="C36" s="43" t="s">
        <v>415</v>
      </c>
      <c r="D36" s="43" t="s">
        <v>396</v>
      </c>
      <c r="E36" s="43" t="s">
        <v>54</v>
      </c>
      <c r="F36" s="43" t="s">
        <v>397</v>
      </c>
      <c r="G36" s="43" t="s">
        <v>397</v>
      </c>
      <c r="H36" s="43" t="s">
        <v>397</v>
      </c>
      <c r="I36" s="43" t="s">
        <v>55</v>
      </c>
      <c r="J36" s="43" t="s">
        <v>398</v>
      </c>
      <c r="K36" s="43" t="s">
        <v>399</v>
      </c>
      <c r="L36" s="43" t="s">
        <v>399</v>
      </c>
      <c r="M36" s="44" t="s">
        <v>400</v>
      </c>
      <c r="N36" s="45" t="s">
        <v>169</v>
      </c>
      <c r="O36" s="45" t="s">
        <v>170</v>
      </c>
      <c r="P36" s="46">
        <v>7</v>
      </c>
      <c r="Q36" s="45">
        <v>22027</v>
      </c>
      <c r="R36" s="43" t="s">
        <v>171</v>
      </c>
      <c r="S36" s="43" t="s">
        <v>172</v>
      </c>
      <c r="T36" s="43" t="s">
        <v>127</v>
      </c>
      <c r="U36" s="45" t="s">
        <v>128</v>
      </c>
      <c r="V36" s="44">
        <v>1737</v>
      </c>
      <c r="W36" s="43" t="s">
        <v>395</v>
      </c>
      <c r="X36" s="43" t="s">
        <v>416</v>
      </c>
      <c r="Y36" s="47">
        <v>40330</v>
      </c>
      <c r="Z36" s="45" t="s">
        <v>417</v>
      </c>
      <c r="AA36" s="43" t="s">
        <v>118</v>
      </c>
      <c r="AB36" s="43" t="s">
        <v>162</v>
      </c>
      <c r="AC36" s="43" t="s">
        <v>418</v>
      </c>
      <c r="AD36" s="43" t="s">
        <v>419</v>
      </c>
      <c r="AE36" s="45"/>
      <c r="AF36" s="43" t="s">
        <v>420</v>
      </c>
      <c r="AG36" s="43" t="s">
        <v>407</v>
      </c>
      <c r="AH36" s="45" t="s">
        <v>133</v>
      </c>
      <c r="AI36" s="48" t="s">
        <v>421</v>
      </c>
    </row>
    <row r="37" spans="1:36" s="41" customFormat="1">
      <c r="A37" s="42" t="s">
        <v>51</v>
      </c>
      <c r="B37" s="43">
        <v>2524</v>
      </c>
      <c r="C37" s="43" t="s">
        <v>422</v>
      </c>
      <c r="D37" s="43" t="s">
        <v>396</v>
      </c>
      <c r="E37" s="43" t="s">
        <v>54</v>
      </c>
      <c r="F37" s="43" t="s">
        <v>397</v>
      </c>
      <c r="G37" s="43" t="s">
        <v>397</v>
      </c>
      <c r="H37" s="43" t="s">
        <v>397</v>
      </c>
      <c r="I37" s="43" t="s">
        <v>55</v>
      </c>
      <c r="J37" s="43" t="s">
        <v>398</v>
      </c>
      <c r="K37" s="43" t="s">
        <v>399</v>
      </c>
      <c r="L37" s="43" t="s">
        <v>399</v>
      </c>
      <c r="M37" s="44" t="s">
        <v>400</v>
      </c>
      <c r="N37" s="45" t="s">
        <v>123</v>
      </c>
      <c r="O37" s="45" t="s">
        <v>158</v>
      </c>
      <c r="P37" s="46">
        <v>6</v>
      </c>
      <c r="Q37" s="45">
        <v>22026</v>
      </c>
      <c r="R37" s="43" t="s">
        <v>179</v>
      </c>
      <c r="S37" s="43" t="s">
        <v>180</v>
      </c>
      <c r="T37" s="43" t="s">
        <v>127</v>
      </c>
      <c r="U37" s="45" t="s">
        <v>128</v>
      </c>
      <c r="V37" s="44">
        <v>1737</v>
      </c>
      <c r="W37" s="43" t="s">
        <v>395</v>
      </c>
      <c r="X37" s="43" t="s">
        <v>423</v>
      </c>
      <c r="Y37" s="47">
        <v>37438</v>
      </c>
      <c r="Z37" s="45" t="s">
        <v>63</v>
      </c>
      <c r="AA37" s="43" t="s">
        <v>64</v>
      </c>
      <c r="AB37" s="43" t="s">
        <v>119</v>
      </c>
      <c r="AC37" s="43" t="s">
        <v>424</v>
      </c>
      <c r="AD37" s="43" t="s">
        <v>425</v>
      </c>
      <c r="AE37" s="45"/>
      <c r="AF37" s="43" t="s">
        <v>426</v>
      </c>
      <c r="AG37" s="43" t="s">
        <v>407</v>
      </c>
      <c r="AH37" s="45" t="s">
        <v>70</v>
      </c>
      <c r="AI37" s="48" t="s">
        <v>427</v>
      </c>
    </row>
    <row r="38" spans="1:36" s="41" customFormat="1">
      <c r="A38" s="50" t="s">
        <v>428</v>
      </c>
      <c r="B38" s="51">
        <v>7089</v>
      </c>
      <c r="C38" s="51" t="s">
        <v>429</v>
      </c>
      <c r="D38" s="51" t="s">
        <v>396</v>
      </c>
      <c r="E38" s="51" t="s">
        <v>54</v>
      </c>
      <c r="F38" s="51" t="s">
        <v>397</v>
      </c>
      <c r="G38" s="51" t="s">
        <v>430</v>
      </c>
      <c r="H38" s="51" t="s">
        <v>430</v>
      </c>
      <c r="I38" s="51" t="s">
        <v>55</v>
      </c>
      <c r="J38" s="51" t="s">
        <v>398</v>
      </c>
      <c r="K38" s="51" t="s">
        <v>399</v>
      </c>
      <c r="L38" s="51" t="s">
        <v>399</v>
      </c>
      <c r="M38" s="52" t="s">
        <v>431</v>
      </c>
      <c r="N38" s="53" t="s">
        <v>123</v>
      </c>
      <c r="O38" s="53" t="s">
        <v>124</v>
      </c>
      <c r="P38" s="54">
        <v>5</v>
      </c>
      <c r="Q38" s="53">
        <v>20515</v>
      </c>
      <c r="R38" s="51" t="s">
        <v>432</v>
      </c>
      <c r="S38" s="51" t="s">
        <v>433</v>
      </c>
      <c r="T38" s="51" t="s">
        <v>368</v>
      </c>
      <c r="U38" s="53" t="s">
        <v>61</v>
      </c>
      <c r="V38" s="52">
        <v>1737</v>
      </c>
      <c r="W38" s="51" t="s">
        <v>395</v>
      </c>
      <c r="X38" s="51" t="s">
        <v>434</v>
      </c>
      <c r="Y38" s="55">
        <v>40330</v>
      </c>
      <c r="Z38" s="53" t="s">
        <v>63</v>
      </c>
      <c r="AA38" s="51" t="s">
        <v>118</v>
      </c>
      <c r="AB38" s="51" t="s">
        <v>162</v>
      </c>
      <c r="AC38" s="51" t="s">
        <v>435</v>
      </c>
      <c r="AD38" s="51" t="s">
        <v>436</v>
      </c>
      <c r="AE38" s="53"/>
      <c r="AF38" s="51" t="s">
        <v>437</v>
      </c>
      <c r="AG38" s="51" t="s">
        <v>407</v>
      </c>
      <c r="AH38" s="53" t="s">
        <v>133</v>
      </c>
      <c r="AI38" s="56" t="s">
        <v>438</v>
      </c>
    </row>
    <row r="39" spans="1:36" s="41" customFormat="1">
      <c r="A39" s="42" t="s">
        <v>51</v>
      </c>
      <c r="B39" s="43">
        <v>7394</v>
      </c>
      <c r="C39" s="43" t="s">
        <v>439</v>
      </c>
      <c r="D39" s="43" t="s">
        <v>396</v>
      </c>
      <c r="E39" s="43" t="s">
        <v>54</v>
      </c>
      <c r="F39" s="43" t="s">
        <v>397</v>
      </c>
      <c r="G39" s="43" t="s">
        <v>397</v>
      </c>
      <c r="H39" s="43" t="s">
        <v>397</v>
      </c>
      <c r="I39" s="43" t="s">
        <v>55</v>
      </c>
      <c r="J39" s="43" t="s">
        <v>398</v>
      </c>
      <c r="K39" s="43" t="s">
        <v>399</v>
      </c>
      <c r="L39" s="43" t="s">
        <v>399</v>
      </c>
      <c r="M39" s="44" t="s">
        <v>400</v>
      </c>
      <c r="N39" s="45" t="s">
        <v>123</v>
      </c>
      <c r="O39" s="45" t="s">
        <v>124</v>
      </c>
      <c r="P39" s="46">
        <v>5</v>
      </c>
      <c r="Q39" s="45">
        <v>22025</v>
      </c>
      <c r="R39" s="43" t="s">
        <v>125</v>
      </c>
      <c r="S39" s="43" t="s">
        <v>126</v>
      </c>
      <c r="T39" s="43" t="s">
        <v>127</v>
      </c>
      <c r="U39" s="45" t="s">
        <v>128</v>
      </c>
      <c r="V39" s="44">
        <v>1737</v>
      </c>
      <c r="W39" s="43" t="s">
        <v>395</v>
      </c>
      <c r="X39" s="43" t="s">
        <v>440</v>
      </c>
      <c r="Y39" s="47">
        <v>40330</v>
      </c>
      <c r="Z39" s="45" t="s">
        <v>63</v>
      </c>
      <c r="AA39" s="43" t="s">
        <v>64</v>
      </c>
      <c r="AB39" s="43" t="s">
        <v>119</v>
      </c>
      <c r="AC39" s="43" t="s">
        <v>441</v>
      </c>
      <c r="AD39" s="43" t="s">
        <v>442</v>
      </c>
      <c r="AE39" s="45"/>
      <c r="AF39" s="43" t="s">
        <v>443</v>
      </c>
      <c r="AG39" s="43" t="s">
        <v>407</v>
      </c>
      <c r="AH39" s="45" t="s">
        <v>133</v>
      </c>
      <c r="AI39" s="48" t="s">
        <v>444</v>
      </c>
    </row>
    <row r="40" spans="1:36" s="41" customFormat="1">
      <c r="A40" s="50" t="s">
        <v>428</v>
      </c>
      <c r="B40" s="51">
        <v>4727</v>
      </c>
      <c r="C40" s="51" t="s">
        <v>445</v>
      </c>
      <c r="D40" s="51" t="s">
        <v>396</v>
      </c>
      <c r="E40" s="51" t="s">
        <v>54</v>
      </c>
      <c r="F40" s="51" t="s">
        <v>397</v>
      </c>
      <c r="G40" s="51" t="s">
        <v>397</v>
      </c>
      <c r="H40" s="51" t="s">
        <v>397</v>
      </c>
      <c r="I40" s="51" t="s">
        <v>55</v>
      </c>
      <c r="J40" s="51" t="s">
        <v>398</v>
      </c>
      <c r="K40" s="51" t="s">
        <v>399</v>
      </c>
      <c r="L40" s="51" t="s">
        <v>399</v>
      </c>
      <c r="M40" s="52" t="s">
        <v>446</v>
      </c>
      <c r="N40" s="53" t="s">
        <v>219</v>
      </c>
      <c r="O40" s="53" t="s">
        <v>220</v>
      </c>
      <c r="P40" s="54">
        <v>3</v>
      </c>
      <c r="Q40" s="53">
        <v>20310</v>
      </c>
      <c r="R40" s="51" t="s">
        <v>447</v>
      </c>
      <c r="S40" s="51" t="s">
        <v>448</v>
      </c>
      <c r="T40" s="51" t="s">
        <v>368</v>
      </c>
      <c r="U40" s="53" t="s">
        <v>61</v>
      </c>
      <c r="V40" s="52">
        <v>1737</v>
      </c>
      <c r="W40" s="51" t="s">
        <v>395</v>
      </c>
      <c r="X40" s="51" t="s">
        <v>449</v>
      </c>
      <c r="Y40" s="55">
        <v>41365</v>
      </c>
      <c r="Z40" s="53" t="s">
        <v>201</v>
      </c>
      <c r="AA40" s="51" t="s">
        <v>118</v>
      </c>
      <c r="AB40" s="51" t="s">
        <v>162</v>
      </c>
      <c r="AC40" s="51" t="s">
        <v>450</v>
      </c>
      <c r="AD40" s="51" t="s">
        <v>451</v>
      </c>
      <c r="AE40" s="53"/>
      <c r="AF40" s="51" t="s">
        <v>452</v>
      </c>
      <c r="AG40" s="51" t="s">
        <v>407</v>
      </c>
      <c r="AH40" s="53" t="s">
        <v>70</v>
      </c>
      <c r="AI40" s="56" t="s">
        <v>453</v>
      </c>
    </row>
    <row r="41" spans="1:36" s="41" customFormat="1">
      <c r="A41" s="42" t="s">
        <v>51</v>
      </c>
      <c r="B41" s="43">
        <v>5448</v>
      </c>
      <c r="C41" s="43" t="s">
        <v>454</v>
      </c>
      <c r="D41" s="43" t="s">
        <v>455</v>
      </c>
      <c r="E41" s="43" t="s">
        <v>54</v>
      </c>
      <c r="F41" s="43" t="s">
        <v>397</v>
      </c>
      <c r="G41" s="43" t="s">
        <v>456</v>
      </c>
      <c r="H41" s="43" t="s">
        <v>457</v>
      </c>
      <c r="I41" s="43" t="s">
        <v>55</v>
      </c>
      <c r="J41" s="43" t="s">
        <v>398</v>
      </c>
      <c r="K41" s="43" t="s">
        <v>458</v>
      </c>
      <c r="L41" s="43" t="s">
        <v>459</v>
      </c>
      <c r="M41" s="44" t="s">
        <v>431</v>
      </c>
      <c r="N41" s="45" t="s">
        <v>243</v>
      </c>
      <c r="O41" s="45" t="s">
        <v>234</v>
      </c>
      <c r="P41" s="46">
        <v>8</v>
      </c>
      <c r="Q41" s="45">
        <v>22028</v>
      </c>
      <c r="R41" s="43" t="s">
        <v>244</v>
      </c>
      <c r="S41" s="43" t="s">
        <v>245</v>
      </c>
      <c r="T41" s="43" t="s">
        <v>127</v>
      </c>
      <c r="U41" s="45" t="s">
        <v>128</v>
      </c>
      <c r="V41" s="44">
        <v>2559</v>
      </c>
      <c r="W41" s="43" t="s">
        <v>460</v>
      </c>
      <c r="X41" s="43" t="s">
        <v>461</v>
      </c>
      <c r="Y41" s="47">
        <v>40878</v>
      </c>
      <c r="Z41" s="45" t="s">
        <v>63</v>
      </c>
      <c r="AA41" s="43" t="s">
        <v>118</v>
      </c>
      <c r="AB41" s="43" t="s">
        <v>162</v>
      </c>
      <c r="AC41" s="43" t="s">
        <v>462</v>
      </c>
      <c r="AD41" s="43" t="s">
        <v>463</v>
      </c>
      <c r="AE41" s="45"/>
      <c r="AF41" s="43" t="s">
        <v>464</v>
      </c>
      <c r="AG41" s="43" t="s">
        <v>465</v>
      </c>
      <c r="AH41" s="45" t="s">
        <v>133</v>
      </c>
      <c r="AI41" s="48" t="s">
        <v>466</v>
      </c>
    </row>
    <row r="42" spans="1:36" s="41" customFormat="1">
      <c r="A42" s="42" t="s">
        <v>51</v>
      </c>
      <c r="B42" s="43">
        <v>655</v>
      </c>
      <c r="C42" s="43" t="s">
        <v>467</v>
      </c>
      <c r="D42" s="43" t="s">
        <v>455</v>
      </c>
      <c r="E42" s="43" t="s">
        <v>54</v>
      </c>
      <c r="F42" s="43" t="s">
        <v>397</v>
      </c>
      <c r="G42" s="43" t="s">
        <v>456</v>
      </c>
      <c r="H42" s="43" t="s">
        <v>457</v>
      </c>
      <c r="I42" s="43" t="s">
        <v>55</v>
      </c>
      <c r="J42" s="43" t="s">
        <v>398</v>
      </c>
      <c r="K42" s="43" t="s">
        <v>458</v>
      </c>
      <c r="L42" s="43" t="s">
        <v>459</v>
      </c>
      <c r="M42" s="44" t="s">
        <v>431</v>
      </c>
      <c r="N42" s="45" t="s">
        <v>169</v>
      </c>
      <c r="O42" s="45" t="s">
        <v>170</v>
      </c>
      <c r="P42" s="46">
        <v>7</v>
      </c>
      <c r="Q42" s="45">
        <v>22027</v>
      </c>
      <c r="R42" s="43" t="s">
        <v>171</v>
      </c>
      <c r="S42" s="43" t="s">
        <v>172</v>
      </c>
      <c r="T42" s="43" t="s">
        <v>127</v>
      </c>
      <c r="U42" s="45" t="s">
        <v>128</v>
      </c>
      <c r="V42" s="44">
        <v>2559</v>
      </c>
      <c r="W42" s="43" t="s">
        <v>460</v>
      </c>
      <c r="X42" s="43" t="s">
        <v>468</v>
      </c>
      <c r="Y42" s="47">
        <v>35004</v>
      </c>
      <c r="Z42" s="45" t="s">
        <v>63</v>
      </c>
      <c r="AA42" s="43" t="s">
        <v>118</v>
      </c>
      <c r="AB42" s="43" t="s">
        <v>162</v>
      </c>
      <c r="AC42" s="43" t="s">
        <v>469</v>
      </c>
      <c r="AD42" s="43" t="s">
        <v>470</v>
      </c>
      <c r="AE42" s="45"/>
      <c r="AF42" s="43" t="s">
        <v>471</v>
      </c>
      <c r="AG42" s="43" t="s">
        <v>465</v>
      </c>
      <c r="AH42" s="45" t="s">
        <v>70</v>
      </c>
      <c r="AI42" s="48" t="s">
        <v>472</v>
      </c>
    </row>
    <row r="43" spans="1:36" s="41" customFormat="1">
      <c r="A43" s="42" t="s">
        <v>51</v>
      </c>
      <c r="B43" s="43">
        <v>1820</v>
      </c>
      <c r="C43" s="43" t="s">
        <v>473</v>
      </c>
      <c r="D43" s="43" t="s">
        <v>455</v>
      </c>
      <c r="E43" s="43" t="s">
        <v>54</v>
      </c>
      <c r="F43" s="43" t="s">
        <v>397</v>
      </c>
      <c r="G43" s="43" t="s">
        <v>456</v>
      </c>
      <c r="H43" s="43" t="s">
        <v>457</v>
      </c>
      <c r="I43" s="43" t="s">
        <v>55</v>
      </c>
      <c r="J43" s="43" t="s">
        <v>398</v>
      </c>
      <c r="K43" s="43" t="s">
        <v>458</v>
      </c>
      <c r="L43" s="43" t="s">
        <v>459</v>
      </c>
      <c r="M43" s="44" t="s">
        <v>474</v>
      </c>
      <c r="N43" s="45" t="s">
        <v>169</v>
      </c>
      <c r="O43" s="45" t="s">
        <v>170</v>
      </c>
      <c r="P43" s="46">
        <v>7</v>
      </c>
      <c r="Q43" s="45">
        <v>22027</v>
      </c>
      <c r="R43" s="43" t="s">
        <v>171</v>
      </c>
      <c r="S43" s="43" t="s">
        <v>172</v>
      </c>
      <c r="T43" s="43" t="s">
        <v>127</v>
      </c>
      <c r="U43" s="45" t="s">
        <v>128</v>
      </c>
      <c r="V43" s="44">
        <v>2559</v>
      </c>
      <c r="W43" s="43" t="s">
        <v>460</v>
      </c>
      <c r="X43" s="43" t="s">
        <v>475</v>
      </c>
      <c r="Y43" s="47">
        <v>36404</v>
      </c>
      <c r="Z43" s="45" t="s">
        <v>63</v>
      </c>
      <c r="AA43" s="43" t="s">
        <v>118</v>
      </c>
      <c r="AB43" s="43" t="s">
        <v>162</v>
      </c>
      <c r="AC43" s="43" t="s">
        <v>476</v>
      </c>
      <c r="AD43" s="43" t="s">
        <v>477</v>
      </c>
      <c r="AE43" s="45"/>
      <c r="AF43" s="43" t="s">
        <v>478</v>
      </c>
      <c r="AG43" s="43" t="s">
        <v>465</v>
      </c>
      <c r="AH43" s="45" t="s">
        <v>70</v>
      </c>
      <c r="AI43" s="48" t="s">
        <v>479</v>
      </c>
    </row>
    <row r="44" spans="1:36" s="41" customFormat="1">
      <c r="A44" s="42" t="s">
        <v>51</v>
      </c>
      <c r="B44" s="43">
        <v>3420</v>
      </c>
      <c r="C44" s="43" t="s">
        <v>480</v>
      </c>
      <c r="D44" s="43" t="s">
        <v>455</v>
      </c>
      <c r="E44" s="43" t="s">
        <v>54</v>
      </c>
      <c r="F44" s="43" t="s">
        <v>397</v>
      </c>
      <c r="G44" s="43" t="s">
        <v>456</v>
      </c>
      <c r="H44" s="43" t="s">
        <v>457</v>
      </c>
      <c r="I44" s="43" t="s">
        <v>55</v>
      </c>
      <c r="J44" s="43" t="s">
        <v>398</v>
      </c>
      <c r="K44" s="43" t="s">
        <v>458</v>
      </c>
      <c r="L44" s="43" t="s">
        <v>459</v>
      </c>
      <c r="M44" s="44" t="s">
        <v>431</v>
      </c>
      <c r="N44" s="45" t="s">
        <v>169</v>
      </c>
      <c r="O44" s="45" t="s">
        <v>170</v>
      </c>
      <c r="P44" s="46">
        <v>7</v>
      </c>
      <c r="Q44" s="45">
        <v>22027</v>
      </c>
      <c r="R44" s="43" t="s">
        <v>171</v>
      </c>
      <c r="S44" s="43" t="s">
        <v>172</v>
      </c>
      <c r="T44" s="43" t="s">
        <v>127</v>
      </c>
      <c r="U44" s="45" t="s">
        <v>128</v>
      </c>
      <c r="V44" s="44">
        <v>2559</v>
      </c>
      <c r="W44" s="43" t="s">
        <v>460</v>
      </c>
      <c r="X44" s="43" t="s">
        <v>481</v>
      </c>
      <c r="Y44" s="47">
        <v>39234</v>
      </c>
      <c r="Z44" s="45" t="s">
        <v>63</v>
      </c>
      <c r="AA44" s="43" t="s">
        <v>118</v>
      </c>
      <c r="AB44" s="43" t="s">
        <v>162</v>
      </c>
      <c r="AC44" s="43" t="s">
        <v>482</v>
      </c>
      <c r="AD44" s="43" t="s">
        <v>483</v>
      </c>
      <c r="AE44" s="45"/>
      <c r="AF44" s="43" t="s">
        <v>484</v>
      </c>
      <c r="AG44" s="43" t="s">
        <v>465</v>
      </c>
      <c r="AH44" s="45" t="s">
        <v>70</v>
      </c>
      <c r="AI44" s="48" t="s">
        <v>485</v>
      </c>
    </row>
    <row r="45" spans="1:36" s="41" customFormat="1">
      <c r="A45" s="42" t="s">
        <v>51</v>
      </c>
      <c r="B45" s="43">
        <v>4560</v>
      </c>
      <c r="C45" s="43" t="s">
        <v>486</v>
      </c>
      <c r="D45" s="43" t="s">
        <v>455</v>
      </c>
      <c r="E45" s="43" t="s">
        <v>54</v>
      </c>
      <c r="F45" s="43" t="s">
        <v>397</v>
      </c>
      <c r="G45" s="43" t="s">
        <v>456</v>
      </c>
      <c r="H45" s="43" t="s">
        <v>457</v>
      </c>
      <c r="I45" s="43" t="s">
        <v>55</v>
      </c>
      <c r="J45" s="43" t="s">
        <v>398</v>
      </c>
      <c r="K45" s="43" t="s">
        <v>458</v>
      </c>
      <c r="L45" s="43" t="s">
        <v>459</v>
      </c>
      <c r="M45" s="44" t="s">
        <v>474</v>
      </c>
      <c r="N45" s="45" t="s">
        <v>123</v>
      </c>
      <c r="O45" s="45" t="s">
        <v>158</v>
      </c>
      <c r="P45" s="46">
        <v>6</v>
      </c>
      <c r="Q45" s="45">
        <v>22026</v>
      </c>
      <c r="R45" s="43" t="s">
        <v>179</v>
      </c>
      <c r="S45" s="43" t="s">
        <v>180</v>
      </c>
      <c r="T45" s="43" t="s">
        <v>127</v>
      </c>
      <c r="U45" s="45" t="s">
        <v>128</v>
      </c>
      <c r="V45" s="44">
        <v>2559</v>
      </c>
      <c r="W45" s="43" t="s">
        <v>460</v>
      </c>
      <c r="X45" s="43" t="s">
        <v>487</v>
      </c>
      <c r="Y45" s="47">
        <v>41061</v>
      </c>
      <c r="Z45" s="45" t="s">
        <v>63</v>
      </c>
      <c r="AA45" s="43" t="s">
        <v>118</v>
      </c>
      <c r="AB45" s="43" t="s">
        <v>162</v>
      </c>
      <c r="AC45" s="43" t="s">
        <v>488</v>
      </c>
      <c r="AD45" s="43" t="s">
        <v>489</v>
      </c>
      <c r="AE45" s="45"/>
      <c r="AF45" s="43" t="s">
        <v>490</v>
      </c>
      <c r="AG45" s="43" t="s">
        <v>465</v>
      </c>
      <c r="AH45" s="45" t="s">
        <v>70</v>
      </c>
      <c r="AI45" s="48" t="s">
        <v>491</v>
      </c>
    </row>
    <row r="46" spans="1:36" s="41" customFormat="1">
      <c r="A46" s="42" t="s">
        <v>51</v>
      </c>
      <c r="B46" s="43">
        <v>2985</v>
      </c>
      <c r="C46" s="43" t="s">
        <v>492</v>
      </c>
      <c r="D46" s="57" t="s">
        <v>493</v>
      </c>
      <c r="E46" s="43" t="s">
        <v>54</v>
      </c>
      <c r="F46" s="43" t="s">
        <v>397</v>
      </c>
      <c r="G46" s="57" t="s">
        <v>494</v>
      </c>
      <c r="H46" s="57" t="s">
        <v>494</v>
      </c>
      <c r="I46" s="43" t="s">
        <v>55</v>
      </c>
      <c r="J46" s="43" t="s">
        <v>398</v>
      </c>
      <c r="K46" s="57" t="s">
        <v>5009</v>
      </c>
      <c r="L46" s="57" t="s">
        <v>495</v>
      </c>
      <c r="M46" s="44" t="s">
        <v>431</v>
      </c>
      <c r="N46" s="58" t="s">
        <v>197</v>
      </c>
      <c r="O46" s="58" t="s">
        <v>170</v>
      </c>
      <c r="P46" s="58">
        <v>7</v>
      </c>
      <c r="Q46" s="59">
        <v>21110</v>
      </c>
      <c r="R46" s="60" t="s">
        <v>496</v>
      </c>
      <c r="S46" s="60" t="s">
        <v>497</v>
      </c>
      <c r="T46" s="60" t="s">
        <v>60</v>
      </c>
      <c r="U46" s="58" t="s">
        <v>61</v>
      </c>
      <c r="V46" s="61">
        <v>1737</v>
      </c>
      <c r="W46" s="57" t="s">
        <v>395</v>
      </c>
      <c r="X46" s="43" t="s">
        <v>498</v>
      </c>
      <c r="Y46" s="47">
        <v>38626</v>
      </c>
      <c r="Z46" s="45" t="s">
        <v>63</v>
      </c>
      <c r="AA46" s="43" t="s">
        <v>118</v>
      </c>
      <c r="AB46" s="43" t="s">
        <v>162</v>
      </c>
      <c r="AC46" s="43" t="s">
        <v>499</v>
      </c>
      <c r="AD46" s="43" t="s">
        <v>500</v>
      </c>
      <c r="AE46" s="45" t="s">
        <v>67</v>
      </c>
      <c r="AF46" s="43" t="s">
        <v>501</v>
      </c>
      <c r="AG46" s="57" t="s">
        <v>502</v>
      </c>
      <c r="AH46" s="45" t="s">
        <v>70</v>
      </c>
      <c r="AI46" s="48" t="s">
        <v>503</v>
      </c>
      <c r="AJ46" s="41" t="s">
        <v>504</v>
      </c>
    </row>
    <row r="47" spans="1:36" s="41" customFormat="1">
      <c r="A47" s="42" t="s">
        <v>51</v>
      </c>
      <c r="B47" s="43">
        <v>8117</v>
      </c>
      <c r="C47" s="43" t="s">
        <v>505</v>
      </c>
      <c r="D47" s="57" t="s">
        <v>493</v>
      </c>
      <c r="E47" s="43" t="s">
        <v>54</v>
      </c>
      <c r="F47" s="43" t="s">
        <v>397</v>
      </c>
      <c r="G47" s="57" t="s">
        <v>494</v>
      </c>
      <c r="H47" s="57" t="s">
        <v>494</v>
      </c>
      <c r="I47" s="43" t="s">
        <v>55</v>
      </c>
      <c r="J47" s="43" t="s">
        <v>398</v>
      </c>
      <c r="K47" s="57" t="s">
        <v>495</v>
      </c>
      <c r="L47" s="57" t="s">
        <v>495</v>
      </c>
      <c r="M47" s="61" t="s">
        <v>400</v>
      </c>
      <c r="N47" s="58" t="s">
        <v>243</v>
      </c>
      <c r="O47" s="58" t="s">
        <v>234</v>
      </c>
      <c r="P47" s="58">
        <v>8</v>
      </c>
      <c r="Q47" s="62">
        <v>21410</v>
      </c>
      <c r="R47" s="63" t="s">
        <v>506</v>
      </c>
      <c r="S47" s="63" t="s">
        <v>507</v>
      </c>
      <c r="T47" s="63" t="s">
        <v>368</v>
      </c>
      <c r="U47" s="58" t="s">
        <v>61</v>
      </c>
      <c r="V47" s="61">
        <v>2985</v>
      </c>
      <c r="W47" s="57" t="s">
        <v>492</v>
      </c>
      <c r="X47" s="43" t="s">
        <v>508</v>
      </c>
      <c r="Y47" s="47">
        <v>41988</v>
      </c>
      <c r="Z47" s="45" t="s">
        <v>63</v>
      </c>
      <c r="AA47" s="43" t="s">
        <v>64</v>
      </c>
      <c r="AB47" s="43" t="s">
        <v>119</v>
      </c>
      <c r="AC47" s="43" t="s">
        <v>509</v>
      </c>
      <c r="AD47" s="43" t="s">
        <v>510</v>
      </c>
      <c r="AE47" s="45"/>
      <c r="AF47" s="43" t="s">
        <v>511</v>
      </c>
      <c r="AG47" s="43" t="s">
        <v>502</v>
      </c>
      <c r="AH47" s="45"/>
      <c r="AI47" s="48" t="s">
        <v>512</v>
      </c>
      <c r="AJ47" s="41" t="s">
        <v>504</v>
      </c>
    </row>
    <row r="48" spans="1:36" s="41" customFormat="1">
      <c r="A48" s="42" t="s">
        <v>51</v>
      </c>
      <c r="B48" s="43">
        <v>3604</v>
      </c>
      <c r="C48" s="43" t="s">
        <v>513</v>
      </c>
      <c r="D48" s="57" t="s">
        <v>493</v>
      </c>
      <c r="E48" s="43" t="s">
        <v>54</v>
      </c>
      <c r="F48" s="43" t="s">
        <v>397</v>
      </c>
      <c r="G48" s="57" t="s">
        <v>494</v>
      </c>
      <c r="H48" s="57" t="s">
        <v>494</v>
      </c>
      <c r="I48" s="43" t="s">
        <v>55</v>
      </c>
      <c r="J48" s="43" t="s">
        <v>398</v>
      </c>
      <c r="K48" s="57" t="s">
        <v>495</v>
      </c>
      <c r="L48" s="57" t="s">
        <v>495</v>
      </c>
      <c r="M48" s="44" t="s">
        <v>474</v>
      </c>
      <c r="N48" s="58" t="s">
        <v>169</v>
      </c>
      <c r="O48" s="58" t="s">
        <v>170</v>
      </c>
      <c r="P48" s="58">
        <v>7</v>
      </c>
      <c r="Q48" s="59">
        <v>22027</v>
      </c>
      <c r="R48" s="60" t="s">
        <v>171</v>
      </c>
      <c r="S48" s="60" t="s">
        <v>172</v>
      </c>
      <c r="T48" s="60" t="s">
        <v>127</v>
      </c>
      <c r="U48" s="59" t="s">
        <v>128</v>
      </c>
      <c r="V48" s="61">
        <v>2985</v>
      </c>
      <c r="W48" s="57" t="s">
        <v>492</v>
      </c>
      <c r="X48" s="43" t="s">
        <v>514</v>
      </c>
      <c r="Y48" s="47">
        <v>39448</v>
      </c>
      <c r="Z48" s="45" t="s">
        <v>63</v>
      </c>
      <c r="AA48" s="43" t="s">
        <v>118</v>
      </c>
      <c r="AB48" s="43" t="s">
        <v>162</v>
      </c>
      <c r="AC48" s="43" t="s">
        <v>515</v>
      </c>
      <c r="AD48" s="43" t="s">
        <v>516</v>
      </c>
      <c r="AE48" s="45"/>
      <c r="AF48" s="43" t="s">
        <v>517</v>
      </c>
      <c r="AG48" s="43" t="s">
        <v>502</v>
      </c>
      <c r="AH48" s="45" t="s">
        <v>70</v>
      </c>
      <c r="AI48" s="48" t="s">
        <v>518</v>
      </c>
      <c r="AJ48" s="41" t="s">
        <v>504</v>
      </c>
    </row>
    <row r="49" spans="1:36" s="41" customFormat="1">
      <c r="A49" s="42" t="s">
        <v>51</v>
      </c>
      <c r="B49" s="43">
        <v>4858</v>
      </c>
      <c r="C49" s="43" t="s">
        <v>519</v>
      </c>
      <c r="D49" s="57" t="s">
        <v>520</v>
      </c>
      <c r="E49" s="43" t="s">
        <v>54</v>
      </c>
      <c r="F49" s="57" t="s">
        <v>397</v>
      </c>
      <c r="G49" s="57" t="s">
        <v>494</v>
      </c>
      <c r="H49" s="57" t="s">
        <v>494</v>
      </c>
      <c r="I49" s="43" t="s">
        <v>55</v>
      </c>
      <c r="J49" s="57" t="s">
        <v>398</v>
      </c>
      <c r="K49" s="57" t="s">
        <v>495</v>
      </c>
      <c r="L49" s="57" t="s">
        <v>495</v>
      </c>
      <c r="M49" s="44" t="s">
        <v>431</v>
      </c>
      <c r="N49" s="58" t="s">
        <v>169</v>
      </c>
      <c r="O49" s="58" t="s">
        <v>170</v>
      </c>
      <c r="P49" s="58">
        <v>7</v>
      </c>
      <c r="Q49" s="59">
        <v>22027</v>
      </c>
      <c r="R49" s="60" t="s">
        <v>171</v>
      </c>
      <c r="S49" s="60" t="s">
        <v>172</v>
      </c>
      <c r="T49" s="60" t="s">
        <v>127</v>
      </c>
      <c r="U49" s="59" t="s">
        <v>128</v>
      </c>
      <c r="V49" s="61">
        <v>2985</v>
      </c>
      <c r="W49" s="57" t="s">
        <v>492</v>
      </c>
      <c r="X49" s="43" t="s">
        <v>521</v>
      </c>
      <c r="Y49" s="47">
        <v>41579</v>
      </c>
      <c r="Z49" s="45" t="s">
        <v>63</v>
      </c>
      <c r="AA49" s="43" t="s">
        <v>118</v>
      </c>
      <c r="AB49" s="43" t="s">
        <v>162</v>
      </c>
      <c r="AC49" s="43" t="s">
        <v>522</v>
      </c>
      <c r="AD49" s="43" t="s">
        <v>523</v>
      </c>
      <c r="AE49" s="45"/>
      <c r="AF49" s="43" t="s">
        <v>524</v>
      </c>
      <c r="AG49" s="57" t="s">
        <v>502</v>
      </c>
      <c r="AH49" s="45" t="s">
        <v>70</v>
      </c>
      <c r="AI49" s="48" t="s">
        <v>525</v>
      </c>
      <c r="AJ49" s="41" t="s">
        <v>504</v>
      </c>
    </row>
    <row r="50" spans="1:36" s="41" customFormat="1">
      <c r="A50" s="42" t="s">
        <v>51</v>
      </c>
      <c r="B50" s="43">
        <v>2022</v>
      </c>
      <c r="C50" s="43" t="s">
        <v>526</v>
      </c>
      <c r="D50" s="57" t="s">
        <v>493</v>
      </c>
      <c r="E50" s="43" t="s">
        <v>54</v>
      </c>
      <c r="F50" s="57" t="s">
        <v>397</v>
      </c>
      <c r="G50" s="57" t="s">
        <v>494</v>
      </c>
      <c r="H50" s="57" t="s">
        <v>494</v>
      </c>
      <c r="I50" s="43" t="s">
        <v>55</v>
      </c>
      <c r="J50" s="57" t="s">
        <v>398</v>
      </c>
      <c r="K50" s="57" t="s">
        <v>495</v>
      </c>
      <c r="L50" s="57" t="s">
        <v>495</v>
      </c>
      <c r="M50" s="44" t="s">
        <v>400</v>
      </c>
      <c r="N50" s="45" t="s">
        <v>123</v>
      </c>
      <c r="O50" s="45" t="s">
        <v>158</v>
      </c>
      <c r="P50" s="46">
        <v>6</v>
      </c>
      <c r="Q50" s="45">
        <v>21630</v>
      </c>
      <c r="R50" s="43" t="s">
        <v>527</v>
      </c>
      <c r="S50" s="43" t="s">
        <v>528</v>
      </c>
      <c r="T50" s="43" t="s">
        <v>529</v>
      </c>
      <c r="U50" s="45" t="s">
        <v>61</v>
      </c>
      <c r="V50" s="61">
        <v>2985</v>
      </c>
      <c r="W50" s="57" t="s">
        <v>492</v>
      </c>
      <c r="X50" s="43" t="s">
        <v>530</v>
      </c>
      <c r="Y50" s="47">
        <v>36678</v>
      </c>
      <c r="Z50" s="45" t="s">
        <v>63</v>
      </c>
      <c r="AA50" s="43" t="s">
        <v>118</v>
      </c>
      <c r="AB50" s="43" t="s">
        <v>162</v>
      </c>
      <c r="AC50" s="43" t="s">
        <v>531</v>
      </c>
      <c r="AD50" s="43" t="s">
        <v>532</v>
      </c>
      <c r="AE50" s="45"/>
      <c r="AF50" s="43" t="s">
        <v>533</v>
      </c>
      <c r="AG50" s="57" t="s">
        <v>502</v>
      </c>
      <c r="AH50" s="45" t="s">
        <v>70</v>
      </c>
      <c r="AI50" s="48" t="s">
        <v>534</v>
      </c>
      <c r="AJ50" s="41" t="s">
        <v>504</v>
      </c>
    </row>
    <row r="51" spans="1:36" s="41" customFormat="1">
      <c r="A51" s="42" t="s">
        <v>51</v>
      </c>
      <c r="B51" s="43">
        <v>2226</v>
      </c>
      <c r="C51" s="43" t="s">
        <v>535</v>
      </c>
      <c r="D51" s="57" t="s">
        <v>520</v>
      </c>
      <c r="E51" s="43" t="s">
        <v>54</v>
      </c>
      <c r="F51" s="43" t="s">
        <v>397</v>
      </c>
      <c r="G51" s="57" t="s">
        <v>494</v>
      </c>
      <c r="H51" s="57" t="s">
        <v>494</v>
      </c>
      <c r="I51" s="43" t="s">
        <v>55</v>
      </c>
      <c r="J51" s="43" t="s">
        <v>398</v>
      </c>
      <c r="K51" s="57" t="s">
        <v>495</v>
      </c>
      <c r="L51" s="57" t="s">
        <v>495</v>
      </c>
      <c r="M51" s="44" t="s">
        <v>431</v>
      </c>
      <c r="N51" s="58" t="s">
        <v>123</v>
      </c>
      <c r="O51" s="58" t="s">
        <v>158</v>
      </c>
      <c r="P51" s="58">
        <v>6</v>
      </c>
      <c r="Q51" s="59">
        <v>22026</v>
      </c>
      <c r="R51" s="60" t="s">
        <v>179</v>
      </c>
      <c r="S51" s="60" t="s">
        <v>180</v>
      </c>
      <c r="T51" s="60" t="s">
        <v>127</v>
      </c>
      <c r="U51" s="59" t="s">
        <v>128</v>
      </c>
      <c r="V51" s="61">
        <v>2985</v>
      </c>
      <c r="W51" s="57" t="s">
        <v>492</v>
      </c>
      <c r="X51" s="43" t="s">
        <v>536</v>
      </c>
      <c r="Y51" s="47">
        <v>36982</v>
      </c>
      <c r="Z51" s="45" t="s">
        <v>201</v>
      </c>
      <c r="AA51" s="43" t="s">
        <v>118</v>
      </c>
      <c r="AB51" s="43" t="s">
        <v>162</v>
      </c>
      <c r="AC51" s="43" t="s">
        <v>537</v>
      </c>
      <c r="AD51" s="43" t="s">
        <v>538</v>
      </c>
      <c r="AE51" s="45"/>
      <c r="AF51" s="43" t="s">
        <v>539</v>
      </c>
      <c r="AG51" s="57" t="s">
        <v>502</v>
      </c>
      <c r="AH51" s="45" t="s">
        <v>70</v>
      </c>
      <c r="AI51" s="48" t="s">
        <v>540</v>
      </c>
      <c r="AJ51" s="41" t="s">
        <v>504</v>
      </c>
    </row>
    <row r="52" spans="1:36" s="41" customFormat="1">
      <c r="A52" s="42" t="s">
        <v>51</v>
      </c>
      <c r="B52" s="43">
        <v>983187</v>
      </c>
      <c r="C52" s="43" t="s">
        <v>541</v>
      </c>
      <c r="D52" s="57" t="s">
        <v>493</v>
      </c>
      <c r="E52" s="43" t="s">
        <v>54</v>
      </c>
      <c r="F52" s="43" t="s">
        <v>397</v>
      </c>
      <c r="G52" s="57" t="s">
        <v>494</v>
      </c>
      <c r="H52" s="57" t="s">
        <v>494</v>
      </c>
      <c r="I52" s="43" t="s">
        <v>55</v>
      </c>
      <c r="J52" s="43" t="s">
        <v>398</v>
      </c>
      <c r="K52" s="57" t="s">
        <v>495</v>
      </c>
      <c r="L52" s="57" t="s">
        <v>495</v>
      </c>
      <c r="M52" s="61" t="s">
        <v>400</v>
      </c>
      <c r="N52" s="58" t="s">
        <v>273</v>
      </c>
      <c r="O52" s="58" t="s">
        <v>274</v>
      </c>
      <c r="P52" s="58">
        <v>4</v>
      </c>
      <c r="Q52" s="58">
        <v>20410</v>
      </c>
      <c r="R52" s="64" t="s">
        <v>542</v>
      </c>
      <c r="S52" s="64" t="s">
        <v>543</v>
      </c>
      <c r="T52" s="64" t="s">
        <v>368</v>
      </c>
      <c r="U52" s="58" t="s">
        <v>61</v>
      </c>
      <c r="V52" s="61">
        <v>2985</v>
      </c>
      <c r="W52" s="57" t="s">
        <v>492</v>
      </c>
      <c r="X52" s="43" t="s">
        <v>544</v>
      </c>
      <c r="Y52" s="47">
        <v>42962</v>
      </c>
      <c r="Z52" s="45" t="s">
        <v>63</v>
      </c>
      <c r="AA52" s="43" t="s">
        <v>64</v>
      </c>
      <c r="AB52" s="43" t="s">
        <v>119</v>
      </c>
      <c r="AC52" s="43" t="s">
        <v>545</v>
      </c>
      <c r="AD52" s="43" t="s">
        <v>546</v>
      </c>
      <c r="AE52" s="45"/>
      <c r="AF52" s="43" t="s">
        <v>547</v>
      </c>
      <c r="AG52" s="43" t="s">
        <v>502</v>
      </c>
      <c r="AH52" s="45"/>
      <c r="AI52" s="48" t="s">
        <v>548</v>
      </c>
      <c r="AJ52" s="41" t="s">
        <v>504</v>
      </c>
    </row>
    <row r="53" spans="1:36" s="41" customFormat="1">
      <c r="A53" s="42" t="s">
        <v>51</v>
      </c>
      <c r="B53" s="43">
        <v>8196</v>
      </c>
      <c r="C53" s="43" t="s">
        <v>549</v>
      </c>
      <c r="D53" s="57" t="s">
        <v>493</v>
      </c>
      <c r="E53" s="43" t="s">
        <v>54</v>
      </c>
      <c r="F53" s="43" t="s">
        <v>397</v>
      </c>
      <c r="G53" s="57" t="s">
        <v>494</v>
      </c>
      <c r="H53" s="57" t="s">
        <v>494</v>
      </c>
      <c r="I53" s="43" t="s">
        <v>55</v>
      </c>
      <c r="J53" s="43" t="s">
        <v>398</v>
      </c>
      <c r="K53" s="57" t="s">
        <v>495</v>
      </c>
      <c r="L53" s="57" t="s">
        <v>495</v>
      </c>
      <c r="M53" s="44" t="s">
        <v>474</v>
      </c>
      <c r="N53" s="45" t="s">
        <v>219</v>
      </c>
      <c r="O53" s="45" t="s">
        <v>220</v>
      </c>
      <c r="P53" s="46">
        <v>3</v>
      </c>
      <c r="Q53" s="45">
        <v>20310</v>
      </c>
      <c r="R53" s="43" t="s">
        <v>447</v>
      </c>
      <c r="S53" s="43" t="s">
        <v>448</v>
      </c>
      <c r="T53" s="43" t="s">
        <v>368</v>
      </c>
      <c r="U53" s="45" t="s">
        <v>61</v>
      </c>
      <c r="V53" s="61">
        <v>2985</v>
      </c>
      <c r="W53" s="57" t="s">
        <v>492</v>
      </c>
      <c r="X53" s="43" t="s">
        <v>550</v>
      </c>
      <c r="Y53" s="47">
        <v>42156</v>
      </c>
      <c r="Z53" s="45" t="s">
        <v>63</v>
      </c>
      <c r="AA53" s="43" t="s">
        <v>118</v>
      </c>
      <c r="AB53" s="43" t="s">
        <v>162</v>
      </c>
      <c r="AC53" s="43" t="s">
        <v>551</v>
      </c>
      <c r="AD53" s="43" t="s">
        <v>552</v>
      </c>
      <c r="AE53" s="45"/>
      <c r="AF53" s="43" t="s">
        <v>553</v>
      </c>
      <c r="AG53" s="43" t="s">
        <v>502</v>
      </c>
      <c r="AH53" s="45" t="s">
        <v>70</v>
      </c>
      <c r="AI53" s="48" t="s">
        <v>554</v>
      </c>
      <c r="AJ53" s="41" t="s">
        <v>504</v>
      </c>
    </row>
    <row r="54" spans="1:36" s="41" customFormat="1">
      <c r="A54" s="42" t="s">
        <v>51</v>
      </c>
      <c r="B54" s="43">
        <v>8466</v>
      </c>
      <c r="C54" s="43" t="s">
        <v>555</v>
      </c>
      <c r="D54" s="57" t="s">
        <v>520</v>
      </c>
      <c r="E54" s="43" t="s">
        <v>54</v>
      </c>
      <c r="F54" s="43" t="s">
        <v>397</v>
      </c>
      <c r="G54" s="57" t="s">
        <v>494</v>
      </c>
      <c r="H54" s="57" t="s">
        <v>494</v>
      </c>
      <c r="I54" s="43" t="s">
        <v>55</v>
      </c>
      <c r="J54" s="43" t="s">
        <v>398</v>
      </c>
      <c r="K54" s="57" t="s">
        <v>495</v>
      </c>
      <c r="L54" s="57" t="s">
        <v>495</v>
      </c>
      <c r="M54" s="44" t="s">
        <v>400</v>
      </c>
      <c r="N54" s="58" t="s">
        <v>219</v>
      </c>
      <c r="O54" s="58" t="s">
        <v>220</v>
      </c>
      <c r="P54" s="58">
        <v>3</v>
      </c>
      <c r="Q54" s="45">
        <v>20310</v>
      </c>
      <c r="R54" s="43" t="s">
        <v>447</v>
      </c>
      <c r="S54" s="43" t="s">
        <v>448</v>
      </c>
      <c r="T54" s="43" t="s">
        <v>368</v>
      </c>
      <c r="U54" s="45" t="s">
        <v>61</v>
      </c>
      <c r="V54" s="61">
        <v>2985</v>
      </c>
      <c r="W54" s="57" t="s">
        <v>492</v>
      </c>
      <c r="X54" s="43" t="s">
        <v>556</v>
      </c>
      <c r="Y54" s="47">
        <v>42461</v>
      </c>
      <c r="Z54" s="45" t="s">
        <v>201</v>
      </c>
      <c r="AA54" s="43" t="s">
        <v>118</v>
      </c>
      <c r="AB54" s="43" t="s">
        <v>119</v>
      </c>
      <c r="AC54" s="43" t="s">
        <v>557</v>
      </c>
      <c r="AD54" s="43" t="s">
        <v>558</v>
      </c>
      <c r="AE54" s="45"/>
      <c r="AF54" s="43" t="s">
        <v>559</v>
      </c>
      <c r="AG54" s="43" t="s">
        <v>502</v>
      </c>
      <c r="AH54" s="45"/>
      <c r="AI54" s="65" t="s">
        <v>560</v>
      </c>
      <c r="AJ54" s="41" t="s">
        <v>504</v>
      </c>
    </row>
    <row r="55" spans="1:36" s="41" customFormat="1">
      <c r="A55" s="42" t="s">
        <v>51</v>
      </c>
      <c r="B55" s="43">
        <v>1007743</v>
      </c>
      <c r="C55" s="43" t="s">
        <v>561</v>
      </c>
      <c r="D55" s="57" t="s">
        <v>520</v>
      </c>
      <c r="E55" s="43" t="s">
        <v>54</v>
      </c>
      <c r="F55" s="43" t="s">
        <v>397</v>
      </c>
      <c r="G55" s="57" t="s">
        <v>494</v>
      </c>
      <c r="H55" s="57" t="s">
        <v>494</v>
      </c>
      <c r="I55" s="43" t="s">
        <v>55</v>
      </c>
      <c r="J55" s="43" t="s">
        <v>398</v>
      </c>
      <c r="K55" s="57" t="s">
        <v>495</v>
      </c>
      <c r="L55" s="57" t="s">
        <v>495</v>
      </c>
      <c r="M55" s="44" t="s">
        <v>474</v>
      </c>
      <c r="N55" s="58" t="s">
        <v>219</v>
      </c>
      <c r="O55" s="58" t="s">
        <v>220</v>
      </c>
      <c r="P55" s="58">
        <v>3</v>
      </c>
      <c r="Q55" s="59">
        <v>22023</v>
      </c>
      <c r="R55" s="60" t="s">
        <v>221</v>
      </c>
      <c r="S55" s="60" t="s">
        <v>222</v>
      </c>
      <c r="T55" s="60" t="s">
        <v>127</v>
      </c>
      <c r="U55" s="59" t="s">
        <v>128</v>
      </c>
      <c r="V55" s="61">
        <v>2985</v>
      </c>
      <c r="W55" s="57" t="s">
        <v>492</v>
      </c>
      <c r="X55" s="43" t="s">
        <v>562</v>
      </c>
      <c r="Y55" s="47">
        <v>43101</v>
      </c>
      <c r="Z55" s="45" t="s">
        <v>63</v>
      </c>
      <c r="AA55" s="43" t="s">
        <v>118</v>
      </c>
      <c r="AB55" s="43" t="s">
        <v>162</v>
      </c>
      <c r="AC55" s="43" t="s">
        <v>563</v>
      </c>
      <c r="AD55" s="43" t="s">
        <v>564</v>
      </c>
      <c r="AE55" s="45"/>
      <c r="AF55" s="43" t="s">
        <v>565</v>
      </c>
      <c r="AG55" s="57" t="s">
        <v>502</v>
      </c>
      <c r="AH55" s="45" t="s">
        <v>70</v>
      </c>
      <c r="AI55" s="48" t="s">
        <v>566</v>
      </c>
      <c r="AJ55" s="41" t="s">
        <v>504</v>
      </c>
    </row>
    <row r="56" spans="1:36" s="41" customFormat="1">
      <c r="A56" s="42" t="s">
        <v>51</v>
      </c>
      <c r="B56" s="43">
        <v>8455</v>
      </c>
      <c r="C56" s="43" t="s">
        <v>567</v>
      </c>
      <c r="D56" s="57" t="s">
        <v>493</v>
      </c>
      <c r="E56" s="43" t="s">
        <v>54</v>
      </c>
      <c r="F56" s="43" t="s">
        <v>397</v>
      </c>
      <c r="G56" s="57" t="s">
        <v>494</v>
      </c>
      <c r="H56" s="57" t="s">
        <v>494</v>
      </c>
      <c r="I56" s="43" t="s">
        <v>55</v>
      </c>
      <c r="J56" s="43" t="s">
        <v>398</v>
      </c>
      <c r="K56" s="57" t="s">
        <v>495</v>
      </c>
      <c r="L56" s="57" t="s">
        <v>495</v>
      </c>
      <c r="M56" s="44" t="s">
        <v>400</v>
      </c>
      <c r="N56" s="45" t="s">
        <v>219</v>
      </c>
      <c r="O56" s="45" t="s">
        <v>355</v>
      </c>
      <c r="P56" s="46">
        <v>2</v>
      </c>
      <c r="Q56" s="45">
        <v>20110</v>
      </c>
      <c r="R56" s="43" t="s">
        <v>568</v>
      </c>
      <c r="S56" s="43" t="s">
        <v>569</v>
      </c>
      <c r="T56" s="43" t="s">
        <v>368</v>
      </c>
      <c r="U56" s="45" t="s">
        <v>61</v>
      </c>
      <c r="V56" s="61">
        <v>2985</v>
      </c>
      <c r="W56" s="57" t="s">
        <v>492</v>
      </c>
      <c r="X56" s="43" t="s">
        <v>570</v>
      </c>
      <c r="Y56" s="47">
        <v>42461</v>
      </c>
      <c r="Z56" s="45" t="s">
        <v>201</v>
      </c>
      <c r="AA56" s="43" t="s">
        <v>64</v>
      </c>
      <c r="AB56" s="43" t="s">
        <v>162</v>
      </c>
      <c r="AC56" s="43" t="s">
        <v>571</v>
      </c>
      <c r="AD56" s="43" t="s">
        <v>572</v>
      </c>
      <c r="AE56" s="45"/>
      <c r="AF56" s="43" t="s">
        <v>573</v>
      </c>
      <c r="AG56" s="43" t="s">
        <v>502</v>
      </c>
      <c r="AH56" s="45"/>
      <c r="AI56" s="48" t="s">
        <v>574</v>
      </c>
      <c r="AJ56" s="41" t="s">
        <v>504</v>
      </c>
    </row>
    <row r="57" spans="1:36" s="41" customFormat="1">
      <c r="A57" s="42" t="s">
        <v>51</v>
      </c>
      <c r="B57" s="43">
        <v>729</v>
      </c>
      <c r="C57" s="43" t="s">
        <v>575</v>
      </c>
      <c r="D57" s="43" t="s">
        <v>576</v>
      </c>
      <c r="E57" s="43" t="s">
        <v>54</v>
      </c>
      <c r="F57" s="43" t="s">
        <v>397</v>
      </c>
      <c r="G57" s="43" t="s">
        <v>577</v>
      </c>
      <c r="H57" s="43" t="s">
        <v>578</v>
      </c>
      <c r="I57" s="43" t="s">
        <v>55</v>
      </c>
      <c r="J57" s="43" t="s">
        <v>398</v>
      </c>
      <c r="K57" s="43" t="s">
        <v>579</v>
      </c>
      <c r="L57" s="43" t="s">
        <v>580</v>
      </c>
      <c r="M57" s="44" t="s">
        <v>474</v>
      </c>
      <c r="N57" s="45" t="s">
        <v>233</v>
      </c>
      <c r="O57" s="45" t="s">
        <v>234</v>
      </c>
      <c r="P57" s="46">
        <v>8</v>
      </c>
      <c r="Q57" s="45">
        <v>21310</v>
      </c>
      <c r="R57" s="43" t="s">
        <v>581</v>
      </c>
      <c r="S57" s="43" t="s">
        <v>367</v>
      </c>
      <c r="T57" s="43" t="s">
        <v>60</v>
      </c>
      <c r="U57" s="45" t="s">
        <v>61</v>
      </c>
      <c r="V57" s="44">
        <v>1737</v>
      </c>
      <c r="W57" s="43" t="s">
        <v>395</v>
      </c>
      <c r="X57" s="43" t="s">
        <v>582</v>
      </c>
      <c r="Y57" s="47">
        <v>35156</v>
      </c>
      <c r="Z57" s="45" t="s">
        <v>201</v>
      </c>
      <c r="AA57" s="43" t="s">
        <v>64</v>
      </c>
      <c r="AB57" s="43" t="s">
        <v>119</v>
      </c>
      <c r="AC57" s="43" t="s">
        <v>583</v>
      </c>
      <c r="AD57" s="43" t="s">
        <v>584</v>
      </c>
      <c r="AE57" s="45" t="s">
        <v>67</v>
      </c>
      <c r="AF57" s="43" t="s">
        <v>585</v>
      </c>
      <c r="AG57" s="43" t="s">
        <v>586</v>
      </c>
      <c r="AH57" s="45" t="s">
        <v>70</v>
      </c>
      <c r="AI57" s="48" t="s">
        <v>587</v>
      </c>
    </row>
    <row r="58" spans="1:36" s="41" customFormat="1">
      <c r="A58" s="42" t="s">
        <v>51</v>
      </c>
      <c r="B58" s="43">
        <v>1049441</v>
      </c>
      <c r="C58" s="43" t="s">
        <v>588</v>
      </c>
      <c r="D58" s="43" t="s">
        <v>576</v>
      </c>
      <c r="E58" s="43" t="s">
        <v>54</v>
      </c>
      <c r="F58" s="43" t="s">
        <v>397</v>
      </c>
      <c r="G58" s="43" t="s">
        <v>577</v>
      </c>
      <c r="H58" s="43" t="s">
        <v>578</v>
      </c>
      <c r="I58" s="43" t="s">
        <v>55</v>
      </c>
      <c r="J58" s="43" t="s">
        <v>398</v>
      </c>
      <c r="K58" s="43" t="s">
        <v>579</v>
      </c>
      <c r="L58" s="43" t="s">
        <v>589</v>
      </c>
      <c r="M58" s="44" t="s">
        <v>446</v>
      </c>
      <c r="N58" s="45" t="s">
        <v>123</v>
      </c>
      <c r="O58" s="45" t="s">
        <v>158</v>
      </c>
      <c r="P58" s="46">
        <v>6</v>
      </c>
      <c r="Q58" s="45">
        <v>20610</v>
      </c>
      <c r="R58" s="43" t="s">
        <v>590</v>
      </c>
      <c r="S58" s="43" t="s">
        <v>591</v>
      </c>
      <c r="T58" s="43" t="s">
        <v>368</v>
      </c>
      <c r="U58" s="45" t="s">
        <v>61</v>
      </c>
      <c r="V58" s="44">
        <v>729</v>
      </c>
      <c r="W58" s="43" t="s">
        <v>575</v>
      </c>
      <c r="X58" s="43" t="s">
        <v>592</v>
      </c>
      <c r="Y58" s="47">
        <v>43344</v>
      </c>
      <c r="Z58" s="45" t="s">
        <v>593</v>
      </c>
      <c r="AA58" s="43" t="s">
        <v>118</v>
      </c>
      <c r="AB58" s="43" t="s">
        <v>162</v>
      </c>
      <c r="AC58" s="43" t="s">
        <v>594</v>
      </c>
      <c r="AD58" s="43" t="s">
        <v>595</v>
      </c>
      <c r="AE58" s="45"/>
      <c r="AF58" s="43" t="s">
        <v>596</v>
      </c>
      <c r="AG58" s="43" t="s">
        <v>586</v>
      </c>
      <c r="AH58" s="45"/>
      <c r="AI58" s="48" t="s">
        <v>597</v>
      </c>
    </row>
    <row r="59" spans="1:36" s="41" customFormat="1">
      <c r="A59" s="42" t="s">
        <v>51</v>
      </c>
      <c r="B59" s="43">
        <v>1007456</v>
      </c>
      <c r="C59" s="43" t="s">
        <v>598</v>
      </c>
      <c r="D59" s="43" t="s">
        <v>576</v>
      </c>
      <c r="E59" s="43" t="s">
        <v>54</v>
      </c>
      <c r="F59" s="43" t="s">
        <v>397</v>
      </c>
      <c r="G59" s="43" t="s">
        <v>577</v>
      </c>
      <c r="H59" s="43" t="s">
        <v>578</v>
      </c>
      <c r="I59" s="43" t="s">
        <v>55</v>
      </c>
      <c r="J59" s="43" t="s">
        <v>398</v>
      </c>
      <c r="K59" s="43" t="s">
        <v>579</v>
      </c>
      <c r="L59" s="43" t="s">
        <v>580</v>
      </c>
      <c r="M59" s="44" t="s">
        <v>474</v>
      </c>
      <c r="N59" s="45" t="s">
        <v>273</v>
      </c>
      <c r="O59" s="45" t="s">
        <v>274</v>
      </c>
      <c r="P59" s="46">
        <v>4</v>
      </c>
      <c r="Q59" s="45">
        <v>20410</v>
      </c>
      <c r="R59" s="43" t="s">
        <v>542</v>
      </c>
      <c r="S59" s="43" t="s">
        <v>543</v>
      </c>
      <c r="T59" s="43" t="s">
        <v>368</v>
      </c>
      <c r="U59" s="45" t="s">
        <v>61</v>
      </c>
      <c r="V59" s="44">
        <v>729</v>
      </c>
      <c r="W59" s="43" t="s">
        <v>575</v>
      </c>
      <c r="X59" s="43" t="s">
        <v>599</v>
      </c>
      <c r="Y59" s="47">
        <v>43101</v>
      </c>
      <c r="Z59" s="45" t="s">
        <v>63</v>
      </c>
      <c r="AA59" s="43" t="s">
        <v>118</v>
      </c>
      <c r="AB59" s="43" t="s">
        <v>162</v>
      </c>
      <c r="AC59" s="43" t="s">
        <v>600</v>
      </c>
      <c r="AD59" s="43" t="s">
        <v>601</v>
      </c>
      <c r="AE59" s="45"/>
      <c r="AF59" s="43" t="s">
        <v>602</v>
      </c>
      <c r="AG59" s="43" t="s">
        <v>586</v>
      </c>
      <c r="AH59" s="45" t="s">
        <v>70</v>
      </c>
      <c r="AI59" s="48" t="s">
        <v>603</v>
      </c>
    </row>
    <row r="60" spans="1:36" s="41" customFormat="1">
      <c r="A60" s="42" t="s">
        <v>51</v>
      </c>
      <c r="B60" s="43">
        <v>685</v>
      </c>
      <c r="C60" s="43" t="s">
        <v>604</v>
      </c>
      <c r="D60" s="43" t="s">
        <v>605</v>
      </c>
      <c r="E60" s="43" t="s">
        <v>54</v>
      </c>
      <c r="F60" s="43" t="s">
        <v>397</v>
      </c>
      <c r="G60" s="43" t="s">
        <v>577</v>
      </c>
      <c r="H60" s="43" t="s">
        <v>606</v>
      </c>
      <c r="I60" s="43" t="s">
        <v>55</v>
      </c>
      <c r="J60" s="43" t="s">
        <v>398</v>
      </c>
      <c r="K60" s="43" t="s">
        <v>579</v>
      </c>
      <c r="L60" s="43" t="s">
        <v>607</v>
      </c>
      <c r="M60" s="44" t="s">
        <v>446</v>
      </c>
      <c r="N60" s="45" t="s">
        <v>197</v>
      </c>
      <c r="O60" s="45" t="s">
        <v>170</v>
      </c>
      <c r="P60" s="46">
        <v>7</v>
      </c>
      <c r="Q60" s="45">
        <v>21505</v>
      </c>
      <c r="R60" s="43" t="s">
        <v>608</v>
      </c>
      <c r="S60" s="43" t="s">
        <v>609</v>
      </c>
      <c r="T60" s="43" t="s">
        <v>368</v>
      </c>
      <c r="U60" s="45" t="s">
        <v>61</v>
      </c>
      <c r="V60" s="44">
        <v>729</v>
      </c>
      <c r="W60" s="43" t="s">
        <v>575</v>
      </c>
      <c r="X60" s="43" t="s">
        <v>610</v>
      </c>
      <c r="Y60" s="47">
        <v>35096</v>
      </c>
      <c r="Z60" s="45" t="s">
        <v>63</v>
      </c>
      <c r="AA60" s="43" t="s">
        <v>118</v>
      </c>
      <c r="AB60" s="43" t="s">
        <v>162</v>
      </c>
      <c r="AC60" s="43" t="s">
        <v>611</v>
      </c>
      <c r="AD60" s="43" t="s">
        <v>612</v>
      </c>
      <c r="AE60" s="45" t="s">
        <v>67</v>
      </c>
      <c r="AF60" s="43" t="s">
        <v>613</v>
      </c>
      <c r="AG60" s="43" t="s">
        <v>614</v>
      </c>
      <c r="AH60" s="45" t="s">
        <v>70</v>
      </c>
      <c r="AI60" s="48" t="s">
        <v>615</v>
      </c>
    </row>
    <row r="61" spans="1:36" s="41" customFormat="1">
      <c r="A61" s="42" t="s">
        <v>51</v>
      </c>
      <c r="B61" s="43">
        <v>617</v>
      </c>
      <c r="C61" s="43" t="s">
        <v>616</v>
      </c>
      <c r="D61" s="43" t="s">
        <v>605</v>
      </c>
      <c r="E61" s="43" t="s">
        <v>54</v>
      </c>
      <c r="F61" s="43" t="s">
        <v>397</v>
      </c>
      <c r="G61" s="43" t="s">
        <v>577</v>
      </c>
      <c r="H61" s="43" t="s">
        <v>606</v>
      </c>
      <c r="I61" s="43" t="s">
        <v>55</v>
      </c>
      <c r="J61" s="43" t="s">
        <v>398</v>
      </c>
      <c r="K61" s="43" t="s">
        <v>579</v>
      </c>
      <c r="L61" s="43" t="s">
        <v>607</v>
      </c>
      <c r="M61" s="44" t="s">
        <v>474</v>
      </c>
      <c r="N61" s="45" t="s">
        <v>169</v>
      </c>
      <c r="O61" s="45" t="s">
        <v>170</v>
      </c>
      <c r="P61" s="45">
        <v>7</v>
      </c>
      <c r="Q61" s="45">
        <v>12611</v>
      </c>
      <c r="R61" s="43" t="s">
        <v>617</v>
      </c>
      <c r="S61" s="43" t="s">
        <v>618</v>
      </c>
      <c r="T61" s="43" t="s">
        <v>619</v>
      </c>
      <c r="U61" s="45" t="s">
        <v>61</v>
      </c>
      <c r="V61" s="44">
        <v>685</v>
      </c>
      <c r="W61" s="43" t="s">
        <v>604</v>
      </c>
      <c r="X61" s="43" t="s">
        <v>620</v>
      </c>
      <c r="Y61" s="47">
        <v>34943</v>
      </c>
      <c r="Z61" s="45" t="s">
        <v>63</v>
      </c>
      <c r="AA61" s="43" t="s">
        <v>118</v>
      </c>
      <c r="AB61" s="43" t="s">
        <v>162</v>
      </c>
      <c r="AC61" s="43" t="s">
        <v>621</v>
      </c>
      <c r="AD61" s="43" t="s">
        <v>622</v>
      </c>
      <c r="AE61" s="45"/>
      <c r="AF61" s="43" t="s">
        <v>623</v>
      </c>
      <c r="AG61" s="43" t="s">
        <v>614</v>
      </c>
      <c r="AH61" s="45" t="s">
        <v>70</v>
      </c>
      <c r="AI61" s="48" t="s">
        <v>624</v>
      </c>
    </row>
    <row r="62" spans="1:36" s="41" customFormat="1">
      <c r="A62" s="42" t="s">
        <v>51</v>
      </c>
      <c r="B62" s="43">
        <v>1717</v>
      </c>
      <c r="C62" s="43" t="s">
        <v>625</v>
      </c>
      <c r="D62" s="43" t="s">
        <v>605</v>
      </c>
      <c r="E62" s="43" t="s">
        <v>54</v>
      </c>
      <c r="F62" s="43" t="s">
        <v>397</v>
      </c>
      <c r="G62" s="43" t="s">
        <v>577</v>
      </c>
      <c r="H62" s="43" t="s">
        <v>606</v>
      </c>
      <c r="I62" s="43" t="s">
        <v>55</v>
      </c>
      <c r="J62" s="43" t="s">
        <v>398</v>
      </c>
      <c r="K62" s="43" t="s">
        <v>579</v>
      </c>
      <c r="L62" s="43" t="s">
        <v>607</v>
      </c>
      <c r="M62" s="44" t="s">
        <v>474</v>
      </c>
      <c r="N62" s="45" t="s">
        <v>123</v>
      </c>
      <c r="O62" s="45" t="s">
        <v>158</v>
      </c>
      <c r="P62" s="45">
        <v>6</v>
      </c>
      <c r="Q62" s="45">
        <v>20610</v>
      </c>
      <c r="R62" s="43" t="s">
        <v>590</v>
      </c>
      <c r="S62" s="43" t="s">
        <v>591</v>
      </c>
      <c r="T62" s="43" t="s">
        <v>368</v>
      </c>
      <c r="U62" s="45" t="s">
        <v>61</v>
      </c>
      <c r="V62" s="44">
        <v>685</v>
      </c>
      <c r="W62" s="43" t="s">
        <v>604</v>
      </c>
      <c r="X62" s="43" t="s">
        <v>626</v>
      </c>
      <c r="Y62" s="47">
        <v>36251</v>
      </c>
      <c r="Z62" s="45" t="s">
        <v>201</v>
      </c>
      <c r="AA62" s="43" t="s">
        <v>118</v>
      </c>
      <c r="AB62" s="43" t="s">
        <v>162</v>
      </c>
      <c r="AC62" s="43" t="s">
        <v>627</v>
      </c>
      <c r="AD62" s="43" t="s">
        <v>628</v>
      </c>
      <c r="AE62" s="45"/>
      <c r="AF62" s="43" t="s">
        <v>629</v>
      </c>
      <c r="AG62" s="43" t="s">
        <v>614</v>
      </c>
      <c r="AH62" s="45" t="s">
        <v>70</v>
      </c>
      <c r="AI62" s="48" t="s">
        <v>630</v>
      </c>
    </row>
    <row r="63" spans="1:36" s="41" customFormat="1">
      <c r="A63" s="42" t="s">
        <v>51</v>
      </c>
      <c r="B63" s="43">
        <v>1014428</v>
      </c>
      <c r="C63" s="43" t="s">
        <v>631</v>
      </c>
      <c r="D63" s="43" t="s">
        <v>605</v>
      </c>
      <c r="E63" s="43" t="s">
        <v>54</v>
      </c>
      <c r="F63" s="43" t="s">
        <v>397</v>
      </c>
      <c r="G63" s="43" t="s">
        <v>577</v>
      </c>
      <c r="H63" s="43" t="s">
        <v>606</v>
      </c>
      <c r="I63" s="43" t="s">
        <v>55</v>
      </c>
      <c r="J63" s="43" t="s">
        <v>398</v>
      </c>
      <c r="K63" s="43" t="s">
        <v>579</v>
      </c>
      <c r="L63" s="43" t="s">
        <v>607</v>
      </c>
      <c r="M63" s="44" t="s">
        <v>446</v>
      </c>
      <c r="N63" s="45" t="s">
        <v>123</v>
      </c>
      <c r="O63" s="45" t="s">
        <v>158</v>
      </c>
      <c r="P63" s="46">
        <v>6</v>
      </c>
      <c r="Q63" s="45">
        <v>12609</v>
      </c>
      <c r="R63" s="43" t="s">
        <v>632</v>
      </c>
      <c r="S63" s="43" t="s">
        <v>633</v>
      </c>
      <c r="T63" s="43" t="s">
        <v>619</v>
      </c>
      <c r="U63" s="45" t="s">
        <v>61</v>
      </c>
      <c r="V63" s="44">
        <v>685</v>
      </c>
      <c r="W63" s="43" t="s">
        <v>604</v>
      </c>
      <c r="X63" s="43" t="s">
        <v>634</v>
      </c>
      <c r="Y63" s="47">
        <v>43132</v>
      </c>
      <c r="Z63" s="45" t="s">
        <v>63</v>
      </c>
      <c r="AA63" s="43" t="s">
        <v>118</v>
      </c>
      <c r="AB63" s="43" t="s">
        <v>162</v>
      </c>
      <c r="AC63" s="43" t="s">
        <v>635</v>
      </c>
      <c r="AD63" s="43" t="s">
        <v>636</v>
      </c>
      <c r="AE63" s="45"/>
      <c r="AF63" s="43" t="s">
        <v>637</v>
      </c>
      <c r="AG63" s="43" t="s">
        <v>614</v>
      </c>
      <c r="AH63" s="45" t="s">
        <v>70</v>
      </c>
      <c r="AI63" s="48" t="s">
        <v>638</v>
      </c>
    </row>
    <row r="64" spans="1:36" s="41" customFormat="1">
      <c r="A64" s="42" t="s">
        <v>51</v>
      </c>
      <c r="B64" s="43">
        <v>3054</v>
      </c>
      <c r="C64" s="43" t="s">
        <v>639</v>
      </c>
      <c r="D64" s="43" t="s">
        <v>605</v>
      </c>
      <c r="E64" s="43" t="s">
        <v>54</v>
      </c>
      <c r="F64" s="43" t="s">
        <v>397</v>
      </c>
      <c r="G64" s="43" t="s">
        <v>577</v>
      </c>
      <c r="H64" s="43" t="s">
        <v>606</v>
      </c>
      <c r="I64" s="43" t="s">
        <v>55</v>
      </c>
      <c r="J64" s="43" t="s">
        <v>398</v>
      </c>
      <c r="K64" s="43" t="s">
        <v>579</v>
      </c>
      <c r="L64" s="43" t="s">
        <v>607</v>
      </c>
      <c r="M64" s="44" t="s">
        <v>474</v>
      </c>
      <c r="N64" s="45" t="s">
        <v>123</v>
      </c>
      <c r="O64" s="45" t="s">
        <v>124</v>
      </c>
      <c r="P64" s="46">
        <v>5</v>
      </c>
      <c r="Q64" s="45">
        <v>20515</v>
      </c>
      <c r="R64" s="43" t="s">
        <v>432</v>
      </c>
      <c r="S64" s="43" t="s">
        <v>433</v>
      </c>
      <c r="T64" s="43" t="s">
        <v>368</v>
      </c>
      <c r="U64" s="45" t="s">
        <v>61</v>
      </c>
      <c r="V64" s="44">
        <v>685</v>
      </c>
      <c r="W64" s="43" t="s">
        <v>604</v>
      </c>
      <c r="X64" s="43" t="s">
        <v>640</v>
      </c>
      <c r="Y64" s="47">
        <v>38808</v>
      </c>
      <c r="Z64" s="45" t="s">
        <v>201</v>
      </c>
      <c r="AA64" s="43" t="s">
        <v>118</v>
      </c>
      <c r="AB64" s="43" t="s">
        <v>162</v>
      </c>
      <c r="AC64" s="43" t="s">
        <v>641</v>
      </c>
      <c r="AD64" s="43" t="s">
        <v>642</v>
      </c>
      <c r="AE64" s="45"/>
      <c r="AF64" s="43" t="s">
        <v>643</v>
      </c>
      <c r="AG64" s="43" t="s">
        <v>614</v>
      </c>
      <c r="AH64" s="45" t="s">
        <v>70</v>
      </c>
      <c r="AI64" s="48" t="s">
        <v>644</v>
      </c>
    </row>
    <row r="65" spans="1:36" s="41" customFormat="1">
      <c r="A65" s="42" t="s">
        <v>51</v>
      </c>
      <c r="B65" s="43">
        <v>3331</v>
      </c>
      <c r="C65" s="43" t="s">
        <v>645</v>
      </c>
      <c r="D65" s="43" t="s">
        <v>605</v>
      </c>
      <c r="E65" s="43" t="s">
        <v>54</v>
      </c>
      <c r="F65" s="43" t="s">
        <v>397</v>
      </c>
      <c r="G65" s="43" t="s">
        <v>577</v>
      </c>
      <c r="H65" s="43" t="s">
        <v>606</v>
      </c>
      <c r="I65" s="43" t="s">
        <v>55</v>
      </c>
      <c r="J65" s="43" t="s">
        <v>398</v>
      </c>
      <c r="K65" s="43" t="s">
        <v>579</v>
      </c>
      <c r="L65" s="43" t="s">
        <v>607</v>
      </c>
      <c r="M65" s="44" t="s">
        <v>446</v>
      </c>
      <c r="N65" s="45" t="s">
        <v>123</v>
      </c>
      <c r="O65" s="45" t="s">
        <v>124</v>
      </c>
      <c r="P65" s="46">
        <v>5</v>
      </c>
      <c r="Q65" s="45">
        <v>20515</v>
      </c>
      <c r="R65" s="43" t="s">
        <v>432</v>
      </c>
      <c r="S65" s="43" t="s">
        <v>433</v>
      </c>
      <c r="T65" s="43" t="s">
        <v>368</v>
      </c>
      <c r="U65" s="45" t="s">
        <v>61</v>
      </c>
      <c r="V65" s="44">
        <v>685</v>
      </c>
      <c r="W65" s="43" t="s">
        <v>604</v>
      </c>
      <c r="X65" s="43" t="s">
        <v>646</v>
      </c>
      <c r="Y65" s="47">
        <v>39173</v>
      </c>
      <c r="Z65" s="45" t="s">
        <v>201</v>
      </c>
      <c r="AA65" s="43" t="s">
        <v>118</v>
      </c>
      <c r="AB65" s="43" t="s">
        <v>162</v>
      </c>
      <c r="AC65" s="43" t="s">
        <v>647</v>
      </c>
      <c r="AD65" s="43" t="s">
        <v>648</v>
      </c>
      <c r="AE65" s="45"/>
      <c r="AF65" s="43" t="s">
        <v>649</v>
      </c>
      <c r="AG65" s="43" t="s">
        <v>614</v>
      </c>
      <c r="AH65" s="45" t="s">
        <v>70</v>
      </c>
      <c r="AI65" s="48" t="s">
        <v>650</v>
      </c>
    </row>
    <row r="66" spans="1:36" s="41" customFormat="1">
      <c r="A66" s="42" t="s">
        <v>51</v>
      </c>
      <c r="B66" s="43">
        <v>3355</v>
      </c>
      <c r="C66" s="43" t="s">
        <v>651</v>
      </c>
      <c r="D66" s="43" t="s">
        <v>605</v>
      </c>
      <c r="E66" s="43" t="s">
        <v>54</v>
      </c>
      <c r="F66" s="43" t="s">
        <v>397</v>
      </c>
      <c r="G66" s="43" t="s">
        <v>577</v>
      </c>
      <c r="H66" s="43" t="s">
        <v>606</v>
      </c>
      <c r="I66" s="43" t="s">
        <v>55</v>
      </c>
      <c r="J66" s="43" t="s">
        <v>398</v>
      </c>
      <c r="K66" s="43" t="s">
        <v>579</v>
      </c>
      <c r="L66" s="43" t="s">
        <v>607</v>
      </c>
      <c r="M66" s="44" t="s">
        <v>474</v>
      </c>
      <c r="N66" s="45" t="s">
        <v>123</v>
      </c>
      <c r="O66" s="45" t="s">
        <v>124</v>
      </c>
      <c r="P66" s="46">
        <v>5</v>
      </c>
      <c r="Q66" s="66">
        <v>21620</v>
      </c>
      <c r="R66" s="57" t="s">
        <v>652</v>
      </c>
      <c r="S66" s="57" t="s">
        <v>653</v>
      </c>
      <c r="T66" s="57" t="s">
        <v>529</v>
      </c>
      <c r="U66" s="45" t="s">
        <v>61</v>
      </c>
      <c r="V66" s="44">
        <v>685</v>
      </c>
      <c r="W66" s="43" t="s">
        <v>604</v>
      </c>
      <c r="X66" s="43" t="s">
        <v>654</v>
      </c>
      <c r="Y66" s="47">
        <v>39173</v>
      </c>
      <c r="Z66" s="45" t="s">
        <v>201</v>
      </c>
      <c r="AA66" s="43" t="s">
        <v>118</v>
      </c>
      <c r="AB66" s="43" t="s">
        <v>162</v>
      </c>
      <c r="AC66" s="43" t="s">
        <v>655</v>
      </c>
      <c r="AD66" s="43" t="s">
        <v>656</v>
      </c>
      <c r="AE66" s="45"/>
      <c r="AF66" s="43" t="s">
        <v>657</v>
      </c>
      <c r="AG66" s="43" t="s">
        <v>614</v>
      </c>
      <c r="AH66" s="45" t="s">
        <v>70</v>
      </c>
      <c r="AI66" s="48" t="s">
        <v>658</v>
      </c>
      <c r="AJ66" s="41" t="s">
        <v>504</v>
      </c>
    </row>
    <row r="67" spans="1:36" s="41" customFormat="1">
      <c r="A67" s="42" t="s">
        <v>51</v>
      </c>
      <c r="B67" s="43">
        <v>3578</v>
      </c>
      <c r="C67" s="43" t="s">
        <v>659</v>
      </c>
      <c r="D67" s="43" t="s">
        <v>605</v>
      </c>
      <c r="E67" s="43" t="s">
        <v>54</v>
      </c>
      <c r="F67" s="43" t="s">
        <v>397</v>
      </c>
      <c r="G67" s="43" t="s">
        <v>577</v>
      </c>
      <c r="H67" s="43" t="s">
        <v>606</v>
      </c>
      <c r="I67" s="43" t="s">
        <v>55</v>
      </c>
      <c r="J67" s="43" t="s">
        <v>398</v>
      </c>
      <c r="K67" s="43" t="s">
        <v>579</v>
      </c>
      <c r="L67" s="43" t="s">
        <v>607</v>
      </c>
      <c r="M67" s="44" t="s">
        <v>474</v>
      </c>
      <c r="N67" s="45" t="s">
        <v>123</v>
      </c>
      <c r="O67" s="45" t="s">
        <v>124</v>
      </c>
      <c r="P67" s="46">
        <v>5</v>
      </c>
      <c r="Q67" s="45">
        <v>20515</v>
      </c>
      <c r="R67" s="43" t="s">
        <v>432</v>
      </c>
      <c r="S67" s="43" t="s">
        <v>433</v>
      </c>
      <c r="T67" s="43" t="s">
        <v>368</v>
      </c>
      <c r="U67" s="45" t="s">
        <v>61</v>
      </c>
      <c r="V67" s="44">
        <v>685</v>
      </c>
      <c r="W67" s="43" t="s">
        <v>604</v>
      </c>
      <c r="X67" s="43" t="s">
        <v>660</v>
      </c>
      <c r="Y67" s="47">
        <v>39417</v>
      </c>
      <c r="Z67" s="45" t="s">
        <v>63</v>
      </c>
      <c r="AA67" s="43" t="s">
        <v>118</v>
      </c>
      <c r="AB67" s="43" t="s">
        <v>162</v>
      </c>
      <c r="AC67" s="43" t="s">
        <v>661</v>
      </c>
      <c r="AD67" s="43" t="s">
        <v>662</v>
      </c>
      <c r="AE67" s="45"/>
      <c r="AF67" s="43" t="s">
        <v>663</v>
      </c>
      <c r="AG67" s="43" t="s">
        <v>614</v>
      </c>
      <c r="AH67" s="45" t="s">
        <v>70</v>
      </c>
      <c r="AI67" s="48" t="s">
        <v>664</v>
      </c>
    </row>
    <row r="68" spans="1:36" s="41" customFormat="1">
      <c r="A68" s="42" t="s">
        <v>51</v>
      </c>
      <c r="B68" s="43">
        <v>4713</v>
      </c>
      <c r="C68" s="43" t="s">
        <v>665</v>
      </c>
      <c r="D68" s="43" t="s">
        <v>605</v>
      </c>
      <c r="E68" s="43" t="s">
        <v>54</v>
      </c>
      <c r="F68" s="43" t="s">
        <v>397</v>
      </c>
      <c r="G68" s="43" t="s">
        <v>577</v>
      </c>
      <c r="H68" s="43" t="s">
        <v>606</v>
      </c>
      <c r="I68" s="43" t="s">
        <v>55</v>
      </c>
      <c r="J68" s="43" t="s">
        <v>398</v>
      </c>
      <c r="K68" s="43" t="s">
        <v>579</v>
      </c>
      <c r="L68" s="43" t="s">
        <v>607</v>
      </c>
      <c r="M68" s="44" t="s">
        <v>474</v>
      </c>
      <c r="N68" s="45" t="s">
        <v>123</v>
      </c>
      <c r="O68" s="45" t="s">
        <v>124</v>
      </c>
      <c r="P68" s="45">
        <v>5</v>
      </c>
      <c r="Q68" s="45">
        <v>20515</v>
      </c>
      <c r="R68" s="43" t="s">
        <v>432</v>
      </c>
      <c r="S68" s="43" t="s">
        <v>433</v>
      </c>
      <c r="T68" s="43" t="s">
        <v>368</v>
      </c>
      <c r="U68" s="45" t="s">
        <v>61</v>
      </c>
      <c r="V68" s="44">
        <v>685</v>
      </c>
      <c r="W68" s="43" t="s">
        <v>604</v>
      </c>
      <c r="X68" s="43" t="s">
        <v>666</v>
      </c>
      <c r="Y68" s="47">
        <v>41379</v>
      </c>
      <c r="Z68" s="45" t="s">
        <v>63</v>
      </c>
      <c r="AA68" s="43" t="s">
        <v>118</v>
      </c>
      <c r="AB68" s="43" t="s">
        <v>162</v>
      </c>
      <c r="AC68" s="43" t="s">
        <v>667</v>
      </c>
      <c r="AD68" s="43" t="s">
        <v>668</v>
      </c>
      <c r="AE68" s="45"/>
      <c r="AF68" s="43" t="s">
        <v>669</v>
      </c>
      <c r="AG68" s="43" t="s">
        <v>614</v>
      </c>
      <c r="AH68" s="45" t="s">
        <v>70</v>
      </c>
      <c r="AI68" s="48" t="s">
        <v>670</v>
      </c>
    </row>
    <row r="69" spans="1:36" s="41" customFormat="1">
      <c r="A69" s="42" t="s">
        <v>51</v>
      </c>
      <c r="B69" s="43">
        <v>4884</v>
      </c>
      <c r="C69" s="43" t="s">
        <v>671</v>
      </c>
      <c r="D69" s="43" t="s">
        <v>605</v>
      </c>
      <c r="E69" s="43" t="s">
        <v>54</v>
      </c>
      <c r="F69" s="43" t="s">
        <v>397</v>
      </c>
      <c r="G69" s="43" t="s">
        <v>577</v>
      </c>
      <c r="H69" s="43" t="s">
        <v>606</v>
      </c>
      <c r="I69" s="43" t="s">
        <v>55</v>
      </c>
      <c r="J69" s="43" t="s">
        <v>398</v>
      </c>
      <c r="K69" s="43" t="s">
        <v>579</v>
      </c>
      <c r="L69" s="43" t="s">
        <v>607</v>
      </c>
      <c r="M69" s="44" t="s">
        <v>474</v>
      </c>
      <c r="N69" s="45" t="s">
        <v>123</v>
      </c>
      <c r="O69" s="45" t="s">
        <v>124</v>
      </c>
      <c r="P69" s="46">
        <v>5</v>
      </c>
      <c r="Q69" s="45">
        <v>20515</v>
      </c>
      <c r="R69" s="43" t="s">
        <v>432</v>
      </c>
      <c r="S69" s="43" t="s">
        <v>433</v>
      </c>
      <c r="T69" s="43" t="s">
        <v>368</v>
      </c>
      <c r="U69" s="45" t="s">
        <v>61</v>
      </c>
      <c r="V69" s="44">
        <v>685</v>
      </c>
      <c r="W69" s="43" t="s">
        <v>604</v>
      </c>
      <c r="X69" s="43" t="s">
        <v>672</v>
      </c>
      <c r="Y69" s="47">
        <v>41730</v>
      </c>
      <c r="Z69" s="45" t="s">
        <v>63</v>
      </c>
      <c r="AA69" s="43" t="s">
        <v>118</v>
      </c>
      <c r="AB69" s="43" t="s">
        <v>162</v>
      </c>
      <c r="AC69" s="43" t="s">
        <v>673</v>
      </c>
      <c r="AD69" s="43" t="s">
        <v>674</v>
      </c>
      <c r="AE69" s="45"/>
      <c r="AF69" s="43" t="s">
        <v>675</v>
      </c>
      <c r="AG69" s="43" t="s">
        <v>614</v>
      </c>
      <c r="AH69" s="45" t="s">
        <v>70</v>
      </c>
      <c r="AI69" s="48" t="s">
        <v>676</v>
      </c>
    </row>
    <row r="70" spans="1:36" s="41" customFormat="1">
      <c r="A70" s="42" t="s">
        <v>51</v>
      </c>
      <c r="B70" s="43">
        <v>1077755</v>
      </c>
      <c r="C70" s="43" t="s">
        <v>677</v>
      </c>
      <c r="D70" s="43" t="s">
        <v>605</v>
      </c>
      <c r="E70" s="43" t="s">
        <v>54</v>
      </c>
      <c r="F70" s="43" t="s">
        <v>397</v>
      </c>
      <c r="G70" s="43" t="s">
        <v>577</v>
      </c>
      <c r="H70" s="43" t="s">
        <v>606</v>
      </c>
      <c r="I70" s="43" t="s">
        <v>55</v>
      </c>
      <c r="J70" s="43" t="s">
        <v>398</v>
      </c>
      <c r="K70" s="43" t="s">
        <v>579</v>
      </c>
      <c r="L70" s="43" t="s">
        <v>607</v>
      </c>
      <c r="M70" s="44" t="s">
        <v>431</v>
      </c>
      <c r="N70" s="45" t="s">
        <v>123</v>
      </c>
      <c r="O70" s="45" t="s">
        <v>124</v>
      </c>
      <c r="P70" s="46">
        <v>5</v>
      </c>
      <c r="Q70" s="45">
        <v>20515</v>
      </c>
      <c r="R70" s="43" t="s">
        <v>432</v>
      </c>
      <c r="S70" s="43" t="s">
        <v>433</v>
      </c>
      <c r="T70" s="43" t="s">
        <v>368</v>
      </c>
      <c r="U70" s="45" t="s">
        <v>61</v>
      </c>
      <c r="V70" s="44">
        <v>685</v>
      </c>
      <c r="W70" s="43" t="s">
        <v>604</v>
      </c>
      <c r="X70" s="43" t="s">
        <v>678</v>
      </c>
      <c r="Y70" s="47">
        <v>43466</v>
      </c>
      <c r="Z70" s="45" t="s">
        <v>679</v>
      </c>
      <c r="AA70" s="43" t="s">
        <v>118</v>
      </c>
      <c r="AB70" s="43" t="s">
        <v>162</v>
      </c>
      <c r="AC70" s="43" t="s">
        <v>680</v>
      </c>
      <c r="AD70" s="43" t="s">
        <v>681</v>
      </c>
      <c r="AE70" s="45"/>
      <c r="AF70" s="43" t="s">
        <v>682</v>
      </c>
      <c r="AG70" s="43" t="s">
        <v>614</v>
      </c>
      <c r="AH70" s="45"/>
      <c r="AI70" s="49" t="s">
        <v>683</v>
      </c>
    </row>
    <row r="71" spans="1:36" s="41" customFormat="1">
      <c r="A71" s="42" t="s">
        <v>51</v>
      </c>
      <c r="B71" s="43">
        <v>1005533</v>
      </c>
      <c r="C71" s="43" t="s">
        <v>684</v>
      </c>
      <c r="D71" s="43" t="s">
        <v>605</v>
      </c>
      <c r="E71" s="43" t="s">
        <v>54</v>
      </c>
      <c r="F71" s="43" t="s">
        <v>397</v>
      </c>
      <c r="G71" s="43" t="s">
        <v>577</v>
      </c>
      <c r="H71" s="43" t="s">
        <v>606</v>
      </c>
      <c r="I71" s="43" t="s">
        <v>55</v>
      </c>
      <c r="J71" s="43" t="s">
        <v>398</v>
      </c>
      <c r="K71" s="43" t="s">
        <v>579</v>
      </c>
      <c r="L71" s="43" t="s">
        <v>607</v>
      </c>
      <c r="M71" s="44" t="s">
        <v>474</v>
      </c>
      <c r="N71" s="45" t="s">
        <v>273</v>
      </c>
      <c r="O71" s="45" t="s">
        <v>274</v>
      </c>
      <c r="P71" s="46">
        <v>4</v>
      </c>
      <c r="Q71" s="45">
        <v>20410</v>
      </c>
      <c r="R71" s="43" t="s">
        <v>542</v>
      </c>
      <c r="S71" s="43" t="s">
        <v>543</v>
      </c>
      <c r="T71" s="43" t="s">
        <v>368</v>
      </c>
      <c r="U71" s="45" t="s">
        <v>61</v>
      </c>
      <c r="V71" s="44">
        <v>685</v>
      </c>
      <c r="W71" s="43" t="s">
        <v>604</v>
      </c>
      <c r="X71" s="43" t="s">
        <v>685</v>
      </c>
      <c r="Y71" s="47">
        <v>43101</v>
      </c>
      <c r="Z71" s="45" t="s">
        <v>63</v>
      </c>
      <c r="AA71" s="43" t="s">
        <v>118</v>
      </c>
      <c r="AB71" s="43" t="s">
        <v>162</v>
      </c>
      <c r="AC71" s="43" t="s">
        <v>686</v>
      </c>
      <c r="AD71" s="43" t="s">
        <v>687</v>
      </c>
      <c r="AE71" s="45"/>
      <c r="AF71" s="43" t="s">
        <v>688</v>
      </c>
      <c r="AG71" s="43" t="s">
        <v>614</v>
      </c>
      <c r="AH71" s="45" t="s">
        <v>70</v>
      </c>
      <c r="AI71" s="48" t="s">
        <v>689</v>
      </c>
    </row>
    <row r="72" spans="1:36" s="41" customFormat="1">
      <c r="A72" s="42" t="s">
        <v>51</v>
      </c>
      <c r="B72" s="43">
        <v>1008700</v>
      </c>
      <c r="C72" s="43" t="s">
        <v>690</v>
      </c>
      <c r="D72" s="43" t="s">
        <v>605</v>
      </c>
      <c r="E72" s="43" t="s">
        <v>54</v>
      </c>
      <c r="F72" s="43" t="s">
        <v>397</v>
      </c>
      <c r="G72" s="43" t="s">
        <v>577</v>
      </c>
      <c r="H72" s="43" t="s">
        <v>606</v>
      </c>
      <c r="I72" s="43" t="s">
        <v>55</v>
      </c>
      <c r="J72" s="43" t="s">
        <v>398</v>
      </c>
      <c r="K72" s="43" t="s">
        <v>579</v>
      </c>
      <c r="L72" s="43" t="s">
        <v>607</v>
      </c>
      <c r="M72" s="44" t="s">
        <v>446</v>
      </c>
      <c r="N72" s="45" t="s">
        <v>273</v>
      </c>
      <c r="O72" s="45" t="s">
        <v>274</v>
      </c>
      <c r="P72" s="46">
        <v>4</v>
      </c>
      <c r="Q72" s="45">
        <v>20410</v>
      </c>
      <c r="R72" s="43" t="s">
        <v>542</v>
      </c>
      <c r="S72" s="43" t="s">
        <v>543</v>
      </c>
      <c r="T72" s="43" t="s">
        <v>368</v>
      </c>
      <c r="U72" s="45" t="s">
        <v>61</v>
      </c>
      <c r="V72" s="44">
        <v>685</v>
      </c>
      <c r="W72" s="43" t="s">
        <v>604</v>
      </c>
      <c r="X72" s="43" t="s">
        <v>691</v>
      </c>
      <c r="Y72" s="47">
        <v>43101</v>
      </c>
      <c r="Z72" s="45" t="s">
        <v>63</v>
      </c>
      <c r="AA72" s="43" t="s">
        <v>118</v>
      </c>
      <c r="AB72" s="43" t="s">
        <v>162</v>
      </c>
      <c r="AC72" s="43" t="s">
        <v>692</v>
      </c>
      <c r="AD72" s="43" t="s">
        <v>693</v>
      </c>
      <c r="AE72" s="45"/>
      <c r="AF72" s="43" t="s">
        <v>694</v>
      </c>
      <c r="AG72" s="43" t="s">
        <v>614</v>
      </c>
      <c r="AH72" s="45" t="s">
        <v>70</v>
      </c>
      <c r="AI72" s="48" t="s">
        <v>695</v>
      </c>
    </row>
    <row r="73" spans="1:36" s="41" customFormat="1">
      <c r="A73" s="42" t="s">
        <v>51</v>
      </c>
      <c r="B73" s="43">
        <v>1055825</v>
      </c>
      <c r="C73" s="43" t="s">
        <v>696</v>
      </c>
      <c r="D73" s="43" t="s">
        <v>605</v>
      </c>
      <c r="E73" s="43" t="s">
        <v>54</v>
      </c>
      <c r="F73" s="43" t="s">
        <v>397</v>
      </c>
      <c r="G73" s="43" t="s">
        <v>577</v>
      </c>
      <c r="H73" s="43" t="s">
        <v>606</v>
      </c>
      <c r="I73" s="43" t="s">
        <v>55</v>
      </c>
      <c r="J73" s="43" t="s">
        <v>398</v>
      </c>
      <c r="K73" s="43" t="s">
        <v>579</v>
      </c>
      <c r="L73" s="43" t="s">
        <v>607</v>
      </c>
      <c r="M73" s="44" t="s">
        <v>446</v>
      </c>
      <c r="N73" s="45" t="s">
        <v>273</v>
      </c>
      <c r="O73" s="45" t="s">
        <v>274</v>
      </c>
      <c r="P73" s="46">
        <v>4</v>
      </c>
      <c r="Q73" s="45">
        <v>20410</v>
      </c>
      <c r="R73" s="43" t="s">
        <v>542</v>
      </c>
      <c r="S73" s="43" t="s">
        <v>543</v>
      </c>
      <c r="T73" s="43" t="s">
        <v>368</v>
      </c>
      <c r="U73" s="45" t="s">
        <v>61</v>
      </c>
      <c r="V73" s="44">
        <v>685</v>
      </c>
      <c r="W73" s="43" t="s">
        <v>604</v>
      </c>
      <c r="X73" s="43" t="s">
        <v>697</v>
      </c>
      <c r="Y73" s="47">
        <v>43344</v>
      </c>
      <c r="Z73" s="45" t="s">
        <v>63</v>
      </c>
      <c r="AA73" s="43" t="s">
        <v>118</v>
      </c>
      <c r="AB73" s="43" t="s">
        <v>162</v>
      </c>
      <c r="AC73" s="43" t="s">
        <v>698</v>
      </c>
      <c r="AD73" s="43" t="s">
        <v>699</v>
      </c>
      <c r="AE73" s="45"/>
      <c r="AF73" s="43" t="s">
        <v>700</v>
      </c>
      <c r="AG73" s="43" t="s">
        <v>614</v>
      </c>
      <c r="AH73" s="45"/>
      <c r="AI73" s="48" t="s">
        <v>701</v>
      </c>
    </row>
    <row r="74" spans="1:36" s="41" customFormat="1">
      <c r="A74" s="42" t="s">
        <v>51</v>
      </c>
      <c r="B74" s="43">
        <v>1062442</v>
      </c>
      <c r="C74" s="43" t="s">
        <v>702</v>
      </c>
      <c r="D74" s="43" t="s">
        <v>605</v>
      </c>
      <c r="E74" s="43" t="s">
        <v>54</v>
      </c>
      <c r="F74" s="43" t="s">
        <v>397</v>
      </c>
      <c r="G74" s="43" t="s">
        <v>577</v>
      </c>
      <c r="H74" s="43" t="s">
        <v>606</v>
      </c>
      <c r="I74" s="43" t="s">
        <v>55</v>
      </c>
      <c r="J74" s="43" t="s">
        <v>398</v>
      </c>
      <c r="K74" s="43" t="s">
        <v>579</v>
      </c>
      <c r="L74" s="43" t="s">
        <v>607</v>
      </c>
      <c r="M74" s="44" t="s">
        <v>431</v>
      </c>
      <c r="N74" s="45" t="s">
        <v>273</v>
      </c>
      <c r="O74" s="45" t="s">
        <v>274</v>
      </c>
      <c r="P74" s="46">
        <v>4</v>
      </c>
      <c r="Q74" s="45">
        <v>20410</v>
      </c>
      <c r="R74" s="43" t="s">
        <v>542</v>
      </c>
      <c r="S74" s="43" t="s">
        <v>543</v>
      </c>
      <c r="T74" s="43" t="s">
        <v>368</v>
      </c>
      <c r="U74" s="45" t="s">
        <v>61</v>
      </c>
      <c r="V74" s="44">
        <v>685</v>
      </c>
      <c r="W74" s="43" t="s">
        <v>604</v>
      </c>
      <c r="X74" s="43" t="s">
        <v>703</v>
      </c>
      <c r="Y74" s="47">
        <v>43374</v>
      </c>
      <c r="Z74" s="45" t="s">
        <v>331</v>
      </c>
      <c r="AA74" s="43" t="s">
        <v>118</v>
      </c>
      <c r="AB74" s="43" t="s">
        <v>162</v>
      </c>
      <c r="AC74" s="43" t="s">
        <v>704</v>
      </c>
      <c r="AD74" s="43" t="s">
        <v>705</v>
      </c>
      <c r="AE74" s="45"/>
      <c r="AF74" s="43" t="s">
        <v>706</v>
      </c>
      <c r="AG74" s="43" t="s">
        <v>614</v>
      </c>
      <c r="AH74" s="45"/>
      <c r="AI74" s="48" t="s">
        <v>707</v>
      </c>
    </row>
    <row r="75" spans="1:36" s="41" customFormat="1">
      <c r="A75" s="42" t="s">
        <v>51</v>
      </c>
      <c r="B75" s="43">
        <v>1068192</v>
      </c>
      <c r="C75" s="43" t="s">
        <v>708</v>
      </c>
      <c r="D75" s="43" t="s">
        <v>605</v>
      </c>
      <c r="E75" s="43" t="s">
        <v>54</v>
      </c>
      <c r="F75" s="43" t="s">
        <v>397</v>
      </c>
      <c r="G75" s="43" t="s">
        <v>577</v>
      </c>
      <c r="H75" s="43" t="s">
        <v>606</v>
      </c>
      <c r="I75" s="43" t="s">
        <v>55</v>
      </c>
      <c r="J75" s="43" t="s">
        <v>398</v>
      </c>
      <c r="K75" s="43" t="s">
        <v>579</v>
      </c>
      <c r="L75" s="43" t="s">
        <v>607</v>
      </c>
      <c r="M75" s="44" t="s">
        <v>446</v>
      </c>
      <c r="N75" s="45" t="s">
        <v>273</v>
      </c>
      <c r="O75" s="45" t="s">
        <v>274</v>
      </c>
      <c r="P75" s="46">
        <v>4</v>
      </c>
      <c r="Q75" s="45">
        <v>20410</v>
      </c>
      <c r="R75" s="43" t="s">
        <v>542</v>
      </c>
      <c r="S75" s="43" t="s">
        <v>543</v>
      </c>
      <c r="T75" s="43" t="s">
        <v>368</v>
      </c>
      <c r="U75" s="45" t="s">
        <v>61</v>
      </c>
      <c r="V75" s="44">
        <v>685</v>
      </c>
      <c r="W75" s="43" t="s">
        <v>604</v>
      </c>
      <c r="X75" s="43" t="s">
        <v>709</v>
      </c>
      <c r="Y75" s="47">
        <v>43405</v>
      </c>
      <c r="Z75" s="45" t="s">
        <v>710</v>
      </c>
      <c r="AA75" s="43" t="s">
        <v>118</v>
      </c>
      <c r="AB75" s="43" t="s">
        <v>162</v>
      </c>
      <c r="AC75" s="43" t="s">
        <v>711</v>
      </c>
      <c r="AD75" s="43" t="s">
        <v>712</v>
      </c>
      <c r="AE75" s="45"/>
      <c r="AF75" s="43" t="s">
        <v>713</v>
      </c>
      <c r="AG75" s="43" t="s">
        <v>614</v>
      </c>
      <c r="AH75" s="45"/>
      <c r="AI75" s="48" t="s">
        <v>714</v>
      </c>
    </row>
    <row r="76" spans="1:36" s="41" customFormat="1">
      <c r="A76" s="42" t="s">
        <v>51</v>
      </c>
      <c r="B76" s="43">
        <v>8172</v>
      </c>
      <c r="C76" s="43" t="s">
        <v>715</v>
      </c>
      <c r="D76" s="43" t="s">
        <v>605</v>
      </c>
      <c r="E76" s="43" t="s">
        <v>54</v>
      </c>
      <c r="F76" s="43" t="s">
        <v>397</v>
      </c>
      <c r="G76" s="43" t="s">
        <v>577</v>
      </c>
      <c r="H76" s="43" t="s">
        <v>606</v>
      </c>
      <c r="I76" s="43" t="s">
        <v>55</v>
      </c>
      <c r="J76" s="43" t="s">
        <v>398</v>
      </c>
      <c r="K76" s="43" t="s">
        <v>579</v>
      </c>
      <c r="L76" s="43" t="s">
        <v>607</v>
      </c>
      <c r="M76" s="44" t="s">
        <v>474</v>
      </c>
      <c r="N76" s="45" t="s">
        <v>219</v>
      </c>
      <c r="O76" s="45" t="s">
        <v>220</v>
      </c>
      <c r="P76" s="45">
        <v>3</v>
      </c>
      <c r="Q76" s="45">
        <v>20310</v>
      </c>
      <c r="R76" s="43" t="s">
        <v>447</v>
      </c>
      <c r="S76" s="43" t="s">
        <v>448</v>
      </c>
      <c r="T76" s="43" t="s">
        <v>368</v>
      </c>
      <c r="U76" s="45" t="s">
        <v>61</v>
      </c>
      <c r="V76" s="44">
        <v>685</v>
      </c>
      <c r="W76" s="43" t="s">
        <v>604</v>
      </c>
      <c r="X76" s="43" t="s">
        <v>716</v>
      </c>
      <c r="Y76" s="47">
        <v>42095</v>
      </c>
      <c r="Z76" s="45" t="s">
        <v>63</v>
      </c>
      <c r="AA76" s="43" t="s">
        <v>118</v>
      </c>
      <c r="AB76" s="43" t="s">
        <v>162</v>
      </c>
      <c r="AC76" s="43" t="s">
        <v>717</v>
      </c>
      <c r="AD76" s="43" t="s">
        <v>718</v>
      </c>
      <c r="AE76" s="45"/>
      <c r="AF76" s="43" t="s">
        <v>719</v>
      </c>
      <c r="AG76" s="43" t="s">
        <v>614</v>
      </c>
      <c r="AH76" s="45" t="s">
        <v>70</v>
      </c>
      <c r="AI76" s="48" t="s">
        <v>720</v>
      </c>
    </row>
    <row r="77" spans="1:36" s="41" customFormat="1">
      <c r="A77" s="42" t="s">
        <v>51</v>
      </c>
      <c r="B77" s="43">
        <v>1055834</v>
      </c>
      <c r="C77" s="43" t="s">
        <v>721</v>
      </c>
      <c r="D77" s="43" t="s">
        <v>605</v>
      </c>
      <c r="E77" s="43" t="s">
        <v>54</v>
      </c>
      <c r="F77" s="43" t="s">
        <v>397</v>
      </c>
      <c r="G77" s="43" t="s">
        <v>577</v>
      </c>
      <c r="H77" s="43" t="s">
        <v>606</v>
      </c>
      <c r="I77" s="43" t="s">
        <v>55</v>
      </c>
      <c r="J77" s="43" t="s">
        <v>398</v>
      </c>
      <c r="K77" s="43" t="s">
        <v>579</v>
      </c>
      <c r="L77" s="43" t="s">
        <v>607</v>
      </c>
      <c r="M77" s="44" t="s">
        <v>446</v>
      </c>
      <c r="N77" s="45" t="s">
        <v>219</v>
      </c>
      <c r="O77" s="45" t="s">
        <v>220</v>
      </c>
      <c r="P77" s="46">
        <v>3</v>
      </c>
      <c r="Q77" s="45">
        <v>20310</v>
      </c>
      <c r="R77" s="43" t="s">
        <v>447</v>
      </c>
      <c r="S77" s="43" t="s">
        <v>448</v>
      </c>
      <c r="T77" s="43" t="s">
        <v>368</v>
      </c>
      <c r="U77" s="45" t="s">
        <v>61</v>
      </c>
      <c r="V77" s="44">
        <v>685</v>
      </c>
      <c r="W77" s="43" t="s">
        <v>604</v>
      </c>
      <c r="X77" s="43" t="s">
        <v>722</v>
      </c>
      <c r="Y77" s="47">
        <v>43374</v>
      </c>
      <c r="Z77" s="45" t="s">
        <v>331</v>
      </c>
      <c r="AA77" s="43" t="s">
        <v>118</v>
      </c>
      <c r="AB77" s="43" t="s">
        <v>150</v>
      </c>
      <c r="AC77" s="43" t="s">
        <v>723</v>
      </c>
      <c r="AD77" s="43" t="s">
        <v>724</v>
      </c>
      <c r="AE77" s="45"/>
      <c r="AF77" s="43" t="s">
        <v>725</v>
      </c>
      <c r="AG77" s="43" t="s">
        <v>614</v>
      </c>
      <c r="AH77" s="45"/>
      <c r="AI77" s="48" t="s">
        <v>726</v>
      </c>
    </row>
    <row r="78" spans="1:36" s="41" customFormat="1">
      <c r="A78" s="42" t="s">
        <v>51</v>
      </c>
      <c r="B78" s="43">
        <v>8478</v>
      </c>
      <c r="C78" s="43" t="s">
        <v>727</v>
      </c>
      <c r="D78" s="43" t="s">
        <v>605</v>
      </c>
      <c r="E78" s="43" t="s">
        <v>54</v>
      </c>
      <c r="F78" s="43" t="s">
        <v>397</v>
      </c>
      <c r="G78" s="43" t="s">
        <v>577</v>
      </c>
      <c r="H78" s="43" t="s">
        <v>606</v>
      </c>
      <c r="I78" s="43" t="s">
        <v>55</v>
      </c>
      <c r="J78" s="43" t="s">
        <v>398</v>
      </c>
      <c r="K78" s="43" t="s">
        <v>579</v>
      </c>
      <c r="L78" s="43" t="s">
        <v>607</v>
      </c>
      <c r="M78" s="44" t="s">
        <v>446</v>
      </c>
      <c r="N78" s="45" t="s">
        <v>219</v>
      </c>
      <c r="O78" s="45" t="s">
        <v>355</v>
      </c>
      <c r="P78" s="46">
        <v>2</v>
      </c>
      <c r="Q78" s="45">
        <v>20110</v>
      </c>
      <c r="R78" s="43" t="s">
        <v>568</v>
      </c>
      <c r="S78" s="43" t="s">
        <v>569</v>
      </c>
      <c r="T78" s="43" t="s">
        <v>368</v>
      </c>
      <c r="U78" s="45" t="s">
        <v>61</v>
      </c>
      <c r="V78" s="44">
        <v>685</v>
      </c>
      <c r="W78" s="43" t="s">
        <v>604</v>
      </c>
      <c r="X78" s="43" t="s">
        <v>728</v>
      </c>
      <c r="Y78" s="47">
        <v>42461</v>
      </c>
      <c r="Z78" s="45" t="s">
        <v>201</v>
      </c>
      <c r="AA78" s="43" t="s">
        <v>118</v>
      </c>
      <c r="AB78" s="43" t="s">
        <v>162</v>
      </c>
      <c r="AC78" s="43" t="s">
        <v>729</v>
      </c>
      <c r="AD78" s="43" t="s">
        <v>730</v>
      </c>
      <c r="AE78" s="45"/>
      <c r="AF78" s="43" t="s">
        <v>731</v>
      </c>
      <c r="AG78" s="43" t="s">
        <v>614</v>
      </c>
      <c r="AH78" s="45" t="s">
        <v>70</v>
      </c>
      <c r="AI78" s="48" t="s">
        <v>732</v>
      </c>
    </row>
    <row r="79" spans="1:36" s="41" customFormat="1">
      <c r="A79" s="42" t="s">
        <v>51</v>
      </c>
      <c r="B79" s="43">
        <v>8482</v>
      </c>
      <c r="C79" s="43" t="s">
        <v>733</v>
      </c>
      <c r="D79" s="43" t="s">
        <v>605</v>
      </c>
      <c r="E79" s="43" t="s">
        <v>54</v>
      </c>
      <c r="F79" s="43" t="s">
        <v>397</v>
      </c>
      <c r="G79" s="43" t="s">
        <v>577</v>
      </c>
      <c r="H79" s="43" t="s">
        <v>606</v>
      </c>
      <c r="I79" s="43" t="s">
        <v>55</v>
      </c>
      <c r="J79" s="43" t="s">
        <v>398</v>
      </c>
      <c r="K79" s="43" t="s">
        <v>579</v>
      </c>
      <c r="L79" s="43" t="s">
        <v>607</v>
      </c>
      <c r="M79" s="44" t="s">
        <v>446</v>
      </c>
      <c r="N79" s="45" t="s">
        <v>219</v>
      </c>
      <c r="O79" s="45" t="s">
        <v>355</v>
      </c>
      <c r="P79" s="46">
        <v>2</v>
      </c>
      <c r="Q79" s="45">
        <v>20110</v>
      </c>
      <c r="R79" s="43" t="s">
        <v>568</v>
      </c>
      <c r="S79" s="43" t="s">
        <v>569</v>
      </c>
      <c r="T79" s="43" t="s">
        <v>368</v>
      </c>
      <c r="U79" s="45" t="s">
        <v>61</v>
      </c>
      <c r="V79" s="44">
        <v>685</v>
      </c>
      <c r="W79" s="43" t="s">
        <v>604</v>
      </c>
      <c r="X79" s="43" t="s">
        <v>734</v>
      </c>
      <c r="Y79" s="47">
        <v>42461</v>
      </c>
      <c r="Z79" s="45" t="s">
        <v>201</v>
      </c>
      <c r="AA79" s="43" t="s">
        <v>118</v>
      </c>
      <c r="AB79" s="43" t="s">
        <v>162</v>
      </c>
      <c r="AC79" s="43" t="s">
        <v>735</v>
      </c>
      <c r="AD79" s="43" t="s">
        <v>736</v>
      </c>
      <c r="AE79" s="45"/>
      <c r="AF79" s="43" t="s">
        <v>737</v>
      </c>
      <c r="AG79" s="43" t="s">
        <v>614</v>
      </c>
      <c r="AH79" s="45" t="s">
        <v>70</v>
      </c>
      <c r="AI79" s="48" t="s">
        <v>738</v>
      </c>
    </row>
    <row r="80" spans="1:36" s="41" customFormat="1">
      <c r="A80" s="42" t="s">
        <v>51</v>
      </c>
      <c r="B80" s="43">
        <v>950380</v>
      </c>
      <c r="C80" s="43" t="s">
        <v>739</v>
      </c>
      <c r="D80" s="43" t="s">
        <v>605</v>
      </c>
      <c r="E80" s="43" t="s">
        <v>54</v>
      </c>
      <c r="F80" s="43" t="s">
        <v>397</v>
      </c>
      <c r="G80" s="43" t="s">
        <v>577</v>
      </c>
      <c r="H80" s="43" t="s">
        <v>606</v>
      </c>
      <c r="I80" s="43" t="s">
        <v>55</v>
      </c>
      <c r="J80" s="43" t="s">
        <v>398</v>
      </c>
      <c r="K80" s="43" t="s">
        <v>579</v>
      </c>
      <c r="L80" s="43" t="s">
        <v>607</v>
      </c>
      <c r="M80" s="44" t="s">
        <v>446</v>
      </c>
      <c r="N80" s="45" t="s">
        <v>219</v>
      </c>
      <c r="O80" s="45" t="s">
        <v>355</v>
      </c>
      <c r="P80" s="46">
        <v>2</v>
      </c>
      <c r="Q80" s="45">
        <v>20110</v>
      </c>
      <c r="R80" s="43" t="s">
        <v>568</v>
      </c>
      <c r="S80" s="43" t="s">
        <v>569</v>
      </c>
      <c r="T80" s="43" t="s">
        <v>368</v>
      </c>
      <c r="U80" s="45" t="s">
        <v>61</v>
      </c>
      <c r="V80" s="44">
        <v>685</v>
      </c>
      <c r="W80" s="43" t="s">
        <v>604</v>
      </c>
      <c r="X80" s="43" t="s">
        <v>740</v>
      </c>
      <c r="Y80" s="47">
        <v>42795</v>
      </c>
      <c r="Z80" s="45" t="s">
        <v>63</v>
      </c>
      <c r="AA80" s="43" t="s">
        <v>118</v>
      </c>
      <c r="AB80" s="43" t="s">
        <v>162</v>
      </c>
      <c r="AC80" s="43" t="s">
        <v>741</v>
      </c>
      <c r="AD80" s="43" t="s">
        <v>742</v>
      </c>
      <c r="AE80" s="45"/>
      <c r="AF80" s="43" t="s">
        <v>743</v>
      </c>
      <c r="AG80" s="43" t="s">
        <v>614</v>
      </c>
      <c r="AH80" s="45" t="s">
        <v>70</v>
      </c>
      <c r="AI80" s="48" t="s">
        <v>744</v>
      </c>
    </row>
    <row r="81" spans="1:35" s="41" customFormat="1">
      <c r="A81" s="42" t="s">
        <v>51</v>
      </c>
      <c r="B81" s="43">
        <v>1021322</v>
      </c>
      <c r="C81" s="43" t="s">
        <v>745</v>
      </c>
      <c r="D81" s="43" t="s">
        <v>605</v>
      </c>
      <c r="E81" s="43" t="s">
        <v>54</v>
      </c>
      <c r="F81" s="43" t="s">
        <v>397</v>
      </c>
      <c r="G81" s="43" t="s">
        <v>577</v>
      </c>
      <c r="H81" s="43" t="s">
        <v>606</v>
      </c>
      <c r="I81" s="43" t="s">
        <v>55</v>
      </c>
      <c r="J81" s="43" t="s">
        <v>398</v>
      </c>
      <c r="K81" s="43" t="s">
        <v>579</v>
      </c>
      <c r="L81" s="43" t="s">
        <v>607</v>
      </c>
      <c r="M81" s="44" t="s">
        <v>446</v>
      </c>
      <c r="N81" s="45" t="s">
        <v>219</v>
      </c>
      <c r="O81" s="45" t="s">
        <v>355</v>
      </c>
      <c r="P81" s="46">
        <v>2</v>
      </c>
      <c r="Q81" s="45">
        <v>22022</v>
      </c>
      <c r="R81" s="43" t="s">
        <v>356</v>
      </c>
      <c r="S81" s="43" t="s">
        <v>357</v>
      </c>
      <c r="T81" s="43" t="s">
        <v>127</v>
      </c>
      <c r="U81" s="45" t="s">
        <v>128</v>
      </c>
      <c r="V81" s="44">
        <v>685</v>
      </c>
      <c r="W81" s="43" t="s">
        <v>604</v>
      </c>
      <c r="X81" s="43" t="s">
        <v>746</v>
      </c>
      <c r="Y81" s="47">
        <v>43191</v>
      </c>
      <c r="Z81" s="45" t="s">
        <v>201</v>
      </c>
      <c r="AA81" s="43" t="s">
        <v>64</v>
      </c>
      <c r="AB81" s="43" t="s">
        <v>162</v>
      </c>
      <c r="AC81" s="43" t="s">
        <v>747</v>
      </c>
      <c r="AD81" s="43" t="s">
        <v>748</v>
      </c>
      <c r="AE81" s="45"/>
      <c r="AF81" s="43" t="s">
        <v>749</v>
      </c>
      <c r="AG81" s="43" t="s">
        <v>614</v>
      </c>
      <c r="AH81" s="45" t="s">
        <v>70</v>
      </c>
      <c r="AI81" s="48" t="s">
        <v>750</v>
      </c>
    </row>
    <row r="82" spans="1:35" s="41" customFormat="1">
      <c r="A82" s="42" t="s">
        <v>51</v>
      </c>
      <c r="B82" s="43">
        <v>3060</v>
      </c>
      <c r="C82" s="43" t="s">
        <v>751</v>
      </c>
      <c r="D82" s="43" t="s">
        <v>752</v>
      </c>
      <c r="E82" s="43" t="s">
        <v>54</v>
      </c>
      <c r="F82" s="43" t="s">
        <v>397</v>
      </c>
      <c r="G82" s="43" t="s">
        <v>577</v>
      </c>
      <c r="H82" s="43" t="s">
        <v>753</v>
      </c>
      <c r="I82" s="43" t="s">
        <v>55</v>
      </c>
      <c r="J82" s="43" t="s">
        <v>398</v>
      </c>
      <c r="K82" s="43" t="s">
        <v>579</v>
      </c>
      <c r="L82" s="43" t="s">
        <v>754</v>
      </c>
      <c r="M82" s="44" t="s">
        <v>446</v>
      </c>
      <c r="N82" s="45" t="s">
        <v>157</v>
      </c>
      <c r="O82" s="45" t="s">
        <v>158</v>
      </c>
      <c r="P82" s="46">
        <v>6</v>
      </c>
      <c r="Q82" s="45">
        <v>20710</v>
      </c>
      <c r="R82" s="43" t="s">
        <v>755</v>
      </c>
      <c r="S82" s="43" t="s">
        <v>756</v>
      </c>
      <c r="T82" s="43" t="s">
        <v>368</v>
      </c>
      <c r="U82" s="45" t="s">
        <v>61</v>
      </c>
      <c r="V82" s="44">
        <v>729</v>
      </c>
      <c r="W82" s="43" t="s">
        <v>575</v>
      </c>
      <c r="X82" s="43" t="s">
        <v>757</v>
      </c>
      <c r="Y82" s="47">
        <v>38808</v>
      </c>
      <c r="Z82" s="45" t="s">
        <v>201</v>
      </c>
      <c r="AA82" s="43" t="s">
        <v>118</v>
      </c>
      <c r="AB82" s="43" t="s">
        <v>162</v>
      </c>
      <c r="AC82" s="43" t="s">
        <v>758</v>
      </c>
      <c r="AD82" s="43" t="s">
        <v>759</v>
      </c>
      <c r="AE82" s="45" t="s">
        <v>67</v>
      </c>
      <c r="AF82" s="43" t="s">
        <v>760</v>
      </c>
      <c r="AG82" s="43" t="s">
        <v>761</v>
      </c>
      <c r="AH82" s="45" t="s">
        <v>70</v>
      </c>
      <c r="AI82" s="48" t="s">
        <v>762</v>
      </c>
    </row>
    <row r="83" spans="1:35" s="41" customFormat="1">
      <c r="A83" s="42" t="s">
        <v>51</v>
      </c>
      <c r="B83" s="43">
        <v>1614</v>
      </c>
      <c r="C83" s="43" t="s">
        <v>763</v>
      </c>
      <c r="D83" s="43" t="s">
        <v>752</v>
      </c>
      <c r="E83" s="43" t="s">
        <v>54</v>
      </c>
      <c r="F83" s="43" t="s">
        <v>397</v>
      </c>
      <c r="G83" s="43" t="s">
        <v>577</v>
      </c>
      <c r="H83" s="43" t="s">
        <v>753</v>
      </c>
      <c r="I83" s="43" t="s">
        <v>55</v>
      </c>
      <c r="J83" s="43" t="s">
        <v>398</v>
      </c>
      <c r="K83" s="43" t="s">
        <v>579</v>
      </c>
      <c r="L83" s="43" t="s">
        <v>754</v>
      </c>
      <c r="M83" s="44" t="s">
        <v>446</v>
      </c>
      <c r="N83" s="45" t="s">
        <v>123</v>
      </c>
      <c r="O83" s="45" t="s">
        <v>158</v>
      </c>
      <c r="P83" s="46">
        <v>6</v>
      </c>
      <c r="Q83" s="45">
        <v>20610</v>
      </c>
      <c r="R83" s="43" t="s">
        <v>590</v>
      </c>
      <c r="S83" s="43" t="s">
        <v>591</v>
      </c>
      <c r="T83" s="43" t="s">
        <v>368</v>
      </c>
      <c r="U83" s="45" t="s">
        <v>61</v>
      </c>
      <c r="V83" s="44">
        <v>3060</v>
      </c>
      <c r="W83" s="43" t="s">
        <v>751</v>
      </c>
      <c r="X83" s="43" t="s">
        <v>764</v>
      </c>
      <c r="Y83" s="47">
        <v>36100</v>
      </c>
      <c r="Z83" s="45" t="s">
        <v>63</v>
      </c>
      <c r="AA83" s="43" t="s">
        <v>118</v>
      </c>
      <c r="AB83" s="43" t="s">
        <v>162</v>
      </c>
      <c r="AC83" s="43" t="s">
        <v>765</v>
      </c>
      <c r="AD83" s="43" t="s">
        <v>766</v>
      </c>
      <c r="AE83" s="45"/>
      <c r="AF83" s="43" t="s">
        <v>767</v>
      </c>
      <c r="AG83" s="43" t="s">
        <v>761</v>
      </c>
      <c r="AH83" s="45" t="s">
        <v>70</v>
      </c>
      <c r="AI83" s="48" t="s">
        <v>768</v>
      </c>
    </row>
    <row r="84" spans="1:35" s="41" customFormat="1">
      <c r="A84" s="42" t="s">
        <v>51</v>
      </c>
      <c r="B84" s="43">
        <v>3525</v>
      </c>
      <c r="C84" s="43" t="s">
        <v>769</v>
      </c>
      <c r="D84" s="43" t="s">
        <v>752</v>
      </c>
      <c r="E84" s="43" t="s">
        <v>54</v>
      </c>
      <c r="F84" s="43" t="s">
        <v>397</v>
      </c>
      <c r="G84" s="43" t="s">
        <v>577</v>
      </c>
      <c r="H84" s="43" t="s">
        <v>753</v>
      </c>
      <c r="I84" s="43" t="s">
        <v>55</v>
      </c>
      <c r="J84" s="43" t="s">
        <v>398</v>
      </c>
      <c r="K84" s="43" t="s">
        <v>579</v>
      </c>
      <c r="L84" s="43" t="s">
        <v>754</v>
      </c>
      <c r="M84" s="44" t="s">
        <v>431</v>
      </c>
      <c r="N84" s="45" t="s">
        <v>123</v>
      </c>
      <c r="O84" s="45" t="s">
        <v>158</v>
      </c>
      <c r="P84" s="46">
        <v>6</v>
      </c>
      <c r="Q84" s="45">
        <v>20610</v>
      </c>
      <c r="R84" s="43" t="s">
        <v>590</v>
      </c>
      <c r="S84" s="43" t="s">
        <v>591</v>
      </c>
      <c r="T84" s="43" t="s">
        <v>368</v>
      </c>
      <c r="U84" s="45" t="s">
        <v>61</v>
      </c>
      <c r="V84" s="44">
        <v>3060</v>
      </c>
      <c r="W84" s="43" t="s">
        <v>751</v>
      </c>
      <c r="X84" s="43" t="s">
        <v>770</v>
      </c>
      <c r="Y84" s="47">
        <v>39356</v>
      </c>
      <c r="Z84" s="45" t="s">
        <v>63</v>
      </c>
      <c r="AA84" s="43" t="s">
        <v>118</v>
      </c>
      <c r="AB84" s="43" t="s">
        <v>162</v>
      </c>
      <c r="AC84" s="43" t="s">
        <v>771</v>
      </c>
      <c r="AD84" s="43" t="s">
        <v>772</v>
      </c>
      <c r="AE84" s="45"/>
      <c r="AF84" s="43" t="s">
        <v>773</v>
      </c>
      <c r="AG84" s="43" t="s">
        <v>761</v>
      </c>
      <c r="AH84" s="45" t="s">
        <v>70</v>
      </c>
      <c r="AI84" s="48" t="s">
        <v>774</v>
      </c>
    </row>
    <row r="85" spans="1:35" s="41" customFormat="1">
      <c r="A85" s="42" t="s">
        <v>51</v>
      </c>
      <c r="B85" s="43">
        <v>3575</v>
      </c>
      <c r="C85" s="43" t="s">
        <v>775</v>
      </c>
      <c r="D85" s="43" t="s">
        <v>752</v>
      </c>
      <c r="E85" s="43" t="s">
        <v>54</v>
      </c>
      <c r="F85" s="43" t="s">
        <v>397</v>
      </c>
      <c r="G85" s="43" t="s">
        <v>577</v>
      </c>
      <c r="H85" s="43" t="s">
        <v>753</v>
      </c>
      <c r="I85" s="43" t="s">
        <v>55</v>
      </c>
      <c r="J85" s="43" t="s">
        <v>398</v>
      </c>
      <c r="K85" s="43" t="s">
        <v>579</v>
      </c>
      <c r="L85" s="43" t="s">
        <v>754</v>
      </c>
      <c r="M85" s="44" t="s">
        <v>446</v>
      </c>
      <c r="N85" s="45" t="s">
        <v>123</v>
      </c>
      <c r="O85" s="45" t="s">
        <v>158</v>
      </c>
      <c r="P85" s="46">
        <v>6</v>
      </c>
      <c r="Q85" s="45">
        <v>21630</v>
      </c>
      <c r="R85" s="43" t="s">
        <v>527</v>
      </c>
      <c r="S85" s="43" t="s">
        <v>528</v>
      </c>
      <c r="T85" s="43" t="s">
        <v>529</v>
      </c>
      <c r="U85" s="45" t="s">
        <v>61</v>
      </c>
      <c r="V85" s="44">
        <v>3060</v>
      </c>
      <c r="W85" s="43" t="s">
        <v>751</v>
      </c>
      <c r="X85" s="43" t="s">
        <v>776</v>
      </c>
      <c r="Y85" s="47">
        <v>39417</v>
      </c>
      <c r="Z85" s="45" t="s">
        <v>63</v>
      </c>
      <c r="AA85" s="43" t="s">
        <v>118</v>
      </c>
      <c r="AB85" s="43" t="s">
        <v>162</v>
      </c>
      <c r="AC85" s="43" t="s">
        <v>777</v>
      </c>
      <c r="AD85" s="43" t="s">
        <v>778</v>
      </c>
      <c r="AE85" s="45"/>
      <c r="AF85" s="43" t="s">
        <v>779</v>
      </c>
      <c r="AG85" s="43" t="s">
        <v>761</v>
      </c>
      <c r="AH85" s="45" t="s">
        <v>70</v>
      </c>
      <c r="AI85" s="48" t="s">
        <v>780</v>
      </c>
    </row>
    <row r="86" spans="1:35" s="41" customFormat="1">
      <c r="A86" s="42" t="s">
        <v>51</v>
      </c>
      <c r="B86" s="43">
        <v>4378</v>
      </c>
      <c r="C86" s="43" t="s">
        <v>781</v>
      </c>
      <c r="D86" s="43" t="s">
        <v>752</v>
      </c>
      <c r="E86" s="43" t="s">
        <v>54</v>
      </c>
      <c r="F86" s="43" t="s">
        <v>397</v>
      </c>
      <c r="G86" s="43" t="s">
        <v>577</v>
      </c>
      <c r="H86" s="43" t="s">
        <v>753</v>
      </c>
      <c r="I86" s="43" t="s">
        <v>55</v>
      </c>
      <c r="J86" s="43" t="s">
        <v>398</v>
      </c>
      <c r="K86" s="43" t="s">
        <v>579</v>
      </c>
      <c r="L86" s="43" t="s">
        <v>754</v>
      </c>
      <c r="M86" s="44" t="s">
        <v>446</v>
      </c>
      <c r="N86" s="45" t="s">
        <v>123</v>
      </c>
      <c r="O86" s="45" t="s">
        <v>158</v>
      </c>
      <c r="P86" s="45">
        <v>6</v>
      </c>
      <c r="Q86" s="45">
        <v>20610</v>
      </c>
      <c r="R86" s="43" t="s">
        <v>590</v>
      </c>
      <c r="S86" s="43" t="s">
        <v>591</v>
      </c>
      <c r="T86" s="43" t="s">
        <v>368</v>
      </c>
      <c r="U86" s="45" t="s">
        <v>61</v>
      </c>
      <c r="V86" s="44">
        <v>3060</v>
      </c>
      <c r="W86" s="43" t="s">
        <v>751</v>
      </c>
      <c r="X86" s="43" t="s">
        <v>782</v>
      </c>
      <c r="Y86" s="47">
        <v>40817</v>
      </c>
      <c r="Z86" s="45" t="s">
        <v>63</v>
      </c>
      <c r="AA86" s="43" t="s">
        <v>118</v>
      </c>
      <c r="AB86" s="43" t="s">
        <v>162</v>
      </c>
      <c r="AC86" s="43" t="s">
        <v>783</v>
      </c>
      <c r="AD86" s="43" t="s">
        <v>784</v>
      </c>
      <c r="AE86" s="45"/>
      <c r="AF86" s="43" t="s">
        <v>785</v>
      </c>
      <c r="AG86" s="43" t="s">
        <v>761</v>
      </c>
      <c r="AH86" s="45" t="s">
        <v>70</v>
      </c>
      <c r="AI86" s="48" t="s">
        <v>786</v>
      </c>
    </row>
    <row r="87" spans="1:35" s="41" customFormat="1">
      <c r="A87" s="42" t="s">
        <v>51</v>
      </c>
      <c r="B87" s="43">
        <v>1083113</v>
      </c>
      <c r="C87" s="43" t="s">
        <v>787</v>
      </c>
      <c r="D87" s="43" t="s">
        <v>752</v>
      </c>
      <c r="E87" s="43" t="s">
        <v>54</v>
      </c>
      <c r="F87" s="43" t="s">
        <v>397</v>
      </c>
      <c r="G87" s="43" t="s">
        <v>577</v>
      </c>
      <c r="H87" s="43" t="s">
        <v>753</v>
      </c>
      <c r="I87" s="43" t="s">
        <v>55</v>
      </c>
      <c r="J87" s="43" t="s">
        <v>398</v>
      </c>
      <c r="K87" s="43" t="s">
        <v>579</v>
      </c>
      <c r="L87" s="43" t="s">
        <v>754</v>
      </c>
      <c r="M87" s="44" t="s">
        <v>446</v>
      </c>
      <c r="N87" s="45" t="s">
        <v>123</v>
      </c>
      <c r="O87" s="45" t="s">
        <v>124</v>
      </c>
      <c r="P87" s="46">
        <v>5</v>
      </c>
      <c r="Q87" s="45">
        <v>20515</v>
      </c>
      <c r="R87" s="43" t="s">
        <v>432</v>
      </c>
      <c r="S87" s="43" t="s">
        <v>433</v>
      </c>
      <c r="T87" s="43" t="s">
        <v>368</v>
      </c>
      <c r="U87" s="45" t="s">
        <v>61</v>
      </c>
      <c r="V87" s="44">
        <v>3060</v>
      </c>
      <c r="W87" s="43" t="s">
        <v>751</v>
      </c>
      <c r="X87" s="43" t="s">
        <v>788</v>
      </c>
      <c r="Y87" s="47">
        <v>43497</v>
      </c>
      <c r="Z87" s="45" t="s">
        <v>312</v>
      </c>
      <c r="AA87" s="43" t="s">
        <v>118</v>
      </c>
      <c r="AB87" s="43" t="s">
        <v>162</v>
      </c>
      <c r="AC87" s="43" t="s">
        <v>789</v>
      </c>
      <c r="AD87" s="43" t="s">
        <v>790</v>
      </c>
      <c r="AE87" s="45"/>
      <c r="AF87" s="43" t="s">
        <v>791</v>
      </c>
      <c r="AG87" s="43" t="s">
        <v>761</v>
      </c>
      <c r="AH87" s="45"/>
      <c r="AI87" s="48" t="s">
        <v>792</v>
      </c>
    </row>
    <row r="88" spans="1:35" s="41" customFormat="1">
      <c r="A88" s="42" t="s">
        <v>51</v>
      </c>
      <c r="B88" s="43">
        <v>3181</v>
      </c>
      <c r="C88" s="43" t="s">
        <v>793</v>
      </c>
      <c r="D88" s="43" t="s">
        <v>752</v>
      </c>
      <c r="E88" s="43" t="s">
        <v>54</v>
      </c>
      <c r="F88" s="43" t="s">
        <v>397</v>
      </c>
      <c r="G88" s="43" t="s">
        <v>577</v>
      </c>
      <c r="H88" s="43" t="s">
        <v>753</v>
      </c>
      <c r="I88" s="43" t="s">
        <v>55</v>
      </c>
      <c r="J88" s="43" t="s">
        <v>398</v>
      </c>
      <c r="K88" s="43" t="s">
        <v>579</v>
      </c>
      <c r="L88" s="43" t="s">
        <v>754</v>
      </c>
      <c r="M88" s="44" t="s">
        <v>446</v>
      </c>
      <c r="N88" s="45" t="s">
        <v>273</v>
      </c>
      <c r="O88" s="45" t="s">
        <v>274</v>
      </c>
      <c r="P88" s="46">
        <v>4</v>
      </c>
      <c r="Q88" s="45">
        <v>20410</v>
      </c>
      <c r="R88" s="43" t="s">
        <v>542</v>
      </c>
      <c r="S88" s="43" t="s">
        <v>543</v>
      </c>
      <c r="T88" s="43" t="s">
        <v>368</v>
      </c>
      <c r="U88" s="45" t="s">
        <v>61</v>
      </c>
      <c r="V88" s="44">
        <v>3060</v>
      </c>
      <c r="W88" s="43" t="s">
        <v>751</v>
      </c>
      <c r="X88" s="43" t="s">
        <v>794</v>
      </c>
      <c r="Y88" s="47">
        <v>38991</v>
      </c>
      <c r="Z88" s="45" t="s">
        <v>201</v>
      </c>
      <c r="AA88" s="43" t="s">
        <v>118</v>
      </c>
      <c r="AB88" s="43" t="s">
        <v>162</v>
      </c>
      <c r="AC88" s="43" t="s">
        <v>795</v>
      </c>
      <c r="AD88" s="43" t="s">
        <v>796</v>
      </c>
      <c r="AE88" s="45"/>
      <c r="AF88" s="43" t="s">
        <v>797</v>
      </c>
      <c r="AG88" s="43" t="s">
        <v>761</v>
      </c>
      <c r="AH88" s="45" t="s">
        <v>70</v>
      </c>
      <c r="AI88" s="48" t="s">
        <v>798</v>
      </c>
    </row>
    <row r="89" spans="1:35" s="41" customFormat="1">
      <c r="A89" s="42" t="s">
        <v>51</v>
      </c>
      <c r="B89" s="43">
        <v>4873</v>
      </c>
      <c r="C89" s="43" t="s">
        <v>799</v>
      </c>
      <c r="D89" s="43" t="s">
        <v>752</v>
      </c>
      <c r="E89" s="43" t="s">
        <v>54</v>
      </c>
      <c r="F89" s="43" t="s">
        <v>397</v>
      </c>
      <c r="G89" s="43" t="s">
        <v>577</v>
      </c>
      <c r="H89" s="43" t="s">
        <v>753</v>
      </c>
      <c r="I89" s="43" t="s">
        <v>55</v>
      </c>
      <c r="J89" s="43" t="s">
        <v>398</v>
      </c>
      <c r="K89" s="43" t="s">
        <v>579</v>
      </c>
      <c r="L89" s="43" t="s">
        <v>754</v>
      </c>
      <c r="M89" s="44" t="s">
        <v>431</v>
      </c>
      <c r="N89" s="45" t="s">
        <v>273</v>
      </c>
      <c r="O89" s="45" t="s">
        <v>274</v>
      </c>
      <c r="P89" s="46">
        <v>4</v>
      </c>
      <c r="Q89" s="45">
        <v>20410</v>
      </c>
      <c r="R89" s="43" t="s">
        <v>542</v>
      </c>
      <c r="S89" s="43" t="s">
        <v>543</v>
      </c>
      <c r="T89" s="43" t="s">
        <v>368</v>
      </c>
      <c r="U89" s="45" t="s">
        <v>61</v>
      </c>
      <c r="V89" s="44">
        <v>3060</v>
      </c>
      <c r="W89" s="43" t="s">
        <v>751</v>
      </c>
      <c r="X89" s="43" t="s">
        <v>800</v>
      </c>
      <c r="Y89" s="47">
        <v>41671</v>
      </c>
      <c r="Z89" s="45" t="s">
        <v>63</v>
      </c>
      <c r="AA89" s="43" t="s">
        <v>118</v>
      </c>
      <c r="AB89" s="43" t="s">
        <v>162</v>
      </c>
      <c r="AC89" s="43" t="s">
        <v>801</v>
      </c>
      <c r="AD89" s="43" t="s">
        <v>802</v>
      </c>
      <c r="AE89" s="45"/>
      <c r="AF89" s="43" t="s">
        <v>803</v>
      </c>
      <c r="AG89" s="43" t="s">
        <v>761</v>
      </c>
      <c r="AH89" s="45" t="s">
        <v>70</v>
      </c>
      <c r="AI89" s="48" t="s">
        <v>804</v>
      </c>
    </row>
    <row r="90" spans="1:35" s="41" customFormat="1">
      <c r="A90" s="42" t="s">
        <v>51</v>
      </c>
      <c r="B90" s="43">
        <v>4989</v>
      </c>
      <c r="C90" s="43" t="s">
        <v>805</v>
      </c>
      <c r="D90" s="43" t="s">
        <v>752</v>
      </c>
      <c r="E90" s="43" t="s">
        <v>54</v>
      </c>
      <c r="F90" s="43" t="s">
        <v>397</v>
      </c>
      <c r="G90" s="43" t="s">
        <v>577</v>
      </c>
      <c r="H90" s="43" t="s">
        <v>753</v>
      </c>
      <c r="I90" s="43" t="s">
        <v>55</v>
      </c>
      <c r="J90" s="43" t="s">
        <v>398</v>
      </c>
      <c r="K90" s="43" t="s">
        <v>579</v>
      </c>
      <c r="L90" s="43" t="s">
        <v>754</v>
      </c>
      <c r="M90" s="44" t="s">
        <v>446</v>
      </c>
      <c r="N90" s="45" t="s">
        <v>273</v>
      </c>
      <c r="O90" s="45" t="s">
        <v>274</v>
      </c>
      <c r="P90" s="46">
        <v>4</v>
      </c>
      <c r="Q90" s="45">
        <v>20410</v>
      </c>
      <c r="R90" s="43" t="s">
        <v>542</v>
      </c>
      <c r="S90" s="43" t="s">
        <v>543</v>
      </c>
      <c r="T90" s="43" t="s">
        <v>368</v>
      </c>
      <c r="U90" s="45" t="s">
        <v>61</v>
      </c>
      <c r="V90" s="44">
        <v>3060</v>
      </c>
      <c r="W90" s="43" t="s">
        <v>751</v>
      </c>
      <c r="X90" s="43" t="s">
        <v>806</v>
      </c>
      <c r="Y90" s="47">
        <v>41791</v>
      </c>
      <c r="Z90" s="45" t="s">
        <v>63</v>
      </c>
      <c r="AA90" s="43" t="s">
        <v>118</v>
      </c>
      <c r="AB90" s="43" t="s">
        <v>162</v>
      </c>
      <c r="AC90" s="43" t="s">
        <v>807</v>
      </c>
      <c r="AD90" s="43" t="s">
        <v>808</v>
      </c>
      <c r="AE90" s="45"/>
      <c r="AF90" s="43" t="s">
        <v>809</v>
      </c>
      <c r="AG90" s="43" t="s">
        <v>761</v>
      </c>
      <c r="AH90" s="45" t="s">
        <v>70</v>
      </c>
      <c r="AI90" s="48" t="s">
        <v>810</v>
      </c>
    </row>
    <row r="91" spans="1:35" s="41" customFormat="1">
      <c r="A91" s="42" t="s">
        <v>51</v>
      </c>
      <c r="B91" s="43">
        <v>1076227</v>
      </c>
      <c r="C91" s="43" t="s">
        <v>811</v>
      </c>
      <c r="D91" s="43" t="s">
        <v>752</v>
      </c>
      <c r="E91" s="43" t="s">
        <v>54</v>
      </c>
      <c r="F91" s="43" t="s">
        <v>397</v>
      </c>
      <c r="G91" s="43" t="s">
        <v>577</v>
      </c>
      <c r="H91" s="43" t="s">
        <v>753</v>
      </c>
      <c r="I91" s="43" t="s">
        <v>55</v>
      </c>
      <c r="J91" s="43" t="s">
        <v>398</v>
      </c>
      <c r="K91" s="43" t="s">
        <v>579</v>
      </c>
      <c r="L91" s="43" t="s">
        <v>754</v>
      </c>
      <c r="M91" s="44" t="s">
        <v>446</v>
      </c>
      <c r="N91" s="45" t="s">
        <v>273</v>
      </c>
      <c r="O91" s="45" t="s">
        <v>274</v>
      </c>
      <c r="P91" s="46">
        <v>4</v>
      </c>
      <c r="Q91" s="45">
        <v>20410</v>
      </c>
      <c r="R91" s="43" t="s">
        <v>542</v>
      </c>
      <c r="S91" s="43" t="s">
        <v>543</v>
      </c>
      <c r="T91" s="43" t="s">
        <v>368</v>
      </c>
      <c r="U91" s="45" t="s">
        <v>61</v>
      </c>
      <c r="V91" s="44">
        <v>3060</v>
      </c>
      <c r="W91" s="43" t="s">
        <v>751</v>
      </c>
      <c r="X91" s="43" t="s">
        <v>812</v>
      </c>
      <c r="Y91" s="47">
        <v>43466</v>
      </c>
      <c r="Z91" s="45" t="s">
        <v>331</v>
      </c>
      <c r="AA91" s="43" t="s">
        <v>118</v>
      </c>
      <c r="AB91" s="43" t="s">
        <v>162</v>
      </c>
      <c r="AC91" s="43" t="s">
        <v>813</v>
      </c>
      <c r="AD91" s="43" t="s">
        <v>814</v>
      </c>
      <c r="AE91" s="45"/>
      <c r="AF91" s="43" t="s">
        <v>815</v>
      </c>
      <c r="AG91" s="43" t="s">
        <v>761</v>
      </c>
      <c r="AH91" s="45"/>
      <c r="AI91" s="49" t="s">
        <v>816</v>
      </c>
    </row>
    <row r="92" spans="1:35" s="41" customFormat="1">
      <c r="A92" s="42" t="s">
        <v>51</v>
      </c>
      <c r="B92" s="43">
        <v>4938</v>
      </c>
      <c r="C92" s="43" t="s">
        <v>817</v>
      </c>
      <c r="D92" s="43" t="s">
        <v>752</v>
      </c>
      <c r="E92" s="43" t="s">
        <v>54</v>
      </c>
      <c r="F92" s="43" t="s">
        <v>397</v>
      </c>
      <c r="G92" s="43" t="s">
        <v>577</v>
      </c>
      <c r="H92" s="43" t="s">
        <v>753</v>
      </c>
      <c r="I92" s="43" t="s">
        <v>55</v>
      </c>
      <c r="J92" s="43" t="s">
        <v>398</v>
      </c>
      <c r="K92" s="43" t="s">
        <v>579</v>
      </c>
      <c r="L92" s="43" t="s">
        <v>754</v>
      </c>
      <c r="M92" s="44" t="s">
        <v>446</v>
      </c>
      <c r="N92" s="45" t="s">
        <v>219</v>
      </c>
      <c r="O92" s="45" t="s">
        <v>220</v>
      </c>
      <c r="P92" s="46">
        <v>3</v>
      </c>
      <c r="Q92" s="45">
        <v>20310</v>
      </c>
      <c r="R92" s="43" t="s">
        <v>447</v>
      </c>
      <c r="S92" s="43" t="s">
        <v>448</v>
      </c>
      <c r="T92" s="43" t="s">
        <v>368</v>
      </c>
      <c r="U92" s="45" t="s">
        <v>61</v>
      </c>
      <c r="V92" s="44">
        <v>3060</v>
      </c>
      <c r="W92" s="43" t="s">
        <v>751</v>
      </c>
      <c r="X92" s="43" t="s">
        <v>818</v>
      </c>
      <c r="Y92" s="47">
        <v>41730</v>
      </c>
      <c r="Z92" s="45" t="s">
        <v>201</v>
      </c>
      <c r="AA92" s="43" t="s">
        <v>118</v>
      </c>
      <c r="AB92" s="43" t="s">
        <v>162</v>
      </c>
      <c r="AC92" s="43" t="s">
        <v>819</v>
      </c>
      <c r="AD92" s="43" t="s">
        <v>820</v>
      </c>
      <c r="AE92" s="45"/>
      <c r="AF92" s="43" t="s">
        <v>821</v>
      </c>
      <c r="AG92" s="43" t="s">
        <v>761</v>
      </c>
      <c r="AH92" s="45" t="s">
        <v>70</v>
      </c>
      <c r="AI92" s="48" t="s">
        <v>822</v>
      </c>
    </row>
    <row r="93" spans="1:35" s="41" customFormat="1">
      <c r="A93" s="42" t="s">
        <v>51</v>
      </c>
      <c r="B93" s="43">
        <v>4943</v>
      </c>
      <c r="C93" s="43" t="s">
        <v>823</v>
      </c>
      <c r="D93" s="43" t="s">
        <v>752</v>
      </c>
      <c r="E93" s="43" t="s">
        <v>54</v>
      </c>
      <c r="F93" s="43" t="s">
        <v>397</v>
      </c>
      <c r="G93" s="43" t="s">
        <v>577</v>
      </c>
      <c r="H93" s="43" t="s">
        <v>753</v>
      </c>
      <c r="I93" s="43" t="s">
        <v>55</v>
      </c>
      <c r="J93" s="43" t="s">
        <v>398</v>
      </c>
      <c r="K93" s="43" t="s">
        <v>579</v>
      </c>
      <c r="L93" s="43" t="s">
        <v>754</v>
      </c>
      <c r="M93" s="44" t="s">
        <v>446</v>
      </c>
      <c r="N93" s="45" t="s">
        <v>219</v>
      </c>
      <c r="O93" s="45" t="s">
        <v>220</v>
      </c>
      <c r="P93" s="46">
        <v>3</v>
      </c>
      <c r="Q93" s="45">
        <v>20310</v>
      </c>
      <c r="R93" s="43" t="s">
        <v>447</v>
      </c>
      <c r="S93" s="43" t="s">
        <v>448</v>
      </c>
      <c r="T93" s="43" t="s">
        <v>368</v>
      </c>
      <c r="U93" s="45" t="s">
        <v>61</v>
      </c>
      <c r="V93" s="44">
        <v>3060</v>
      </c>
      <c r="W93" s="43" t="s">
        <v>751</v>
      </c>
      <c r="X93" s="43" t="s">
        <v>824</v>
      </c>
      <c r="Y93" s="47">
        <v>41730</v>
      </c>
      <c r="Z93" s="45" t="s">
        <v>201</v>
      </c>
      <c r="AA93" s="43" t="s">
        <v>118</v>
      </c>
      <c r="AB93" s="43" t="s">
        <v>162</v>
      </c>
      <c r="AC93" s="43" t="s">
        <v>825</v>
      </c>
      <c r="AD93" s="43" t="s">
        <v>826</v>
      </c>
      <c r="AE93" s="45"/>
      <c r="AF93" s="43" t="s">
        <v>827</v>
      </c>
      <c r="AG93" s="43" t="s">
        <v>761</v>
      </c>
      <c r="AH93" s="45" t="s">
        <v>70</v>
      </c>
      <c r="AI93" s="48" t="s">
        <v>828</v>
      </c>
    </row>
    <row r="94" spans="1:35" s="41" customFormat="1">
      <c r="A94" s="42" t="s">
        <v>51</v>
      </c>
      <c r="B94" s="43">
        <v>4946</v>
      </c>
      <c r="C94" s="43" t="s">
        <v>829</v>
      </c>
      <c r="D94" s="43" t="s">
        <v>752</v>
      </c>
      <c r="E94" s="43" t="s">
        <v>54</v>
      </c>
      <c r="F94" s="43" t="s">
        <v>397</v>
      </c>
      <c r="G94" s="43" t="s">
        <v>577</v>
      </c>
      <c r="H94" s="43" t="s">
        <v>753</v>
      </c>
      <c r="I94" s="43" t="s">
        <v>55</v>
      </c>
      <c r="J94" s="43" t="s">
        <v>398</v>
      </c>
      <c r="K94" s="43" t="s">
        <v>579</v>
      </c>
      <c r="L94" s="43" t="s">
        <v>754</v>
      </c>
      <c r="M94" s="44" t="s">
        <v>446</v>
      </c>
      <c r="N94" s="45" t="s">
        <v>219</v>
      </c>
      <c r="O94" s="45" t="s">
        <v>220</v>
      </c>
      <c r="P94" s="46">
        <v>3</v>
      </c>
      <c r="Q94" s="45">
        <v>20310</v>
      </c>
      <c r="R94" s="43" t="s">
        <v>447</v>
      </c>
      <c r="S94" s="43" t="s">
        <v>448</v>
      </c>
      <c r="T94" s="43" t="s">
        <v>368</v>
      </c>
      <c r="U94" s="45" t="s">
        <v>61</v>
      </c>
      <c r="V94" s="44">
        <v>3060</v>
      </c>
      <c r="W94" s="43" t="s">
        <v>751</v>
      </c>
      <c r="X94" s="43" t="s">
        <v>830</v>
      </c>
      <c r="Y94" s="47">
        <v>41730</v>
      </c>
      <c r="Z94" s="45" t="s">
        <v>201</v>
      </c>
      <c r="AA94" s="43" t="s">
        <v>118</v>
      </c>
      <c r="AB94" s="43" t="s">
        <v>162</v>
      </c>
      <c r="AC94" s="43" t="s">
        <v>831</v>
      </c>
      <c r="AD94" s="43" t="s">
        <v>832</v>
      </c>
      <c r="AE94" s="45"/>
      <c r="AF94" s="43" t="s">
        <v>833</v>
      </c>
      <c r="AG94" s="43" t="s">
        <v>761</v>
      </c>
      <c r="AH94" s="45" t="s">
        <v>70</v>
      </c>
      <c r="AI94" s="48" t="s">
        <v>834</v>
      </c>
    </row>
    <row r="95" spans="1:35" s="41" customFormat="1">
      <c r="A95" s="42" t="s">
        <v>51</v>
      </c>
      <c r="B95" s="43">
        <v>4951</v>
      </c>
      <c r="C95" s="43" t="s">
        <v>835</v>
      </c>
      <c r="D95" s="43" t="s">
        <v>752</v>
      </c>
      <c r="E95" s="43" t="s">
        <v>54</v>
      </c>
      <c r="F95" s="43" t="s">
        <v>397</v>
      </c>
      <c r="G95" s="43" t="s">
        <v>577</v>
      </c>
      <c r="H95" s="43" t="s">
        <v>753</v>
      </c>
      <c r="I95" s="43" t="s">
        <v>55</v>
      </c>
      <c r="J95" s="43" t="s">
        <v>398</v>
      </c>
      <c r="K95" s="43" t="s">
        <v>579</v>
      </c>
      <c r="L95" s="43" t="s">
        <v>754</v>
      </c>
      <c r="M95" s="44" t="s">
        <v>446</v>
      </c>
      <c r="N95" s="45" t="s">
        <v>219</v>
      </c>
      <c r="O95" s="45" t="s">
        <v>220</v>
      </c>
      <c r="P95" s="46">
        <v>3</v>
      </c>
      <c r="Q95" s="45">
        <v>20310</v>
      </c>
      <c r="R95" s="43" t="s">
        <v>447</v>
      </c>
      <c r="S95" s="43" t="s">
        <v>448</v>
      </c>
      <c r="T95" s="43" t="s">
        <v>368</v>
      </c>
      <c r="U95" s="45" t="s">
        <v>61</v>
      </c>
      <c r="V95" s="44">
        <v>3060</v>
      </c>
      <c r="W95" s="43" t="s">
        <v>751</v>
      </c>
      <c r="X95" s="43" t="s">
        <v>836</v>
      </c>
      <c r="Y95" s="47">
        <v>41730</v>
      </c>
      <c r="Z95" s="45" t="s">
        <v>201</v>
      </c>
      <c r="AA95" s="43" t="s">
        <v>64</v>
      </c>
      <c r="AB95" s="43" t="s">
        <v>162</v>
      </c>
      <c r="AC95" s="43" t="s">
        <v>837</v>
      </c>
      <c r="AD95" s="43" t="s">
        <v>838</v>
      </c>
      <c r="AE95" s="45"/>
      <c r="AF95" s="43" t="s">
        <v>839</v>
      </c>
      <c r="AG95" s="43" t="s">
        <v>761</v>
      </c>
      <c r="AH95" s="45" t="s">
        <v>70</v>
      </c>
      <c r="AI95" s="48" t="s">
        <v>840</v>
      </c>
    </row>
    <row r="96" spans="1:35" s="41" customFormat="1">
      <c r="A96" s="42" t="s">
        <v>51</v>
      </c>
      <c r="B96" s="43">
        <v>4966</v>
      </c>
      <c r="C96" s="43" t="s">
        <v>841</v>
      </c>
      <c r="D96" s="43" t="s">
        <v>752</v>
      </c>
      <c r="E96" s="43" t="s">
        <v>54</v>
      </c>
      <c r="F96" s="43" t="s">
        <v>397</v>
      </c>
      <c r="G96" s="43" t="s">
        <v>577</v>
      </c>
      <c r="H96" s="43" t="s">
        <v>753</v>
      </c>
      <c r="I96" s="43" t="s">
        <v>55</v>
      </c>
      <c r="J96" s="43" t="s">
        <v>398</v>
      </c>
      <c r="K96" s="43" t="s">
        <v>579</v>
      </c>
      <c r="L96" s="43" t="s">
        <v>754</v>
      </c>
      <c r="M96" s="44" t="s">
        <v>446</v>
      </c>
      <c r="N96" s="45" t="s">
        <v>219</v>
      </c>
      <c r="O96" s="45" t="s">
        <v>220</v>
      </c>
      <c r="P96" s="46">
        <v>3</v>
      </c>
      <c r="Q96" s="45">
        <v>20310</v>
      </c>
      <c r="R96" s="43" t="s">
        <v>447</v>
      </c>
      <c r="S96" s="43" t="s">
        <v>448</v>
      </c>
      <c r="T96" s="43" t="s">
        <v>368</v>
      </c>
      <c r="U96" s="45" t="s">
        <v>61</v>
      </c>
      <c r="V96" s="44">
        <v>3060</v>
      </c>
      <c r="W96" s="43" t="s">
        <v>751</v>
      </c>
      <c r="X96" s="43" t="s">
        <v>842</v>
      </c>
      <c r="Y96" s="47">
        <v>41730</v>
      </c>
      <c r="Z96" s="45" t="s">
        <v>201</v>
      </c>
      <c r="AA96" s="43" t="s">
        <v>118</v>
      </c>
      <c r="AB96" s="43" t="s">
        <v>162</v>
      </c>
      <c r="AC96" s="43" t="s">
        <v>843</v>
      </c>
      <c r="AD96" s="43" t="s">
        <v>844</v>
      </c>
      <c r="AE96" s="45"/>
      <c r="AF96" s="43" t="s">
        <v>845</v>
      </c>
      <c r="AG96" s="43" t="s">
        <v>761</v>
      </c>
      <c r="AH96" s="45" t="s">
        <v>70</v>
      </c>
      <c r="AI96" s="48" t="s">
        <v>846</v>
      </c>
    </row>
    <row r="97" spans="1:36" s="41" customFormat="1">
      <c r="A97" s="42" t="s">
        <v>51</v>
      </c>
      <c r="B97" s="43">
        <v>8442</v>
      </c>
      <c r="C97" s="43" t="s">
        <v>847</v>
      </c>
      <c r="D97" s="43" t="s">
        <v>752</v>
      </c>
      <c r="E97" s="43" t="s">
        <v>54</v>
      </c>
      <c r="F97" s="43" t="s">
        <v>397</v>
      </c>
      <c r="G97" s="43" t="s">
        <v>577</v>
      </c>
      <c r="H97" s="43" t="s">
        <v>753</v>
      </c>
      <c r="I97" s="43" t="s">
        <v>55</v>
      </c>
      <c r="J97" s="43" t="s">
        <v>398</v>
      </c>
      <c r="K97" s="43" t="s">
        <v>579</v>
      </c>
      <c r="L97" s="43" t="s">
        <v>754</v>
      </c>
      <c r="M97" s="44" t="s">
        <v>431</v>
      </c>
      <c r="N97" s="45" t="s">
        <v>219</v>
      </c>
      <c r="O97" s="45" t="s">
        <v>220</v>
      </c>
      <c r="P97" s="46">
        <v>3</v>
      </c>
      <c r="Q97" s="45">
        <v>20310</v>
      </c>
      <c r="R97" s="43" t="s">
        <v>447</v>
      </c>
      <c r="S97" s="43" t="s">
        <v>448</v>
      </c>
      <c r="T97" s="43" t="s">
        <v>368</v>
      </c>
      <c r="U97" s="45" t="s">
        <v>61</v>
      </c>
      <c r="V97" s="44">
        <v>3060</v>
      </c>
      <c r="W97" s="43" t="s">
        <v>751</v>
      </c>
      <c r="X97" s="43" t="s">
        <v>848</v>
      </c>
      <c r="Y97" s="47">
        <v>42491</v>
      </c>
      <c r="Z97" s="45" t="s">
        <v>63</v>
      </c>
      <c r="AA97" s="43" t="s">
        <v>118</v>
      </c>
      <c r="AB97" s="43" t="s">
        <v>162</v>
      </c>
      <c r="AC97" s="43" t="s">
        <v>849</v>
      </c>
      <c r="AD97" s="43" t="s">
        <v>850</v>
      </c>
      <c r="AE97" s="45"/>
      <c r="AF97" s="43" t="s">
        <v>851</v>
      </c>
      <c r="AG97" s="43" t="s">
        <v>761</v>
      </c>
      <c r="AH97" s="45" t="s">
        <v>70</v>
      </c>
      <c r="AI97" s="48" t="s">
        <v>852</v>
      </c>
    </row>
    <row r="98" spans="1:36" s="41" customFormat="1">
      <c r="A98" s="42" t="s">
        <v>51</v>
      </c>
      <c r="B98" s="43">
        <v>1011562</v>
      </c>
      <c r="C98" s="43" t="s">
        <v>853</v>
      </c>
      <c r="D98" s="43" t="s">
        <v>752</v>
      </c>
      <c r="E98" s="43" t="s">
        <v>54</v>
      </c>
      <c r="F98" s="43" t="s">
        <v>397</v>
      </c>
      <c r="G98" s="43" t="s">
        <v>577</v>
      </c>
      <c r="H98" s="43" t="s">
        <v>753</v>
      </c>
      <c r="I98" s="43" t="s">
        <v>55</v>
      </c>
      <c r="J98" s="43" t="s">
        <v>398</v>
      </c>
      <c r="K98" s="43" t="s">
        <v>579</v>
      </c>
      <c r="L98" s="43" t="s">
        <v>754</v>
      </c>
      <c r="M98" s="44" t="s">
        <v>446</v>
      </c>
      <c r="N98" s="45" t="s">
        <v>219</v>
      </c>
      <c r="O98" s="45" t="s">
        <v>220</v>
      </c>
      <c r="P98" s="46">
        <v>3</v>
      </c>
      <c r="Q98" s="45">
        <v>20310</v>
      </c>
      <c r="R98" s="43" t="s">
        <v>447</v>
      </c>
      <c r="S98" s="43" t="s">
        <v>448</v>
      </c>
      <c r="T98" s="43" t="s">
        <v>368</v>
      </c>
      <c r="U98" s="45" t="s">
        <v>61</v>
      </c>
      <c r="V98" s="44">
        <v>3060</v>
      </c>
      <c r="W98" s="43" t="s">
        <v>751</v>
      </c>
      <c r="X98" s="43" t="s">
        <v>854</v>
      </c>
      <c r="Y98" s="47">
        <v>43115</v>
      </c>
      <c r="Z98" s="45" t="s">
        <v>63</v>
      </c>
      <c r="AA98" s="43" t="s">
        <v>118</v>
      </c>
      <c r="AB98" s="43" t="s">
        <v>162</v>
      </c>
      <c r="AC98" s="43" t="s">
        <v>855</v>
      </c>
      <c r="AD98" s="43" t="s">
        <v>856</v>
      </c>
      <c r="AE98" s="45"/>
      <c r="AF98" s="43" t="s">
        <v>857</v>
      </c>
      <c r="AG98" s="43" t="s">
        <v>761</v>
      </c>
      <c r="AH98" s="45" t="s">
        <v>70</v>
      </c>
      <c r="AI98" s="48" t="s">
        <v>858</v>
      </c>
    </row>
    <row r="99" spans="1:36" s="41" customFormat="1">
      <c r="A99" s="42" t="s">
        <v>51</v>
      </c>
      <c r="B99" s="43">
        <v>1027435</v>
      </c>
      <c r="C99" s="43" t="s">
        <v>859</v>
      </c>
      <c r="D99" s="43" t="s">
        <v>752</v>
      </c>
      <c r="E99" s="43" t="s">
        <v>54</v>
      </c>
      <c r="F99" s="43" t="s">
        <v>397</v>
      </c>
      <c r="G99" s="43" t="s">
        <v>577</v>
      </c>
      <c r="H99" s="43" t="s">
        <v>753</v>
      </c>
      <c r="I99" s="43" t="s">
        <v>55</v>
      </c>
      <c r="J99" s="43" t="s">
        <v>398</v>
      </c>
      <c r="K99" s="43" t="s">
        <v>579</v>
      </c>
      <c r="L99" s="43" t="s">
        <v>754</v>
      </c>
      <c r="M99" s="44" t="s">
        <v>446</v>
      </c>
      <c r="N99" s="45" t="s">
        <v>219</v>
      </c>
      <c r="O99" s="45" t="s">
        <v>220</v>
      </c>
      <c r="P99" s="46">
        <v>3</v>
      </c>
      <c r="Q99" s="45">
        <v>20310</v>
      </c>
      <c r="R99" s="43" t="s">
        <v>447</v>
      </c>
      <c r="S99" s="43" t="s">
        <v>448</v>
      </c>
      <c r="T99" s="43" t="s">
        <v>368</v>
      </c>
      <c r="U99" s="45" t="s">
        <v>61</v>
      </c>
      <c r="V99" s="44">
        <v>3060</v>
      </c>
      <c r="W99" s="43" t="s">
        <v>751</v>
      </c>
      <c r="X99" s="43" t="s">
        <v>860</v>
      </c>
      <c r="Y99" s="47">
        <v>43221</v>
      </c>
      <c r="Z99" s="45" t="s">
        <v>63</v>
      </c>
      <c r="AA99" s="43" t="s">
        <v>118</v>
      </c>
      <c r="AB99" s="43" t="s">
        <v>162</v>
      </c>
      <c r="AC99" s="43" t="s">
        <v>861</v>
      </c>
      <c r="AD99" s="43" t="s">
        <v>862</v>
      </c>
      <c r="AE99" s="45"/>
      <c r="AF99" s="43" t="s">
        <v>863</v>
      </c>
      <c r="AG99" s="43" t="s">
        <v>761</v>
      </c>
      <c r="AH99" s="45" t="s">
        <v>70</v>
      </c>
      <c r="AI99" s="48" t="s">
        <v>864</v>
      </c>
    </row>
    <row r="100" spans="1:36" s="41" customFormat="1">
      <c r="A100" s="42" t="s">
        <v>51</v>
      </c>
      <c r="B100" s="43">
        <v>952620</v>
      </c>
      <c r="C100" s="43" t="s">
        <v>865</v>
      </c>
      <c r="D100" s="43" t="s">
        <v>752</v>
      </c>
      <c r="E100" s="43" t="s">
        <v>54</v>
      </c>
      <c r="F100" s="43" t="s">
        <v>397</v>
      </c>
      <c r="G100" s="43" t="s">
        <v>577</v>
      </c>
      <c r="H100" s="43" t="s">
        <v>753</v>
      </c>
      <c r="I100" s="43" t="s">
        <v>55</v>
      </c>
      <c r="J100" s="43" t="s">
        <v>398</v>
      </c>
      <c r="K100" s="43" t="s">
        <v>579</v>
      </c>
      <c r="L100" s="43" t="s">
        <v>754</v>
      </c>
      <c r="M100" s="44" t="s">
        <v>446</v>
      </c>
      <c r="N100" s="45" t="s">
        <v>219</v>
      </c>
      <c r="O100" s="45" t="s">
        <v>355</v>
      </c>
      <c r="P100" s="46">
        <v>2</v>
      </c>
      <c r="Q100" s="45">
        <v>20110</v>
      </c>
      <c r="R100" s="43" t="s">
        <v>568</v>
      </c>
      <c r="S100" s="43" t="s">
        <v>569</v>
      </c>
      <c r="T100" s="43" t="s">
        <v>368</v>
      </c>
      <c r="U100" s="45" t="s">
        <v>61</v>
      </c>
      <c r="V100" s="44">
        <v>3060</v>
      </c>
      <c r="W100" s="43" t="s">
        <v>751</v>
      </c>
      <c r="X100" s="43" t="s">
        <v>866</v>
      </c>
      <c r="Y100" s="47">
        <v>42826</v>
      </c>
      <c r="Z100" s="45" t="s">
        <v>201</v>
      </c>
      <c r="AA100" s="43" t="s">
        <v>64</v>
      </c>
      <c r="AB100" s="43" t="s">
        <v>162</v>
      </c>
      <c r="AC100" s="43" t="s">
        <v>867</v>
      </c>
      <c r="AD100" s="43" t="s">
        <v>868</v>
      </c>
      <c r="AE100" s="45"/>
      <c r="AF100" s="43" t="s">
        <v>869</v>
      </c>
      <c r="AG100" s="43" t="s">
        <v>761</v>
      </c>
      <c r="AH100" s="45" t="s">
        <v>70</v>
      </c>
      <c r="AI100" s="48" t="s">
        <v>870</v>
      </c>
    </row>
    <row r="101" spans="1:36" s="41" customFormat="1">
      <c r="A101" s="42" t="s">
        <v>51</v>
      </c>
      <c r="B101" s="43">
        <v>3661</v>
      </c>
      <c r="C101" s="43" t="s">
        <v>871</v>
      </c>
      <c r="D101" s="43" t="s">
        <v>872</v>
      </c>
      <c r="E101" s="43" t="s">
        <v>54</v>
      </c>
      <c r="F101" s="43" t="s">
        <v>397</v>
      </c>
      <c r="G101" s="43" t="s">
        <v>577</v>
      </c>
      <c r="H101" s="43" t="s">
        <v>873</v>
      </c>
      <c r="I101" s="43" t="s">
        <v>55</v>
      </c>
      <c r="J101" s="43" t="s">
        <v>398</v>
      </c>
      <c r="K101" s="43" t="s">
        <v>579</v>
      </c>
      <c r="L101" s="43" t="s">
        <v>874</v>
      </c>
      <c r="M101" s="44" t="s">
        <v>431</v>
      </c>
      <c r="N101" s="45" t="s">
        <v>123</v>
      </c>
      <c r="O101" s="45" t="s">
        <v>158</v>
      </c>
      <c r="P101" s="46">
        <v>6</v>
      </c>
      <c r="Q101" s="45">
        <v>20610</v>
      </c>
      <c r="R101" s="43" t="s">
        <v>590</v>
      </c>
      <c r="S101" s="43" t="s">
        <v>591</v>
      </c>
      <c r="T101" s="43" t="s">
        <v>368</v>
      </c>
      <c r="U101" s="45" t="s">
        <v>61</v>
      </c>
      <c r="V101" s="61">
        <v>729</v>
      </c>
      <c r="W101" s="57" t="s">
        <v>575</v>
      </c>
      <c r="X101" s="43" t="s">
        <v>875</v>
      </c>
      <c r="Y101" s="47">
        <v>39508</v>
      </c>
      <c r="Z101" s="45" t="s">
        <v>63</v>
      </c>
      <c r="AA101" s="43" t="s">
        <v>118</v>
      </c>
      <c r="AB101" s="43" t="s">
        <v>162</v>
      </c>
      <c r="AC101" s="43" t="s">
        <v>876</v>
      </c>
      <c r="AD101" s="43" t="s">
        <v>877</v>
      </c>
      <c r="AE101" s="45"/>
      <c r="AF101" s="43" t="s">
        <v>878</v>
      </c>
      <c r="AG101" s="43" t="s">
        <v>879</v>
      </c>
      <c r="AH101" s="45" t="s">
        <v>70</v>
      </c>
      <c r="AI101" s="48" t="s">
        <v>880</v>
      </c>
      <c r="AJ101" s="41" t="s">
        <v>881</v>
      </c>
    </row>
    <row r="102" spans="1:36" s="41" customFormat="1">
      <c r="A102" s="42" t="s">
        <v>51</v>
      </c>
      <c r="B102" s="43">
        <v>4667</v>
      </c>
      <c r="C102" s="43" t="s">
        <v>882</v>
      </c>
      <c r="D102" s="43" t="s">
        <v>872</v>
      </c>
      <c r="E102" s="43" t="s">
        <v>54</v>
      </c>
      <c r="F102" s="43" t="s">
        <v>397</v>
      </c>
      <c r="G102" s="43" t="s">
        <v>577</v>
      </c>
      <c r="H102" s="43" t="s">
        <v>873</v>
      </c>
      <c r="I102" s="43" t="s">
        <v>55</v>
      </c>
      <c r="J102" s="43" t="s">
        <v>398</v>
      </c>
      <c r="K102" s="43" t="s">
        <v>579</v>
      </c>
      <c r="L102" s="43" t="s">
        <v>874</v>
      </c>
      <c r="M102" s="44" t="s">
        <v>474</v>
      </c>
      <c r="N102" s="45" t="s">
        <v>123</v>
      </c>
      <c r="O102" s="45" t="s">
        <v>158</v>
      </c>
      <c r="P102" s="45">
        <v>6</v>
      </c>
      <c r="Q102" s="45">
        <v>20610</v>
      </c>
      <c r="R102" s="43" t="s">
        <v>590</v>
      </c>
      <c r="S102" s="43" t="s">
        <v>591</v>
      </c>
      <c r="T102" s="43" t="s">
        <v>368</v>
      </c>
      <c r="U102" s="45" t="s">
        <v>61</v>
      </c>
      <c r="V102" s="61">
        <v>729</v>
      </c>
      <c r="W102" s="57" t="s">
        <v>575</v>
      </c>
      <c r="X102" s="43" t="s">
        <v>883</v>
      </c>
      <c r="Y102" s="47">
        <v>41275</v>
      </c>
      <c r="Z102" s="45" t="s">
        <v>63</v>
      </c>
      <c r="AA102" s="43" t="s">
        <v>118</v>
      </c>
      <c r="AB102" s="43" t="s">
        <v>162</v>
      </c>
      <c r="AC102" s="43" t="s">
        <v>884</v>
      </c>
      <c r="AD102" s="43" t="s">
        <v>885</v>
      </c>
      <c r="AE102" s="45"/>
      <c r="AF102" s="43" t="s">
        <v>886</v>
      </c>
      <c r="AG102" s="43" t="s">
        <v>879</v>
      </c>
      <c r="AH102" s="45" t="s">
        <v>70</v>
      </c>
      <c r="AI102" s="48" t="s">
        <v>887</v>
      </c>
      <c r="AJ102" s="41" t="s">
        <v>888</v>
      </c>
    </row>
    <row r="103" spans="1:36" s="41" customFormat="1">
      <c r="A103" s="42" t="s">
        <v>51</v>
      </c>
      <c r="B103" s="43">
        <v>4555</v>
      </c>
      <c r="C103" s="43" t="s">
        <v>889</v>
      </c>
      <c r="D103" s="43" t="s">
        <v>872</v>
      </c>
      <c r="E103" s="43" t="s">
        <v>54</v>
      </c>
      <c r="F103" s="43" t="s">
        <v>397</v>
      </c>
      <c r="G103" s="43" t="s">
        <v>577</v>
      </c>
      <c r="H103" s="43" t="s">
        <v>873</v>
      </c>
      <c r="I103" s="43" t="s">
        <v>55</v>
      </c>
      <c r="J103" s="43" t="s">
        <v>398</v>
      </c>
      <c r="K103" s="43" t="s">
        <v>579</v>
      </c>
      <c r="L103" s="43" t="s">
        <v>874</v>
      </c>
      <c r="M103" s="44" t="s">
        <v>474</v>
      </c>
      <c r="N103" s="45" t="s">
        <v>123</v>
      </c>
      <c r="O103" s="45" t="s">
        <v>124</v>
      </c>
      <c r="P103" s="46">
        <v>5</v>
      </c>
      <c r="Q103" s="45">
        <v>20515</v>
      </c>
      <c r="R103" s="43" t="s">
        <v>432</v>
      </c>
      <c r="S103" s="43" t="s">
        <v>433</v>
      </c>
      <c r="T103" s="43" t="s">
        <v>368</v>
      </c>
      <c r="U103" s="45" t="s">
        <v>61</v>
      </c>
      <c r="V103" s="61">
        <v>729</v>
      </c>
      <c r="W103" s="57" t="s">
        <v>575</v>
      </c>
      <c r="X103" s="43" t="s">
        <v>890</v>
      </c>
      <c r="Y103" s="47">
        <v>41030</v>
      </c>
      <c r="Z103" s="45" t="s">
        <v>63</v>
      </c>
      <c r="AA103" s="43" t="s">
        <v>118</v>
      </c>
      <c r="AB103" s="43" t="s">
        <v>162</v>
      </c>
      <c r="AC103" s="43" t="s">
        <v>891</v>
      </c>
      <c r="AD103" s="43" t="s">
        <v>892</v>
      </c>
      <c r="AE103" s="45"/>
      <c r="AF103" s="43" t="s">
        <v>893</v>
      </c>
      <c r="AG103" s="43" t="s">
        <v>879</v>
      </c>
      <c r="AH103" s="45" t="s">
        <v>70</v>
      </c>
      <c r="AI103" s="48" t="s">
        <v>894</v>
      </c>
      <c r="AJ103" s="41" t="s">
        <v>881</v>
      </c>
    </row>
    <row r="104" spans="1:36" s="41" customFormat="1">
      <c r="A104" s="42" t="s">
        <v>51</v>
      </c>
      <c r="B104" s="43">
        <v>1007740</v>
      </c>
      <c r="C104" s="43" t="s">
        <v>895</v>
      </c>
      <c r="D104" s="43" t="s">
        <v>872</v>
      </c>
      <c r="E104" s="43" t="s">
        <v>54</v>
      </c>
      <c r="F104" s="43" t="s">
        <v>397</v>
      </c>
      <c r="G104" s="43" t="s">
        <v>577</v>
      </c>
      <c r="H104" s="43" t="s">
        <v>873</v>
      </c>
      <c r="I104" s="43" t="s">
        <v>55</v>
      </c>
      <c r="J104" s="43" t="s">
        <v>398</v>
      </c>
      <c r="K104" s="43" t="s">
        <v>579</v>
      </c>
      <c r="L104" s="43" t="s">
        <v>874</v>
      </c>
      <c r="M104" s="44" t="s">
        <v>474</v>
      </c>
      <c r="N104" s="45" t="s">
        <v>123</v>
      </c>
      <c r="O104" s="45" t="s">
        <v>124</v>
      </c>
      <c r="P104" s="46">
        <v>5</v>
      </c>
      <c r="Q104" s="45">
        <v>20515</v>
      </c>
      <c r="R104" s="43" t="s">
        <v>432</v>
      </c>
      <c r="S104" s="43" t="s">
        <v>433</v>
      </c>
      <c r="T104" s="43" t="s">
        <v>368</v>
      </c>
      <c r="U104" s="45" t="s">
        <v>61</v>
      </c>
      <c r="V104" s="61">
        <v>729</v>
      </c>
      <c r="W104" s="57" t="s">
        <v>575</v>
      </c>
      <c r="X104" s="43" t="s">
        <v>896</v>
      </c>
      <c r="Y104" s="47">
        <v>43101</v>
      </c>
      <c r="Z104" s="45" t="s">
        <v>63</v>
      </c>
      <c r="AA104" s="43" t="s">
        <v>118</v>
      </c>
      <c r="AB104" s="43" t="s">
        <v>162</v>
      </c>
      <c r="AC104" s="43" t="s">
        <v>897</v>
      </c>
      <c r="AD104" s="43" t="s">
        <v>898</v>
      </c>
      <c r="AE104" s="45"/>
      <c r="AF104" s="43" t="s">
        <v>899</v>
      </c>
      <c r="AG104" s="43" t="s">
        <v>879</v>
      </c>
      <c r="AH104" s="45" t="s">
        <v>70</v>
      </c>
      <c r="AI104" s="48" t="s">
        <v>900</v>
      </c>
      <c r="AJ104" s="41" t="s">
        <v>881</v>
      </c>
    </row>
    <row r="105" spans="1:36" s="41" customFormat="1">
      <c r="A105" s="42" t="s">
        <v>51</v>
      </c>
      <c r="B105" s="43">
        <v>3351</v>
      </c>
      <c r="C105" s="43" t="s">
        <v>901</v>
      </c>
      <c r="D105" s="43" t="s">
        <v>872</v>
      </c>
      <c r="E105" s="43" t="s">
        <v>54</v>
      </c>
      <c r="F105" s="43" t="s">
        <v>397</v>
      </c>
      <c r="G105" s="43" t="s">
        <v>577</v>
      </c>
      <c r="H105" s="43" t="s">
        <v>873</v>
      </c>
      <c r="I105" s="43" t="s">
        <v>55</v>
      </c>
      <c r="J105" s="43" t="s">
        <v>398</v>
      </c>
      <c r="K105" s="43" t="s">
        <v>579</v>
      </c>
      <c r="L105" s="43" t="s">
        <v>874</v>
      </c>
      <c r="M105" s="44" t="s">
        <v>431</v>
      </c>
      <c r="N105" s="45" t="s">
        <v>273</v>
      </c>
      <c r="O105" s="45" t="s">
        <v>274</v>
      </c>
      <c r="P105" s="46">
        <v>4</v>
      </c>
      <c r="Q105" s="45">
        <v>20410</v>
      </c>
      <c r="R105" s="43" t="s">
        <v>542</v>
      </c>
      <c r="S105" s="43" t="s">
        <v>543</v>
      </c>
      <c r="T105" s="43" t="s">
        <v>368</v>
      </c>
      <c r="U105" s="45" t="s">
        <v>61</v>
      </c>
      <c r="V105" s="61">
        <v>729</v>
      </c>
      <c r="W105" s="57" t="s">
        <v>575</v>
      </c>
      <c r="X105" s="43" t="s">
        <v>902</v>
      </c>
      <c r="Y105" s="47">
        <v>39173</v>
      </c>
      <c r="Z105" s="45" t="s">
        <v>201</v>
      </c>
      <c r="AA105" s="43" t="s">
        <v>118</v>
      </c>
      <c r="AB105" s="43" t="s">
        <v>162</v>
      </c>
      <c r="AC105" s="43" t="s">
        <v>903</v>
      </c>
      <c r="AD105" s="43" t="s">
        <v>904</v>
      </c>
      <c r="AE105" s="45"/>
      <c r="AF105" s="43" t="s">
        <v>905</v>
      </c>
      <c r="AG105" s="43" t="s">
        <v>879</v>
      </c>
      <c r="AH105" s="45" t="s">
        <v>70</v>
      </c>
      <c r="AI105" s="48" t="s">
        <v>906</v>
      </c>
      <c r="AJ105" s="41" t="s">
        <v>881</v>
      </c>
    </row>
    <row r="106" spans="1:36" s="41" customFormat="1">
      <c r="A106" s="42" t="s">
        <v>51</v>
      </c>
      <c r="B106" s="43">
        <v>980130</v>
      </c>
      <c r="C106" s="43" t="s">
        <v>907</v>
      </c>
      <c r="D106" s="43" t="s">
        <v>872</v>
      </c>
      <c r="E106" s="43" t="s">
        <v>54</v>
      </c>
      <c r="F106" s="43" t="s">
        <v>397</v>
      </c>
      <c r="G106" s="43" t="s">
        <v>577</v>
      </c>
      <c r="H106" s="43" t="s">
        <v>873</v>
      </c>
      <c r="I106" s="43" t="s">
        <v>55</v>
      </c>
      <c r="J106" s="43" t="s">
        <v>398</v>
      </c>
      <c r="K106" s="43" t="s">
        <v>579</v>
      </c>
      <c r="L106" s="43" t="s">
        <v>874</v>
      </c>
      <c r="M106" s="44" t="s">
        <v>431</v>
      </c>
      <c r="N106" s="45" t="s">
        <v>273</v>
      </c>
      <c r="O106" s="45" t="s">
        <v>274</v>
      </c>
      <c r="P106" s="46">
        <v>4</v>
      </c>
      <c r="Q106" s="45">
        <v>20410</v>
      </c>
      <c r="R106" s="43" t="s">
        <v>542</v>
      </c>
      <c r="S106" s="43" t="s">
        <v>543</v>
      </c>
      <c r="T106" s="43" t="s">
        <v>368</v>
      </c>
      <c r="U106" s="45" t="s">
        <v>61</v>
      </c>
      <c r="V106" s="61">
        <v>729</v>
      </c>
      <c r="W106" s="57" t="s">
        <v>575</v>
      </c>
      <c r="X106" s="43" t="s">
        <v>908</v>
      </c>
      <c r="Y106" s="47">
        <v>42948</v>
      </c>
      <c r="Z106" s="45" t="s">
        <v>63</v>
      </c>
      <c r="AA106" s="43" t="s">
        <v>909</v>
      </c>
      <c r="AB106" s="43" t="s">
        <v>910</v>
      </c>
      <c r="AC106" s="43" t="s">
        <v>911</v>
      </c>
      <c r="AD106" s="43" t="s">
        <v>912</v>
      </c>
      <c r="AE106" s="45"/>
      <c r="AF106" s="43" t="s">
        <v>913</v>
      </c>
      <c r="AG106" s="43" t="s">
        <v>879</v>
      </c>
      <c r="AH106" s="45" t="s">
        <v>70</v>
      </c>
      <c r="AI106" s="48" t="s">
        <v>914</v>
      </c>
      <c r="AJ106" s="41" t="s">
        <v>881</v>
      </c>
    </row>
    <row r="107" spans="1:36" s="41" customFormat="1">
      <c r="A107" s="50" t="s">
        <v>428</v>
      </c>
      <c r="B107" s="51">
        <v>4940</v>
      </c>
      <c r="C107" s="51" t="s">
        <v>915</v>
      </c>
      <c r="D107" s="51" t="s">
        <v>872</v>
      </c>
      <c r="E107" s="51" t="s">
        <v>54</v>
      </c>
      <c r="F107" s="51" t="s">
        <v>397</v>
      </c>
      <c r="G107" s="51" t="s">
        <v>577</v>
      </c>
      <c r="H107" s="51" t="s">
        <v>873</v>
      </c>
      <c r="I107" s="51" t="s">
        <v>55</v>
      </c>
      <c r="J107" s="51" t="s">
        <v>398</v>
      </c>
      <c r="K107" s="51" t="s">
        <v>579</v>
      </c>
      <c r="L107" s="51" t="s">
        <v>874</v>
      </c>
      <c r="M107" s="52" t="s">
        <v>431</v>
      </c>
      <c r="N107" s="53" t="s">
        <v>219</v>
      </c>
      <c r="O107" s="53" t="s">
        <v>220</v>
      </c>
      <c r="P107" s="54">
        <v>3</v>
      </c>
      <c r="Q107" s="53">
        <v>20310</v>
      </c>
      <c r="R107" s="51" t="s">
        <v>447</v>
      </c>
      <c r="S107" s="51" t="s">
        <v>448</v>
      </c>
      <c r="T107" s="51" t="s">
        <v>368</v>
      </c>
      <c r="U107" s="53" t="s">
        <v>61</v>
      </c>
      <c r="V107" s="61">
        <v>729</v>
      </c>
      <c r="W107" s="57" t="s">
        <v>575</v>
      </c>
      <c r="X107" s="51" t="s">
        <v>916</v>
      </c>
      <c r="Y107" s="55">
        <v>41730</v>
      </c>
      <c r="Z107" s="53" t="s">
        <v>201</v>
      </c>
      <c r="AA107" s="51" t="s">
        <v>118</v>
      </c>
      <c r="AB107" s="51" t="s">
        <v>162</v>
      </c>
      <c r="AC107" s="51" t="s">
        <v>917</v>
      </c>
      <c r="AD107" s="51" t="s">
        <v>918</v>
      </c>
      <c r="AE107" s="53"/>
      <c r="AF107" s="51" t="s">
        <v>919</v>
      </c>
      <c r="AG107" s="51" t="s">
        <v>879</v>
      </c>
      <c r="AH107" s="53" t="s">
        <v>70</v>
      </c>
      <c r="AI107" s="56" t="s">
        <v>920</v>
      </c>
      <c r="AJ107" s="41" t="s">
        <v>881</v>
      </c>
    </row>
    <row r="108" spans="1:36" s="41" customFormat="1">
      <c r="A108" s="42" t="s">
        <v>51</v>
      </c>
      <c r="B108" s="43">
        <v>4948</v>
      </c>
      <c r="C108" s="43" t="s">
        <v>921</v>
      </c>
      <c r="D108" s="43" t="s">
        <v>872</v>
      </c>
      <c r="E108" s="43" t="s">
        <v>54</v>
      </c>
      <c r="F108" s="43" t="s">
        <v>397</v>
      </c>
      <c r="G108" s="43" t="s">
        <v>577</v>
      </c>
      <c r="H108" s="43" t="s">
        <v>873</v>
      </c>
      <c r="I108" s="43" t="s">
        <v>55</v>
      </c>
      <c r="J108" s="43" t="s">
        <v>398</v>
      </c>
      <c r="K108" s="43" t="s">
        <v>579</v>
      </c>
      <c r="L108" s="43" t="s">
        <v>874</v>
      </c>
      <c r="M108" s="44" t="s">
        <v>474</v>
      </c>
      <c r="N108" s="45" t="s">
        <v>219</v>
      </c>
      <c r="O108" s="45" t="s">
        <v>220</v>
      </c>
      <c r="P108" s="46">
        <v>3</v>
      </c>
      <c r="Q108" s="45">
        <v>20310</v>
      </c>
      <c r="R108" s="43" t="s">
        <v>447</v>
      </c>
      <c r="S108" s="43" t="s">
        <v>448</v>
      </c>
      <c r="T108" s="43" t="s">
        <v>368</v>
      </c>
      <c r="U108" s="45" t="s">
        <v>61</v>
      </c>
      <c r="V108" s="61">
        <v>729</v>
      </c>
      <c r="W108" s="57" t="s">
        <v>575</v>
      </c>
      <c r="X108" s="43" t="s">
        <v>922</v>
      </c>
      <c r="Y108" s="47">
        <v>41730</v>
      </c>
      <c r="Z108" s="45" t="s">
        <v>201</v>
      </c>
      <c r="AA108" s="43" t="s">
        <v>118</v>
      </c>
      <c r="AB108" s="43" t="s">
        <v>162</v>
      </c>
      <c r="AC108" s="43" t="s">
        <v>923</v>
      </c>
      <c r="AD108" s="43" t="s">
        <v>924</v>
      </c>
      <c r="AE108" s="45"/>
      <c r="AF108" s="43" t="s">
        <v>925</v>
      </c>
      <c r="AG108" s="43" t="s">
        <v>879</v>
      </c>
      <c r="AH108" s="45" t="s">
        <v>70</v>
      </c>
      <c r="AI108" s="48" t="s">
        <v>926</v>
      </c>
      <c r="AJ108" s="41" t="s">
        <v>881</v>
      </c>
    </row>
    <row r="109" spans="1:36" s="41" customFormat="1">
      <c r="A109" s="42" t="s">
        <v>51</v>
      </c>
      <c r="B109" s="43">
        <v>3271</v>
      </c>
      <c r="C109" s="43" t="s">
        <v>927</v>
      </c>
      <c r="D109" s="43" t="s">
        <v>928</v>
      </c>
      <c r="E109" s="43" t="s">
        <v>54</v>
      </c>
      <c r="F109" s="43" t="s">
        <v>397</v>
      </c>
      <c r="G109" s="43" t="s">
        <v>577</v>
      </c>
      <c r="H109" s="43" t="s">
        <v>929</v>
      </c>
      <c r="I109" s="43" t="s">
        <v>55</v>
      </c>
      <c r="J109" s="43" t="s">
        <v>398</v>
      </c>
      <c r="K109" s="43" t="s">
        <v>579</v>
      </c>
      <c r="L109" s="43" t="s">
        <v>930</v>
      </c>
      <c r="M109" s="44" t="s">
        <v>446</v>
      </c>
      <c r="N109" s="45" t="s">
        <v>157</v>
      </c>
      <c r="O109" s="45" t="s">
        <v>158</v>
      </c>
      <c r="P109" s="46">
        <v>6</v>
      </c>
      <c r="Q109" s="45">
        <v>20710</v>
      </c>
      <c r="R109" s="43" t="s">
        <v>755</v>
      </c>
      <c r="S109" s="43" t="s">
        <v>756</v>
      </c>
      <c r="T109" s="43" t="s">
        <v>368</v>
      </c>
      <c r="U109" s="45" t="s">
        <v>61</v>
      </c>
      <c r="V109" s="44">
        <v>729</v>
      </c>
      <c r="W109" s="43" t="s">
        <v>575</v>
      </c>
      <c r="X109" s="43" t="s">
        <v>931</v>
      </c>
      <c r="Y109" s="47">
        <v>39083</v>
      </c>
      <c r="Z109" s="45" t="s">
        <v>63</v>
      </c>
      <c r="AA109" s="43" t="s">
        <v>118</v>
      </c>
      <c r="AB109" s="43" t="s">
        <v>162</v>
      </c>
      <c r="AC109" s="43" t="s">
        <v>932</v>
      </c>
      <c r="AD109" s="43" t="s">
        <v>933</v>
      </c>
      <c r="AE109" s="45" t="s">
        <v>67</v>
      </c>
      <c r="AF109" s="43" t="s">
        <v>934</v>
      </c>
      <c r="AG109" s="43" t="s">
        <v>935</v>
      </c>
      <c r="AH109" s="45" t="s">
        <v>70</v>
      </c>
      <c r="AI109" s="48" t="s">
        <v>936</v>
      </c>
    </row>
    <row r="110" spans="1:36" s="41" customFormat="1">
      <c r="A110" s="42" t="s">
        <v>51</v>
      </c>
      <c r="B110" s="43">
        <v>1855</v>
      </c>
      <c r="C110" s="43" t="s">
        <v>937</v>
      </c>
      <c r="D110" s="43" t="s">
        <v>928</v>
      </c>
      <c r="E110" s="43" t="s">
        <v>54</v>
      </c>
      <c r="F110" s="43" t="s">
        <v>397</v>
      </c>
      <c r="G110" s="43" t="s">
        <v>577</v>
      </c>
      <c r="H110" s="43" t="s">
        <v>929</v>
      </c>
      <c r="I110" s="43" t="s">
        <v>55</v>
      </c>
      <c r="J110" s="43" t="s">
        <v>398</v>
      </c>
      <c r="K110" s="43" t="s">
        <v>579</v>
      </c>
      <c r="L110" s="43" t="s">
        <v>930</v>
      </c>
      <c r="M110" s="44" t="s">
        <v>446</v>
      </c>
      <c r="N110" s="45" t="s">
        <v>123</v>
      </c>
      <c r="O110" s="45" t="s">
        <v>158</v>
      </c>
      <c r="P110" s="46">
        <v>6</v>
      </c>
      <c r="Q110" s="45">
        <v>21630</v>
      </c>
      <c r="R110" s="43" t="s">
        <v>527</v>
      </c>
      <c r="S110" s="43" t="s">
        <v>528</v>
      </c>
      <c r="T110" s="43" t="s">
        <v>529</v>
      </c>
      <c r="U110" s="45" t="s">
        <v>61</v>
      </c>
      <c r="V110" s="44">
        <v>3271</v>
      </c>
      <c r="W110" s="43" t="s">
        <v>927</v>
      </c>
      <c r="X110" s="43" t="s">
        <v>938</v>
      </c>
      <c r="Y110" s="47">
        <v>36495</v>
      </c>
      <c r="Z110" s="45" t="s">
        <v>63</v>
      </c>
      <c r="AA110" s="43" t="s">
        <v>118</v>
      </c>
      <c r="AB110" s="43" t="s">
        <v>162</v>
      </c>
      <c r="AC110" s="43" t="s">
        <v>939</v>
      </c>
      <c r="AD110" s="43" t="s">
        <v>940</v>
      </c>
      <c r="AE110" s="45"/>
      <c r="AF110" s="43" t="s">
        <v>941</v>
      </c>
      <c r="AG110" s="43" t="s">
        <v>935</v>
      </c>
      <c r="AH110" s="45" t="s">
        <v>70</v>
      </c>
      <c r="AI110" s="48" t="s">
        <v>942</v>
      </c>
    </row>
    <row r="111" spans="1:36" s="41" customFormat="1">
      <c r="A111" s="42" t="s">
        <v>51</v>
      </c>
      <c r="B111" s="43">
        <v>3383</v>
      </c>
      <c r="C111" s="43" t="s">
        <v>943</v>
      </c>
      <c r="D111" s="43" t="s">
        <v>928</v>
      </c>
      <c r="E111" s="43" t="s">
        <v>54</v>
      </c>
      <c r="F111" s="43" t="s">
        <v>397</v>
      </c>
      <c r="G111" s="43" t="s">
        <v>577</v>
      </c>
      <c r="H111" s="43" t="s">
        <v>929</v>
      </c>
      <c r="I111" s="43" t="s">
        <v>55</v>
      </c>
      <c r="J111" s="43" t="s">
        <v>398</v>
      </c>
      <c r="K111" s="43" t="s">
        <v>579</v>
      </c>
      <c r="L111" s="43" t="s">
        <v>930</v>
      </c>
      <c r="M111" s="44" t="s">
        <v>446</v>
      </c>
      <c r="N111" s="45" t="s">
        <v>123</v>
      </c>
      <c r="O111" s="45" t="s">
        <v>158</v>
      </c>
      <c r="P111" s="45">
        <v>6</v>
      </c>
      <c r="Q111" s="45">
        <v>20610</v>
      </c>
      <c r="R111" s="43" t="s">
        <v>590</v>
      </c>
      <c r="S111" s="43" t="s">
        <v>591</v>
      </c>
      <c r="T111" s="43" t="s">
        <v>368</v>
      </c>
      <c r="U111" s="45" t="s">
        <v>61</v>
      </c>
      <c r="V111" s="44">
        <v>3271</v>
      </c>
      <c r="W111" s="43" t="s">
        <v>927</v>
      </c>
      <c r="X111" s="43" t="s">
        <v>944</v>
      </c>
      <c r="Y111" s="47">
        <v>39188</v>
      </c>
      <c r="Z111" s="45" t="s">
        <v>63</v>
      </c>
      <c r="AA111" s="43" t="s">
        <v>118</v>
      </c>
      <c r="AB111" s="43" t="s">
        <v>162</v>
      </c>
      <c r="AC111" s="43" t="s">
        <v>945</v>
      </c>
      <c r="AD111" s="43" t="s">
        <v>946</v>
      </c>
      <c r="AE111" s="45"/>
      <c r="AF111" s="43" t="s">
        <v>947</v>
      </c>
      <c r="AG111" s="43" t="s">
        <v>935</v>
      </c>
      <c r="AH111" s="45" t="s">
        <v>70</v>
      </c>
      <c r="AI111" s="48" t="s">
        <v>948</v>
      </c>
    </row>
    <row r="112" spans="1:36" s="41" customFormat="1">
      <c r="A112" s="42" t="s">
        <v>51</v>
      </c>
      <c r="B112" s="43">
        <v>4263</v>
      </c>
      <c r="C112" s="43" t="s">
        <v>949</v>
      </c>
      <c r="D112" s="43" t="s">
        <v>928</v>
      </c>
      <c r="E112" s="43" t="s">
        <v>54</v>
      </c>
      <c r="F112" s="43" t="s">
        <v>397</v>
      </c>
      <c r="G112" s="43" t="s">
        <v>577</v>
      </c>
      <c r="H112" s="43" t="s">
        <v>929</v>
      </c>
      <c r="I112" s="43" t="s">
        <v>55</v>
      </c>
      <c r="J112" s="43" t="s">
        <v>398</v>
      </c>
      <c r="K112" s="43" t="s">
        <v>579</v>
      </c>
      <c r="L112" s="43" t="s">
        <v>930</v>
      </c>
      <c r="M112" s="44" t="s">
        <v>431</v>
      </c>
      <c r="N112" s="45" t="s">
        <v>123</v>
      </c>
      <c r="O112" s="45" t="s">
        <v>158</v>
      </c>
      <c r="P112" s="45">
        <v>6</v>
      </c>
      <c r="Q112" s="45">
        <v>20610</v>
      </c>
      <c r="R112" s="43" t="s">
        <v>590</v>
      </c>
      <c r="S112" s="43" t="s">
        <v>591</v>
      </c>
      <c r="T112" s="43" t="s">
        <v>368</v>
      </c>
      <c r="U112" s="45" t="s">
        <v>61</v>
      </c>
      <c r="V112" s="44">
        <v>3271</v>
      </c>
      <c r="W112" s="43" t="s">
        <v>927</v>
      </c>
      <c r="X112" s="43" t="s">
        <v>950</v>
      </c>
      <c r="Y112" s="47">
        <v>40648</v>
      </c>
      <c r="Z112" s="45" t="s">
        <v>63</v>
      </c>
      <c r="AA112" s="43" t="s">
        <v>118</v>
      </c>
      <c r="AB112" s="43" t="s">
        <v>162</v>
      </c>
      <c r="AC112" s="43" t="s">
        <v>951</v>
      </c>
      <c r="AD112" s="43" t="s">
        <v>952</v>
      </c>
      <c r="AE112" s="45"/>
      <c r="AF112" s="43" t="s">
        <v>953</v>
      </c>
      <c r="AG112" s="43" t="s">
        <v>935</v>
      </c>
      <c r="AH112" s="45" t="s">
        <v>70</v>
      </c>
      <c r="AI112" s="48" t="s">
        <v>954</v>
      </c>
    </row>
    <row r="113" spans="1:36" s="41" customFormat="1">
      <c r="A113" s="42" t="s">
        <v>51</v>
      </c>
      <c r="B113" s="43">
        <v>2811</v>
      </c>
      <c r="C113" s="43" t="s">
        <v>955</v>
      </c>
      <c r="D113" s="43" t="s">
        <v>928</v>
      </c>
      <c r="E113" s="43" t="s">
        <v>54</v>
      </c>
      <c r="F113" s="43" t="s">
        <v>397</v>
      </c>
      <c r="G113" s="43" t="s">
        <v>577</v>
      </c>
      <c r="H113" s="43" t="s">
        <v>929</v>
      </c>
      <c r="I113" s="43" t="s">
        <v>55</v>
      </c>
      <c r="J113" s="43" t="s">
        <v>398</v>
      </c>
      <c r="K113" s="43" t="s">
        <v>579</v>
      </c>
      <c r="L113" s="43" t="s">
        <v>930</v>
      </c>
      <c r="M113" s="44" t="s">
        <v>431</v>
      </c>
      <c r="N113" s="45" t="s">
        <v>123</v>
      </c>
      <c r="O113" s="45" t="s">
        <v>124</v>
      </c>
      <c r="P113" s="46">
        <v>5</v>
      </c>
      <c r="Q113" s="45">
        <v>20515</v>
      </c>
      <c r="R113" s="43" t="s">
        <v>432</v>
      </c>
      <c r="S113" s="43" t="s">
        <v>433</v>
      </c>
      <c r="T113" s="43" t="s">
        <v>368</v>
      </c>
      <c r="U113" s="45" t="s">
        <v>61</v>
      </c>
      <c r="V113" s="44">
        <v>3271</v>
      </c>
      <c r="W113" s="43" t="s">
        <v>927</v>
      </c>
      <c r="X113" s="43" t="s">
        <v>956</v>
      </c>
      <c r="Y113" s="47">
        <v>38246</v>
      </c>
      <c r="Z113" s="45" t="s">
        <v>63</v>
      </c>
      <c r="AA113" s="43" t="s">
        <v>118</v>
      </c>
      <c r="AB113" s="43" t="s">
        <v>162</v>
      </c>
      <c r="AC113" s="43" t="s">
        <v>957</v>
      </c>
      <c r="AD113" s="43" t="s">
        <v>958</v>
      </c>
      <c r="AE113" s="45"/>
      <c r="AF113" s="43" t="s">
        <v>959</v>
      </c>
      <c r="AG113" s="43" t="s">
        <v>935</v>
      </c>
      <c r="AH113" s="45" t="s">
        <v>70</v>
      </c>
      <c r="AI113" s="48" t="s">
        <v>960</v>
      </c>
    </row>
    <row r="114" spans="1:36" s="41" customFormat="1">
      <c r="A114" s="42" t="s">
        <v>51</v>
      </c>
      <c r="B114" s="43">
        <v>4590</v>
      </c>
      <c r="C114" s="43" t="s">
        <v>961</v>
      </c>
      <c r="D114" s="43" t="s">
        <v>928</v>
      </c>
      <c r="E114" s="43" t="s">
        <v>54</v>
      </c>
      <c r="F114" s="43" t="s">
        <v>397</v>
      </c>
      <c r="G114" s="43" t="s">
        <v>577</v>
      </c>
      <c r="H114" s="43" t="s">
        <v>929</v>
      </c>
      <c r="I114" s="43" t="s">
        <v>55</v>
      </c>
      <c r="J114" s="43" t="s">
        <v>398</v>
      </c>
      <c r="K114" s="43" t="s">
        <v>579</v>
      </c>
      <c r="L114" s="43" t="s">
        <v>930</v>
      </c>
      <c r="M114" s="44" t="s">
        <v>446</v>
      </c>
      <c r="N114" s="45" t="s">
        <v>123</v>
      </c>
      <c r="O114" s="45" t="s">
        <v>124</v>
      </c>
      <c r="P114" s="45">
        <v>5</v>
      </c>
      <c r="Q114" s="45">
        <v>20515</v>
      </c>
      <c r="R114" s="43" t="s">
        <v>432</v>
      </c>
      <c r="S114" s="43" t="s">
        <v>433</v>
      </c>
      <c r="T114" s="43" t="s">
        <v>368</v>
      </c>
      <c r="U114" s="45" t="s">
        <v>61</v>
      </c>
      <c r="V114" s="44">
        <v>3271</v>
      </c>
      <c r="W114" s="43" t="s">
        <v>927</v>
      </c>
      <c r="X114" s="43" t="s">
        <v>962</v>
      </c>
      <c r="Y114" s="47">
        <v>41122</v>
      </c>
      <c r="Z114" s="45" t="s">
        <v>63</v>
      </c>
      <c r="AA114" s="43" t="s">
        <v>118</v>
      </c>
      <c r="AB114" s="43" t="s">
        <v>162</v>
      </c>
      <c r="AC114" s="43" t="s">
        <v>963</v>
      </c>
      <c r="AD114" s="43" t="s">
        <v>964</v>
      </c>
      <c r="AE114" s="45"/>
      <c r="AF114" s="43" t="s">
        <v>965</v>
      </c>
      <c r="AG114" s="43" t="s">
        <v>935</v>
      </c>
      <c r="AH114" s="45" t="s">
        <v>70</v>
      </c>
      <c r="AI114" s="48" t="s">
        <v>966</v>
      </c>
    </row>
    <row r="115" spans="1:36" s="41" customFormat="1">
      <c r="A115" s="42" t="s">
        <v>51</v>
      </c>
      <c r="B115" s="43">
        <v>4859</v>
      </c>
      <c r="C115" s="43" t="s">
        <v>967</v>
      </c>
      <c r="D115" s="43" t="s">
        <v>928</v>
      </c>
      <c r="E115" s="43" t="s">
        <v>54</v>
      </c>
      <c r="F115" s="43" t="s">
        <v>397</v>
      </c>
      <c r="G115" s="43" t="s">
        <v>577</v>
      </c>
      <c r="H115" s="43" t="s">
        <v>929</v>
      </c>
      <c r="I115" s="43" t="s">
        <v>55</v>
      </c>
      <c r="J115" s="43" t="s">
        <v>398</v>
      </c>
      <c r="K115" s="43" t="s">
        <v>579</v>
      </c>
      <c r="L115" s="43" t="s">
        <v>930</v>
      </c>
      <c r="M115" s="44" t="s">
        <v>446</v>
      </c>
      <c r="N115" s="45" t="s">
        <v>123</v>
      </c>
      <c r="O115" s="45" t="s">
        <v>124</v>
      </c>
      <c r="P115" s="45">
        <v>5</v>
      </c>
      <c r="Q115" s="45">
        <v>20515</v>
      </c>
      <c r="R115" s="43" t="s">
        <v>432</v>
      </c>
      <c r="S115" s="43" t="s">
        <v>433</v>
      </c>
      <c r="T115" s="43" t="s">
        <v>368</v>
      </c>
      <c r="U115" s="45" t="s">
        <v>61</v>
      </c>
      <c r="V115" s="44">
        <v>3271</v>
      </c>
      <c r="W115" s="43" t="s">
        <v>927</v>
      </c>
      <c r="X115" s="43" t="s">
        <v>968</v>
      </c>
      <c r="Y115" s="47">
        <v>41579</v>
      </c>
      <c r="Z115" s="45" t="s">
        <v>63</v>
      </c>
      <c r="AA115" s="43" t="s">
        <v>118</v>
      </c>
      <c r="AB115" s="43" t="s">
        <v>162</v>
      </c>
      <c r="AC115" s="43" t="s">
        <v>969</v>
      </c>
      <c r="AD115" s="43" t="s">
        <v>970</v>
      </c>
      <c r="AE115" s="45"/>
      <c r="AF115" s="43" t="s">
        <v>971</v>
      </c>
      <c r="AG115" s="43" t="s">
        <v>935</v>
      </c>
      <c r="AH115" s="45" t="s">
        <v>70</v>
      </c>
      <c r="AI115" s="48" t="s">
        <v>972</v>
      </c>
    </row>
    <row r="116" spans="1:36" s="41" customFormat="1">
      <c r="A116" s="42" t="s">
        <v>51</v>
      </c>
      <c r="B116" s="43">
        <v>1019548</v>
      </c>
      <c r="C116" s="43" t="s">
        <v>973</v>
      </c>
      <c r="D116" s="43" t="s">
        <v>928</v>
      </c>
      <c r="E116" s="43" t="s">
        <v>54</v>
      </c>
      <c r="F116" s="43" t="s">
        <v>397</v>
      </c>
      <c r="G116" s="43" t="s">
        <v>577</v>
      </c>
      <c r="H116" s="43" t="s">
        <v>929</v>
      </c>
      <c r="I116" s="43" t="s">
        <v>55</v>
      </c>
      <c r="J116" s="43" t="s">
        <v>398</v>
      </c>
      <c r="K116" s="43" t="s">
        <v>579</v>
      </c>
      <c r="L116" s="43" t="s">
        <v>930</v>
      </c>
      <c r="M116" s="44" t="s">
        <v>446</v>
      </c>
      <c r="N116" s="45" t="s">
        <v>123</v>
      </c>
      <c r="O116" s="45" t="s">
        <v>124</v>
      </c>
      <c r="P116" s="46">
        <v>5</v>
      </c>
      <c r="Q116" s="45">
        <v>20515</v>
      </c>
      <c r="R116" s="43" t="s">
        <v>432</v>
      </c>
      <c r="S116" s="43" t="s">
        <v>433</v>
      </c>
      <c r="T116" s="43" t="s">
        <v>368</v>
      </c>
      <c r="U116" s="45" t="s">
        <v>61</v>
      </c>
      <c r="V116" s="44">
        <v>3271</v>
      </c>
      <c r="W116" s="43" t="s">
        <v>927</v>
      </c>
      <c r="X116" s="43" t="s">
        <v>974</v>
      </c>
      <c r="Y116" s="47">
        <v>43221</v>
      </c>
      <c r="Z116" s="45" t="s">
        <v>63</v>
      </c>
      <c r="AA116" s="43" t="s">
        <v>909</v>
      </c>
      <c r="AB116" s="43" t="s">
        <v>162</v>
      </c>
      <c r="AC116" s="43" t="s">
        <v>975</v>
      </c>
      <c r="AD116" s="43" t="s">
        <v>976</v>
      </c>
      <c r="AE116" s="45"/>
      <c r="AF116" s="43" t="s">
        <v>977</v>
      </c>
      <c r="AG116" s="43" t="s">
        <v>935</v>
      </c>
      <c r="AH116" s="45" t="s">
        <v>70</v>
      </c>
      <c r="AI116" s="48" t="s">
        <v>978</v>
      </c>
    </row>
    <row r="117" spans="1:36" s="41" customFormat="1">
      <c r="A117" s="42" t="s">
        <v>51</v>
      </c>
      <c r="B117" s="43">
        <v>1071962</v>
      </c>
      <c r="C117" s="43" t="s">
        <v>979</v>
      </c>
      <c r="D117" s="43" t="s">
        <v>928</v>
      </c>
      <c r="E117" s="43" t="s">
        <v>54</v>
      </c>
      <c r="F117" s="43" t="s">
        <v>397</v>
      </c>
      <c r="G117" s="43" t="s">
        <v>577</v>
      </c>
      <c r="H117" s="43" t="s">
        <v>929</v>
      </c>
      <c r="I117" s="43" t="s">
        <v>55</v>
      </c>
      <c r="J117" s="43" t="s">
        <v>398</v>
      </c>
      <c r="K117" s="43" t="s">
        <v>579</v>
      </c>
      <c r="L117" s="43" t="s">
        <v>930</v>
      </c>
      <c r="M117" s="44" t="s">
        <v>446</v>
      </c>
      <c r="N117" s="45" t="s">
        <v>123</v>
      </c>
      <c r="O117" s="45" t="s">
        <v>124</v>
      </c>
      <c r="P117" s="46">
        <v>5</v>
      </c>
      <c r="Q117" s="45">
        <v>20515</v>
      </c>
      <c r="R117" s="43" t="s">
        <v>432</v>
      </c>
      <c r="S117" s="43" t="s">
        <v>433</v>
      </c>
      <c r="T117" s="43" t="s">
        <v>368</v>
      </c>
      <c r="U117" s="45" t="s">
        <v>61</v>
      </c>
      <c r="V117" s="44">
        <v>3271</v>
      </c>
      <c r="W117" s="43" t="s">
        <v>927</v>
      </c>
      <c r="X117" s="43" t="s">
        <v>980</v>
      </c>
      <c r="Y117" s="47">
        <v>43466</v>
      </c>
      <c r="Z117" s="45" t="s">
        <v>331</v>
      </c>
      <c r="AA117" s="43" t="s">
        <v>118</v>
      </c>
      <c r="AB117" s="43" t="s">
        <v>162</v>
      </c>
      <c r="AC117" s="43" t="s">
        <v>981</v>
      </c>
      <c r="AD117" s="43" t="s">
        <v>982</v>
      </c>
      <c r="AE117" s="45"/>
      <c r="AF117" s="43" t="s">
        <v>983</v>
      </c>
      <c r="AG117" s="43" t="s">
        <v>935</v>
      </c>
      <c r="AH117" s="45"/>
      <c r="AI117" s="49" t="s">
        <v>984</v>
      </c>
    </row>
    <row r="118" spans="1:36" s="41" customFormat="1">
      <c r="A118" s="42" t="s">
        <v>51</v>
      </c>
      <c r="B118" s="43">
        <v>3152</v>
      </c>
      <c r="C118" s="43" t="s">
        <v>985</v>
      </c>
      <c r="D118" s="43" t="s">
        <v>928</v>
      </c>
      <c r="E118" s="43" t="s">
        <v>54</v>
      </c>
      <c r="F118" s="43" t="s">
        <v>397</v>
      </c>
      <c r="G118" s="43" t="s">
        <v>577</v>
      </c>
      <c r="H118" s="43" t="s">
        <v>929</v>
      </c>
      <c r="I118" s="43" t="s">
        <v>55</v>
      </c>
      <c r="J118" s="43" t="s">
        <v>398</v>
      </c>
      <c r="K118" s="43" t="s">
        <v>579</v>
      </c>
      <c r="L118" s="43" t="s">
        <v>930</v>
      </c>
      <c r="M118" s="44" t="s">
        <v>446</v>
      </c>
      <c r="N118" s="45" t="s">
        <v>273</v>
      </c>
      <c r="O118" s="45" t="s">
        <v>274</v>
      </c>
      <c r="P118" s="46">
        <v>4</v>
      </c>
      <c r="Q118" s="45">
        <v>20410</v>
      </c>
      <c r="R118" s="43" t="s">
        <v>542</v>
      </c>
      <c r="S118" s="43" t="s">
        <v>543</v>
      </c>
      <c r="T118" s="43" t="s">
        <v>368</v>
      </c>
      <c r="U118" s="45" t="s">
        <v>61</v>
      </c>
      <c r="V118" s="44">
        <v>3271</v>
      </c>
      <c r="W118" s="43" t="s">
        <v>927</v>
      </c>
      <c r="X118" s="43" t="s">
        <v>986</v>
      </c>
      <c r="Y118" s="47">
        <v>38945</v>
      </c>
      <c r="Z118" s="45" t="s">
        <v>63</v>
      </c>
      <c r="AA118" s="43" t="s">
        <v>118</v>
      </c>
      <c r="AB118" s="43" t="s">
        <v>162</v>
      </c>
      <c r="AC118" s="43" t="s">
        <v>987</v>
      </c>
      <c r="AD118" s="43" t="s">
        <v>988</v>
      </c>
      <c r="AE118" s="45"/>
      <c r="AF118" s="43" t="s">
        <v>989</v>
      </c>
      <c r="AG118" s="43" t="s">
        <v>935</v>
      </c>
      <c r="AH118" s="45" t="s">
        <v>70</v>
      </c>
      <c r="AI118" s="48" t="s">
        <v>990</v>
      </c>
    </row>
    <row r="119" spans="1:36" s="41" customFormat="1">
      <c r="A119" s="42" t="s">
        <v>51</v>
      </c>
      <c r="B119" s="43">
        <v>3905</v>
      </c>
      <c r="C119" s="43" t="s">
        <v>991</v>
      </c>
      <c r="D119" s="43" t="s">
        <v>928</v>
      </c>
      <c r="E119" s="43" t="s">
        <v>54</v>
      </c>
      <c r="F119" s="43" t="s">
        <v>397</v>
      </c>
      <c r="G119" s="43" t="s">
        <v>577</v>
      </c>
      <c r="H119" s="43" t="s">
        <v>929</v>
      </c>
      <c r="I119" s="43" t="s">
        <v>55</v>
      </c>
      <c r="J119" s="43" t="s">
        <v>398</v>
      </c>
      <c r="K119" s="43" t="s">
        <v>579</v>
      </c>
      <c r="L119" s="43" t="s">
        <v>930</v>
      </c>
      <c r="M119" s="44" t="s">
        <v>431</v>
      </c>
      <c r="N119" s="45" t="s">
        <v>273</v>
      </c>
      <c r="O119" s="45" t="s">
        <v>274</v>
      </c>
      <c r="P119" s="46">
        <v>4</v>
      </c>
      <c r="Q119" s="45">
        <v>20410</v>
      </c>
      <c r="R119" s="43" t="s">
        <v>542</v>
      </c>
      <c r="S119" s="43" t="s">
        <v>543</v>
      </c>
      <c r="T119" s="43" t="s">
        <v>368</v>
      </c>
      <c r="U119" s="45" t="s">
        <v>61</v>
      </c>
      <c r="V119" s="44">
        <v>3271</v>
      </c>
      <c r="W119" s="43" t="s">
        <v>927</v>
      </c>
      <c r="X119" s="43" t="s">
        <v>992</v>
      </c>
      <c r="Y119" s="47">
        <v>39904</v>
      </c>
      <c r="Z119" s="45" t="s">
        <v>201</v>
      </c>
      <c r="AA119" s="43" t="s">
        <v>118</v>
      </c>
      <c r="AB119" s="43" t="s">
        <v>162</v>
      </c>
      <c r="AC119" s="43" t="s">
        <v>993</v>
      </c>
      <c r="AD119" s="43" t="s">
        <v>994</v>
      </c>
      <c r="AE119" s="45"/>
      <c r="AF119" s="43" t="s">
        <v>995</v>
      </c>
      <c r="AG119" s="43" t="s">
        <v>935</v>
      </c>
      <c r="AH119" s="45" t="s">
        <v>70</v>
      </c>
      <c r="AI119" s="48" t="s">
        <v>996</v>
      </c>
    </row>
    <row r="120" spans="1:36" s="41" customFormat="1">
      <c r="A120" s="42" t="s">
        <v>51</v>
      </c>
      <c r="B120" s="43">
        <v>8339</v>
      </c>
      <c r="C120" s="43" t="s">
        <v>997</v>
      </c>
      <c r="D120" s="43" t="s">
        <v>928</v>
      </c>
      <c r="E120" s="43" t="s">
        <v>54</v>
      </c>
      <c r="F120" s="43" t="s">
        <v>397</v>
      </c>
      <c r="G120" s="43" t="s">
        <v>577</v>
      </c>
      <c r="H120" s="43" t="s">
        <v>929</v>
      </c>
      <c r="I120" s="43" t="s">
        <v>55</v>
      </c>
      <c r="J120" s="43" t="s">
        <v>398</v>
      </c>
      <c r="K120" s="43" t="s">
        <v>579</v>
      </c>
      <c r="L120" s="43" t="s">
        <v>930</v>
      </c>
      <c r="M120" s="44" t="s">
        <v>446</v>
      </c>
      <c r="N120" s="45" t="s">
        <v>273</v>
      </c>
      <c r="O120" s="45" t="s">
        <v>274</v>
      </c>
      <c r="P120" s="46">
        <v>4</v>
      </c>
      <c r="Q120" s="45">
        <v>20410</v>
      </c>
      <c r="R120" s="43" t="s">
        <v>542</v>
      </c>
      <c r="S120" s="43" t="s">
        <v>543</v>
      </c>
      <c r="T120" s="43" t="s">
        <v>368</v>
      </c>
      <c r="U120" s="45" t="s">
        <v>61</v>
      </c>
      <c r="V120" s="44">
        <v>3271</v>
      </c>
      <c r="W120" s="43" t="s">
        <v>927</v>
      </c>
      <c r="X120" s="43" t="s">
        <v>998</v>
      </c>
      <c r="Y120" s="47">
        <v>42353</v>
      </c>
      <c r="Z120" s="45" t="s">
        <v>63</v>
      </c>
      <c r="AA120" s="43" t="s">
        <v>118</v>
      </c>
      <c r="AB120" s="43" t="s">
        <v>162</v>
      </c>
      <c r="AC120" s="43" t="s">
        <v>999</v>
      </c>
      <c r="AD120" s="43" t="s">
        <v>1000</v>
      </c>
      <c r="AE120" s="45"/>
      <c r="AF120" s="43" t="s">
        <v>1001</v>
      </c>
      <c r="AG120" s="43" t="s">
        <v>935</v>
      </c>
      <c r="AH120" s="45" t="s">
        <v>70</v>
      </c>
      <c r="AI120" s="48" t="s">
        <v>1002</v>
      </c>
    </row>
    <row r="121" spans="1:36" s="41" customFormat="1">
      <c r="A121" s="42" t="s">
        <v>51</v>
      </c>
      <c r="B121" s="43">
        <v>715917</v>
      </c>
      <c r="C121" s="43" t="s">
        <v>1003</v>
      </c>
      <c r="D121" s="43" t="s">
        <v>928</v>
      </c>
      <c r="E121" s="43" t="s">
        <v>54</v>
      </c>
      <c r="F121" s="43" t="s">
        <v>397</v>
      </c>
      <c r="G121" s="43" t="s">
        <v>577</v>
      </c>
      <c r="H121" s="43" t="s">
        <v>929</v>
      </c>
      <c r="I121" s="43" t="s">
        <v>55</v>
      </c>
      <c r="J121" s="43" t="s">
        <v>398</v>
      </c>
      <c r="K121" s="43" t="s">
        <v>579</v>
      </c>
      <c r="L121" s="43" t="s">
        <v>930</v>
      </c>
      <c r="M121" s="44" t="s">
        <v>446</v>
      </c>
      <c r="N121" s="45" t="s">
        <v>273</v>
      </c>
      <c r="O121" s="45" t="s">
        <v>274</v>
      </c>
      <c r="P121" s="46">
        <v>4</v>
      </c>
      <c r="Q121" s="45">
        <v>20410</v>
      </c>
      <c r="R121" s="43" t="s">
        <v>542</v>
      </c>
      <c r="S121" s="43" t="s">
        <v>543</v>
      </c>
      <c r="T121" s="43" t="s">
        <v>368</v>
      </c>
      <c r="U121" s="45" t="s">
        <v>61</v>
      </c>
      <c r="V121" s="44">
        <v>3271</v>
      </c>
      <c r="W121" s="43" t="s">
        <v>927</v>
      </c>
      <c r="X121" s="43" t="s">
        <v>1004</v>
      </c>
      <c r="Y121" s="47">
        <v>43525</v>
      </c>
      <c r="Z121" s="45" t="s">
        <v>63</v>
      </c>
      <c r="AA121" s="43" t="s">
        <v>118</v>
      </c>
      <c r="AB121" s="43" t="s">
        <v>162</v>
      </c>
      <c r="AC121" s="43" t="s">
        <v>1005</v>
      </c>
      <c r="AD121" s="43" t="s">
        <v>1006</v>
      </c>
      <c r="AE121" s="45"/>
      <c r="AF121" s="43" t="s">
        <v>1007</v>
      </c>
      <c r="AG121" s="43" t="s">
        <v>935</v>
      </c>
      <c r="AH121" s="45"/>
      <c r="AI121" s="49" t="s">
        <v>1008</v>
      </c>
    </row>
    <row r="122" spans="1:36" s="41" customFormat="1">
      <c r="A122" s="67" t="s">
        <v>51</v>
      </c>
      <c r="B122" s="57">
        <v>1098609</v>
      </c>
      <c r="C122" s="57" t="s">
        <v>1009</v>
      </c>
      <c r="D122" s="57" t="s">
        <v>928</v>
      </c>
      <c r="E122" s="57" t="s">
        <v>54</v>
      </c>
      <c r="F122" s="57" t="s">
        <v>397</v>
      </c>
      <c r="G122" s="57" t="s">
        <v>577</v>
      </c>
      <c r="H122" s="57" t="s">
        <v>929</v>
      </c>
      <c r="I122" s="57" t="s">
        <v>55</v>
      </c>
      <c r="J122" s="57" t="s">
        <v>398</v>
      </c>
      <c r="K122" s="57" t="s">
        <v>579</v>
      </c>
      <c r="L122" s="57" t="s">
        <v>930</v>
      </c>
      <c r="M122" s="61" t="s">
        <v>1010</v>
      </c>
      <c r="N122" s="66" t="s">
        <v>1011</v>
      </c>
      <c r="O122" s="66" t="s">
        <v>1012</v>
      </c>
      <c r="P122" s="68">
        <v>4</v>
      </c>
      <c r="Q122" s="66">
        <v>20410</v>
      </c>
      <c r="R122" s="57" t="s">
        <v>1013</v>
      </c>
      <c r="S122" s="57" t="s">
        <v>1014</v>
      </c>
      <c r="T122" s="57" t="s">
        <v>1015</v>
      </c>
      <c r="U122" s="66" t="s">
        <v>1016</v>
      </c>
      <c r="V122" s="61">
        <v>3271</v>
      </c>
      <c r="W122" s="57" t="s">
        <v>1017</v>
      </c>
      <c r="X122" s="57" t="s">
        <v>1018</v>
      </c>
      <c r="Y122" s="69">
        <v>43556</v>
      </c>
      <c r="Z122" s="66" t="s">
        <v>1019</v>
      </c>
      <c r="AA122" s="57" t="s">
        <v>118</v>
      </c>
      <c r="AB122" s="57" t="s">
        <v>150</v>
      </c>
      <c r="AC122" s="57" t="s">
        <v>1020</v>
      </c>
      <c r="AD122" s="57" t="s">
        <v>1021</v>
      </c>
      <c r="AE122" s="66"/>
      <c r="AF122" s="57" t="s">
        <v>1022</v>
      </c>
      <c r="AG122" s="57" t="s">
        <v>935</v>
      </c>
      <c r="AH122" s="66"/>
      <c r="AI122" s="70" t="s">
        <v>1023</v>
      </c>
      <c r="AJ122" s="41" t="s">
        <v>1024</v>
      </c>
    </row>
    <row r="123" spans="1:36" s="41" customFormat="1">
      <c r="A123" s="42" t="s">
        <v>51</v>
      </c>
      <c r="B123" s="43">
        <v>4819</v>
      </c>
      <c r="C123" s="43" t="s">
        <v>1025</v>
      </c>
      <c r="D123" s="43" t="s">
        <v>928</v>
      </c>
      <c r="E123" s="43" t="s">
        <v>54</v>
      </c>
      <c r="F123" s="43" t="s">
        <v>397</v>
      </c>
      <c r="G123" s="43" t="s">
        <v>577</v>
      </c>
      <c r="H123" s="43" t="s">
        <v>929</v>
      </c>
      <c r="I123" s="43" t="s">
        <v>55</v>
      </c>
      <c r="J123" s="43" t="s">
        <v>398</v>
      </c>
      <c r="K123" s="43" t="s">
        <v>579</v>
      </c>
      <c r="L123" s="43" t="s">
        <v>930</v>
      </c>
      <c r="M123" s="44" t="s">
        <v>446</v>
      </c>
      <c r="N123" s="45" t="s">
        <v>219</v>
      </c>
      <c r="O123" s="45" t="s">
        <v>220</v>
      </c>
      <c r="P123" s="46">
        <v>3</v>
      </c>
      <c r="Q123" s="45">
        <v>20310</v>
      </c>
      <c r="R123" s="43" t="s">
        <v>447</v>
      </c>
      <c r="S123" s="43" t="s">
        <v>448</v>
      </c>
      <c r="T123" s="43" t="s">
        <v>368</v>
      </c>
      <c r="U123" s="45" t="s">
        <v>61</v>
      </c>
      <c r="V123" s="44">
        <v>3271</v>
      </c>
      <c r="W123" s="43" t="s">
        <v>927</v>
      </c>
      <c r="X123" s="43" t="s">
        <v>1026</v>
      </c>
      <c r="Y123" s="47">
        <v>41548</v>
      </c>
      <c r="Z123" s="45" t="s">
        <v>63</v>
      </c>
      <c r="AA123" s="43" t="s">
        <v>118</v>
      </c>
      <c r="AB123" s="43" t="s">
        <v>162</v>
      </c>
      <c r="AC123" s="43" t="s">
        <v>1027</v>
      </c>
      <c r="AD123" s="43" t="s">
        <v>1028</v>
      </c>
      <c r="AE123" s="45"/>
      <c r="AF123" s="43" t="s">
        <v>1029</v>
      </c>
      <c r="AG123" s="43" t="s">
        <v>935</v>
      </c>
      <c r="AH123" s="45" t="s">
        <v>70</v>
      </c>
      <c r="AI123" s="48" t="s">
        <v>1030</v>
      </c>
    </row>
    <row r="124" spans="1:36" s="41" customFormat="1">
      <c r="A124" s="42" t="s">
        <v>51</v>
      </c>
      <c r="B124" s="43">
        <v>1003330</v>
      </c>
      <c r="C124" s="43" t="s">
        <v>1031</v>
      </c>
      <c r="D124" s="43" t="s">
        <v>928</v>
      </c>
      <c r="E124" s="43" t="s">
        <v>54</v>
      </c>
      <c r="F124" s="43" t="s">
        <v>397</v>
      </c>
      <c r="G124" s="43" t="s">
        <v>577</v>
      </c>
      <c r="H124" s="43" t="s">
        <v>929</v>
      </c>
      <c r="I124" s="43" t="s">
        <v>55</v>
      </c>
      <c r="J124" s="43" t="s">
        <v>398</v>
      </c>
      <c r="K124" s="43" t="s">
        <v>579</v>
      </c>
      <c r="L124" s="43" t="s">
        <v>930</v>
      </c>
      <c r="M124" s="44" t="s">
        <v>446</v>
      </c>
      <c r="N124" s="45" t="s">
        <v>219</v>
      </c>
      <c r="O124" s="45" t="s">
        <v>220</v>
      </c>
      <c r="P124" s="46">
        <v>3</v>
      </c>
      <c r="Q124" s="45">
        <v>20310</v>
      </c>
      <c r="R124" s="43" t="s">
        <v>447</v>
      </c>
      <c r="S124" s="43" t="s">
        <v>448</v>
      </c>
      <c r="T124" s="43" t="s">
        <v>368</v>
      </c>
      <c r="U124" s="45" t="s">
        <v>61</v>
      </c>
      <c r="V124" s="44">
        <v>3271</v>
      </c>
      <c r="W124" s="43" t="s">
        <v>927</v>
      </c>
      <c r="X124" s="43" t="s">
        <v>1032</v>
      </c>
      <c r="Y124" s="47">
        <v>43070</v>
      </c>
      <c r="Z124" s="45" t="s">
        <v>63</v>
      </c>
      <c r="AA124" s="43" t="s">
        <v>118</v>
      </c>
      <c r="AB124" s="43" t="s">
        <v>162</v>
      </c>
      <c r="AC124" s="43" t="s">
        <v>1033</v>
      </c>
      <c r="AD124" s="43" t="s">
        <v>1034</v>
      </c>
      <c r="AE124" s="45"/>
      <c r="AF124" s="43" t="s">
        <v>1035</v>
      </c>
      <c r="AG124" s="43" t="s">
        <v>935</v>
      </c>
      <c r="AH124" s="45" t="s">
        <v>70</v>
      </c>
      <c r="AI124" s="48" t="s">
        <v>1036</v>
      </c>
    </row>
    <row r="125" spans="1:36" s="41" customFormat="1">
      <c r="A125" s="42" t="s">
        <v>51</v>
      </c>
      <c r="B125" s="43">
        <v>8292</v>
      </c>
      <c r="C125" s="43" t="s">
        <v>1037</v>
      </c>
      <c r="D125" s="43" t="s">
        <v>928</v>
      </c>
      <c r="E125" s="43" t="s">
        <v>54</v>
      </c>
      <c r="F125" s="43" t="s">
        <v>397</v>
      </c>
      <c r="G125" s="43" t="s">
        <v>577</v>
      </c>
      <c r="H125" s="43" t="s">
        <v>929</v>
      </c>
      <c r="I125" s="43" t="s">
        <v>55</v>
      </c>
      <c r="J125" s="43" t="s">
        <v>398</v>
      </c>
      <c r="K125" s="43" t="s">
        <v>579</v>
      </c>
      <c r="L125" s="43" t="s">
        <v>930</v>
      </c>
      <c r="M125" s="44" t="s">
        <v>446</v>
      </c>
      <c r="N125" s="45" t="s">
        <v>219</v>
      </c>
      <c r="O125" s="45" t="s">
        <v>355</v>
      </c>
      <c r="P125" s="46">
        <v>2</v>
      </c>
      <c r="Q125" s="45">
        <v>20110</v>
      </c>
      <c r="R125" s="43" t="s">
        <v>568</v>
      </c>
      <c r="S125" s="43" t="s">
        <v>569</v>
      </c>
      <c r="T125" s="43" t="s">
        <v>368</v>
      </c>
      <c r="U125" s="45" t="s">
        <v>61</v>
      </c>
      <c r="V125" s="44">
        <v>3271</v>
      </c>
      <c r="W125" s="43" t="s">
        <v>927</v>
      </c>
      <c r="X125" s="43" t="s">
        <v>1038</v>
      </c>
      <c r="Y125" s="47">
        <v>42278</v>
      </c>
      <c r="Z125" s="45" t="s">
        <v>201</v>
      </c>
      <c r="AA125" s="43" t="s">
        <v>118</v>
      </c>
      <c r="AB125" s="43" t="s">
        <v>162</v>
      </c>
      <c r="AC125" s="43" t="s">
        <v>1039</v>
      </c>
      <c r="AD125" s="43" t="s">
        <v>1040</v>
      </c>
      <c r="AE125" s="45"/>
      <c r="AF125" s="43" t="s">
        <v>1041</v>
      </c>
      <c r="AG125" s="43" t="s">
        <v>935</v>
      </c>
      <c r="AH125" s="45" t="s">
        <v>70</v>
      </c>
      <c r="AI125" s="48" t="s">
        <v>1042</v>
      </c>
    </row>
    <row r="126" spans="1:36" s="41" customFormat="1">
      <c r="A126" s="42" t="s">
        <v>51</v>
      </c>
      <c r="B126" s="43">
        <v>1023629</v>
      </c>
      <c r="C126" s="43" t="s">
        <v>1043</v>
      </c>
      <c r="D126" s="43" t="s">
        <v>928</v>
      </c>
      <c r="E126" s="43" t="s">
        <v>54</v>
      </c>
      <c r="F126" s="43" t="s">
        <v>397</v>
      </c>
      <c r="G126" s="43" t="s">
        <v>577</v>
      </c>
      <c r="H126" s="43" t="s">
        <v>929</v>
      </c>
      <c r="I126" s="43" t="s">
        <v>55</v>
      </c>
      <c r="J126" s="43" t="s">
        <v>398</v>
      </c>
      <c r="K126" s="43" t="s">
        <v>579</v>
      </c>
      <c r="L126" s="43" t="s">
        <v>930</v>
      </c>
      <c r="M126" s="44" t="s">
        <v>446</v>
      </c>
      <c r="N126" s="45" t="s">
        <v>219</v>
      </c>
      <c r="O126" s="45" t="s">
        <v>355</v>
      </c>
      <c r="P126" s="46">
        <v>2</v>
      </c>
      <c r="Q126" s="45">
        <v>22022</v>
      </c>
      <c r="R126" s="43" t="s">
        <v>356</v>
      </c>
      <c r="S126" s="43" t="s">
        <v>357</v>
      </c>
      <c r="T126" s="43" t="s">
        <v>127</v>
      </c>
      <c r="U126" s="45" t="s">
        <v>128</v>
      </c>
      <c r="V126" s="44">
        <v>3271</v>
      </c>
      <c r="W126" s="43" t="s">
        <v>927</v>
      </c>
      <c r="X126" s="43" t="s">
        <v>1044</v>
      </c>
      <c r="Y126" s="47">
        <v>43191</v>
      </c>
      <c r="Z126" s="45" t="s">
        <v>201</v>
      </c>
      <c r="AA126" s="43" t="s">
        <v>64</v>
      </c>
      <c r="AB126" s="43" t="s">
        <v>162</v>
      </c>
      <c r="AC126" s="43" t="s">
        <v>1045</v>
      </c>
      <c r="AD126" s="43" t="s">
        <v>1046</v>
      </c>
      <c r="AE126" s="45"/>
      <c r="AF126" s="43" t="s">
        <v>1047</v>
      </c>
      <c r="AG126" s="43" t="s">
        <v>935</v>
      </c>
      <c r="AH126" s="45" t="s">
        <v>70</v>
      </c>
      <c r="AI126" s="48" t="s">
        <v>1048</v>
      </c>
    </row>
    <row r="127" spans="1:36" s="41" customFormat="1">
      <c r="A127" s="42" t="s">
        <v>51</v>
      </c>
      <c r="B127" s="43">
        <v>4502</v>
      </c>
      <c r="C127" s="43" t="s">
        <v>1049</v>
      </c>
      <c r="D127" s="43" t="s">
        <v>1050</v>
      </c>
      <c r="E127" s="43" t="s">
        <v>54</v>
      </c>
      <c r="F127" s="43" t="s">
        <v>397</v>
      </c>
      <c r="G127" s="43" t="s">
        <v>577</v>
      </c>
      <c r="H127" s="43" t="s">
        <v>1051</v>
      </c>
      <c r="I127" s="43" t="s">
        <v>55</v>
      </c>
      <c r="J127" s="43" t="s">
        <v>398</v>
      </c>
      <c r="K127" s="43" t="s">
        <v>579</v>
      </c>
      <c r="L127" s="43" t="s">
        <v>1052</v>
      </c>
      <c r="M127" s="44" t="s">
        <v>431</v>
      </c>
      <c r="N127" s="45" t="s">
        <v>157</v>
      </c>
      <c r="O127" s="45" t="s">
        <v>158</v>
      </c>
      <c r="P127" s="46">
        <v>6</v>
      </c>
      <c r="Q127" s="45">
        <v>20710</v>
      </c>
      <c r="R127" s="43" t="s">
        <v>755</v>
      </c>
      <c r="S127" s="43" t="s">
        <v>756</v>
      </c>
      <c r="T127" s="43" t="s">
        <v>368</v>
      </c>
      <c r="U127" s="45" t="s">
        <v>61</v>
      </c>
      <c r="V127" s="44">
        <v>729</v>
      </c>
      <c r="W127" s="43" t="s">
        <v>575</v>
      </c>
      <c r="X127" s="43" t="s">
        <v>1053</v>
      </c>
      <c r="Y127" s="47">
        <v>41000</v>
      </c>
      <c r="Z127" s="45" t="s">
        <v>63</v>
      </c>
      <c r="AA127" s="43" t="s">
        <v>118</v>
      </c>
      <c r="AB127" s="43" t="s">
        <v>162</v>
      </c>
      <c r="AC127" s="43" t="s">
        <v>1054</v>
      </c>
      <c r="AD127" s="43" t="s">
        <v>1055</v>
      </c>
      <c r="AE127" s="45" t="s">
        <v>1056</v>
      </c>
      <c r="AF127" s="43" t="s">
        <v>1057</v>
      </c>
      <c r="AG127" s="43" t="s">
        <v>1058</v>
      </c>
      <c r="AH127" s="45" t="s">
        <v>70</v>
      </c>
      <c r="AI127" s="48" t="s">
        <v>1059</v>
      </c>
    </row>
    <row r="128" spans="1:36" s="41" customFormat="1">
      <c r="A128" s="42" t="s">
        <v>51</v>
      </c>
      <c r="B128" s="43">
        <v>3083</v>
      </c>
      <c r="C128" s="43" t="s">
        <v>1060</v>
      </c>
      <c r="D128" s="43" t="s">
        <v>1061</v>
      </c>
      <c r="E128" s="43" t="s">
        <v>54</v>
      </c>
      <c r="F128" s="43" t="s">
        <v>397</v>
      </c>
      <c r="G128" s="43" t="s">
        <v>577</v>
      </c>
      <c r="H128" s="43" t="s">
        <v>1051</v>
      </c>
      <c r="I128" s="43" t="s">
        <v>55</v>
      </c>
      <c r="J128" s="43" t="s">
        <v>398</v>
      </c>
      <c r="K128" s="43" t="s">
        <v>579</v>
      </c>
      <c r="L128" s="43" t="s">
        <v>1052</v>
      </c>
      <c r="M128" s="44" t="s">
        <v>446</v>
      </c>
      <c r="N128" s="45" t="s">
        <v>123</v>
      </c>
      <c r="O128" s="45" t="s">
        <v>158</v>
      </c>
      <c r="P128" s="45">
        <v>6</v>
      </c>
      <c r="Q128" s="45">
        <v>20610</v>
      </c>
      <c r="R128" s="43" t="s">
        <v>590</v>
      </c>
      <c r="S128" s="43" t="s">
        <v>591</v>
      </c>
      <c r="T128" s="43" t="s">
        <v>368</v>
      </c>
      <c r="U128" s="45" t="s">
        <v>61</v>
      </c>
      <c r="V128" s="44">
        <v>4502</v>
      </c>
      <c r="W128" s="43" t="s">
        <v>1049</v>
      </c>
      <c r="X128" s="43" t="s">
        <v>1062</v>
      </c>
      <c r="Y128" s="47">
        <v>38823</v>
      </c>
      <c r="Z128" s="45" t="s">
        <v>63</v>
      </c>
      <c r="AA128" s="43" t="s">
        <v>118</v>
      </c>
      <c r="AB128" s="43" t="s">
        <v>162</v>
      </c>
      <c r="AC128" s="43" t="s">
        <v>1063</v>
      </c>
      <c r="AD128" s="43" t="s">
        <v>1064</v>
      </c>
      <c r="AE128" s="45"/>
      <c r="AF128" s="43" t="s">
        <v>1065</v>
      </c>
      <c r="AG128" s="43" t="s">
        <v>1058</v>
      </c>
      <c r="AH128" s="45" t="s">
        <v>70</v>
      </c>
      <c r="AI128" s="48" t="s">
        <v>1066</v>
      </c>
    </row>
    <row r="129" spans="1:36" s="41" customFormat="1">
      <c r="A129" s="42" t="s">
        <v>51</v>
      </c>
      <c r="B129" s="43">
        <v>3594</v>
      </c>
      <c r="C129" s="43" t="s">
        <v>1067</v>
      </c>
      <c r="D129" s="43" t="s">
        <v>1050</v>
      </c>
      <c r="E129" s="43" t="s">
        <v>54</v>
      </c>
      <c r="F129" s="43" t="s">
        <v>397</v>
      </c>
      <c r="G129" s="43" t="s">
        <v>577</v>
      </c>
      <c r="H129" s="43" t="s">
        <v>1051</v>
      </c>
      <c r="I129" s="43" t="s">
        <v>55</v>
      </c>
      <c r="J129" s="43" t="s">
        <v>398</v>
      </c>
      <c r="K129" s="43" t="s">
        <v>579</v>
      </c>
      <c r="L129" s="43" t="s">
        <v>1052</v>
      </c>
      <c r="M129" s="44" t="s">
        <v>446</v>
      </c>
      <c r="N129" s="45" t="s">
        <v>123</v>
      </c>
      <c r="O129" s="45" t="s">
        <v>158</v>
      </c>
      <c r="P129" s="46">
        <v>6</v>
      </c>
      <c r="Q129" s="45">
        <v>20610</v>
      </c>
      <c r="R129" s="43" t="s">
        <v>590</v>
      </c>
      <c r="S129" s="43" t="s">
        <v>591</v>
      </c>
      <c r="T129" s="43" t="s">
        <v>368</v>
      </c>
      <c r="U129" s="45" t="s">
        <v>61</v>
      </c>
      <c r="V129" s="44">
        <v>4502</v>
      </c>
      <c r="W129" s="43" t="s">
        <v>1049</v>
      </c>
      <c r="X129" s="43" t="s">
        <v>1068</v>
      </c>
      <c r="Y129" s="47">
        <v>39448</v>
      </c>
      <c r="Z129" s="45" t="s">
        <v>63</v>
      </c>
      <c r="AA129" s="43" t="s">
        <v>118</v>
      </c>
      <c r="AB129" s="43" t="s">
        <v>162</v>
      </c>
      <c r="AC129" s="43" t="s">
        <v>1069</v>
      </c>
      <c r="AD129" s="43" t="s">
        <v>1070</v>
      </c>
      <c r="AE129" s="45"/>
      <c r="AF129" s="43" t="s">
        <v>1071</v>
      </c>
      <c r="AG129" s="43" t="s">
        <v>1058</v>
      </c>
      <c r="AH129" s="45" t="s">
        <v>70</v>
      </c>
      <c r="AI129" s="48" t="s">
        <v>1072</v>
      </c>
    </row>
    <row r="130" spans="1:36" s="41" customFormat="1">
      <c r="A130" s="42" t="s">
        <v>51</v>
      </c>
      <c r="B130" s="43">
        <v>4755</v>
      </c>
      <c r="C130" s="43" t="s">
        <v>1073</v>
      </c>
      <c r="D130" s="43" t="s">
        <v>1061</v>
      </c>
      <c r="E130" s="43" t="s">
        <v>54</v>
      </c>
      <c r="F130" s="43" t="s">
        <v>397</v>
      </c>
      <c r="G130" s="43" t="s">
        <v>577</v>
      </c>
      <c r="H130" s="43" t="s">
        <v>1051</v>
      </c>
      <c r="I130" s="43" t="s">
        <v>55</v>
      </c>
      <c r="J130" s="43" t="s">
        <v>398</v>
      </c>
      <c r="K130" s="43" t="s">
        <v>579</v>
      </c>
      <c r="L130" s="43" t="s">
        <v>1052</v>
      </c>
      <c r="M130" s="44" t="s">
        <v>474</v>
      </c>
      <c r="N130" s="45" t="s">
        <v>123</v>
      </c>
      <c r="O130" s="45" t="s">
        <v>158</v>
      </c>
      <c r="P130" s="46">
        <v>6</v>
      </c>
      <c r="Q130" s="45">
        <v>21630</v>
      </c>
      <c r="R130" s="43" t="s">
        <v>527</v>
      </c>
      <c r="S130" s="43" t="s">
        <v>528</v>
      </c>
      <c r="T130" s="43" t="s">
        <v>529</v>
      </c>
      <c r="U130" s="45" t="s">
        <v>61</v>
      </c>
      <c r="V130" s="44">
        <v>4502</v>
      </c>
      <c r="W130" s="43" t="s">
        <v>1049</v>
      </c>
      <c r="X130" s="43" t="s">
        <v>1074</v>
      </c>
      <c r="Y130" s="47">
        <v>41395</v>
      </c>
      <c r="Z130" s="45" t="s">
        <v>63</v>
      </c>
      <c r="AA130" s="43" t="s">
        <v>118</v>
      </c>
      <c r="AB130" s="43" t="s">
        <v>162</v>
      </c>
      <c r="AC130" s="43" t="s">
        <v>1075</v>
      </c>
      <c r="AD130" s="43" t="s">
        <v>1076</v>
      </c>
      <c r="AE130" s="45"/>
      <c r="AF130" s="43" t="s">
        <v>1077</v>
      </c>
      <c r="AG130" s="43" t="s">
        <v>1058</v>
      </c>
      <c r="AH130" s="45" t="s">
        <v>70</v>
      </c>
      <c r="AI130" s="48" t="s">
        <v>1078</v>
      </c>
    </row>
    <row r="131" spans="1:36" s="41" customFormat="1">
      <c r="A131" s="42" t="s">
        <v>51</v>
      </c>
      <c r="B131" s="43">
        <v>3770</v>
      </c>
      <c r="C131" s="43" t="s">
        <v>1079</v>
      </c>
      <c r="D131" s="43" t="s">
        <v>1061</v>
      </c>
      <c r="E131" s="43" t="s">
        <v>54</v>
      </c>
      <c r="F131" s="43" t="s">
        <v>397</v>
      </c>
      <c r="G131" s="43" t="s">
        <v>577</v>
      </c>
      <c r="H131" s="43" t="s">
        <v>1051</v>
      </c>
      <c r="I131" s="43" t="s">
        <v>55</v>
      </c>
      <c r="J131" s="43" t="s">
        <v>398</v>
      </c>
      <c r="K131" s="43" t="s">
        <v>579</v>
      </c>
      <c r="L131" s="43" t="s">
        <v>1080</v>
      </c>
      <c r="M131" s="44" t="s">
        <v>446</v>
      </c>
      <c r="N131" s="45" t="s">
        <v>123</v>
      </c>
      <c r="O131" s="45" t="s">
        <v>124</v>
      </c>
      <c r="P131" s="46">
        <v>5</v>
      </c>
      <c r="Q131" s="45">
        <v>20515</v>
      </c>
      <c r="R131" s="43" t="s">
        <v>432</v>
      </c>
      <c r="S131" s="43" t="s">
        <v>433</v>
      </c>
      <c r="T131" s="43" t="s">
        <v>368</v>
      </c>
      <c r="U131" s="45" t="s">
        <v>61</v>
      </c>
      <c r="V131" s="44">
        <v>4502</v>
      </c>
      <c r="W131" s="43" t="s">
        <v>1049</v>
      </c>
      <c r="X131" s="43" t="s">
        <v>1081</v>
      </c>
      <c r="Y131" s="47">
        <v>39569</v>
      </c>
      <c r="Z131" s="45" t="s">
        <v>63</v>
      </c>
      <c r="AA131" s="43" t="s">
        <v>118</v>
      </c>
      <c r="AB131" s="43" t="s">
        <v>162</v>
      </c>
      <c r="AC131" s="43" t="s">
        <v>1082</v>
      </c>
      <c r="AD131" s="43" t="s">
        <v>1083</v>
      </c>
      <c r="AE131" s="45"/>
      <c r="AF131" s="43" t="s">
        <v>1084</v>
      </c>
      <c r="AG131" s="43" t="s">
        <v>1058</v>
      </c>
      <c r="AH131" s="45" t="s">
        <v>70</v>
      </c>
      <c r="AI131" s="48" t="s">
        <v>1085</v>
      </c>
    </row>
    <row r="132" spans="1:36" s="41" customFormat="1">
      <c r="A132" s="42" t="s">
        <v>51</v>
      </c>
      <c r="B132" s="43">
        <v>3889</v>
      </c>
      <c r="C132" s="43" t="s">
        <v>1086</v>
      </c>
      <c r="D132" s="43" t="s">
        <v>1050</v>
      </c>
      <c r="E132" s="43" t="s">
        <v>54</v>
      </c>
      <c r="F132" s="43" t="s">
        <v>397</v>
      </c>
      <c r="G132" s="43" t="s">
        <v>577</v>
      </c>
      <c r="H132" s="43" t="s">
        <v>1051</v>
      </c>
      <c r="I132" s="43" t="s">
        <v>55</v>
      </c>
      <c r="J132" s="43" t="s">
        <v>398</v>
      </c>
      <c r="K132" s="43" t="s">
        <v>579</v>
      </c>
      <c r="L132" s="43" t="s">
        <v>1052</v>
      </c>
      <c r="M132" s="44" t="s">
        <v>446</v>
      </c>
      <c r="N132" s="45" t="s">
        <v>123</v>
      </c>
      <c r="O132" s="45" t="s">
        <v>124</v>
      </c>
      <c r="P132" s="46">
        <v>5</v>
      </c>
      <c r="Q132" s="45">
        <v>20515</v>
      </c>
      <c r="R132" s="43" t="s">
        <v>432</v>
      </c>
      <c r="S132" s="43" t="s">
        <v>433</v>
      </c>
      <c r="T132" s="43" t="s">
        <v>368</v>
      </c>
      <c r="U132" s="45" t="s">
        <v>61</v>
      </c>
      <c r="V132" s="44">
        <v>4502</v>
      </c>
      <c r="W132" s="43" t="s">
        <v>1049</v>
      </c>
      <c r="X132" s="43" t="s">
        <v>1087</v>
      </c>
      <c r="Y132" s="47">
        <v>39814</v>
      </c>
      <c r="Z132" s="45" t="s">
        <v>63</v>
      </c>
      <c r="AA132" s="43" t="s">
        <v>118</v>
      </c>
      <c r="AB132" s="43" t="s">
        <v>162</v>
      </c>
      <c r="AC132" s="43" t="s">
        <v>1088</v>
      </c>
      <c r="AD132" s="43" t="s">
        <v>1089</v>
      </c>
      <c r="AE132" s="45"/>
      <c r="AF132" s="43" t="s">
        <v>1090</v>
      </c>
      <c r="AG132" s="43" t="s">
        <v>1058</v>
      </c>
      <c r="AH132" s="45" t="s">
        <v>70</v>
      </c>
      <c r="AI132" s="48" t="s">
        <v>1091</v>
      </c>
    </row>
    <row r="133" spans="1:36" s="41" customFormat="1">
      <c r="A133" s="42" t="s">
        <v>51</v>
      </c>
      <c r="B133" s="43">
        <v>4764</v>
      </c>
      <c r="C133" s="43" t="s">
        <v>1092</v>
      </c>
      <c r="D133" s="43" t="s">
        <v>1050</v>
      </c>
      <c r="E133" s="43" t="s">
        <v>54</v>
      </c>
      <c r="F133" s="43" t="s">
        <v>397</v>
      </c>
      <c r="G133" s="43" t="s">
        <v>577</v>
      </c>
      <c r="H133" s="43" t="s">
        <v>1051</v>
      </c>
      <c r="I133" s="43" t="s">
        <v>55</v>
      </c>
      <c r="J133" s="43" t="s">
        <v>398</v>
      </c>
      <c r="K133" s="43" t="s">
        <v>579</v>
      </c>
      <c r="L133" s="43" t="s">
        <v>1080</v>
      </c>
      <c r="M133" s="44" t="s">
        <v>446</v>
      </c>
      <c r="N133" s="45" t="s">
        <v>123</v>
      </c>
      <c r="O133" s="45" t="s">
        <v>124</v>
      </c>
      <c r="P133" s="45">
        <v>5</v>
      </c>
      <c r="Q133" s="45">
        <v>20515</v>
      </c>
      <c r="R133" s="43" t="s">
        <v>432</v>
      </c>
      <c r="S133" s="43" t="s">
        <v>433</v>
      </c>
      <c r="T133" s="43" t="s">
        <v>368</v>
      </c>
      <c r="U133" s="45" t="s">
        <v>61</v>
      </c>
      <c r="V133" s="44">
        <v>4502</v>
      </c>
      <c r="W133" s="43" t="s">
        <v>1049</v>
      </c>
      <c r="X133" s="43" t="s">
        <v>1093</v>
      </c>
      <c r="Y133" s="47">
        <v>41426</v>
      </c>
      <c r="Z133" s="45" t="s">
        <v>63</v>
      </c>
      <c r="AA133" s="43" t="s">
        <v>118</v>
      </c>
      <c r="AB133" s="43" t="s">
        <v>162</v>
      </c>
      <c r="AC133" s="43" t="s">
        <v>1094</v>
      </c>
      <c r="AD133" s="43" t="s">
        <v>1095</v>
      </c>
      <c r="AE133" s="45"/>
      <c r="AF133" s="43" t="s">
        <v>1096</v>
      </c>
      <c r="AG133" s="43" t="s">
        <v>1058</v>
      </c>
      <c r="AH133" s="45" t="s">
        <v>70</v>
      </c>
      <c r="AI133" s="48" t="s">
        <v>1097</v>
      </c>
    </row>
    <row r="134" spans="1:36" s="41" customFormat="1">
      <c r="A134" s="42" t="s">
        <v>51</v>
      </c>
      <c r="B134" s="43">
        <v>980149</v>
      </c>
      <c r="C134" s="43" t="s">
        <v>1098</v>
      </c>
      <c r="D134" s="43" t="s">
        <v>1061</v>
      </c>
      <c r="E134" s="43" t="s">
        <v>54</v>
      </c>
      <c r="F134" s="43" t="s">
        <v>397</v>
      </c>
      <c r="G134" s="43" t="s">
        <v>577</v>
      </c>
      <c r="H134" s="43" t="s">
        <v>1099</v>
      </c>
      <c r="I134" s="43" t="s">
        <v>55</v>
      </c>
      <c r="J134" s="43" t="s">
        <v>398</v>
      </c>
      <c r="K134" s="43" t="s">
        <v>579</v>
      </c>
      <c r="L134" s="43" t="s">
        <v>1052</v>
      </c>
      <c r="M134" s="44" t="s">
        <v>474</v>
      </c>
      <c r="N134" s="45" t="s">
        <v>123</v>
      </c>
      <c r="O134" s="45" t="s">
        <v>124</v>
      </c>
      <c r="P134" s="46">
        <v>5</v>
      </c>
      <c r="Q134" s="45">
        <v>20515</v>
      </c>
      <c r="R134" s="43" t="s">
        <v>432</v>
      </c>
      <c r="S134" s="43" t="s">
        <v>433</v>
      </c>
      <c r="T134" s="43" t="s">
        <v>368</v>
      </c>
      <c r="U134" s="45" t="s">
        <v>61</v>
      </c>
      <c r="V134" s="44">
        <v>4502</v>
      </c>
      <c r="W134" s="43" t="s">
        <v>1049</v>
      </c>
      <c r="X134" s="43" t="s">
        <v>1100</v>
      </c>
      <c r="Y134" s="47">
        <v>42979</v>
      </c>
      <c r="Z134" s="45" t="s">
        <v>63</v>
      </c>
      <c r="AA134" s="43" t="s">
        <v>118</v>
      </c>
      <c r="AB134" s="43" t="s">
        <v>162</v>
      </c>
      <c r="AC134" s="43" t="s">
        <v>1101</v>
      </c>
      <c r="AD134" s="43" t="s">
        <v>1102</v>
      </c>
      <c r="AE134" s="45"/>
      <c r="AF134" s="43" t="s">
        <v>1103</v>
      </c>
      <c r="AG134" s="43" t="s">
        <v>1058</v>
      </c>
      <c r="AH134" s="45" t="s">
        <v>70</v>
      </c>
      <c r="AI134" s="48" t="s">
        <v>1104</v>
      </c>
    </row>
    <row r="135" spans="1:36" s="41" customFormat="1">
      <c r="A135" s="42" t="s">
        <v>51</v>
      </c>
      <c r="B135" s="43">
        <v>1007710</v>
      </c>
      <c r="C135" s="43" t="s">
        <v>1105</v>
      </c>
      <c r="D135" s="43" t="s">
        <v>1061</v>
      </c>
      <c r="E135" s="43" t="s">
        <v>54</v>
      </c>
      <c r="F135" s="43" t="s">
        <v>397</v>
      </c>
      <c r="G135" s="43" t="s">
        <v>577</v>
      </c>
      <c r="H135" s="43" t="s">
        <v>1099</v>
      </c>
      <c r="I135" s="43" t="s">
        <v>55</v>
      </c>
      <c r="J135" s="43" t="s">
        <v>398</v>
      </c>
      <c r="K135" s="43" t="s">
        <v>579</v>
      </c>
      <c r="L135" s="43" t="s">
        <v>1052</v>
      </c>
      <c r="M135" s="44" t="s">
        <v>446</v>
      </c>
      <c r="N135" s="45" t="s">
        <v>123</v>
      </c>
      <c r="O135" s="45" t="s">
        <v>124</v>
      </c>
      <c r="P135" s="46">
        <v>5</v>
      </c>
      <c r="Q135" s="45">
        <v>20515</v>
      </c>
      <c r="R135" s="43" t="s">
        <v>432</v>
      </c>
      <c r="S135" s="43" t="s">
        <v>433</v>
      </c>
      <c r="T135" s="43" t="s">
        <v>368</v>
      </c>
      <c r="U135" s="45" t="s">
        <v>61</v>
      </c>
      <c r="V135" s="44">
        <v>4502</v>
      </c>
      <c r="W135" s="43" t="s">
        <v>1049</v>
      </c>
      <c r="X135" s="43" t="s">
        <v>1106</v>
      </c>
      <c r="Y135" s="47">
        <v>43101</v>
      </c>
      <c r="Z135" s="45" t="s">
        <v>63</v>
      </c>
      <c r="AA135" s="43" t="s">
        <v>118</v>
      </c>
      <c r="AB135" s="43" t="s">
        <v>162</v>
      </c>
      <c r="AC135" s="43" t="s">
        <v>1107</v>
      </c>
      <c r="AD135" s="43" t="s">
        <v>1108</v>
      </c>
      <c r="AE135" s="45"/>
      <c r="AF135" s="43" t="s">
        <v>1109</v>
      </c>
      <c r="AG135" s="43" t="s">
        <v>1058</v>
      </c>
      <c r="AH135" s="45" t="s">
        <v>70</v>
      </c>
      <c r="AI135" s="48" t="s">
        <v>1110</v>
      </c>
    </row>
    <row r="136" spans="1:36" s="41" customFormat="1">
      <c r="A136" s="42" t="s">
        <v>51</v>
      </c>
      <c r="B136" s="43">
        <v>4744</v>
      </c>
      <c r="C136" s="43" t="s">
        <v>1111</v>
      </c>
      <c r="D136" s="43" t="s">
        <v>1061</v>
      </c>
      <c r="E136" s="43" t="s">
        <v>54</v>
      </c>
      <c r="F136" s="43" t="s">
        <v>397</v>
      </c>
      <c r="G136" s="43" t="s">
        <v>577</v>
      </c>
      <c r="H136" s="43" t="s">
        <v>1099</v>
      </c>
      <c r="I136" s="43" t="s">
        <v>55</v>
      </c>
      <c r="J136" s="43" t="s">
        <v>398</v>
      </c>
      <c r="K136" s="43" t="s">
        <v>579</v>
      </c>
      <c r="L136" s="43" t="s">
        <v>1080</v>
      </c>
      <c r="M136" s="44" t="s">
        <v>474</v>
      </c>
      <c r="N136" s="45" t="s">
        <v>273</v>
      </c>
      <c r="O136" s="45" t="s">
        <v>274</v>
      </c>
      <c r="P136" s="46">
        <v>4</v>
      </c>
      <c r="Q136" s="45">
        <v>20410</v>
      </c>
      <c r="R136" s="43" t="s">
        <v>542</v>
      </c>
      <c r="S136" s="43" t="s">
        <v>543</v>
      </c>
      <c r="T136" s="43" t="s">
        <v>368</v>
      </c>
      <c r="U136" s="45" t="s">
        <v>61</v>
      </c>
      <c r="V136" s="44">
        <v>4502</v>
      </c>
      <c r="W136" s="43" t="s">
        <v>1049</v>
      </c>
      <c r="X136" s="43" t="s">
        <v>1112</v>
      </c>
      <c r="Y136" s="47">
        <v>41365</v>
      </c>
      <c r="Z136" s="45" t="s">
        <v>201</v>
      </c>
      <c r="AA136" s="43" t="s">
        <v>118</v>
      </c>
      <c r="AB136" s="43" t="s">
        <v>162</v>
      </c>
      <c r="AC136" s="43" t="s">
        <v>1113</v>
      </c>
      <c r="AD136" s="43" t="s">
        <v>1114</v>
      </c>
      <c r="AE136" s="45"/>
      <c r="AF136" s="43" t="s">
        <v>1115</v>
      </c>
      <c r="AG136" s="43" t="s">
        <v>1058</v>
      </c>
      <c r="AH136" s="45" t="s">
        <v>70</v>
      </c>
      <c r="AI136" s="48" t="s">
        <v>1116</v>
      </c>
    </row>
    <row r="137" spans="1:36" s="41" customFormat="1">
      <c r="A137" s="42" t="s">
        <v>51</v>
      </c>
      <c r="B137" s="43">
        <v>4915</v>
      </c>
      <c r="C137" s="43" t="s">
        <v>1117</v>
      </c>
      <c r="D137" s="43" t="s">
        <v>1061</v>
      </c>
      <c r="E137" s="43" t="s">
        <v>54</v>
      </c>
      <c r="F137" s="43" t="s">
        <v>397</v>
      </c>
      <c r="G137" s="43" t="s">
        <v>577</v>
      </c>
      <c r="H137" s="43" t="s">
        <v>1099</v>
      </c>
      <c r="I137" s="43" t="s">
        <v>55</v>
      </c>
      <c r="J137" s="43" t="s">
        <v>398</v>
      </c>
      <c r="K137" s="43" t="s">
        <v>579</v>
      </c>
      <c r="L137" s="43" t="s">
        <v>1052</v>
      </c>
      <c r="M137" s="44" t="s">
        <v>446</v>
      </c>
      <c r="N137" s="45" t="s">
        <v>273</v>
      </c>
      <c r="O137" s="45" t="s">
        <v>274</v>
      </c>
      <c r="P137" s="46">
        <v>4</v>
      </c>
      <c r="Q137" s="45">
        <v>20410</v>
      </c>
      <c r="R137" s="43" t="s">
        <v>542</v>
      </c>
      <c r="S137" s="43" t="s">
        <v>543</v>
      </c>
      <c r="T137" s="43" t="s">
        <v>368</v>
      </c>
      <c r="U137" s="45" t="s">
        <v>61</v>
      </c>
      <c r="V137" s="44">
        <v>4502</v>
      </c>
      <c r="W137" s="43" t="s">
        <v>1049</v>
      </c>
      <c r="X137" s="43" t="s">
        <v>1118</v>
      </c>
      <c r="Y137" s="47">
        <v>41791</v>
      </c>
      <c r="Z137" s="45" t="s">
        <v>63</v>
      </c>
      <c r="AA137" s="43" t="s">
        <v>118</v>
      </c>
      <c r="AB137" s="43" t="s">
        <v>162</v>
      </c>
      <c r="AC137" s="43" t="s">
        <v>1119</v>
      </c>
      <c r="AD137" s="43" t="s">
        <v>1120</v>
      </c>
      <c r="AE137" s="45"/>
      <c r="AF137" s="43" t="s">
        <v>1121</v>
      </c>
      <c r="AG137" s="43" t="s">
        <v>1058</v>
      </c>
      <c r="AH137" s="45" t="s">
        <v>70</v>
      </c>
      <c r="AI137" s="48" t="s">
        <v>1122</v>
      </c>
    </row>
    <row r="138" spans="1:36" s="41" customFormat="1">
      <c r="A138" s="42" t="s">
        <v>51</v>
      </c>
      <c r="B138" s="43">
        <v>4953</v>
      </c>
      <c r="C138" s="43" t="s">
        <v>1123</v>
      </c>
      <c r="D138" s="43" t="s">
        <v>1061</v>
      </c>
      <c r="E138" s="43" t="s">
        <v>54</v>
      </c>
      <c r="F138" s="43" t="s">
        <v>397</v>
      </c>
      <c r="G138" s="43" t="s">
        <v>577</v>
      </c>
      <c r="H138" s="43" t="s">
        <v>1051</v>
      </c>
      <c r="I138" s="43" t="s">
        <v>55</v>
      </c>
      <c r="J138" s="43" t="s">
        <v>398</v>
      </c>
      <c r="K138" s="43" t="s">
        <v>579</v>
      </c>
      <c r="L138" s="43" t="s">
        <v>1052</v>
      </c>
      <c r="M138" s="44" t="s">
        <v>446</v>
      </c>
      <c r="N138" s="45" t="s">
        <v>219</v>
      </c>
      <c r="O138" s="45" t="s">
        <v>220</v>
      </c>
      <c r="P138" s="46">
        <v>3</v>
      </c>
      <c r="Q138" s="45">
        <v>20310</v>
      </c>
      <c r="R138" s="43" t="s">
        <v>447</v>
      </c>
      <c r="S138" s="43" t="s">
        <v>448</v>
      </c>
      <c r="T138" s="43" t="s">
        <v>368</v>
      </c>
      <c r="U138" s="45" t="s">
        <v>61</v>
      </c>
      <c r="V138" s="44">
        <v>4502</v>
      </c>
      <c r="W138" s="43" t="s">
        <v>1049</v>
      </c>
      <c r="X138" s="43" t="s">
        <v>1124</v>
      </c>
      <c r="Y138" s="47">
        <v>41730</v>
      </c>
      <c r="Z138" s="45" t="s">
        <v>201</v>
      </c>
      <c r="AA138" s="43" t="s">
        <v>118</v>
      </c>
      <c r="AB138" s="43" t="s">
        <v>162</v>
      </c>
      <c r="AC138" s="43" t="s">
        <v>1125</v>
      </c>
      <c r="AD138" s="43" t="s">
        <v>1126</v>
      </c>
      <c r="AE138" s="45"/>
      <c r="AF138" s="43" t="s">
        <v>1127</v>
      </c>
      <c r="AG138" s="43" t="s">
        <v>1058</v>
      </c>
      <c r="AH138" s="45" t="s">
        <v>70</v>
      </c>
      <c r="AI138" s="48" t="s">
        <v>1128</v>
      </c>
    </row>
    <row r="139" spans="1:36" s="41" customFormat="1">
      <c r="A139" s="42" t="s">
        <v>51</v>
      </c>
      <c r="B139" s="43">
        <v>8417</v>
      </c>
      <c r="C139" s="43" t="s">
        <v>1129</v>
      </c>
      <c r="D139" s="43" t="s">
        <v>1061</v>
      </c>
      <c r="E139" s="43" t="s">
        <v>54</v>
      </c>
      <c r="F139" s="43" t="s">
        <v>397</v>
      </c>
      <c r="G139" s="43" t="s">
        <v>577</v>
      </c>
      <c r="H139" s="43" t="s">
        <v>1051</v>
      </c>
      <c r="I139" s="43" t="s">
        <v>55</v>
      </c>
      <c r="J139" s="43" t="s">
        <v>398</v>
      </c>
      <c r="K139" s="43" t="s">
        <v>579</v>
      </c>
      <c r="L139" s="43" t="s">
        <v>1080</v>
      </c>
      <c r="M139" s="44" t="s">
        <v>446</v>
      </c>
      <c r="N139" s="45" t="s">
        <v>219</v>
      </c>
      <c r="O139" s="45" t="s">
        <v>220</v>
      </c>
      <c r="P139" s="46">
        <v>3</v>
      </c>
      <c r="Q139" s="45">
        <v>20310</v>
      </c>
      <c r="R139" s="43" t="s">
        <v>447</v>
      </c>
      <c r="S139" s="43" t="s">
        <v>448</v>
      </c>
      <c r="T139" s="43" t="s">
        <v>368</v>
      </c>
      <c r="U139" s="45" t="s">
        <v>61</v>
      </c>
      <c r="V139" s="44">
        <v>4502</v>
      </c>
      <c r="W139" s="43" t="s">
        <v>1049</v>
      </c>
      <c r="X139" s="43" t="s">
        <v>1130</v>
      </c>
      <c r="Y139" s="47">
        <v>42444</v>
      </c>
      <c r="Z139" s="45" t="s">
        <v>63</v>
      </c>
      <c r="AA139" s="43" t="s">
        <v>118</v>
      </c>
      <c r="AB139" s="43" t="s">
        <v>162</v>
      </c>
      <c r="AC139" s="43" t="s">
        <v>1131</v>
      </c>
      <c r="AD139" s="43" t="s">
        <v>1132</v>
      </c>
      <c r="AE139" s="45"/>
      <c r="AF139" s="43" t="s">
        <v>1133</v>
      </c>
      <c r="AG139" s="43" t="s">
        <v>1058</v>
      </c>
      <c r="AH139" s="45" t="s">
        <v>70</v>
      </c>
      <c r="AI139" s="48" t="s">
        <v>1134</v>
      </c>
    </row>
    <row r="140" spans="1:36" s="41" customFormat="1">
      <c r="A140" s="42" t="s">
        <v>51</v>
      </c>
      <c r="B140" s="43">
        <v>8430</v>
      </c>
      <c r="C140" s="43" t="s">
        <v>1135</v>
      </c>
      <c r="D140" s="43" t="s">
        <v>1061</v>
      </c>
      <c r="E140" s="43" t="s">
        <v>54</v>
      </c>
      <c r="F140" s="43" t="s">
        <v>397</v>
      </c>
      <c r="G140" s="43" t="s">
        <v>577</v>
      </c>
      <c r="H140" s="43" t="s">
        <v>1051</v>
      </c>
      <c r="I140" s="43" t="s">
        <v>55</v>
      </c>
      <c r="J140" s="43" t="s">
        <v>398</v>
      </c>
      <c r="K140" s="43" t="s">
        <v>579</v>
      </c>
      <c r="L140" s="43" t="s">
        <v>1052</v>
      </c>
      <c r="M140" s="44" t="s">
        <v>446</v>
      </c>
      <c r="N140" s="45" t="s">
        <v>219</v>
      </c>
      <c r="O140" s="45" t="s">
        <v>355</v>
      </c>
      <c r="P140" s="46">
        <v>2</v>
      </c>
      <c r="Q140" s="45">
        <v>20110</v>
      </c>
      <c r="R140" s="43" t="s">
        <v>568</v>
      </c>
      <c r="S140" s="43" t="s">
        <v>569</v>
      </c>
      <c r="T140" s="43" t="s">
        <v>368</v>
      </c>
      <c r="U140" s="45" t="s">
        <v>61</v>
      </c>
      <c r="V140" s="44">
        <v>4502</v>
      </c>
      <c r="W140" s="43" t="s">
        <v>1049</v>
      </c>
      <c r="X140" s="43" t="s">
        <v>1136</v>
      </c>
      <c r="Y140" s="47">
        <v>42475</v>
      </c>
      <c r="Z140" s="45" t="s">
        <v>63</v>
      </c>
      <c r="AA140" s="43" t="s">
        <v>118</v>
      </c>
      <c r="AB140" s="43" t="s">
        <v>162</v>
      </c>
      <c r="AC140" s="43" t="s">
        <v>1137</v>
      </c>
      <c r="AD140" s="43" t="s">
        <v>1138</v>
      </c>
      <c r="AE140" s="45"/>
      <c r="AF140" s="43" t="s">
        <v>1139</v>
      </c>
      <c r="AG140" s="43" t="s">
        <v>1058</v>
      </c>
      <c r="AH140" s="45" t="s">
        <v>70</v>
      </c>
      <c r="AI140" s="48" t="s">
        <v>1140</v>
      </c>
    </row>
    <row r="141" spans="1:36" s="41" customFormat="1">
      <c r="A141" s="42" t="s">
        <v>51</v>
      </c>
      <c r="B141" s="43">
        <v>2559</v>
      </c>
      <c r="C141" s="43" t="s">
        <v>460</v>
      </c>
      <c r="D141" s="43" t="s">
        <v>1141</v>
      </c>
      <c r="E141" s="43" t="s">
        <v>54</v>
      </c>
      <c r="F141" s="43" t="s">
        <v>397</v>
      </c>
      <c r="G141" s="43" t="s">
        <v>1142</v>
      </c>
      <c r="H141" s="43" t="s">
        <v>1142</v>
      </c>
      <c r="I141" s="43" t="s">
        <v>55</v>
      </c>
      <c r="J141" s="43" t="s">
        <v>398</v>
      </c>
      <c r="K141" s="43" t="s">
        <v>1143</v>
      </c>
      <c r="L141" s="43" t="s">
        <v>1144</v>
      </c>
      <c r="M141" s="44" t="s">
        <v>431</v>
      </c>
      <c r="N141" s="45" t="s">
        <v>233</v>
      </c>
      <c r="O141" s="45" t="s">
        <v>234</v>
      </c>
      <c r="P141" s="46">
        <v>8</v>
      </c>
      <c r="Q141" s="45">
        <v>21310</v>
      </c>
      <c r="R141" s="43" t="s">
        <v>581</v>
      </c>
      <c r="S141" s="43" t="s">
        <v>367</v>
      </c>
      <c r="T141" s="43" t="s">
        <v>60</v>
      </c>
      <c r="U141" s="45" t="s">
        <v>61</v>
      </c>
      <c r="V141" s="44">
        <v>1737</v>
      </c>
      <c r="W141" s="43" t="s">
        <v>395</v>
      </c>
      <c r="X141" s="43" t="s">
        <v>1145</v>
      </c>
      <c r="Y141" s="47">
        <v>37653</v>
      </c>
      <c r="Z141" s="45" t="s">
        <v>63</v>
      </c>
      <c r="AA141" s="43" t="s">
        <v>64</v>
      </c>
      <c r="AB141" s="43" t="s">
        <v>119</v>
      </c>
      <c r="AC141" s="43" t="s">
        <v>1146</v>
      </c>
      <c r="AD141" s="43" t="s">
        <v>1147</v>
      </c>
      <c r="AE141" s="45" t="s">
        <v>67</v>
      </c>
      <c r="AF141" s="43" t="s">
        <v>1148</v>
      </c>
      <c r="AG141" s="43" t="s">
        <v>1149</v>
      </c>
      <c r="AH141" s="45" t="s">
        <v>70</v>
      </c>
      <c r="AI141" s="48" t="s">
        <v>1150</v>
      </c>
    </row>
    <row r="142" spans="1:36" s="41" customFormat="1">
      <c r="A142" s="71" t="s">
        <v>428</v>
      </c>
      <c r="B142" s="72">
        <v>4321</v>
      </c>
      <c r="C142" s="72" t="s">
        <v>1151</v>
      </c>
      <c r="D142" s="72" t="s">
        <v>1141</v>
      </c>
      <c r="E142" s="72" t="s">
        <v>54</v>
      </c>
      <c r="F142" s="72" t="s">
        <v>397</v>
      </c>
      <c r="G142" s="72" t="s">
        <v>1142</v>
      </c>
      <c r="H142" s="72" t="s">
        <v>1152</v>
      </c>
      <c r="I142" s="72" t="s">
        <v>55</v>
      </c>
      <c r="J142" s="72" t="s">
        <v>398</v>
      </c>
      <c r="K142" s="72" t="s">
        <v>1143</v>
      </c>
      <c r="L142" s="72" t="s">
        <v>1153</v>
      </c>
      <c r="M142" s="73" t="s">
        <v>1154</v>
      </c>
      <c r="N142" s="74" t="s">
        <v>123</v>
      </c>
      <c r="O142" s="74" t="s">
        <v>124</v>
      </c>
      <c r="P142" s="75">
        <v>5</v>
      </c>
      <c r="Q142" s="74">
        <v>20515</v>
      </c>
      <c r="R142" s="72" t="s">
        <v>432</v>
      </c>
      <c r="S142" s="72" t="s">
        <v>433</v>
      </c>
      <c r="T142" s="72" t="s">
        <v>368</v>
      </c>
      <c r="U142" s="74" t="s">
        <v>61</v>
      </c>
      <c r="V142" s="73">
        <v>2559</v>
      </c>
      <c r="W142" s="72" t="s">
        <v>460</v>
      </c>
      <c r="X142" s="72" t="s">
        <v>1155</v>
      </c>
      <c r="Y142" s="76">
        <v>40725</v>
      </c>
      <c r="Z142" s="74" t="s">
        <v>63</v>
      </c>
      <c r="AA142" s="72" t="s">
        <v>118</v>
      </c>
      <c r="AB142" s="72" t="s">
        <v>162</v>
      </c>
      <c r="AC142" s="72" t="s">
        <v>1156</v>
      </c>
      <c r="AD142" s="72" t="s">
        <v>1157</v>
      </c>
      <c r="AE142" s="74"/>
      <c r="AF142" s="72" t="s">
        <v>1158</v>
      </c>
      <c r="AG142" s="72" t="s">
        <v>1149</v>
      </c>
      <c r="AH142" s="74" t="s">
        <v>70</v>
      </c>
      <c r="AI142" s="77" t="s">
        <v>1159</v>
      </c>
    </row>
    <row r="143" spans="1:36" s="41" customFormat="1">
      <c r="A143" s="42" t="s">
        <v>51</v>
      </c>
      <c r="B143" s="43">
        <v>1533</v>
      </c>
      <c r="C143" s="43" t="s">
        <v>1160</v>
      </c>
      <c r="D143" s="57" t="s">
        <v>1161</v>
      </c>
      <c r="E143" s="43" t="s">
        <v>54</v>
      </c>
      <c r="F143" s="43" t="s">
        <v>397</v>
      </c>
      <c r="G143" s="57" t="s">
        <v>1142</v>
      </c>
      <c r="H143" s="57" t="s">
        <v>1162</v>
      </c>
      <c r="I143" s="43" t="s">
        <v>55</v>
      </c>
      <c r="J143" s="43" t="s">
        <v>398</v>
      </c>
      <c r="K143" s="57" t="s">
        <v>1143</v>
      </c>
      <c r="L143" s="57" t="s">
        <v>1163</v>
      </c>
      <c r="M143" s="44" t="s">
        <v>431</v>
      </c>
      <c r="N143" s="45" t="s">
        <v>233</v>
      </c>
      <c r="O143" s="45" t="s">
        <v>234</v>
      </c>
      <c r="P143" s="46">
        <v>8</v>
      </c>
      <c r="Q143" s="45">
        <v>21310</v>
      </c>
      <c r="R143" s="43" t="s">
        <v>581</v>
      </c>
      <c r="S143" s="43" t="s">
        <v>367</v>
      </c>
      <c r="T143" s="43" t="s">
        <v>60</v>
      </c>
      <c r="U143" s="45" t="s">
        <v>61</v>
      </c>
      <c r="V143" s="61">
        <v>2559</v>
      </c>
      <c r="W143" s="57" t="s">
        <v>460</v>
      </c>
      <c r="X143" s="43" t="s">
        <v>1164</v>
      </c>
      <c r="Y143" s="47">
        <v>35977</v>
      </c>
      <c r="Z143" s="45" t="s">
        <v>63</v>
      </c>
      <c r="AA143" s="43" t="s">
        <v>64</v>
      </c>
      <c r="AB143" s="43" t="s">
        <v>119</v>
      </c>
      <c r="AC143" s="43" t="s">
        <v>1165</v>
      </c>
      <c r="AD143" s="43" t="s">
        <v>1166</v>
      </c>
      <c r="AE143" s="45" t="s">
        <v>67</v>
      </c>
      <c r="AF143" s="43" t="s">
        <v>1167</v>
      </c>
      <c r="AG143" s="57" t="s">
        <v>1168</v>
      </c>
      <c r="AH143" s="45" t="s">
        <v>70</v>
      </c>
      <c r="AI143" s="48" t="s">
        <v>1169</v>
      </c>
      <c r="AJ143" s="78" t="s">
        <v>1170</v>
      </c>
    </row>
    <row r="144" spans="1:36" s="41" customFormat="1">
      <c r="A144" s="42" t="s">
        <v>51</v>
      </c>
      <c r="B144" s="43">
        <v>2922</v>
      </c>
      <c r="C144" s="43" t="s">
        <v>1171</v>
      </c>
      <c r="D144" s="57" t="s">
        <v>1161</v>
      </c>
      <c r="E144" s="43" t="s">
        <v>54</v>
      </c>
      <c r="F144" s="43" t="s">
        <v>397</v>
      </c>
      <c r="G144" s="57" t="s">
        <v>1142</v>
      </c>
      <c r="H144" s="57" t="s">
        <v>1162</v>
      </c>
      <c r="I144" s="43" t="s">
        <v>55</v>
      </c>
      <c r="J144" s="43" t="s">
        <v>398</v>
      </c>
      <c r="K144" s="57" t="s">
        <v>1143</v>
      </c>
      <c r="L144" s="57" t="s">
        <v>1163</v>
      </c>
      <c r="M144" s="44" t="s">
        <v>431</v>
      </c>
      <c r="N144" s="45" t="s">
        <v>169</v>
      </c>
      <c r="O144" s="45" t="s">
        <v>170</v>
      </c>
      <c r="P144" s="46">
        <v>7</v>
      </c>
      <c r="Q144" s="45">
        <v>21640</v>
      </c>
      <c r="R144" s="43" t="s">
        <v>1172</v>
      </c>
      <c r="S144" s="43" t="s">
        <v>1173</v>
      </c>
      <c r="T144" s="43" t="s">
        <v>529</v>
      </c>
      <c r="U144" s="45" t="s">
        <v>61</v>
      </c>
      <c r="V144" s="44">
        <v>1533</v>
      </c>
      <c r="W144" s="43" t="s">
        <v>1160</v>
      </c>
      <c r="X144" s="43" t="s">
        <v>1174</v>
      </c>
      <c r="Y144" s="47">
        <v>38504</v>
      </c>
      <c r="Z144" s="45" t="s">
        <v>63</v>
      </c>
      <c r="AA144" s="43" t="s">
        <v>118</v>
      </c>
      <c r="AB144" s="43" t="s">
        <v>162</v>
      </c>
      <c r="AC144" s="43" t="s">
        <v>1175</v>
      </c>
      <c r="AD144" s="43" t="s">
        <v>1176</v>
      </c>
      <c r="AE144" s="45"/>
      <c r="AF144" s="43" t="s">
        <v>1177</v>
      </c>
      <c r="AG144" s="57" t="s">
        <v>1168</v>
      </c>
      <c r="AH144" s="45" t="s">
        <v>70</v>
      </c>
      <c r="AI144" s="48" t="s">
        <v>1178</v>
      </c>
      <c r="AJ144" s="78" t="s">
        <v>1170</v>
      </c>
    </row>
    <row r="145" spans="1:36" s="41" customFormat="1">
      <c r="A145" s="42" t="s">
        <v>51</v>
      </c>
      <c r="B145" s="43">
        <v>3348</v>
      </c>
      <c r="C145" s="43" t="s">
        <v>1179</v>
      </c>
      <c r="D145" s="57" t="s">
        <v>1161</v>
      </c>
      <c r="E145" s="43" t="s">
        <v>54</v>
      </c>
      <c r="F145" s="43" t="s">
        <v>397</v>
      </c>
      <c r="G145" s="57" t="s">
        <v>1142</v>
      </c>
      <c r="H145" s="57" t="s">
        <v>1162</v>
      </c>
      <c r="I145" s="43" t="s">
        <v>55</v>
      </c>
      <c r="J145" s="43" t="s">
        <v>398</v>
      </c>
      <c r="K145" s="57" t="s">
        <v>1143</v>
      </c>
      <c r="L145" s="57" t="s">
        <v>1163</v>
      </c>
      <c r="M145" s="44" t="s">
        <v>431</v>
      </c>
      <c r="N145" s="45" t="s">
        <v>169</v>
      </c>
      <c r="O145" s="45" t="s">
        <v>170</v>
      </c>
      <c r="P145" s="45">
        <v>7</v>
      </c>
      <c r="Q145" s="45">
        <v>21640</v>
      </c>
      <c r="R145" s="43" t="s">
        <v>1172</v>
      </c>
      <c r="S145" s="43" t="s">
        <v>1173</v>
      </c>
      <c r="T145" s="43" t="s">
        <v>529</v>
      </c>
      <c r="U145" s="45" t="s">
        <v>61</v>
      </c>
      <c r="V145" s="44">
        <v>1533</v>
      </c>
      <c r="W145" s="43" t="s">
        <v>1160</v>
      </c>
      <c r="X145" s="43" t="s">
        <v>1180</v>
      </c>
      <c r="Y145" s="47">
        <v>39173</v>
      </c>
      <c r="Z145" s="45" t="s">
        <v>201</v>
      </c>
      <c r="AA145" s="43" t="s">
        <v>118</v>
      </c>
      <c r="AB145" s="43" t="s">
        <v>162</v>
      </c>
      <c r="AC145" s="43" t="s">
        <v>1181</v>
      </c>
      <c r="AD145" s="43" t="s">
        <v>1182</v>
      </c>
      <c r="AE145" s="45"/>
      <c r="AF145" s="43" t="s">
        <v>1183</v>
      </c>
      <c r="AG145" s="57" t="s">
        <v>1168</v>
      </c>
      <c r="AH145" s="45" t="s">
        <v>70</v>
      </c>
      <c r="AI145" s="48" t="s">
        <v>1184</v>
      </c>
      <c r="AJ145" s="78" t="s">
        <v>1170</v>
      </c>
    </row>
    <row r="146" spans="1:36" s="41" customFormat="1">
      <c r="A146" s="42" t="s">
        <v>51</v>
      </c>
      <c r="B146" s="43">
        <v>6071</v>
      </c>
      <c r="C146" s="43" t="s">
        <v>1185</v>
      </c>
      <c r="D146" s="57" t="s">
        <v>1161</v>
      </c>
      <c r="E146" s="43" t="s">
        <v>54</v>
      </c>
      <c r="F146" s="43" t="s">
        <v>397</v>
      </c>
      <c r="G146" s="57" t="s">
        <v>1142</v>
      </c>
      <c r="H146" s="57" t="s">
        <v>1162</v>
      </c>
      <c r="I146" s="43" t="s">
        <v>55</v>
      </c>
      <c r="J146" s="43" t="s">
        <v>398</v>
      </c>
      <c r="K146" s="57" t="s">
        <v>1143</v>
      </c>
      <c r="L146" s="57" t="s">
        <v>1163</v>
      </c>
      <c r="M146" s="44" t="s">
        <v>431</v>
      </c>
      <c r="N146" s="45" t="s">
        <v>169</v>
      </c>
      <c r="O146" s="45" t="s">
        <v>170</v>
      </c>
      <c r="P146" s="46">
        <v>7</v>
      </c>
      <c r="Q146" s="45">
        <v>21640</v>
      </c>
      <c r="R146" s="43" t="s">
        <v>1172</v>
      </c>
      <c r="S146" s="43" t="s">
        <v>1173</v>
      </c>
      <c r="T146" s="43" t="s">
        <v>529</v>
      </c>
      <c r="U146" s="45" t="s">
        <v>61</v>
      </c>
      <c r="V146" s="44">
        <v>1533</v>
      </c>
      <c r="W146" s="43" t="s">
        <v>1160</v>
      </c>
      <c r="X146" s="43" t="s">
        <v>1186</v>
      </c>
      <c r="Y146" s="47">
        <v>39630</v>
      </c>
      <c r="Z146" s="45" t="s">
        <v>63</v>
      </c>
      <c r="AA146" s="43" t="s">
        <v>118</v>
      </c>
      <c r="AB146" s="43" t="s">
        <v>162</v>
      </c>
      <c r="AC146" s="43" t="s">
        <v>1187</v>
      </c>
      <c r="AD146" s="43" t="s">
        <v>1188</v>
      </c>
      <c r="AE146" s="45"/>
      <c r="AF146" s="43" t="s">
        <v>1189</v>
      </c>
      <c r="AG146" s="57" t="s">
        <v>1168</v>
      </c>
      <c r="AH146" s="45" t="s">
        <v>133</v>
      </c>
      <c r="AI146" s="48" t="s">
        <v>1190</v>
      </c>
      <c r="AJ146" s="78" t="s">
        <v>1170</v>
      </c>
    </row>
    <row r="147" spans="1:36" s="41" customFormat="1">
      <c r="A147" s="42" t="s">
        <v>51</v>
      </c>
      <c r="B147" s="43">
        <v>2149</v>
      </c>
      <c r="C147" s="43" t="s">
        <v>1191</v>
      </c>
      <c r="D147" s="43" t="s">
        <v>1161</v>
      </c>
      <c r="E147" s="43" t="s">
        <v>54</v>
      </c>
      <c r="F147" s="43" t="s">
        <v>397</v>
      </c>
      <c r="G147" s="43" t="s">
        <v>1142</v>
      </c>
      <c r="H147" s="43" t="s">
        <v>1162</v>
      </c>
      <c r="I147" s="43" t="s">
        <v>55</v>
      </c>
      <c r="J147" s="43" t="s">
        <v>398</v>
      </c>
      <c r="K147" s="43" t="s">
        <v>1143</v>
      </c>
      <c r="L147" s="43" t="s">
        <v>1163</v>
      </c>
      <c r="M147" s="44" t="s">
        <v>431</v>
      </c>
      <c r="N147" s="45" t="s">
        <v>123</v>
      </c>
      <c r="O147" s="45" t="s">
        <v>158</v>
      </c>
      <c r="P147" s="46">
        <v>6</v>
      </c>
      <c r="Q147" s="45">
        <v>21630</v>
      </c>
      <c r="R147" s="43" t="s">
        <v>527</v>
      </c>
      <c r="S147" s="43" t="s">
        <v>528</v>
      </c>
      <c r="T147" s="43" t="s">
        <v>529</v>
      </c>
      <c r="U147" s="45" t="s">
        <v>61</v>
      </c>
      <c r="V147" s="61">
        <v>1533</v>
      </c>
      <c r="W147" s="57" t="s">
        <v>1160</v>
      </c>
      <c r="X147" s="43" t="s">
        <v>1192</v>
      </c>
      <c r="Y147" s="47">
        <v>36892</v>
      </c>
      <c r="Z147" s="45" t="s">
        <v>63</v>
      </c>
      <c r="AA147" s="43" t="s">
        <v>118</v>
      </c>
      <c r="AB147" s="43" t="s">
        <v>162</v>
      </c>
      <c r="AC147" s="43" t="s">
        <v>1193</v>
      </c>
      <c r="AD147" s="43" t="s">
        <v>1194</v>
      </c>
      <c r="AE147" s="45"/>
      <c r="AF147" s="43" t="s">
        <v>1195</v>
      </c>
      <c r="AG147" s="43" t="s">
        <v>1168</v>
      </c>
      <c r="AH147" s="45" t="s">
        <v>70</v>
      </c>
      <c r="AI147" s="48" t="s">
        <v>1196</v>
      </c>
      <c r="AJ147" s="78" t="s">
        <v>1170</v>
      </c>
    </row>
    <row r="148" spans="1:36" s="41" customFormat="1">
      <c r="A148" s="42" t="s">
        <v>51</v>
      </c>
      <c r="B148" s="43">
        <v>3672</v>
      </c>
      <c r="C148" s="43" t="s">
        <v>1197</v>
      </c>
      <c r="D148" s="43" t="s">
        <v>1161</v>
      </c>
      <c r="E148" s="43" t="s">
        <v>54</v>
      </c>
      <c r="F148" s="43" t="s">
        <v>397</v>
      </c>
      <c r="G148" s="43" t="s">
        <v>1142</v>
      </c>
      <c r="H148" s="43" t="s">
        <v>1162</v>
      </c>
      <c r="I148" s="43" t="s">
        <v>55</v>
      </c>
      <c r="J148" s="43" t="s">
        <v>398</v>
      </c>
      <c r="K148" s="43" t="s">
        <v>1143</v>
      </c>
      <c r="L148" s="43" t="s">
        <v>1163</v>
      </c>
      <c r="M148" s="44" t="s">
        <v>431</v>
      </c>
      <c r="N148" s="45" t="s">
        <v>123</v>
      </c>
      <c r="O148" s="45" t="s">
        <v>158</v>
      </c>
      <c r="P148" s="46">
        <v>6</v>
      </c>
      <c r="Q148" s="45">
        <v>21630</v>
      </c>
      <c r="R148" s="43" t="s">
        <v>527</v>
      </c>
      <c r="S148" s="43" t="s">
        <v>528</v>
      </c>
      <c r="T148" s="43" t="s">
        <v>529</v>
      </c>
      <c r="U148" s="45" t="s">
        <v>61</v>
      </c>
      <c r="V148" s="61">
        <v>1533</v>
      </c>
      <c r="W148" s="57" t="s">
        <v>1160</v>
      </c>
      <c r="X148" s="43" t="s">
        <v>1198</v>
      </c>
      <c r="Y148" s="47">
        <v>39539</v>
      </c>
      <c r="Z148" s="45" t="s">
        <v>201</v>
      </c>
      <c r="AA148" s="43" t="s">
        <v>118</v>
      </c>
      <c r="AB148" s="43" t="s">
        <v>162</v>
      </c>
      <c r="AC148" s="43" t="s">
        <v>1199</v>
      </c>
      <c r="AD148" s="43" t="s">
        <v>1200</v>
      </c>
      <c r="AE148" s="45"/>
      <c r="AF148" s="43" t="s">
        <v>1201</v>
      </c>
      <c r="AG148" s="43" t="s">
        <v>1168</v>
      </c>
      <c r="AH148" s="45" t="s">
        <v>70</v>
      </c>
      <c r="AI148" s="48" t="s">
        <v>1202</v>
      </c>
      <c r="AJ148" s="78" t="s">
        <v>1170</v>
      </c>
    </row>
    <row r="149" spans="1:36" s="41" customFormat="1">
      <c r="A149" s="42" t="s">
        <v>51</v>
      </c>
      <c r="B149" s="43">
        <v>3715</v>
      </c>
      <c r="C149" s="43" t="s">
        <v>1203</v>
      </c>
      <c r="D149" s="43" t="s">
        <v>1161</v>
      </c>
      <c r="E149" s="43" t="s">
        <v>54</v>
      </c>
      <c r="F149" s="43" t="s">
        <v>397</v>
      </c>
      <c r="G149" s="43" t="s">
        <v>1142</v>
      </c>
      <c r="H149" s="43" t="s">
        <v>1162</v>
      </c>
      <c r="I149" s="43" t="s">
        <v>55</v>
      </c>
      <c r="J149" s="43" t="s">
        <v>398</v>
      </c>
      <c r="K149" s="43" t="s">
        <v>1143</v>
      </c>
      <c r="L149" s="43" t="s">
        <v>1163</v>
      </c>
      <c r="M149" s="44" t="s">
        <v>431</v>
      </c>
      <c r="N149" s="45" t="s">
        <v>123</v>
      </c>
      <c r="O149" s="45" t="s">
        <v>158</v>
      </c>
      <c r="P149" s="46">
        <v>6</v>
      </c>
      <c r="Q149" s="45">
        <v>21630</v>
      </c>
      <c r="R149" s="43" t="s">
        <v>527</v>
      </c>
      <c r="S149" s="43" t="s">
        <v>528</v>
      </c>
      <c r="T149" s="43" t="s">
        <v>529</v>
      </c>
      <c r="U149" s="45" t="s">
        <v>61</v>
      </c>
      <c r="V149" s="61">
        <v>1533</v>
      </c>
      <c r="W149" s="57" t="s">
        <v>1160</v>
      </c>
      <c r="X149" s="43" t="s">
        <v>1204</v>
      </c>
      <c r="Y149" s="47">
        <v>39539</v>
      </c>
      <c r="Z149" s="45" t="s">
        <v>201</v>
      </c>
      <c r="AA149" s="43" t="s">
        <v>118</v>
      </c>
      <c r="AB149" s="43" t="s">
        <v>162</v>
      </c>
      <c r="AC149" s="43" t="s">
        <v>1205</v>
      </c>
      <c r="AD149" s="43" t="s">
        <v>1206</v>
      </c>
      <c r="AE149" s="45"/>
      <c r="AF149" s="43" t="s">
        <v>1207</v>
      </c>
      <c r="AG149" s="43" t="s">
        <v>1168</v>
      </c>
      <c r="AH149" s="45" t="s">
        <v>70</v>
      </c>
      <c r="AI149" s="48" t="s">
        <v>1208</v>
      </c>
      <c r="AJ149" s="78" t="s">
        <v>1209</v>
      </c>
    </row>
    <row r="150" spans="1:36" s="41" customFormat="1">
      <c r="A150" s="42" t="s">
        <v>51</v>
      </c>
      <c r="B150" s="43">
        <v>3919</v>
      </c>
      <c r="C150" s="43" t="s">
        <v>1210</v>
      </c>
      <c r="D150" s="57" t="s">
        <v>1161</v>
      </c>
      <c r="E150" s="43" t="s">
        <v>54</v>
      </c>
      <c r="F150" s="43" t="s">
        <v>397</v>
      </c>
      <c r="G150" s="57" t="s">
        <v>1142</v>
      </c>
      <c r="H150" s="57" t="s">
        <v>1162</v>
      </c>
      <c r="I150" s="43" t="s">
        <v>55</v>
      </c>
      <c r="J150" s="43" t="s">
        <v>398</v>
      </c>
      <c r="K150" s="57" t="s">
        <v>1143</v>
      </c>
      <c r="L150" s="57" t="s">
        <v>1163</v>
      </c>
      <c r="M150" s="44" t="s">
        <v>431</v>
      </c>
      <c r="N150" s="45" t="s">
        <v>123</v>
      </c>
      <c r="O150" s="45" t="s">
        <v>158</v>
      </c>
      <c r="P150" s="46">
        <v>6</v>
      </c>
      <c r="Q150" s="66">
        <v>21630</v>
      </c>
      <c r="R150" s="57" t="s">
        <v>527</v>
      </c>
      <c r="S150" s="57" t="s">
        <v>528</v>
      </c>
      <c r="T150" s="57" t="s">
        <v>529</v>
      </c>
      <c r="U150" s="45" t="s">
        <v>61</v>
      </c>
      <c r="V150" s="61">
        <v>1533</v>
      </c>
      <c r="W150" s="57" t="s">
        <v>1160</v>
      </c>
      <c r="X150" s="43" t="s">
        <v>1211</v>
      </c>
      <c r="Y150" s="47">
        <v>39904</v>
      </c>
      <c r="Z150" s="45" t="s">
        <v>201</v>
      </c>
      <c r="AA150" s="43" t="s">
        <v>118</v>
      </c>
      <c r="AB150" s="43" t="s">
        <v>162</v>
      </c>
      <c r="AC150" s="43" t="s">
        <v>1212</v>
      </c>
      <c r="AD150" s="43" t="s">
        <v>1213</v>
      </c>
      <c r="AE150" s="45"/>
      <c r="AF150" s="43" t="s">
        <v>1214</v>
      </c>
      <c r="AG150" s="57" t="s">
        <v>1168</v>
      </c>
      <c r="AH150" s="45" t="s">
        <v>70</v>
      </c>
      <c r="AI150" s="48" t="s">
        <v>1215</v>
      </c>
      <c r="AJ150" s="78" t="s">
        <v>1209</v>
      </c>
    </row>
    <row r="151" spans="1:36" s="41" customFormat="1">
      <c r="A151" s="42" t="s">
        <v>51</v>
      </c>
      <c r="B151" s="43">
        <v>4745</v>
      </c>
      <c r="C151" s="43" t="s">
        <v>1216</v>
      </c>
      <c r="D151" s="57" t="s">
        <v>1161</v>
      </c>
      <c r="E151" s="43" t="s">
        <v>54</v>
      </c>
      <c r="F151" s="43" t="s">
        <v>397</v>
      </c>
      <c r="G151" s="57" t="s">
        <v>1142</v>
      </c>
      <c r="H151" s="57" t="s">
        <v>1162</v>
      </c>
      <c r="I151" s="43" t="s">
        <v>55</v>
      </c>
      <c r="J151" s="43" t="s">
        <v>398</v>
      </c>
      <c r="K151" s="57" t="s">
        <v>1143</v>
      </c>
      <c r="L151" s="57" t="s">
        <v>1163</v>
      </c>
      <c r="M151" s="44" t="s">
        <v>431</v>
      </c>
      <c r="N151" s="45" t="s">
        <v>123</v>
      </c>
      <c r="O151" s="45" t="s">
        <v>158</v>
      </c>
      <c r="P151" s="45">
        <v>6</v>
      </c>
      <c r="Q151" s="45">
        <v>21630</v>
      </c>
      <c r="R151" s="43" t="s">
        <v>527</v>
      </c>
      <c r="S151" s="43" t="s">
        <v>528</v>
      </c>
      <c r="T151" s="43" t="s">
        <v>529</v>
      </c>
      <c r="U151" s="45" t="s">
        <v>61</v>
      </c>
      <c r="V151" s="61">
        <v>1533</v>
      </c>
      <c r="W151" s="57" t="s">
        <v>1160</v>
      </c>
      <c r="X151" s="43" t="s">
        <v>1217</v>
      </c>
      <c r="Y151" s="47">
        <v>41395</v>
      </c>
      <c r="Z151" s="45" t="s">
        <v>63</v>
      </c>
      <c r="AA151" s="43" t="s">
        <v>118</v>
      </c>
      <c r="AB151" s="43" t="s">
        <v>162</v>
      </c>
      <c r="AC151" s="43" t="s">
        <v>1218</v>
      </c>
      <c r="AD151" s="43" t="s">
        <v>1219</v>
      </c>
      <c r="AE151" s="45"/>
      <c r="AF151" s="43" t="s">
        <v>1220</v>
      </c>
      <c r="AG151" s="57" t="s">
        <v>1168</v>
      </c>
      <c r="AH151" s="45" t="s">
        <v>70</v>
      </c>
      <c r="AI151" s="48" t="s">
        <v>1221</v>
      </c>
      <c r="AJ151" s="78" t="s">
        <v>1209</v>
      </c>
    </row>
    <row r="152" spans="1:36" s="41" customFormat="1">
      <c r="A152" s="42" t="s">
        <v>51</v>
      </c>
      <c r="B152" s="43">
        <v>7500</v>
      </c>
      <c r="C152" s="43" t="s">
        <v>1222</v>
      </c>
      <c r="D152" s="43" t="s">
        <v>1161</v>
      </c>
      <c r="E152" s="43" t="s">
        <v>54</v>
      </c>
      <c r="F152" s="43" t="s">
        <v>397</v>
      </c>
      <c r="G152" s="43" t="s">
        <v>1142</v>
      </c>
      <c r="H152" s="43" t="s">
        <v>1162</v>
      </c>
      <c r="I152" s="43" t="s">
        <v>55</v>
      </c>
      <c r="J152" s="43" t="s">
        <v>398</v>
      </c>
      <c r="K152" s="43" t="s">
        <v>1143</v>
      </c>
      <c r="L152" s="43" t="s">
        <v>1163</v>
      </c>
      <c r="M152" s="44" t="s">
        <v>431</v>
      </c>
      <c r="N152" s="45" t="s">
        <v>123</v>
      </c>
      <c r="O152" s="45" t="s">
        <v>158</v>
      </c>
      <c r="P152" s="46">
        <v>6</v>
      </c>
      <c r="Q152" s="45">
        <v>21630</v>
      </c>
      <c r="R152" s="43" t="s">
        <v>527</v>
      </c>
      <c r="S152" s="43" t="s">
        <v>528</v>
      </c>
      <c r="T152" s="43" t="s">
        <v>529</v>
      </c>
      <c r="U152" s="45" t="s">
        <v>61</v>
      </c>
      <c r="V152" s="61">
        <v>1533</v>
      </c>
      <c r="W152" s="57" t="s">
        <v>1160</v>
      </c>
      <c r="X152" s="43" t="s">
        <v>1223</v>
      </c>
      <c r="Y152" s="47">
        <v>40330</v>
      </c>
      <c r="Z152" s="45" t="s">
        <v>63</v>
      </c>
      <c r="AA152" s="43" t="s">
        <v>118</v>
      </c>
      <c r="AB152" s="43" t="s">
        <v>162</v>
      </c>
      <c r="AC152" s="43" t="s">
        <v>1224</v>
      </c>
      <c r="AD152" s="43" t="s">
        <v>1225</v>
      </c>
      <c r="AE152" s="45"/>
      <c r="AF152" s="43" t="s">
        <v>1226</v>
      </c>
      <c r="AG152" s="43" t="s">
        <v>1168</v>
      </c>
      <c r="AH152" s="45" t="s">
        <v>133</v>
      </c>
      <c r="AI152" s="48" t="s">
        <v>1227</v>
      </c>
      <c r="AJ152" s="78" t="s">
        <v>1170</v>
      </c>
    </row>
    <row r="153" spans="1:36" s="41" customFormat="1">
      <c r="A153" s="42" t="s">
        <v>51</v>
      </c>
      <c r="B153" s="43">
        <v>3571</v>
      </c>
      <c r="C153" s="43" t="s">
        <v>1228</v>
      </c>
      <c r="D153" s="43" t="s">
        <v>1161</v>
      </c>
      <c r="E153" s="43" t="s">
        <v>54</v>
      </c>
      <c r="F153" s="43" t="s">
        <v>397</v>
      </c>
      <c r="G153" s="43" t="s">
        <v>1142</v>
      </c>
      <c r="H153" s="43" t="s">
        <v>1162</v>
      </c>
      <c r="I153" s="43" t="s">
        <v>55</v>
      </c>
      <c r="J153" s="43" t="s">
        <v>398</v>
      </c>
      <c r="K153" s="43" t="s">
        <v>1143</v>
      </c>
      <c r="L153" s="43" t="s">
        <v>1163</v>
      </c>
      <c r="M153" s="44" t="s">
        <v>431</v>
      </c>
      <c r="N153" s="45" t="s">
        <v>123</v>
      </c>
      <c r="O153" s="45" t="s">
        <v>124</v>
      </c>
      <c r="P153" s="46">
        <v>5</v>
      </c>
      <c r="Q153" s="45">
        <v>21620</v>
      </c>
      <c r="R153" s="43" t="s">
        <v>652</v>
      </c>
      <c r="S153" s="43" t="s">
        <v>653</v>
      </c>
      <c r="T153" s="43" t="s">
        <v>529</v>
      </c>
      <c r="U153" s="45" t="s">
        <v>61</v>
      </c>
      <c r="V153" s="61">
        <v>1533</v>
      </c>
      <c r="W153" s="57" t="s">
        <v>1160</v>
      </c>
      <c r="X153" s="43" t="s">
        <v>1229</v>
      </c>
      <c r="Y153" s="47">
        <v>39417</v>
      </c>
      <c r="Z153" s="45" t="s">
        <v>63</v>
      </c>
      <c r="AA153" s="43" t="s">
        <v>118</v>
      </c>
      <c r="AB153" s="43" t="s">
        <v>162</v>
      </c>
      <c r="AC153" s="43" t="s">
        <v>1230</v>
      </c>
      <c r="AD153" s="43" t="s">
        <v>1231</v>
      </c>
      <c r="AE153" s="45"/>
      <c r="AF153" s="43" t="s">
        <v>1232</v>
      </c>
      <c r="AG153" s="43" t="s">
        <v>1168</v>
      </c>
      <c r="AH153" s="45" t="s">
        <v>70</v>
      </c>
      <c r="AI153" s="48" t="s">
        <v>1233</v>
      </c>
      <c r="AJ153" s="78" t="s">
        <v>1170</v>
      </c>
    </row>
    <row r="154" spans="1:36" s="41" customFormat="1">
      <c r="A154" s="42" t="s">
        <v>51</v>
      </c>
      <c r="B154" s="43">
        <v>1387</v>
      </c>
      <c r="C154" s="43" t="s">
        <v>1234</v>
      </c>
      <c r="D154" s="43" t="s">
        <v>1235</v>
      </c>
      <c r="E154" s="43" t="s">
        <v>54</v>
      </c>
      <c r="F154" s="43" t="s">
        <v>397</v>
      </c>
      <c r="G154" s="43" t="s">
        <v>1142</v>
      </c>
      <c r="H154" s="43" t="s">
        <v>1236</v>
      </c>
      <c r="I154" s="43" t="s">
        <v>55</v>
      </c>
      <c r="J154" s="43" t="s">
        <v>398</v>
      </c>
      <c r="K154" s="43" t="s">
        <v>1143</v>
      </c>
      <c r="L154" s="43" t="s">
        <v>1237</v>
      </c>
      <c r="M154" s="44" t="s">
        <v>431</v>
      </c>
      <c r="N154" s="45" t="s">
        <v>197</v>
      </c>
      <c r="O154" s="45" t="s">
        <v>170</v>
      </c>
      <c r="P154" s="46">
        <v>7</v>
      </c>
      <c r="Q154" s="45">
        <v>21505</v>
      </c>
      <c r="R154" s="43" t="s">
        <v>608</v>
      </c>
      <c r="S154" s="43" t="s">
        <v>609</v>
      </c>
      <c r="T154" s="43" t="s">
        <v>368</v>
      </c>
      <c r="U154" s="45" t="s">
        <v>61</v>
      </c>
      <c r="V154" s="44">
        <v>2559</v>
      </c>
      <c r="W154" s="43" t="s">
        <v>1238</v>
      </c>
      <c r="X154" s="43" t="s">
        <v>1239</v>
      </c>
      <c r="Y154" s="47">
        <v>35886</v>
      </c>
      <c r="Z154" s="45" t="s">
        <v>201</v>
      </c>
      <c r="AA154" s="43" t="s">
        <v>118</v>
      </c>
      <c r="AB154" s="43" t="s">
        <v>162</v>
      </c>
      <c r="AC154" s="43" t="s">
        <v>1240</v>
      </c>
      <c r="AD154" s="43" t="s">
        <v>1241</v>
      </c>
      <c r="AE154" s="45" t="s">
        <v>67</v>
      </c>
      <c r="AF154" s="43" t="s">
        <v>1242</v>
      </c>
      <c r="AG154" s="43" t="s">
        <v>1243</v>
      </c>
      <c r="AH154" s="45" t="s">
        <v>70</v>
      </c>
      <c r="AI154" s="48" t="s">
        <v>1244</v>
      </c>
    </row>
    <row r="155" spans="1:36" s="41" customFormat="1">
      <c r="A155" s="42" t="s">
        <v>51</v>
      </c>
      <c r="B155" s="43">
        <v>3382</v>
      </c>
      <c r="C155" s="43" t="s">
        <v>1245</v>
      </c>
      <c r="D155" s="57" t="s">
        <v>1235</v>
      </c>
      <c r="E155" s="43" t="s">
        <v>54</v>
      </c>
      <c r="F155" s="43" t="s">
        <v>397</v>
      </c>
      <c r="G155" s="57" t="s">
        <v>1142</v>
      </c>
      <c r="H155" s="57" t="s">
        <v>1236</v>
      </c>
      <c r="I155" s="43" t="s">
        <v>55</v>
      </c>
      <c r="J155" s="43" t="s">
        <v>398</v>
      </c>
      <c r="K155" s="57" t="s">
        <v>1143</v>
      </c>
      <c r="L155" s="57" t="s">
        <v>1237</v>
      </c>
      <c r="M155" s="44" t="s">
        <v>431</v>
      </c>
      <c r="N155" s="45" t="s">
        <v>123</v>
      </c>
      <c r="O155" s="45" t="s">
        <v>158</v>
      </c>
      <c r="P155" s="46">
        <v>6</v>
      </c>
      <c r="Q155" s="45">
        <v>20610</v>
      </c>
      <c r="R155" s="43" t="s">
        <v>590</v>
      </c>
      <c r="S155" s="43" t="s">
        <v>591</v>
      </c>
      <c r="T155" s="43" t="s">
        <v>368</v>
      </c>
      <c r="U155" s="45" t="s">
        <v>61</v>
      </c>
      <c r="V155" s="61">
        <v>1387</v>
      </c>
      <c r="W155" s="57" t="s">
        <v>1234</v>
      </c>
      <c r="X155" s="43" t="s">
        <v>1246</v>
      </c>
      <c r="Y155" s="47">
        <v>41821</v>
      </c>
      <c r="Z155" s="45" t="s">
        <v>63</v>
      </c>
      <c r="AA155" s="43" t="s">
        <v>118</v>
      </c>
      <c r="AB155" s="43" t="s">
        <v>162</v>
      </c>
      <c r="AC155" s="43" t="s">
        <v>1247</v>
      </c>
      <c r="AD155" s="43" t="s">
        <v>1248</v>
      </c>
      <c r="AE155" s="45"/>
      <c r="AF155" s="43" t="s">
        <v>1249</v>
      </c>
      <c r="AG155" s="57" t="s">
        <v>1243</v>
      </c>
      <c r="AH155" s="45" t="s">
        <v>70</v>
      </c>
      <c r="AI155" s="48" t="s">
        <v>1250</v>
      </c>
      <c r="AJ155" s="78" t="s">
        <v>1170</v>
      </c>
    </row>
    <row r="156" spans="1:36" s="41" customFormat="1">
      <c r="A156" s="42" t="s">
        <v>51</v>
      </c>
      <c r="B156" s="43">
        <v>3392</v>
      </c>
      <c r="C156" s="43" t="s">
        <v>1251</v>
      </c>
      <c r="D156" s="43" t="s">
        <v>1235</v>
      </c>
      <c r="E156" s="43" t="s">
        <v>54</v>
      </c>
      <c r="F156" s="43" t="s">
        <v>397</v>
      </c>
      <c r="G156" s="43" t="s">
        <v>1142</v>
      </c>
      <c r="H156" s="43" t="s">
        <v>1236</v>
      </c>
      <c r="I156" s="43" t="s">
        <v>55</v>
      </c>
      <c r="J156" s="43" t="s">
        <v>398</v>
      </c>
      <c r="K156" s="43" t="s">
        <v>1143</v>
      </c>
      <c r="L156" s="43" t="s">
        <v>1237</v>
      </c>
      <c r="M156" s="44" t="s">
        <v>431</v>
      </c>
      <c r="N156" s="45" t="s">
        <v>123</v>
      </c>
      <c r="O156" s="45" t="s">
        <v>158</v>
      </c>
      <c r="P156" s="46">
        <v>6</v>
      </c>
      <c r="Q156" s="45">
        <v>12609</v>
      </c>
      <c r="R156" s="43" t="s">
        <v>632</v>
      </c>
      <c r="S156" s="43" t="s">
        <v>633</v>
      </c>
      <c r="T156" s="43" t="s">
        <v>619</v>
      </c>
      <c r="U156" s="45" t="s">
        <v>61</v>
      </c>
      <c r="V156" s="44">
        <v>1387</v>
      </c>
      <c r="W156" s="43" t="s">
        <v>1234</v>
      </c>
      <c r="X156" s="43" t="s">
        <v>1252</v>
      </c>
      <c r="Y156" s="47">
        <v>39203</v>
      </c>
      <c r="Z156" s="45" t="s">
        <v>63</v>
      </c>
      <c r="AA156" s="43" t="s">
        <v>118</v>
      </c>
      <c r="AB156" s="43" t="s">
        <v>162</v>
      </c>
      <c r="AC156" s="43" t="s">
        <v>1253</v>
      </c>
      <c r="AD156" s="43" t="s">
        <v>1254</v>
      </c>
      <c r="AE156" s="45"/>
      <c r="AF156" s="43" t="s">
        <v>1255</v>
      </c>
      <c r="AG156" s="43" t="s">
        <v>1243</v>
      </c>
      <c r="AH156" s="45" t="s">
        <v>70</v>
      </c>
      <c r="AI156" s="48" t="s">
        <v>1256</v>
      </c>
    </row>
    <row r="157" spans="1:36" s="41" customFormat="1">
      <c r="A157" s="42" t="s">
        <v>51</v>
      </c>
      <c r="B157" s="43">
        <v>3486</v>
      </c>
      <c r="C157" s="43" t="s">
        <v>1257</v>
      </c>
      <c r="D157" s="43" t="s">
        <v>1235</v>
      </c>
      <c r="E157" s="43" t="s">
        <v>54</v>
      </c>
      <c r="F157" s="43" t="s">
        <v>397</v>
      </c>
      <c r="G157" s="43" t="s">
        <v>1142</v>
      </c>
      <c r="H157" s="43" t="s">
        <v>1236</v>
      </c>
      <c r="I157" s="43" t="s">
        <v>55</v>
      </c>
      <c r="J157" s="43" t="s">
        <v>398</v>
      </c>
      <c r="K157" s="43" t="s">
        <v>1143</v>
      </c>
      <c r="L157" s="43" t="s">
        <v>1237</v>
      </c>
      <c r="M157" s="44" t="s">
        <v>1154</v>
      </c>
      <c r="N157" s="45" t="s">
        <v>123</v>
      </c>
      <c r="O157" s="45" t="s">
        <v>158</v>
      </c>
      <c r="P157" s="46">
        <v>6</v>
      </c>
      <c r="Q157" s="45">
        <v>20610</v>
      </c>
      <c r="R157" s="43" t="s">
        <v>590</v>
      </c>
      <c r="S157" s="43" t="s">
        <v>591</v>
      </c>
      <c r="T157" s="43" t="s">
        <v>368</v>
      </c>
      <c r="U157" s="45" t="s">
        <v>61</v>
      </c>
      <c r="V157" s="44">
        <v>1387</v>
      </c>
      <c r="W157" s="43" t="s">
        <v>1234</v>
      </c>
      <c r="X157" s="43" t="s">
        <v>1258</v>
      </c>
      <c r="Y157" s="47">
        <v>39310</v>
      </c>
      <c r="Z157" s="45" t="s">
        <v>63</v>
      </c>
      <c r="AA157" s="43" t="s">
        <v>118</v>
      </c>
      <c r="AB157" s="43" t="s">
        <v>162</v>
      </c>
      <c r="AC157" s="43" t="s">
        <v>1259</v>
      </c>
      <c r="AD157" s="43" t="s">
        <v>1260</v>
      </c>
      <c r="AE157" s="45"/>
      <c r="AF157" s="43" t="s">
        <v>1261</v>
      </c>
      <c r="AG157" s="43" t="s">
        <v>1243</v>
      </c>
      <c r="AH157" s="45" t="s">
        <v>70</v>
      </c>
      <c r="AI157" s="48" t="s">
        <v>1262</v>
      </c>
    </row>
    <row r="158" spans="1:36" s="41" customFormat="1">
      <c r="A158" s="42" t="s">
        <v>51</v>
      </c>
      <c r="B158" s="43">
        <v>3748</v>
      </c>
      <c r="C158" s="43" t="s">
        <v>1263</v>
      </c>
      <c r="D158" s="43" t="s">
        <v>1235</v>
      </c>
      <c r="E158" s="43" t="s">
        <v>54</v>
      </c>
      <c r="F158" s="43" t="s">
        <v>397</v>
      </c>
      <c r="G158" s="43" t="s">
        <v>1142</v>
      </c>
      <c r="H158" s="43" t="s">
        <v>1236</v>
      </c>
      <c r="I158" s="43" t="s">
        <v>55</v>
      </c>
      <c r="J158" s="43" t="s">
        <v>398</v>
      </c>
      <c r="K158" s="43" t="s">
        <v>1143</v>
      </c>
      <c r="L158" s="43" t="s">
        <v>1237</v>
      </c>
      <c r="M158" s="44" t="s">
        <v>1154</v>
      </c>
      <c r="N158" s="45" t="s">
        <v>123</v>
      </c>
      <c r="O158" s="45" t="s">
        <v>158</v>
      </c>
      <c r="P158" s="46">
        <v>6</v>
      </c>
      <c r="Q158" s="45">
        <v>12609</v>
      </c>
      <c r="R158" s="43" t="s">
        <v>632</v>
      </c>
      <c r="S158" s="43" t="s">
        <v>633</v>
      </c>
      <c r="T158" s="43" t="s">
        <v>619</v>
      </c>
      <c r="U158" s="45" t="s">
        <v>61</v>
      </c>
      <c r="V158" s="44">
        <v>1387</v>
      </c>
      <c r="W158" s="43" t="s">
        <v>1234</v>
      </c>
      <c r="X158" s="43" t="s">
        <v>1264</v>
      </c>
      <c r="Y158" s="47">
        <v>39539</v>
      </c>
      <c r="Z158" s="45" t="s">
        <v>63</v>
      </c>
      <c r="AA158" s="43" t="s">
        <v>118</v>
      </c>
      <c r="AB158" s="43" t="s">
        <v>162</v>
      </c>
      <c r="AC158" s="43" t="s">
        <v>1265</v>
      </c>
      <c r="AD158" s="43" t="s">
        <v>1266</v>
      </c>
      <c r="AE158" s="45"/>
      <c r="AF158" s="43" t="s">
        <v>1267</v>
      </c>
      <c r="AG158" s="43" t="s">
        <v>1243</v>
      </c>
      <c r="AH158" s="45" t="s">
        <v>70</v>
      </c>
      <c r="AI158" s="48" t="s">
        <v>1268</v>
      </c>
    </row>
    <row r="159" spans="1:36" s="41" customFormat="1">
      <c r="A159" s="42" t="s">
        <v>51</v>
      </c>
      <c r="B159" s="43">
        <v>8121</v>
      </c>
      <c r="C159" s="43" t="s">
        <v>1269</v>
      </c>
      <c r="D159" s="43" t="s">
        <v>1235</v>
      </c>
      <c r="E159" s="43" t="s">
        <v>54</v>
      </c>
      <c r="F159" s="43" t="s">
        <v>397</v>
      </c>
      <c r="G159" s="43" t="s">
        <v>1142</v>
      </c>
      <c r="H159" s="43" t="s">
        <v>1236</v>
      </c>
      <c r="I159" s="43" t="s">
        <v>55</v>
      </c>
      <c r="J159" s="43" t="s">
        <v>398</v>
      </c>
      <c r="K159" s="43" t="s">
        <v>1143</v>
      </c>
      <c r="L159" s="43" t="s">
        <v>1237</v>
      </c>
      <c r="M159" s="44" t="s">
        <v>1154</v>
      </c>
      <c r="N159" s="45" t="s">
        <v>123</v>
      </c>
      <c r="O159" s="45" t="s">
        <v>158</v>
      </c>
      <c r="P159" s="45">
        <v>6</v>
      </c>
      <c r="Q159" s="45">
        <v>20610</v>
      </c>
      <c r="R159" s="43" t="s">
        <v>590</v>
      </c>
      <c r="S159" s="43" t="s">
        <v>591</v>
      </c>
      <c r="T159" s="43" t="s">
        <v>368</v>
      </c>
      <c r="U159" s="45" t="s">
        <v>61</v>
      </c>
      <c r="V159" s="44">
        <v>1387</v>
      </c>
      <c r="W159" s="43" t="s">
        <v>1234</v>
      </c>
      <c r="X159" s="43" t="s">
        <v>1270</v>
      </c>
      <c r="Y159" s="47">
        <v>42036</v>
      </c>
      <c r="Z159" s="45" t="s">
        <v>63</v>
      </c>
      <c r="AA159" s="43" t="s">
        <v>118</v>
      </c>
      <c r="AB159" s="43" t="s">
        <v>162</v>
      </c>
      <c r="AC159" s="43" t="s">
        <v>1271</v>
      </c>
      <c r="AD159" s="43" t="s">
        <v>1272</v>
      </c>
      <c r="AE159" s="45"/>
      <c r="AF159" s="43" t="s">
        <v>1273</v>
      </c>
      <c r="AG159" s="43" t="s">
        <v>1243</v>
      </c>
      <c r="AH159" s="45" t="s">
        <v>70</v>
      </c>
      <c r="AI159" s="48" t="s">
        <v>1274</v>
      </c>
    </row>
    <row r="160" spans="1:36" s="41" customFormat="1">
      <c r="A160" s="42" t="s">
        <v>51</v>
      </c>
      <c r="B160" s="43">
        <v>1070090</v>
      </c>
      <c r="C160" s="43" t="s">
        <v>1275</v>
      </c>
      <c r="D160" s="43" t="s">
        <v>1235</v>
      </c>
      <c r="E160" s="43" t="s">
        <v>54</v>
      </c>
      <c r="F160" s="43" t="s">
        <v>397</v>
      </c>
      <c r="G160" s="43" t="s">
        <v>1142</v>
      </c>
      <c r="H160" s="43" t="s">
        <v>1236</v>
      </c>
      <c r="I160" s="43" t="s">
        <v>55</v>
      </c>
      <c r="J160" s="43" t="s">
        <v>398</v>
      </c>
      <c r="K160" s="43" t="s">
        <v>1143</v>
      </c>
      <c r="L160" s="43" t="s">
        <v>1237</v>
      </c>
      <c r="M160" s="44" t="s">
        <v>431</v>
      </c>
      <c r="N160" s="45" t="s">
        <v>123</v>
      </c>
      <c r="O160" s="45" t="s">
        <v>158</v>
      </c>
      <c r="P160" s="46">
        <v>6</v>
      </c>
      <c r="Q160" s="45">
        <v>20610</v>
      </c>
      <c r="R160" s="43" t="s">
        <v>590</v>
      </c>
      <c r="S160" s="43" t="s">
        <v>591</v>
      </c>
      <c r="T160" s="43" t="s">
        <v>368</v>
      </c>
      <c r="U160" s="45" t="s">
        <v>61</v>
      </c>
      <c r="V160" s="44">
        <v>1387</v>
      </c>
      <c r="W160" s="43" t="s">
        <v>1234</v>
      </c>
      <c r="X160" s="43" t="s">
        <v>1276</v>
      </c>
      <c r="Y160" s="47">
        <v>43435</v>
      </c>
      <c r="Z160" s="45" t="s">
        <v>331</v>
      </c>
      <c r="AA160" s="43" t="s">
        <v>118</v>
      </c>
      <c r="AB160" s="43" t="s">
        <v>162</v>
      </c>
      <c r="AC160" s="43" t="s">
        <v>1277</v>
      </c>
      <c r="AD160" s="43" t="s">
        <v>1278</v>
      </c>
      <c r="AE160" s="45"/>
      <c r="AF160" s="43" t="s">
        <v>1279</v>
      </c>
      <c r="AG160" s="43" t="s">
        <v>1243</v>
      </c>
      <c r="AH160" s="45"/>
      <c r="AI160" s="48" t="s">
        <v>1280</v>
      </c>
    </row>
    <row r="161" spans="1:36" s="41" customFormat="1">
      <c r="A161" s="42" t="s">
        <v>51</v>
      </c>
      <c r="B161" s="43">
        <v>4585</v>
      </c>
      <c r="C161" s="43" t="s">
        <v>1281</v>
      </c>
      <c r="D161" s="57" t="s">
        <v>1235</v>
      </c>
      <c r="E161" s="43" t="s">
        <v>54</v>
      </c>
      <c r="F161" s="43" t="s">
        <v>397</v>
      </c>
      <c r="G161" s="57" t="s">
        <v>1142</v>
      </c>
      <c r="H161" s="57" t="s">
        <v>1236</v>
      </c>
      <c r="I161" s="43" t="s">
        <v>55</v>
      </c>
      <c r="J161" s="43" t="s">
        <v>398</v>
      </c>
      <c r="K161" s="57" t="s">
        <v>1143</v>
      </c>
      <c r="L161" s="57" t="s">
        <v>1237</v>
      </c>
      <c r="M161" s="44" t="s">
        <v>431</v>
      </c>
      <c r="N161" s="45" t="s">
        <v>123</v>
      </c>
      <c r="O161" s="45" t="s">
        <v>124</v>
      </c>
      <c r="P161" s="46">
        <v>5</v>
      </c>
      <c r="Q161" s="45">
        <v>20515</v>
      </c>
      <c r="R161" s="43" t="s">
        <v>432</v>
      </c>
      <c r="S161" s="43" t="s">
        <v>433</v>
      </c>
      <c r="T161" s="43" t="s">
        <v>368</v>
      </c>
      <c r="U161" s="45" t="s">
        <v>61</v>
      </c>
      <c r="V161" s="61">
        <v>1387</v>
      </c>
      <c r="W161" s="57" t="s">
        <v>1234</v>
      </c>
      <c r="X161" s="43" t="s">
        <v>1282</v>
      </c>
      <c r="Y161" s="47">
        <v>41091</v>
      </c>
      <c r="Z161" s="45" t="s">
        <v>63</v>
      </c>
      <c r="AA161" s="43" t="s">
        <v>118</v>
      </c>
      <c r="AB161" s="43" t="s">
        <v>162</v>
      </c>
      <c r="AC161" s="43" t="s">
        <v>1283</v>
      </c>
      <c r="AD161" s="43" t="s">
        <v>1284</v>
      </c>
      <c r="AE161" s="45"/>
      <c r="AF161" s="43" t="s">
        <v>1285</v>
      </c>
      <c r="AG161" s="57" t="s">
        <v>1243</v>
      </c>
      <c r="AH161" s="45" t="s">
        <v>70</v>
      </c>
      <c r="AI161" s="48" t="s">
        <v>1286</v>
      </c>
      <c r="AJ161" s="78" t="s">
        <v>1170</v>
      </c>
    </row>
    <row r="162" spans="1:36" s="41" customFormat="1">
      <c r="A162" s="42" t="s">
        <v>51</v>
      </c>
      <c r="B162" s="43">
        <v>8014</v>
      </c>
      <c r="C162" s="43" t="s">
        <v>1287</v>
      </c>
      <c r="D162" s="43" t="s">
        <v>1235</v>
      </c>
      <c r="E162" s="43" t="s">
        <v>54</v>
      </c>
      <c r="F162" s="43" t="s">
        <v>397</v>
      </c>
      <c r="G162" s="43" t="s">
        <v>1142</v>
      </c>
      <c r="H162" s="43" t="s">
        <v>1236</v>
      </c>
      <c r="I162" s="43" t="s">
        <v>55</v>
      </c>
      <c r="J162" s="43" t="s">
        <v>398</v>
      </c>
      <c r="K162" s="43" t="s">
        <v>1143</v>
      </c>
      <c r="L162" s="43" t="s">
        <v>1237</v>
      </c>
      <c r="M162" s="44" t="s">
        <v>431</v>
      </c>
      <c r="N162" s="45" t="s">
        <v>273</v>
      </c>
      <c r="O162" s="45" t="s">
        <v>274</v>
      </c>
      <c r="P162" s="46">
        <v>4</v>
      </c>
      <c r="Q162" s="45">
        <v>20410</v>
      </c>
      <c r="R162" s="43" t="s">
        <v>542</v>
      </c>
      <c r="S162" s="43" t="s">
        <v>543</v>
      </c>
      <c r="T162" s="43" t="s">
        <v>368</v>
      </c>
      <c r="U162" s="45" t="s">
        <v>61</v>
      </c>
      <c r="V162" s="44">
        <v>1387</v>
      </c>
      <c r="W162" s="43" t="s">
        <v>1234</v>
      </c>
      <c r="X162" s="43" t="s">
        <v>1288</v>
      </c>
      <c r="Y162" s="47">
        <v>41852</v>
      </c>
      <c r="Z162" s="45" t="s">
        <v>63</v>
      </c>
      <c r="AA162" s="43" t="s">
        <v>118</v>
      </c>
      <c r="AB162" s="43" t="s">
        <v>162</v>
      </c>
      <c r="AC162" s="43" t="s">
        <v>1289</v>
      </c>
      <c r="AD162" s="43" t="s">
        <v>1290</v>
      </c>
      <c r="AE162" s="45"/>
      <c r="AF162" s="43" t="s">
        <v>1291</v>
      </c>
      <c r="AG162" s="43" t="s">
        <v>1243</v>
      </c>
      <c r="AH162" s="45" t="s">
        <v>70</v>
      </c>
      <c r="AI162" s="48" t="s">
        <v>1292</v>
      </c>
    </row>
    <row r="163" spans="1:36" s="41" customFormat="1">
      <c r="A163" s="42" t="s">
        <v>51</v>
      </c>
      <c r="B163" s="43">
        <v>908093</v>
      </c>
      <c r="C163" s="43" t="s">
        <v>1293</v>
      </c>
      <c r="D163" s="43" t="s">
        <v>1235</v>
      </c>
      <c r="E163" s="43" t="s">
        <v>54</v>
      </c>
      <c r="F163" s="43" t="s">
        <v>397</v>
      </c>
      <c r="G163" s="43" t="s">
        <v>1142</v>
      </c>
      <c r="H163" s="43" t="s">
        <v>1236</v>
      </c>
      <c r="I163" s="43" t="s">
        <v>55</v>
      </c>
      <c r="J163" s="43" t="s">
        <v>398</v>
      </c>
      <c r="K163" s="43" t="s">
        <v>1143</v>
      </c>
      <c r="L163" s="43" t="s">
        <v>1237</v>
      </c>
      <c r="M163" s="44" t="s">
        <v>1154</v>
      </c>
      <c r="N163" s="45" t="s">
        <v>273</v>
      </c>
      <c r="O163" s="45" t="s">
        <v>274</v>
      </c>
      <c r="P163" s="46">
        <v>4</v>
      </c>
      <c r="Q163" s="45">
        <v>20410</v>
      </c>
      <c r="R163" s="43" t="s">
        <v>542</v>
      </c>
      <c r="S163" s="43" t="s">
        <v>543</v>
      </c>
      <c r="T163" s="43" t="s">
        <v>368</v>
      </c>
      <c r="U163" s="45" t="s">
        <v>61</v>
      </c>
      <c r="V163" s="44">
        <v>1387</v>
      </c>
      <c r="W163" s="43" t="s">
        <v>1234</v>
      </c>
      <c r="X163" s="43" t="s">
        <v>1294</v>
      </c>
      <c r="Y163" s="47">
        <v>42614</v>
      </c>
      <c r="Z163" s="45" t="s">
        <v>63</v>
      </c>
      <c r="AA163" s="43" t="s">
        <v>118</v>
      </c>
      <c r="AB163" s="43" t="s">
        <v>162</v>
      </c>
      <c r="AC163" s="43" t="s">
        <v>1295</v>
      </c>
      <c r="AD163" s="43" t="s">
        <v>1296</v>
      </c>
      <c r="AE163" s="45"/>
      <c r="AF163" s="43" t="s">
        <v>1297</v>
      </c>
      <c r="AG163" s="43" t="s">
        <v>1243</v>
      </c>
      <c r="AH163" s="45" t="s">
        <v>70</v>
      </c>
      <c r="AI163" s="48" t="s">
        <v>1298</v>
      </c>
    </row>
    <row r="164" spans="1:36" s="41" customFormat="1">
      <c r="A164" s="42" t="s">
        <v>51</v>
      </c>
      <c r="B164" s="43">
        <v>1027154</v>
      </c>
      <c r="C164" s="43" t="s">
        <v>1299</v>
      </c>
      <c r="D164" s="43" t="s">
        <v>1235</v>
      </c>
      <c r="E164" s="43" t="s">
        <v>54</v>
      </c>
      <c r="F164" s="43" t="s">
        <v>397</v>
      </c>
      <c r="G164" s="43" t="s">
        <v>1142</v>
      </c>
      <c r="H164" s="43" t="s">
        <v>1236</v>
      </c>
      <c r="I164" s="43" t="s">
        <v>55</v>
      </c>
      <c r="J164" s="43" t="s">
        <v>398</v>
      </c>
      <c r="K164" s="43" t="s">
        <v>1143</v>
      </c>
      <c r="L164" s="43" t="s">
        <v>1237</v>
      </c>
      <c r="M164" s="44" t="s">
        <v>1154</v>
      </c>
      <c r="N164" s="45" t="s">
        <v>273</v>
      </c>
      <c r="O164" s="45" t="s">
        <v>274</v>
      </c>
      <c r="P164" s="46">
        <v>4</v>
      </c>
      <c r="Q164" s="45">
        <v>20410</v>
      </c>
      <c r="R164" s="43" t="s">
        <v>542</v>
      </c>
      <c r="S164" s="43" t="s">
        <v>543</v>
      </c>
      <c r="T164" s="43" t="s">
        <v>368</v>
      </c>
      <c r="U164" s="45" t="s">
        <v>61</v>
      </c>
      <c r="V164" s="44">
        <v>1387</v>
      </c>
      <c r="W164" s="43" t="s">
        <v>1234</v>
      </c>
      <c r="X164" s="43" t="s">
        <v>1300</v>
      </c>
      <c r="Y164" s="47">
        <v>43221</v>
      </c>
      <c r="Z164" s="45" t="s">
        <v>63</v>
      </c>
      <c r="AA164" s="43" t="s">
        <v>118</v>
      </c>
      <c r="AB164" s="43" t="s">
        <v>162</v>
      </c>
      <c r="AC164" s="43" t="s">
        <v>1301</v>
      </c>
      <c r="AD164" s="43" t="s">
        <v>1302</v>
      </c>
      <c r="AE164" s="45"/>
      <c r="AF164" s="43" t="s">
        <v>1303</v>
      </c>
      <c r="AG164" s="43" t="s">
        <v>1243</v>
      </c>
      <c r="AH164" s="45" t="s">
        <v>70</v>
      </c>
      <c r="AI164" s="48" t="s">
        <v>1304</v>
      </c>
    </row>
    <row r="165" spans="1:36" s="41" customFormat="1">
      <c r="A165" s="42" t="s">
        <v>51</v>
      </c>
      <c r="B165" s="43">
        <v>4936</v>
      </c>
      <c r="C165" s="43" t="s">
        <v>1305</v>
      </c>
      <c r="D165" s="43" t="s">
        <v>1235</v>
      </c>
      <c r="E165" s="43" t="s">
        <v>54</v>
      </c>
      <c r="F165" s="43" t="s">
        <v>397</v>
      </c>
      <c r="G165" s="43" t="s">
        <v>1142</v>
      </c>
      <c r="H165" s="43" t="s">
        <v>1236</v>
      </c>
      <c r="I165" s="43" t="s">
        <v>55</v>
      </c>
      <c r="J165" s="43" t="s">
        <v>398</v>
      </c>
      <c r="K165" s="43" t="s">
        <v>1143</v>
      </c>
      <c r="L165" s="43" t="s">
        <v>1237</v>
      </c>
      <c r="M165" s="44" t="s">
        <v>474</v>
      </c>
      <c r="N165" s="45" t="s">
        <v>219</v>
      </c>
      <c r="O165" s="45" t="s">
        <v>220</v>
      </c>
      <c r="P165" s="46">
        <v>3</v>
      </c>
      <c r="Q165" s="45">
        <v>20310</v>
      </c>
      <c r="R165" s="43" t="s">
        <v>447</v>
      </c>
      <c r="S165" s="43" t="s">
        <v>448</v>
      </c>
      <c r="T165" s="43" t="s">
        <v>368</v>
      </c>
      <c r="U165" s="45" t="s">
        <v>61</v>
      </c>
      <c r="V165" s="44">
        <v>1387</v>
      </c>
      <c r="W165" s="43" t="s">
        <v>1234</v>
      </c>
      <c r="X165" s="43" t="s">
        <v>1306</v>
      </c>
      <c r="Y165" s="47">
        <v>41730</v>
      </c>
      <c r="Z165" s="45" t="s">
        <v>201</v>
      </c>
      <c r="AA165" s="43" t="s">
        <v>118</v>
      </c>
      <c r="AB165" s="43" t="s">
        <v>162</v>
      </c>
      <c r="AC165" s="43" t="s">
        <v>1307</v>
      </c>
      <c r="AD165" s="43" t="s">
        <v>1308</v>
      </c>
      <c r="AE165" s="45"/>
      <c r="AF165" s="43" t="s">
        <v>1309</v>
      </c>
      <c r="AG165" s="43" t="s">
        <v>1243</v>
      </c>
      <c r="AH165" s="45" t="s">
        <v>70</v>
      </c>
      <c r="AI165" s="48" t="s">
        <v>1310</v>
      </c>
    </row>
    <row r="166" spans="1:36" s="41" customFormat="1">
      <c r="A166" s="42" t="s">
        <v>51</v>
      </c>
      <c r="B166" s="43">
        <v>952621</v>
      </c>
      <c r="C166" s="43" t="s">
        <v>1311</v>
      </c>
      <c r="D166" s="43" t="s">
        <v>1235</v>
      </c>
      <c r="E166" s="43" t="s">
        <v>54</v>
      </c>
      <c r="F166" s="43" t="s">
        <v>397</v>
      </c>
      <c r="G166" s="43" t="s">
        <v>1142</v>
      </c>
      <c r="H166" s="43" t="s">
        <v>1236</v>
      </c>
      <c r="I166" s="43" t="s">
        <v>55</v>
      </c>
      <c r="J166" s="43" t="s">
        <v>398</v>
      </c>
      <c r="K166" s="43" t="s">
        <v>1143</v>
      </c>
      <c r="L166" s="43" t="s">
        <v>1237</v>
      </c>
      <c r="M166" s="44" t="s">
        <v>474</v>
      </c>
      <c r="N166" s="45" t="s">
        <v>219</v>
      </c>
      <c r="O166" s="45" t="s">
        <v>355</v>
      </c>
      <c r="P166" s="46">
        <v>2</v>
      </c>
      <c r="Q166" s="45">
        <v>20110</v>
      </c>
      <c r="R166" s="43" t="s">
        <v>568</v>
      </c>
      <c r="S166" s="43" t="s">
        <v>569</v>
      </c>
      <c r="T166" s="43" t="s">
        <v>368</v>
      </c>
      <c r="U166" s="45" t="s">
        <v>61</v>
      </c>
      <c r="V166" s="44">
        <v>1387</v>
      </c>
      <c r="W166" s="43" t="s">
        <v>1234</v>
      </c>
      <c r="X166" s="43" t="s">
        <v>1312</v>
      </c>
      <c r="Y166" s="47">
        <v>42826</v>
      </c>
      <c r="Z166" s="45" t="s">
        <v>201</v>
      </c>
      <c r="AA166" s="43" t="s">
        <v>118</v>
      </c>
      <c r="AB166" s="43" t="s">
        <v>162</v>
      </c>
      <c r="AC166" s="43" t="s">
        <v>1313</v>
      </c>
      <c r="AD166" s="43" t="s">
        <v>1314</v>
      </c>
      <c r="AE166" s="45"/>
      <c r="AF166" s="43" t="s">
        <v>1315</v>
      </c>
      <c r="AG166" s="43" t="s">
        <v>1243</v>
      </c>
      <c r="AH166" s="45" t="s">
        <v>70</v>
      </c>
      <c r="AI166" s="48" t="s">
        <v>1316</v>
      </c>
    </row>
    <row r="167" spans="1:36" s="41" customFormat="1">
      <c r="A167" s="42" t="s">
        <v>51</v>
      </c>
      <c r="B167" s="43">
        <v>1020783</v>
      </c>
      <c r="C167" s="43" t="s">
        <v>1317</v>
      </c>
      <c r="D167" s="43" t="s">
        <v>1235</v>
      </c>
      <c r="E167" s="43" t="s">
        <v>54</v>
      </c>
      <c r="F167" s="43" t="s">
        <v>397</v>
      </c>
      <c r="G167" s="43" t="s">
        <v>1142</v>
      </c>
      <c r="H167" s="43" t="s">
        <v>1236</v>
      </c>
      <c r="I167" s="43" t="s">
        <v>55</v>
      </c>
      <c r="J167" s="43" t="s">
        <v>398</v>
      </c>
      <c r="K167" s="43" t="s">
        <v>1143</v>
      </c>
      <c r="L167" s="43" t="s">
        <v>1237</v>
      </c>
      <c r="M167" s="44" t="s">
        <v>431</v>
      </c>
      <c r="N167" s="45" t="s">
        <v>219</v>
      </c>
      <c r="O167" s="45" t="s">
        <v>355</v>
      </c>
      <c r="P167" s="46">
        <v>2</v>
      </c>
      <c r="Q167" s="45">
        <v>22022</v>
      </c>
      <c r="R167" s="43" t="s">
        <v>356</v>
      </c>
      <c r="S167" s="43" t="s">
        <v>357</v>
      </c>
      <c r="T167" s="43" t="s">
        <v>127</v>
      </c>
      <c r="U167" s="45" t="s">
        <v>128</v>
      </c>
      <c r="V167" s="44">
        <v>1387</v>
      </c>
      <c r="W167" s="43" t="s">
        <v>1234</v>
      </c>
      <c r="X167" s="43" t="s">
        <v>1318</v>
      </c>
      <c r="Y167" s="47">
        <v>43191</v>
      </c>
      <c r="Z167" s="45" t="s">
        <v>201</v>
      </c>
      <c r="AA167" s="43" t="s">
        <v>118</v>
      </c>
      <c r="AB167" s="43" t="s">
        <v>162</v>
      </c>
      <c r="AC167" s="43" t="s">
        <v>1319</v>
      </c>
      <c r="AD167" s="43" t="s">
        <v>1320</v>
      </c>
      <c r="AE167" s="45"/>
      <c r="AF167" s="43" t="s">
        <v>1321</v>
      </c>
      <c r="AG167" s="43" t="s">
        <v>1243</v>
      </c>
      <c r="AH167" s="45" t="s">
        <v>70</v>
      </c>
      <c r="AI167" s="48" t="s">
        <v>1322</v>
      </c>
    </row>
    <row r="168" spans="1:36" s="41" customFormat="1">
      <c r="A168" s="42" t="s">
        <v>51</v>
      </c>
      <c r="B168" s="43">
        <v>1701</v>
      </c>
      <c r="C168" s="43" t="s">
        <v>1323</v>
      </c>
      <c r="D168" s="43" t="s">
        <v>1324</v>
      </c>
      <c r="E168" s="43" t="s">
        <v>54</v>
      </c>
      <c r="F168" s="43" t="s">
        <v>397</v>
      </c>
      <c r="G168" s="43" t="s">
        <v>1142</v>
      </c>
      <c r="H168" s="43" t="s">
        <v>1325</v>
      </c>
      <c r="I168" s="43" t="s">
        <v>55</v>
      </c>
      <c r="J168" s="43" t="s">
        <v>398</v>
      </c>
      <c r="K168" s="43" t="s">
        <v>1143</v>
      </c>
      <c r="L168" s="43" t="s">
        <v>1326</v>
      </c>
      <c r="M168" s="44" t="s">
        <v>431</v>
      </c>
      <c r="N168" s="45" t="s">
        <v>197</v>
      </c>
      <c r="O168" s="45" t="s">
        <v>170</v>
      </c>
      <c r="P168" s="46">
        <v>7</v>
      </c>
      <c r="Q168" s="45">
        <v>21505</v>
      </c>
      <c r="R168" s="43" t="s">
        <v>608</v>
      </c>
      <c r="S168" s="43" t="s">
        <v>609</v>
      </c>
      <c r="T168" s="43" t="s">
        <v>368</v>
      </c>
      <c r="U168" s="45" t="s">
        <v>61</v>
      </c>
      <c r="V168" s="44">
        <v>2559</v>
      </c>
      <c r="W168" s="43" t="s">
        <v>1238</v>
      </c>
      <c r="X168" s="43" t="s">
        <v>1327</v>
      </c>
      <c r="Y168" s="47">
        <v>36251</v>
      </c>
      <c r="Z168" s="45" t="s">
        <v>201</v>
      </c>
      <c r="AA168" s="43" t="s">
        <v>118</v>
      </c>
      <c r="AB168" s="43" t="s">
        <v>162</v>
      </c>
      <c r="AC168" s="43" t="s">
        <v>1328</v>
      </c>
      <c r="AD168" s="43" t="s">
        <v>1329</v>
      </c>
      <c r="AE168" s="45" t="s">
        <v>67</v>
      </c>
      <c r="AF168" s="43" t="s">
        <v>1330</v>
      </c>
      <c r="AG168" s="43" t="s">
        <v>1331</v>
      </c>
      <c r="AH168" s="45" t="s">
        <v>70</v>
      </c>
      <c r="AI168" s="48" t="s">
        <v>1332</v>
      </c>
    </row>
    <row r="169" spans="1:36" s="41" customFormat="1">
      <c r="A169" s="42" t="s">
        <v>51</v>
      </c>
      <c r="B169" s="43">
        <v>3338</v>
      </c>
      <c r="C169" s="43" t="s">
        <v>1333</v>
      </c>
      <c r="D169" s="57" t="s">
        <v>1324</v>
      </c>
      <c r="E169" s="43" t="s">
        <v>54</v>
      </c>
      <c r="F169" s="43" t="s">
        <v>397</v>
      </c>
      <c r="G169" s="43" t="s">
        <v>1142</v>
      </c>
      <c r="H169" s="57" t="s">
        <v>1325</v>
      </c>
      <c r="I169" s="43" t="s">
        <v>55</v>
      </c>
      <c r="J169" s="43" t="s">
        <v>398</v>
      </c>
      <c r="K169" s="43" t="s">
        <v>1143</v>
      </c>
      <c r="L169" s="57" t="s">
        <v>1326</v>
      </c>
      <c r="M169" s="44" t="s">
        <v>431</v>
      </c>
      <c r="N169" s="45" t="s">
        <v>123</v>
      </c>
      <c r="O169" s="45" t="s">
        <v>158</v>
      </c>
      <c r="P169" s="45">
        <v>6</v>
      </c>
      <c r="Q169" s="45">
        <v>20610</v>
      </c>
      <c r="R169" s="43" t="s">
        <v>590</v>
      </c>
      <c r="S169" s="43" t="s">
        <v>591</v>
      </c>
      <c r="T169" s="43" t="s">
        <v>368</v>
      </c>
      <c r="U169" s="45" t="s">
        <v>61</v>
      </c>
      <c r="V169" s="61">
        <v>1701</v>
      </c>
      <c r="W169" s="57" t="s">
        <v>1323</v>
      </c>
      <c r="X169" s="43" t="s">
        <v>1334</v>
      </c>
      <c r="Y169" s="47">
        <v>39173</v>
      </c>
      <c r="Z169" s="45" t="s">
        <v>201</v>
      </c>
      <c r="AA169" s="43" t="s">
        <v>118</v>
      </c>
      <c r="AB169" s="43" t="s">
        <v>162</v>
      </c>
      <c r="AC169" s="43" t="s">
        <v>1335</v>
      </c>
      <c r="AD169" s="43" t="s">
        <v>1336</v>
      </c>
      <c r="AE169" s="45"/>
      <c r="AF169" s="43" t="s">
        <v>1337</v>
      </c>
      <c r="AG169" s="57" t="s">
        <v>1331</v>
      </c>
      <c r="AH169" s="45" t="s">
        <v>70</v>
      </c>
      <c r="AI169" s="48" t="s">
        <v>1338</v>
      </c>
      <c r="AJ169" s="41" t="s">
        <v>881</v>
      </c>
    </row>
    <row r="170" spans="1:36" s="41" customFormat="1">
      <c r="A170" s="42" t="s">
        <v>51</v>
      </c>
      <c r="B170" s="43">
        <v>1027698</v>
      </c>
      <c r="C170" s="43" t="s">
        <v>1339</v>
      </c>
      <c r="D170" s="43" t="s">
        <v>1324</v>
      </c>
      <c r="E170" s="43" t="s">
        <v>54</v>
      </c>
      <c r="F170" s="43" t="s">
        <v>397</v>
      </c>
      <c r="G170" s="43" t="s">
        <v>1142</v>
      </c>
      <c r="H170" s="43" t="s">
        <v>1325</v>
      </c>
      <c r="I170" s="43" t="s">
        <v>55</v>
      </c>
      <c r="J170" s="43" t="s">
        <v>398</v>
      </c>
      <c r="K170" s="43" t="s">
        <v>1143</v>
      </c>
      <c r="L170" s="43" t="s">
        <v>1326</v>
      </c>
      <c r="M170" s="44" t="s">
        <v>431</v>
      </c>
      <c r="N170" s="45" t="s">
        <v>123</v>
      </c>
      <c r="O170" s="45" t="s">
        <v>158</v>
      </c>
      <c r="P170" s="46">
        <v>6</v>
      </c>
      <c r="Q170" s="45">
        <v>20610</v>
      </c>
      <c r="R170" s="43" t="s">
        <v>590</v>
      </c>
      <c r="S170" s="43" t="s">
        <v>591</v>
      </c>
      <c r="T170" s="43" t="s">
        <v>368</v>
      </c>
      <c r="U170" s="45" t="s">
        <v>61</v>
      </c>
      <c r="V170" s="44">
        <v>1701</v>
      </c>
      <c r="W170" s="43" t="s">
        <v>1323</v>
      </c>
      <c r="X170" s="43" t="s">
        <v>1340</v>
      </c>
      <c r="Y170" s="47">
        <v>43252</v>
      </c>
      <c r="Z170" s="45" t="s">
        <v>63</v>
      </c>
      <c r="AA170" s="43" t="s">
        <v>118</v>
      </c>
      <c r="AB170" s="43" t="s">
        <v>162</v>
      </c>
      <c r="AC170" s="43" t="s">
        <v>1341</v>
      </c>
      <c r="AD170" s="43" t="s">
        <v>1342</v>
      </c>
      <c r="AE170" s="45"/>
      <c r="AF170" s="43" t="s">
        <v>1343</v>
      </c>
      <c r="AG170" s="43" t="s">
        <v>1331</v>
      </c>
      <c r="AH170" s="45"/>
      <c r="AI170" s="48" t="s">
        <v>1344</v>
      </c>
    </row>
    <row r="171" spans="1:36" s="41" customFormat="1">
      <c r="A171" s="42" t="s">
        <v>51</v>
      </c>
      <c r="B171" s="43">
        <v>1062636</v>
      </c>
      <c r="C171" s="43" t="s">
        <v>1345</v>
      </c>
      <c r="D171" s="43" t="s">
        <v>1324</v>
      </c>
      <c r="E171" s="43" t="s">
        <v>54</v>
      </c>
      <c r="F171" s="43" t="s">
        <v>397</v>
      </c>
      <c r="G171" s="43" t="s">
        <v>1142</v>
      </c>
      <c r="H171" s="43" t="s">
        <v>1325</v>
      </c>
      <c r="I171" s="43" t="s">
        <v>55</v>
      </c>
      <c r="J171" s="43" t="s">
        <v>398</v>
      </c>
      <c r="K171" s="43" t="s">
        <v>1143</v>
      </c>
      <c r="L171" s="43" t="s">
        <v>1326</v>
      </c>
      <c r="M171" s="44" t="s">
        <v>1154</v>
      </c>
      <c r="N171" s="45" t="s">
        <v>123</v>
      </c>
      <c r="O171" s="45" t="s">
        <v>158</v>
      </c>
      <c r="P171" s="46">
        <v>6</v>
      </c>
      <c r="Q171" s="45">
        <v>20610</v>
      </c>
      <c r="R171" s="43" t="s">
        <v>590</v>
      </c>
      <c r="S171" s="43" t="s">
        <v>591</v>
      </c>
      <c r="T171" s="43" t="s">
        <v>368</v>
      </c>
      <c r="U171" s="45" t="s">
        <v>61</v>
      </c>
      <c r="V171" s="44">
        <v>1701</v>
      </c>
      <c r="W171" s="43" t="s">
        <v>1323</v>
      </c>
      <c r="X171" s="43" t="s">
        <v>1346</v>
      </c>
      <c r="Y171" s="47">
        <v>43374</v>
      </c>
      <c r="Z171" s="45" t="s">
        <v>679</v>
      </c>
      <c r="AA171" s="43" t="s">
        <v>118</v>
      </c>
      <c r="AB171" s="43" t="s">
        <v>162</v>
      </c>
      <c r="AC171" s="43" t="s">
        <v>1347</v>
      </c>
      <c r="AD171" s="43" t="s">
        <v>1348</v>
      </c>
      <c r="AE171" s="45"/>
      <c r="AF171" s="43" t="s">
        <v>1349</v>
      </c>
      <c r="AG171" s="43" t="s">
        <v>1331</v>
      </c>
      <c r="AH171" s="45"/>
      <c r="AI171" s="48" t="s">
        <v>1350</v>
      </c>
    </row>
    <row r="172" spans="1:36" s="41" customFormat="1">
      <c r="A172" s="42" t="s">
        <v>51</v>
      </c>
      <c r="B172" s="43">
        <v>3678</v>
      </c>
      <c r="C172" s="43" t="s">
        <v>1351</v>
      </c>
      <c r="D172" s="43" t="s">
        <v>1324</v>
      </c>
      <c r="E172" s="43" t="s">
        <v>54</v>
      </c>
      <c r="F172" s="43" t="s">
        <v>397</v>
      </c>
      <c r="G172" s="43" t="s">
        <v>1142</v>
      </c>
      <c r="H172" s="43" t="s">
        <v>1325</v>
      </c>
      <c r="I172" s="43" t="s">
        <v>55</v>
      </c>
      <c r="J172" s="43" t="s">
        <v>398</v>
      </c>
      <c r="K172" s="43" t="s">
        <v>1143</v>
      </c>
      <c r="L172" s="43" t="s">
        <v>1326</v>
      </c>
      <c r="M172" s="44" t="s">
        <v>1154</v>
      </c>
      <c r="N172" s="45" t="s">
        <v>123</v>
      </c>
      <c r="O172" s="45" t="s">
        <v>124</v>
      </c>
      <c r="P172" s="46">
        <v>5</v>
      </c>
      <c r="Q172" s="45">
        <v>20515</v>
      </c>
      <c r="R172" s="43" t="s">
        <v>432</v>
      </c>
      <c r="S172" s="43" t="s">
        <v>433</v>
      </c>
      <c r="T172" s="43" t="s">
        <v>368</v>
      </c>
      <c r="U172" s="45" t="s">
        <v>61</v>
      </c>
      <c r="V172" s="44">
        <v>1701</v>
      </c>
      <c r="W172" s="43" t="s">
        <v>1323</v>
      </c>
      <c r="X172" s="43" t="s">
        <v>1352</v>
      </c>
      <c r="Y172" s="47">
        <v>39539</v>
      </c>
      <c r="Z172" s="45" t="s">
        <v>201</v>
      </c>
      <c r="AA172" s="43" t="s">
        <v>118</v>
      </c>
      <c r="AB172" s="43" t="s">
        <v>162</v>
      </c>
      <c r="AC172" s="43" t="s">
        <v>1353</v>
      </c>
      <c r="AD172" s="43" t="s">
        <v>1354</v>
      </c>
      <c r="AE172" s="45"/>
      <c r="AF172" s="43" t="s">
        <v>1355</v>
      </c>
      <c r="AG172" s="43" t="s">
        <v>1331</v>
      </c>
      <c r="AH172" s="45" t="s">
        <v>70</v>
      </c>
      <c r="AI172" s="48" t="s">
        <v>1356</v>
      </c>
    </row>
    <row r="173" spans="1:36" s="41" customFormat="1">
      <c r="A173" s="42" t="s">
        <v>51</v>
      </c>
      <c r="B173" s="43">
        <v>4356</v>
      </c>
      <c r="C173" s="43" t="s">
        <v>1357</v>
      </c>
      <c r="D173" s="43" t="s">
        <v>1324</v>
      </c>
      <c r="E173" s="43" t="s">
        <v>54</v>
      </c>
      <c r="F173" s="43" t="s">
        <v>397</v>
      </c>
      <c r="G173" s="43" t="s">
        <v>1142</v>
      </c>
      <c r="H173" s="43" t="s">
        <v>1325</v>
      </c>
      <c r="I173" s="43" t="s">
        <v>55</v>
      </c>
      <c r="J173" s="43" t="s">
        <v>398</v>
      </c>
      <c r="K173" s="43" t="s">
        <v>1143</v>
      </c>
      <c r="L173" s="43" t="s">
        <v>1326</v>
      </c>
      <c r="M173" s="44" t="s">
        <v>1154</v>
      </c>
      <c r="N173" s="45" t="s">
        <v>123</v>
      </c>
      <c r="O173" s="45" t="s">
        <v>124</v>
      </c>
      <c r="P173" s="45">
        <v>5</v>
      </c>
      <c r="Q173" s="45">
        <v>20515</v>
      </c>
      <c r="R173" s="43" t="s">
        <v>432</v>
      </c>
      <c r="S173" s="43" t="s">
        <v>433</v>
      </c>
      <c r="T173" s="43" t="s">
        <v>368</v>
      </c>
      <c r="U173" s="45" t="s">
        <v>61</v>
      </c>
      <c r="V173" s="44">
        <v>1701</v>
      </c>
      <c r="W173" s="43" t="s">
        <v>1323</v>
      </c>
      <c r="X173" s="43" t="s">
        <v>1358</v>
      </c>
      <c r="Y173" s="47">
        <v>40787</v>
      </c>
      <c r="Z173" s="45" t="s">
        <v>63</v>
      </c>
      <c r="AA173" s="43" t="s">
        <v>118</v>
      </c>
      <c r="AB173" s="43" t="s">
        <v>162</v>
      </c>
      <c r="AC173" s="43" t="s">
        <v>1359</v>
      </c>
      <c r="AD173" s="43" t="s">
        <v>1360</v>
      </c>
      <c r="AE173" s="45"/>
      <c r="AF173" s="43" t="s">
        <v>1361</v>
      </c>
      <c r="AG173" s="43" t="s">
        <v>1331</v>
      </c>
      <c r="AH173" s="45" t="s">
        <v>70</v>
      </c>
      <c r="AI173" s="48" t="s">
        <v>1362</v>
      </c>
    </row>
    <row r="174" spans="1:36" s="41" customFormat="1">
      <c r="A174" s="42" t="s">
        <v>51</v>
      </c>
      <c r="B174" s="43">
        <v>4885</v>
      </c>
      <c r="C174" s="43" t="s">
        <v>1363</v>
      </c>
      <c r="D174" s="43" t="s">
        <v>1324</v>
      </c>
      <c r="E174" s="43" t="s">
        <v>54</v>
      </c>
      <c r="F174" s="43" t="s">
        <v>397</v>
      </c>
      <c r="G174" s="43" t="s">
        <v>1142</v>
      </c>
      <c r="H174" s="43" t="s">
        <v>1325</v>
      </c>
      <c r="I174" s="43" t="s">
        <v>55</v>
      </c>
      <c r="J174" s="43" t="s">
        <v>398</v>
      </c>
      <c r="K174" s="43" t="s">
        <v>1143</v>
      </c>
      <c r="L174" s="43" t="s">
        <v>1326</v>
      </c>
      <c r="M174" s="44" t="s">
        <v>1154</v>
      </c>
      <c r="N174" s="45" t="s">
        <v>123</v>
      </c>
      <c r="O174" s="45" t="s">
        <v>124</v>
      </c>
      <c r="P174" s="45">
        <v>5</v>
      </c>
      <c r="Q174" s="45">
        <v>20515</v>
      </c>
      <c r="R174" s="43" t="s">
        <v>432</v>
      </c>
      <c r="S174" s="43" t="s">
        <v>433</v>
      </c>
      <c r="T174" s="43" t="s">
        <v>368</v>
      </c>
      <c r="U174" s="45" t="s">
        <v>61</v>
      </c>
      <c r="V174" s="44">
        <v>1701</v>
      </c>
      <c r="W174" s="43" t="s">
        <v>1323</v>
      </c>
      <c r="X174" s="43" t="s">
        <v>1364</v>
      </c>
      <c r="Y174" s="47">
        <v>41671</v>
      </c>
      <c r="Z174" s="45" t="s">
        <v>63</v>
      </c>
      <c r="AA174" s="43" t="s">
        <v>118</v>
      </c>
      <c r="AB174" s="43" t="s">
        <v>162</v>
      </c>
      <c r="AC174" s="43" t="s">
        <v>1365</v>
      </c>
      <c r="AD174" s="43" t="s">
        <v>1366</v>
      </c>
      <c r="AE174" s="45"/>
      <c r="AF174" s="43" t="s">
        <v>1367</v>
      </c>
      <c r="AG174" s="43" t="s">
        <v>1331</v>
      </c>
      <c r="AH174" s="45" t="s">
        <v>70</v>
      </c>
      <c r="AI174" s="48" t="s">
        <v>1368</v>
      </c>
    </row>
    <row r="175" spans="1:36" s="41" customFormat="1">
      <c r="A175" s="42" t="s">
        <v>51</v>
      </c>
      <c r="B175" s="43">
        <v>4997</v>
      </c>
      <c r="C175" s="43" t="s">
        <v>1369</v>
      </c>
      <c r="D175" s="43" t="s">
        <v>1324</v>
      </c>
      <c r="E175" s="43" t="s">
        <v>54</v>
      </c>
      <c r="F175" s="43" t="s">
        <v>397</v>
      </c>
      <c r="G175" s="43" t="s">
        <v>1142</v>
      </c>
      <c r="H175" s="43" t="s">
        <v>1325</v>
      </c>
      <c r="I175" s="43" t="s">
        <v>55</v>
      </c>
      <c r="J175" s="43" t="s">
        <v>398</v>
      </c>
      <c r="K175" s="43" t="s">
        <v>1143</v>
      </c>
      <c r="L175" s="43" t="s">
        <v>1326</v>
      </c>
      <c r="M175" s="44" t="s">
        <v>431</v>
      </c>
      <c r="N175" s="45" t="s">
        <v>123</v>
      </c>
      <c r="O175" s="45" t="s">
        <v>124</v>
      </c>
      <c r="P175" s="46">
        <v>5</v>
      </c>
      <c r="Q175" s="45">
        <v>20515</v>
      </c>
      <c r="R175" s="43" t="s">
        <v>432</v>
      </c>
      <c r="S175" s="43" t="s">
        <v>433</v>
      </c>
      <c r="T175" s="43" t="s">
        <v>368</v>
      </c>
      <c r="U175" s="45" t="s">
        <v>61</v>
      </c>
      <c r="V175" s="44">
        <v>1701</v>
      </c>
      <c r="W175" s="43" t="s">
        <v>1323</v>
      </c>
      <c r="X175" s="43" t="s">
        <v>1370</v>
      </c>
      <c r="Y175" s="47">
        <v>41835</v>
      </c>
      <c r="Z175" s="45" t="s">
        <v>63</v>
      </c>
      <c r="AA175" s="43" t="s">
        <v>118</v>
      </c>
      <c r="AB175" s="43" t="s">
        <v>162</v>
      </c>
      <c r="AC175" s="43" t="s">
        <v>1371</v>
      </c>
      <c r="AD175" s="43" t="s">
        <v>1372</v>
      </c>
      <c r="AE175" s="45"/>
      <c r="AF175" s="43" t="s">
        <v>1373</v>
      </c>
      <c r="AG175" s="43" t="s">
        <v>1331</v>
      </c>
      <c r="AH175" s="45" t="s">
        <v>70</v>
      </c>
      <c r="AI175" s="48" t="s">
        <v>1374</v>
      </c>
    </row>
    <row r="176" spans="1:36" s="41" customFormat="1">
      <c r="A176" s="42" t="s">
        <v>51</v>
      </c>
      <c r="B176" s="43">
        <v>5450</v>
      </c>
      <c r="C176" s="43" t="s">
        <v>1375</v>
      </c>
      <c r="D176" s="57" t="s">
        <v>1324</v>
      </c>
      <c r="E176" s="43" t="s">
        <v>54</v>
      </c>
      <c r="F176" s="43" t="s">
        <v>397</v>
      </c>
      <c r="G176" s="43" t="s">
        <v>1142</v>
      </c>
      <c r="H176" s="57" t="s">
        <v>1325</v>
      </c>
      <c r="I176" s="43" t="s">
        <v>55</v>
      </c>
      <c r="J176" s="43" t="s">
        <v>398</v>
      </c>
      <c r="K176" s="43" t="s">
        <v>1143</v>
      </c>
      <c r="L176" s="57" t="s">
        <v>1326</v>
      </c>
      <c r="M176" s="44" t="s">
        <v>431</v>
      </c>
      <c r="N176" s="45" t="s">
        <v>273</v>
      </c>
      <c r="O176" s="45" t="s">
        <v>274</v>
      </c>
      <c r="P176" s="46">
        <v>4</v>
      </c>
      <c r="Q176" s="45">
        <v>20410</v>
      </c>
      <c r="R176" s="43" t="s">
        <v>542</v>
      </c>
      <c r="S176" s="43" t="s">
        <v>543</v>
      </c>
      <c r="T176" s="43" t="s">
        <v>368</v>
      </c>
      <c r="U176" s="45" t="s">
        <v>61</v>
      </c>
      <c r="V176" s="61">
        <v>1701</v>
      </c>
      <c r="W176" s="57" t="s">
        <v>1323</v>
      </c>
      <c r="X176" s="43" t="s">
        <v>1376</v>
      </c>
      <c r="Y176" s="47">
        <v>40878</v>
      </c>
      <c r="Z176" s="45" t="s">
        <v>63</v>
      </c>
      <c r="AA176" s="43" t="s">
        <v>118</v>
      </c>
      <c r="AB176" s="43" t="s">
        <v>162</v>
      </c>
      <c r="AC176" s="43" t="s">
        <v>1377</v>
      </c>
      <c r="AD176" s="43" t="s">
        <v>1378</v>
      </c>
      <c r="AE176" s="45"/>
      <c r="AF176" s="43" t="s">
        <v>1379</v>
      </c>
      <c r="AG176" s="57" t="s">
        <v>1331</v>
      </c>
      <c r="AH176" s="45" t="s">
        <v>133</v>
      </c>
      <c r="AI176" s="48" t="s">
        <v>1380</v>
      </c>
      <c r="AJ176" s="41" t="s">
        <v>881</v>
      </c>
    </row>
    <row r="177" spans="1:36" s="41" customFormat="1">
      <c r="A177" s="42" t="s">
        <v>51</v>
      </c>
      <c r="B177" s="43">
        <v>8165</v>
      </c>
      <c r="C177" s="43" t="s">
        <v>1381</v>
      </c>
      <c r="D177" s="57" t="s">
        <v>1324</v>
      </c>
      <c r="E177" s="43" t="s">
        <v>54</v>
      </c>
      <c r="F177" s="43" t="s">
        <v>397</v>
      </c>
      <c r="G177" s="43" t="s">
        <v>1142</v>
      </c>
      <c r="H177" s="57" t="s">
        <v>1325</v>
      </c>
      <c r="I177" s="43" t="s">
        <v>55</v>
      </c>
      <c r="J177" s="43" t="s">
        <v>398</v>
      </c>
      <c r="K177" s="43" t="s">
        <v>1143</v>
      </c>
      <c r="L177" s="57" t="s">
        <v>1326</v>
      </c>
      <c r="M177" s="44" t="s">
        <v>431</v>
      </c>
      <c r="N177" s="45" t="s">
        <v>273</v>
      </c>
      <c r="O177" s="45" t="s">
        <v>274</v>
      </c>
      <c r="P177" s="46">
        <v>4</v>
      </c>
      <c r="Q177" s="45">
        <v>20410</v>
      </c>
      <c r="R177" s="43" t="s">
        <v>542</v>
      </c>
      <c r="S177" s="43" t="s">
        <v>543</v>
      </c>
      <c r="T177" s="43" t="s">
        <v>368</v>
      </c>
      <c r="U177" s="45" t="s">
        <v>61</v>
      </c>
      <c r="V177" s="61">
        <v>1701</v>
      </c>
      <c r="W177" s="57" t="s">
        <v>1323</v>
      </c>
      <c r="X177" s="43" t="s">
        <v>1382</v>
      </c>
      <c r="Y177" s="47">
        <v>42095</v>
      </c>
      <c r="Z177" s="45" t="s">
        <v>63</v>
      </c>
      <c r="AA177" s="43" t="s">
        <v>118</v>
      </c>
      <c r="AB177" s="43" t="s">
        <v>162</v>
      </c>
      <c r="AC177" s="43" t="s">
        <v>1383</v>
      </c>
      <c r="AD177" s="43" t="s">
        <v>1384</v>
      </c>
      <c r="AE177" s="45"/>
      <c r="AF177" s="43" t="s">
        <v>1385</v>
      </c>
      <c r="AG177" s="57" t="s">
        <v>1331</v>
      </c>
      <c r="AH177" s="45" t="s">
        <v>70</v>
      </c>
      <c r="AI177" s="48" t="s">
        <v>1386</v>
      </c>
      <c r="AJ177" s="41" t="s">
        <v>888</v>
      </c>
    </row>
    <row r="178" spans="1:36" s="41" customFormat="1">
      <c r="A178" s="42" t="s">
        <v>51</v>
      </c>
      <c r="B178" s="43">
        <v>980171</v>
      </c>
      <c r="C178" s="43" t="s">
        <v>1387</v>
      </c>
      <c r="D178" s="43" t="s">
        <v>1324</v>
      </c>
      <c r="E178" s="43" t="s">
        <v>54</v>
      </c>
      <c r="F178" s="43" t="s">
        <v>397</v>
      </c>
      <c r="G178" s="43" t="s">
        <v>1142</v>
      </c>
      <c r="H178" s="43" t="s">
        <v>1325</v>
      </c>
      <c r="I178" s="43" t="s">
        <v>55</v>
      </c>
      <c r="J178" s="43" t="s">
        <v>398</v>
      </c>
      <c r="K178" s="43" t="s">
        <v>1143</v>
      </c>
      <c r="L178" s="43" t="s">
        <v>1326</v>
      </c>
      <c r="M178" s="44" t="s">
        <v>431</v>
      </c>
      <c r="N178" s="45" t="s">
        <v>273</v>
      </c>
      <c r="O178" s="45" t="s">
        <v>274</v>
      </c>
      <c r="P178" s="46">
        <v>4</v>
      </c>
      <c r="Q178" s="45">
        <v>20410</v>
      </c>
      <c r="R178" s="43" t="s">
        <v>542</v>
      </c>
      <c r="S178" s="43" t="s">
        <v>543</v>
      </c>
      <c r="T178" s="43" t="s">
        <v>368</v>
      </c>
      <c r="U178" s="45" t="s">
        <v>61</v>
      </c>
      <c r="V178" s="44">
        <v>1701</v>
      </c>
      <c r="W178" s="43" t="s">
        <v>1323</v>
      </c>
      <c r="X178" s="43" t="s">
        <v>1388</v>
      </c>
      <c r="Y178" s="47">
        <v>42948</v>
      </c>
      <c r="Z178" s="45" t="s">
        <v>63</v>
      </c>
      <c r="AA178" s="43" t="s">
        <v>118</v>
      </c>
      <c r="AB178" s="43" t="s">
        <v>162</v>
      </c>
      <c r="AC178" s="43" t="s">
        <v>1389</v>
      </c>
      <c r="AD178" s="43" t="s">
        <v>1390</v>
      </c>
      <c r="AE178" s="45"/>
      <c r="AF178" s="43" t="s">
        <v>1391</v>
      </c>
      <c r="AG178" s="43" t="s">
        <v>1331</v>
      </c>
      <c r="AH178" s="45" t="s">
        <v>70</v>
      </c>
      <c r="AI178" s="48" t="s">
        <v>1392</v>
      </c>
    </row>
    <row r="179" spans="1:36" s="41" customFormat="1">
      <c r="A179" s="42" t="s">
        <v>51</v>
      </c>
      <c r="B179" s="43">
        <v>1031265</v>
      </c>
      <c r="C179" s="43" t="s">
        <v>1393</v>
      </c>
      <c r="D179" s="43" t="s">
        <v>1324</v>
      </c>
      <c r="E179" s="43" t="s">
        <v>54</v>
      </c>
      <c r="F179" s="43" t="s">
        <v>397</v>
      </c>
      <c r="G179" s="43" t="s">
        <v>1142</v>
      </c>
      <c r="H179" s="43" t="s">
        <v>1325</v>
      </c>
      <c r="I179" s="43" t="s">
        <v>55</v>
      </c>
      <c r="J179" s="43" t="s">
        <v>398</v>
      </c>
      <c r="K179" s="43" t="s">
        <v>1143</v>
      </c>
      <c r="L179" s="43" t="s">
        <v>1326</v>
      </c>
      <c r="M179" s="44" t="s">
        <v>431</v>
      </c>
      <c r="N179" s="45" t="s">
        <v>273</v>
      </c>
      <c r="O179" s="45" t="s">
        <v>274</v>
      </c>
      <c r="P179" s="46">
        <v>4</v>
      </c>
      <c r="Q179" s="45">
        <v>20410</v>
      </c>
      <c r="R179" s="43" t="s">
        <v>542</v>
      </c>
      <c r="S179" s="43" t="s">
        <v>543</v>
      </c>
      <c r="T179" s="43" t="s">
        <v>368</v>
      </c>
      <c r="U179" s="45" t="s">
        <v>61</v>
      </c>
      <c r="V179" s="44">
        <v>1701</v>
      </c>
      <c r="W179" s="43" t="s">
        <v>1323</v>
      </c>
      <c r="X179" s="43" t="s">
        <v>1394</v>
      </c>
      <c r="Y179" s="47">
        <v>43266</v>
      </c>
      <c r="Z179" s="45" t="s">
        <v>63</v>
      </c>
      <c r="AA179" s="43" t="s">
        <v>118</v>
      </c>
      <c r="AB179" s="43" t="s">
        <v>162</v>
      </c>
      <c r="AC179" s="43" t="s">
        <v>1395</v>
      </c>
      <c r="AD179" s="43" t="s">
        <v>1396</v>
      </c>
      <c r="AE179" s="45"/>
      <c r="AF179" s="43" t="s">
        <v>1397</v>
      </c>
      <c r="AG179" s="43" t="s">
        <v>1331</v>
      </c>
      <c r="AH179" s="45"/>
      <c r="AI179" s="48" t="s">
        <v>1398</v>
      </c>
    </row>
    <row r="180" spans="1:36" s="41" customFormat="1">
      <c r="A180" s="42" t="s">
        <v>51</v>
      </c>
      <c r="B180" s="43">
        <v>1039436</v>
      </c>
      <c r="C180" s="43" t="s">
        <v>1399</v>
      </c>
      <c r="D180" s="43" t="s">
        <v>1324</v>
      </c>
      <c r="E180" s="43" t="s">
        <v>54</v>
      </c>
      <c r="F180" s="43" t="s">
        <v>397</v>
      </c>
      <c r="G180" s="43" t="s">
        <v>1142</v>
      </c>
      <c r="H180" s="43" t="s">
        <v>1325</v>
      </c>
      <c r="I180" s="43" t="s">
        <v>55</v>
      </c>
      <c r="J180" s="43" t="s">
        <v>398</v>
      </c>
      <c r="K180" s="43" t="s">
        <v>1143</v>
      </c>
      <c r="L180" s="43" t="s">
        <v>1326</v>
      </c>
      <c r="M180" s="44" t="s">
        <v>431</v>
      </c>
      <c r="N180" s="45" t="s">
        <v>273</v>
      </c>
      <c r="O180" s="45" t="s">
        <v>274</v>
      </c>
      <c r="P180" s="46">
        <v>4</v>
      </c>
      <c r="Q180" s="45">
        <v>20410</v>
      </c>
      <c r="R180" s="43" t="s">
        <v>542</v>
      </c>
      <c r="S180" s="43" t="s">
        <v>543</v>
      </c>
      <c r="T180" s="43" t="s">
        <v>368</v>
      </c>
      <c r="U180" s="45" t="s">
        <v>61</v>
      </c>
      <c r="V180" s="44">
        <v>1701</v>
      </c>
      <c r="W180" s="43" t="s">
        <v>1323</v>
      </c>
      <c r="X180" s="43" t="s">
        <v>1400</v>
      </c>
      <c r="Y180" s="47">
        <v>43266</v>
      </c>
      <c r="Z180" s="45" t="s">
        <v>63</v>
      </c>
      <c r="AA180" s="43" t="s">
        <v>118</v>
      </c>
      <c r="AB180" s="43" t="s">
        <v>162</v>
      </c>
      <c r="AC180" s="43" t="s">
        <v>1401</v>
      </c>
      <c r="AD180" s="43" t="s">
        <v>1402</v>
      </c>
      <c r="AE180" s="45"/>
      <c r="AF180" s="43" t="s">
        <v>1403</v>
      </c>
      <c r="AG180" s="43" t="s">
        <v>1331</v>
      </c>
      <c r="AH180" s="45"/>
      <c r="AI180" s="48" t="s">
        <v>1404</v>
      </c>
    </row>
    <row r="181" spans="1:36" s="41" customFormat="1">
      <c r="A181" s="42" t="s">
        <v>51</v>
      </c>
      <c r="B181" s="43">
        <v>4937</v>
      </c>
      <c r="C181" s="43" t="s">
        <v>1405</v>
      </c>
      <c r="D181" s="43" t="s">
        <v>1324</v>
      </c>
      <c r="E181" s="43" t="s">
        <v>54</v>
      </c>
      <c r="F181" s="43" t="s">
        <v>397</v>
      </c>
      <c r="G181" s="43" t="s">
        <v>1142</v>
      </c>
      <c r="H181" s="43" t="s">
        <v>1325</v>
      </c>
      <c r="I181" s="43" t="s">
        <v>55</v>
      </c>
      <c r="J181" s="43" t="s">
        <v>398</v>
      </c>
      <c r="K181" s="43" t="s">
        <v>1143</v>
      </c>
      <c r="L181" s="43" t="s">
        <v>1326</v>
      </c>
      <c r="M181" s="44" t="s">
        <v>474</v>
      </c>
      <c r="N181" s="45" t="s">
        <v>219</v>
      </c>
      <c r="O181" s="45" t="s">
        <v>220</v>
      </c>
      <c r="P181" s="46">
        <v>3</v>
      </c>
      <c r="Q181" s="45">
        <v>20310</v>
      </c>
      <c r="R181" s="43" t="s">
        <v>447</v>
      </c>
      <c r="S181" s="43" t="s">
        <v>448</v>
      </c>
      <c r="T181" s="43" t="s">
        <v>368</v>
      </c>
      <c r="U181" s="45" t="s">
        <v>61</v>
      </c>
      <c r="V181" s="44">
        <v>1701</v>
      </c>
      <c r="W181" s="43" t="s">
        <v>1323</v>
      </c>
      <c r="X181" s="43" t="s">
        <v>1406</v>
      </c>
      <c r="Y181" s="47">
        <v>41730</v>
      </c>
      <c r="Z181" s="45" t="s">
        <v>201</v>
      </c>
      <c r="AA181" s="43" t="s">
        <v>118</v>
      </c>
      <c r="AB181" s="43" t="s">
        <v>162</v>
      </c>
      <c r="AC181" s="43" t="s">
        <v>1407</v>
      </c>
      <c r="AD181" s="43" t="s">
        <v>1408</v>
      </c>
      <c r="AE181" s="45"/>
      <c r="AF181" s="43" t="s">
        <v>1409</v>
      </c>
      <c r="AG181" s="43" t="s">
        <v>1331</v>
      </c>
      <c r="AH181" s="45" t="s">
        <v>70</v>
      </c>
      <c r="AI181" s="48" t="s">
        <v>1410</v>
      </c>
    </row>
    <row r="182" spans="1:36" s="41" customFormat="1">
      <c r="A182" s="42" t="s">
        <v>51</v>
      </c>
      <c r="B182" s="43">
        <v>8426</v>
      </c>
      <c r="C182" s="43" t="s">
        <v>1411</v>
      </c>
      <c r="D182" s="43" t="s">
        <v>1324</v>
      </c>
      <c r="E182" s="43" t="s">
        <v>54</v>
      </c>
      <c r="F182" s="43" t="s">
        <v>397</v>
      </c>
      <c r="G182" s="43" t="s">
        <v>1142</v>
      </c>
      <c r="H182" s="43" t="s">
        <v>1325</v>
      </c>
      <c r="I182" s="43" t="s">
        <v>55</v>
      </c>
      <c r="J182" s="43" t="s">
        <v>398</v>
      </c>
      <c r="K182" s="43" t="s">
        <v>1143</v>
      </c>
      <c r="L182" s="43" t="s">
        <v>1326</v>
      </c>
      <c r="M182" s="44" t="s">
        <v>431</v>
      </c>
      <c r="N182" s="45" t="s">
        <v>219</v>
      </c>
      <c r="O182" s="45" t="s">
        <v>355</v>
      </c>
      <c r="P182" s="46">
        <v>2</v>
      </c>
      <c r="Q182" s="45">
        <v>20110</v>
      </c>
      <c r="R182" s="43" t="s">
        <v>568</v>
      </c>
      <c r="S182" s="43" t="s">
        <v>569</v>
      </c>
      <c r="T182" s="43" t="s">
        <v>368</v>
      </c>
      <c r="U182" s="45" t="s">
        <v>61</v>
      </c>
      <c r="V182" s="44">
        <v>1701</v>
      </c>
      <c r="W182" s="43" t="s">
        <v>1323</v>
      </c>
      <c r="X182" s="43" t="s">
        <v>1412</v>
      </c>
      <c r="Y182" s="47">
        <v>42461</v>
      </c>
      <c r="Z182" s="45" t="s">
        <v>201</v>
      </c>
      <c r="AA182" s="43" t="s">
        <v>118</v>
      </c>
      <c r="AB182" s="43" t="s">
        <v>162</v>
      </c>
      <c r="AC182" s="43" t="s">
        <v>1413</v>
      </c>
      <c r="AD182" s="43" t="s">
        <v>1414</v>
      </c>
      <c r="AE182" s="45"/>
      <c r="AF182" s="43" t="s">
        <v>1415</v>
      </c>
      <c r="AG182" s="43" t="s">
        <v>1331</v>
      </c>
      <c r="AH182" s="45" t="s">
        <v>70</v>
      </c>
      <c r="AI182" s="48" t="s">
        <v>1416</v>
      </c>
    </row>
    <row r="183" spans="1:36" s="41" customFormat="1">
      <c r="A183" s="42" t="s">
        <v>51</v>
      </c>
      <c r="B183" s="43">
        <v>8479</v>
      </c>
      <c r="C183" s="43" t="s">
        <v>1417</v>
      </c>
      <c r="D183" s="43" t="s">
        <v>1324</v>
      </c>
      <c r="E183" s="43" t="s">
        <v>54</v>
      </c>
      <c r="F183" s="43" t="s">
        <v>397</v>
      </c>
      <c r="G183" s="43" t="s">
        <v>1142</v>
      </c>
      <c r="H183" s="43" t="s">
        <v>1325</v>
      </c>
      <c r="I183" s="43" t="s">
        <v>55</v>
      </c>
      <c r="J183" s="43" t="s">
        <v>398</v>
      </c>
      <c r="K183" s="43" t="s">
        <v>1143</v>
      </c>
      <c r="L183" s="43" t="s">
        <v>1326</v>
      </c>
      <c r="M183" s="44" t="s">
        <v>1154</v>
      </c>
      <c r="N183" s="45" t="s">
        <v>219</v>
      </c>
      <c r="O183" s="45" t="s">
        <v>355</v>
      </c>
      <c r="P183" s="46">
        <v>2</v>
      </c>
      <c r="Q183" s="45">
        <v>20110</v>
      </c>
      <c r="R183" s="43" t="s">
        <v>568</v>
      </c>
      <c r="S183" s="43" t="s">
        <v>569</v>
      </c>
      <c r="T183" s="43" t="s">
        <v>368</v>
      </c>
      <c r="U183" s="45" t="s">
        <v>61</v>
      </c>
      <c r="V183" s="44">
        <v>1701</v>
      </c>
      <c r="W183" s="43" t="s">
        <v>1323</v>
      </c>
      <c r="X183" s="43" t="s">
        <v>1418</v>
      </c>
      <c r="Y183" s="47">
        <v>42461</v>
      </c>
      <c r="Z183" s="45" t="s">
        <v>201</v>
      </c>
      <c r="AA183" s="43" t="s">
        <v>118</v>
      </c>
      <c r="AB183" s="43" t="s">
        <v>162</v>
      </c>
      <c r="AC183" s="43" t="s">
        <v>1419</v>
      </c>
      <c r="AD183" s="43" t="s">
        <v>1420</v>
      </c>
      <c r="AE183" s="45"/>
      <c r="AF183" s="43" t="s">
        <v>1421</v>
      </c>
      <c r="AG183" s="43" t="s">
        <v>1331</v>
      </c>
      <c r="AH183" s="45" t="s">
        <v>70</v>
      </c>
      <c r="AI183" s="48" t="s">
        <v>1422</v>
      </c>
    </row>
    <row r="184" spans="1:36" s="41" customFormat="1">
      <c r="A184" s="42" t="s">
        <v>51</v>
      </c>
      <c r="B184" s="43">
        <v>952858</v>
      </c>
      <c r="C184" s="43" t="s">
        <v>1423</v>
      </c>
      <c r="D184" s="57" t="s">
        <v>1324</v>
      </c>
      <c r="E184" s="43" t="s">
        <v>54</v>
      </c>
      <c r="F184" s="43" t="s">
        <v>397</v>
      </c>
      <c r="G184" s="43" t="s">
        <v>1142</v>
      </c>
      <c r="H184" s="57" t="s">
        <v>1325</v>
      </c>
      <c r="I184" s="43" t="s">
        <v>55</v>
      </c>
      <c r="J184" s="43" t="s">
        <v>398</v>
      </c>
      <c r="K184" s="43" t="s">
        <v>1143</v>
      </c>
      <c r="L184" s="57" t="s">
        <v>1326</v>
      </c>
      <c r="M184" s="44" t="s">
        <v>431</v>
      </c>
      <c r="N184" s="45" t="s">
        <v>219</v>
      </c>
      <c r="O184" s="45" t="s">
        <v>355</v>
      </c>
      <c r="P184" s="46">
        <v>2</v>
      </c>
      <c r="Q184" s="45">
        <v>20110</v>
      </c>
      <c r="R184" s="43" t="s">
        <v>568</v>
      </c>
      <c r="S184" s="43" t="s">
        <v>569</v>
      </c>
      <c r="T184" s="43" t="s">
        <v>368</v>
      </c>
      <c r="U184" s="45" t="s">
        <v>61</v>
      </c>
      <c r="V184" s="61">
        <v>1701</v>
      </c>
      <c r="W184" s="57" t="s">
        <v>1323</v>
      </c>
      <c r="X184" s="43" t="s">
        <v>1424</v>
      </c>
      <c r="Y184" s="47">
        <v>42826</v>
      </c>
      <c r="Z184" s="45" t="s">
        <v>201</v>
      </c>
      <c r="AA184" s="43" t="s">
        <v>118</v>
      </c>
      <c r="AB184" s="43" t="s">
        <v>162</v>
      </c>
      <c r="AC184" s="43" t="s">
        <v>1425</v>
      </c>
      <c r="AD184" s="43" t="s">
        <v>1426</v>
      </c>
      <c r="AE184" s="45"/>
      <c r="AF184" s="43" t="s">
        <v>1427</v>
      </c>
      <c r="AG184" s="57" t="s">
        <v>1331</v>
      </c>
      <c r="AH184" s="45" t="s">
        <v>70</v>
      </c>
      <c r="AI184" s="48" t="s">
        <v>1428</v>
      </c>
      <c r="AJ184" s="41" t="s">
        <v>881</v>
      </c>
    </row>
    <row r="185" spans="1:36" s="41" customFormat="1">
      <c r="A185" s="42" t="s">
        <v>51</v>
      </c>
      <c r="B185" s="43">
        <v>3545</v>
      </c>
      <c r="C185" s="43" t="s">
        <v>1429</v>
      </c>
      <c r="D185" s="57" t="s">
        <v>1430</v>
      </c>
      <c r="E185" s="43" t="s">
        <v>54</v>
      </c>
      <c r="F185" s="43" t="s">
        <v>397</v>
      </c>
      <c r="G185" s="57" t="s">
        <v>1142</v>
      </c>
      <c r="H185" s="57" t="s">
        <v>1431</v>
      </c>
      <c r="I185" s="43" t="s">
        <v>55</v>
      </c>
      <c r="J185" s="43" t="s">
        <v>398</v>
      </c>
      <c r="K185" s="57" t="s">
        <v>1143</v>
      </c>
      <c r="L185" s="57" t="s">
        <v>1432</v>
      </c>
      <c r="M185" s="44" t="s">
        <v>431</v>
      </c>
      <c r="N185" s="45" t="s">
        <v>197</v>
      </c>
      <c r="O185" s="45" t="s">
        <v>170</v>
      </c>
      <c r="P185" s="46">
        <v>7</v>
      </c>
      <c r="Q185" s="45">
        <v>21505</v>
      </c>
      <c r="R185" s="43" t="s">
        <v>608</v>
      </c>
      <c r="S185" s="43" t="s">
        <v>609</v>
      </c>
      <c r="T185" s="43" t="s">
        <v>368</v>
      </c>
      <c r="U185" s="45" t="s">
        <v>61</v>
      </c>
      <c r="V185" s="61">
        <v>2559</v>
      </c>
      <c r="W185" s="57" t="s">
        <v>460</v>
      </c>
      <c r="X185" s="43" t="s">
        <v>1433</v>
      </c>
      <c r="Y185" s="47">
        <v>39387</v>
      </c>
      <c r="Z185" s="45" t="s">
        <v>63</v>
      </c>
      <c r="AA185" s="43" t="s">
        <v>118</v>
      </c>
      <c r="AB185" s="43" t="s">
        <v>162</v>
      </c>
      <c r="AC185" s="43" t="s">
        <v>1434</v>
      </c>
      <c r="AD185" s="43" t="s">
        <v>1435</v>
      </c>
      <c r="AE185" s="45" t="s">
        <v>67</v>
      </c>
      <c r="AF185" s="43" t="s">
        <v>1436</v>
      </c>
      <c r="AG185" s="57" t="s">
        <v>1437</v>
      </c>
      <c r="AH185" s="45" t="s">
        <v>70</v>
      </c>
      <c r="AI185" s="48" t="s">
        <v>1438</v>
      </c>
      <c r="AJ185" s="78" t="s">
        <v>1170</v>
      </c>
    </row>
    <row r="186" spans="1:36" s="41" customFormat="1">
      <c r="A186" s="42" t="s">
        <v>51</v>
      </c>
      <c r="B186" s="43">
        <v>1024440</v>
      </c>
      <c r="C186" s="43" t="s">
        <v>1439</v>
      </c>
      <c r="D186" s="57" t="s">
        <v>1430</v>
      </c>
      <c r="E186" s="43" t="s">
        <v>54</v>
      </c>
      <c r="F186" s="43" t="s">
        <v>397</v>
      </c>
      <c r="G186" s="57" t="s">
        <v>1142</v>
      </c>
      <c r="H186" s="57" t="s">
        <v>1431</v>
      </c>
      <c r="I186" s="43" t="s">
        <v>55</v>
      </c>
      <c r="J186" s="43" t="s">
        <v>398</v>
      </c>
      <c r="K186" s="57" t="s">
        <v>1143</v>
      </c>
      <c r="L186" s="57" t="s">
        <v>1432</v>
      </c>
      <c r="M186" s="44" t="s">
        <v>446</v>
      </c>
      <c r="N186" s="45" t="s">
        <v>123</v>
      </c>
      <c r="O186" s="45" t="s">
        <v>124</v>
      </c>
      <c r="P186" s="46">
        <v>5</v>
      </c>
      <c r="Q186" s="45">
        <v>21620</v>
      </c>
      <c r="R186" s="43" t="s">
        <v>652</v>
      </c>
      <c r="S186" s="43" t="s">
        <v>653</v>
      </c>
      <c r="T186" s="43" t="s">
        <v>529</v>
      </c>
      <c r="U186" s="45" t="s">
        <v>61</v>
      </c>
      <c r="V186" s="44">
        <v>3545</v>
      </c>
      <c r="W186" s="43" t="s">
        <v>1429</v>
      </c>
      <c r="X186" s="43" t="s">
        <v>1440</v>
      </c>
      <c r="Y186" s="47">
        <v>43205</v>
      </c>
      <c r="Z186" s="45" t="s">
        <v>63</v>
      </c>
      <c r="AA186" s="43" t="s">
        <v>118</v>
      </c>
      <c r="AB186" s="43" t="s">
        <v>162</v>
      </c>
      <c r="AC186" s="43" t="s">
        <v>1441</v>
      </c>
      <c r="AD186" s="43" t="s">
        <v>1442</v>
      </c>
      <c r="AE186" s="45"/>
      <c r="AF186" s="43" t="s">
        <v>1443</v>
      </c>
      <c r="AG186" s="57" t="s">
        <v>1437</v>
      </c>
      <c r="AH186" s="45" t="s">
        <v>70</v>
      </c>
      <c r="AI186" s="48" t="s">
        <v>1444</v>
      </c>
      <c r="AJ186" s="78" t="s">
        <v>1170</v>
      </c>
    </row>
    <row r="187" spans="1:36" s="41" customFormat="1">
      <c r="A187" s="42" t="s">
        <v>51</v>
      </c>
      <c r="B187" s="43">
        <v>4916</v>
      </c>
      <c r="C187" s="43" t="s">
        <v>1445</v>
      </c>
      <c r="D187" s="57" t="s">
        <v>1446</v>
      </c>
      <c r="E187" s="43" t="s">
        <v>54</v>
      </c>
      <c r="F187" s="43" t="s">
        <v>397</v>
      </c>
      <c r="G187" s="57" t="s">
        <v>1142</v>
      </c>
      <c r="H187" s="57" t="s">
        <v>1431</v>
      </c>
      <c r="I187" s="43" t="s">
        <v>55</v>
      </c>
      <c r="J187" s="43" t="s">
        <v>398</v>
      </c>
      <c r="K187" s="57" t="s">
        <v>1143</v>
      </c>
      <c r="L187" s="57" t="s">
        <v>1432</v>
      </c>
      <c r="M187" s="44" t="s">
        <v>446</v>
      </c>
      <c r="N187" s="45" t="s">
        <v>273</v>
      </c>
      <c r="O187" s="45" t="s">
        <v>274</v>
      </c>
      <c r="P187" s="46">
        <v>4</v>
      </c>
      <c r="Q187" s="45">
        <v>20410</v>
      </c>
      <c r="R187" s="43" t="s">
        <v>542</v>
      </c>
      <c r="S187" s="43" t="s">
        <v>543</v>
      </c>
      <c r="T187" s="43" t="s">
        <v>368</v>
      </c>
      <c r="U187" s="45" t="s">
        <v>61</v>
      </c>
      <c r="V187" s="44">
        <v>3545</v>
      </c>
      <c r="W187" s="43" t="s">
        <v>1429</v>
      </c>
      <c r="X187" s="43" t="s">
        <v>1447</v>
      </c>
      <c r="Y187" s="47">
        <v>41760</v>
      </c>
      <c r="Z187" s="45" t="s">
        <v>63</v>
      </c>
      <c r="AA187" s="43" t="s">
        <v>118</v>
      </c>
      <c r="AB187" s="43" t="s">
        <v>162</v>
      </c>
      <c r="AC187" s="43" t="s">
        <v>1448</v>
      </c>
      <c r="AD187" s="43" t="s">
        <v>1449</v>
      </c>
      <c r="AE187" s="45"/>
      <c r="AF187" s="43" t="s">
        <v>1450</v>
      </c>
      <c r="AG187" s="57" t="s">
        <v>1437</v>
      </c>
      <c r="AH187" s="45" t="s">
        <v>70</v>
      </c>
      <c r="AI187" s="48" t="s">
        <v>1451</v>
      </c>
      <c r="AJ187" s="78" t="s">
        <v>1170</v>
      </c>
    </row>
    <row r="188" spans="1:36" s="41" customFormat="1">
      <c r="A188" s="42" t="s">
        <v>51</v>
      </c>
      <c r="B188" s="43">
        <v>4950</v>
      </c>
      <c r="C188" s="43" t="s">
        <v>1452</v>
      </c>
      <c r="D188" s="57" t="s">
        <v>1430</v>
      </c>
      <c r="E188" s="43" t="s">
        <v>54</v>
      </c>
      <c r="F188" s="43" t="s">
        <v>397</v>
      </c>
      <c r="G188" s="57" t="s">
        <v>1142</v>
      </c>
      <c r="H188" s="57" t="s">
        <v>1431</v>
      </c>
      <c r="I188" s="43" t="s">
        <v>55</v>
      </c>
      <c r="J188" s="43" t="s">
        <v>398</v>
      </c>
      <c r="K188" s="57" t="s">
        <v>1143</v>
      </c>
      <c r="L188" s="57" t="s">
        <v>1432</v>
      </c>
      <c r="M188" s="44" t="s">
        <v>431</v>
      </c>
      <c r="N188" s="45" t="s">
        <v>219</v>
      </c>
      <c r="O188" s="45" t="s">
        <v>220</v>
      </c>
      <c r="P188" s="46">
        <v>3</v>
      </c>
      <c r="Q188" s="45">
        <v>20310</v>
      </c>
      <c r="R188" s="43" t="s">
        <v>447</v>
      </c>
      <c r="S188" s="43" t="s">
        <v>448</v>
      </c>
      <c r="T188" s="43" t="s">
        <v>368</v>
      </c>
      <c r="U188" s="45" t="s">
        <v>61</v>
      </c>
      <c r="V188" s="61">
        <v>3545</v>
      </c>
      <c r="W188" s="57" t="s">
        <v>1429</v>
      </c>
      <c r="X188" s="43" t="s">
        <v>1453</v>
      </c>
      <c r="Y188" s="47">
        <v>41730</v>
      </c>
      <c r="Z188" s="45" t="s">
        <v>201</v>
      </c>
      <c r="AA188" s="43" t="s">
        <v>118</v>
      </c>
      <c r="AB188" s="43" t="s">
        <v>162</v>
      </c>
      <c r="AC188" s="43" t="s">
        <v>1454</v>
      </c>
      <c r="AD188" s="43" t="s">
        <v>1455</v>
      </c>
      <c r="AE188" s="45"/>
      <c r="AF188" s="43" t="s">
        <v>1456</v>
      </c>
      <c r="AG188" s="57" t="s">
        <v>1437</v>
      </c>
      <c r="AH188" s="45" t="s">
        <v>70</v>
      </c>
      <c r="AI188" s="48" t="s">
        <v>1457</v>
      </c>
      <c r="AJ188" s="78" t="s">
        <v>1170</v>
      </c>
    </row>
    <row r="189" spans="1:36" s="41" customFormat="1">
      <c r="A189" s="42" t="s">
        <v>51</v>
      </c>
      <c r="B189" s="43">
        <v>4956</v>
      </c>
      <c r="C189" s="43" t="s">
        <v>1458</v>
      </c>
      <c r="D189" s="57" t="s">
        <v>1430</v>
      </c>
      <c r="E189" s="43" t="s">
        <v>54</v>
      </c>
      <c r="F189" s="43" t="s">
        <v>397</v>
      </c>
      <c r="G189" s="57" t="s">
        <v>1142</v>
      </c>
      <c r="H189" s="57" t="s">
        <v>1431</v>
      </c>
      <c r="I189" s="43" t="s">
        <v>55</v>
      </c>
      <c r="J189" s="43" t="s">
        <v>398</v>
      </c>
      <c r="K189" s="57" t="s">
        <v>1143</v>
      </c>
      <c r="L189" s="57" t="s">
        <v>1432</v>
      </c>
      <c r="M189" s="44" t="s">
        <v>446</v>
      </c>
      <c r="N189" s="45" t="s">
        <v>219</v>
      </c>
      <c r="O189" s="45" t="s">
        <v>220</v>
      </c>
      <c r="P189" s="46">
        <v>3</v>
      </c>
      <c r="Q189" s="45">
        <v>20310</v>
      </c>
      <c r="R189" s="43" t="s">
        <v>447</v>
      </c>
      <c r="S189" s="43" t="s">
        <v>448</v>
      </c>
      <c r="T189" s="43" t="s">
        <v>368</v>
      </c>
      <c r="U189" s="45" t="s">
        <v>61</v>
      </c>
      <c r="V189" s="44">
        <v>3545</v>
      </c>
      <c r="W189" s="43" t="s">
        <v>1429</v>
      </c>
      <c r="X189" s="43" t="s">
        <v>1459</v>
      </c>
      <c r="Y189" s="47">
        <v>41730</v>
      </c>
      <c r="Z189" s="45" t="s">
        <v>201</v>
      </c>
      <c r="AA189" s="43" t="s">
        <v>118</v>
      </c>
      <c r="AB189" s="43" t="s">
        <v>162</v>
      </c>
      <c r="AC189" s="43" t="s">
        <v>1460</v>
      </c>
      <c r="AD189" s="43" t="s">
        <v>1461</v>
      </c>
      <c r="AE189" s="45"/>
      <c r="AF189" s="43" t="s">
        <v>1462</v>
      </c>
      <c r="AG189" s="57" t="s">
        <v>1437</v>
      </c>
      <c r="AH189" s="45" t="s">
        <v>70</v>
      </c>
      <c r="AI189" s="48" t="s">
        <v>1463</v>
      </c>
      <c r="AJ189" s="78" t="s">
        <v>1209</v>
      </c>
    </row>
    <row r="190" spans="1:36" s="41" customFormat="1">
      <c r="A190" s="42" t="s">
        <v>51</v>
      </c>
      <c r="B190" s="43">
        <v>8184</v>
      </c>
      <c r="C190" s="43" t="s">
        <v>1464</v>
      </c>
      <c r="D190" s="57" t="s">
        <v>1430</v>
      </c>
      <c r="E190" s="43" t="s">
        <v>54</v>
      </c>
      <c r="F190" s="43" t="s">
        <v>397</v>
      </c>
      <c r="G190" s="57" t="s">
        <v>1142</v>
      </c>
      <c r="H190" s="57" t="s">
        <v>1431</v>
      </c>
      <c r="I190" s="43" t="s">
        <v>55</v>
      </c>
      <c r="J190" s="43" t="s">
        <v>398</v>
      </c>
      <c r="K190" s="57" t="s">
        <v>1143</v>
      </c>
      <c r="L190" s="57" t="s">
        <v>1432</v>
      </c>
      <c r="M190" s="44" t="s">
        <v>446</v>
      </c>
      <c r="N190" s="45" t="s">
        <v>219</v>
      </c>
      <c r="O190" s="45" t="s">
        <v>220</v>
      </c>
      <c r="P190" s="45">
        <v>3</v>
      </c>
      <c r="Q190" s="45">
        <v>20310</v>
      </c>
      <c r="R190" s="43" t="s">
        <v>447</v>
      </c>
      <c r="S190" s="43" t="s">
        <v>448</v>
      </c>
      <c r="T190" s="43" t="s">
        <v>368</v>
      </c>
      <c r="U190" s="45" t="s">
        <v>61</v>
      </c>
      <c r="V190" s="44">
        <v>3545</v>
      </c>
      <c r="W190" s="43" t="s">
        <v>1429</v>
      </c>
      <c r="X190" s="43" t="s">
        <v>1465</v>
      </c>
      <c r="Y190" s="47">
        <v>42107</v>
      </c>
      <c r="Z190" s="45" t="s">
        <v>63</v>
      </c>
      <c r="AA190" s="43" t="s">
        <v>118</v>
      </c>
      <c r="AB190" s="43" t="s">
        <v>162</v>
      </c>
      <c r="AC190" s="43" t="s">
        <v>1466</v>
      </c>
      <c r="AD190" s="43" t="s">
        <v>1467</v>
      </c>
      <c r="AE190" s="45"/>
      <c r="AF190" s="43" t="s">
        <v>1468</v>
      </c>
      <c r="AG190" s="57" t="s">
        <v>1437</v>
      </c>
      <c r="AH190" s="45" t="s">
        <v>70</v>
      </c>
      <c r="AI190" s="48" t="s">
        <v>1469</v>
      </c>
      <c r="AJ190" s="78" t="s">
        <v>1170</v>
      </c>
    </row>
    <row r="191" spans="1:36" s="41" customFormat="1">
      <c r="A191" s="42" t="s">
        <v>51</v>
      </c>
      <c r="B191" s="43">
        <v>8328</v>
      </c>
      <c r="C191" s="43" t="s">
        <v>1470</v>
      </c>
      <c r="D191" s="57" t="s">
        <v>1446</v>
      </c>
      <c r="E191" s="43" t="s">
        <v>54</v>
      </c>
      <c r="F191" s="43" t="s">
        <v>397</v>
      </c>
      <c r="G191" s="57" t="s">
        <v>1142</v>
      </c>
      <c r="H191" s="57" t="s">
        <v>1431</v>
      </c>
      <c r="I191" s="43" t="s">
        <v>55</v>
      </c>
      <c r="J191" s="43" t="s">
        <v>398</v>
      </c>
      <c r="K191" s="57" t="s">
        <v>1143</v>
      </c>
      <c r="L191" s="57" t="s">
        <v>1432</v>
      </c>
      <c r="M191" s="44" t="s">
        <v>446</v>
      </c>
      <c r="N191" s="45" t="s">
        <v>219</v>
      </c>
      <c r="O191" s="45" t="s">
        <v>220</v>
      </c>
      <c r="P191" s="46">
        <v>3</v>
      </c>
      <c r="Q191" s="45">
        <v>20310</v>
      </c>
      <c r="R191" s="43" t="s">
        <v>447</v>
      </c>
      <c r="S191" s="43" t="s">
        <v>448</v>
      </c>
      <c r="T191" s="43" t="s">
        <v>368</v>
      </c>
      <c r="U191" s="45" t="s">
        <v>61</v>
      </c>
      <c r="V191" s="61">
        <v>3545</v>
      </c>
      <c r="W191" s="57" t="s">
        <v>1429</v>
      </c>
      <c r="X191" s="43" t="s">
        <v>1471</v>
      </c>
      <c r="Y191" s="47">
        <v>42339</v>
      </c>
      <c r="Z191" s="45" t="s">
        <v>63</v>
      </c>
      <c r="AA191" s="43" t="s">
        <v>118</v>
      </c>
      <c r="AB191" s="43" t="s">
        <v>162</v>
      </c>
      <c r="AC191" s="43" t="s">
        <v>1472</v>
      </c>
      <c r="AD191" s="43" t="s">
        <v>1473</v>
      </c>
      <c r="AE191" s="45"/>
      <c r="AF191" s="43" t="s">
        <v>1474</v>
      </c>
      <c r="AG191" s="57" t="s">
        <v>1437</v>
      </c>
      <c r="AH191" s="45" t="s">
        <v>70</v>
      </c>
      <c r="AI191" s="48" t="s">
        <v>1475</v>
      </c>
      <c r="AJ191" s="78" t="s">
        <v>1170</v>
      </c>
    </row>
    <row r="192" spans="1:36" s="41" customFormat="1">
      <c r="A192" s="42" t="s">
        <v>51</v>
      </c>
      <c r="B192" s="43">
        <v>8437</v>
      </c>
      <c r="C192" s="43" t="s">
        <v>1476</v>
      </c>
      <c r="D192" s="57" t="s">
        <v>1430</v>
      </c>
      <c r="E192" s="43" t="s">
        <v>54</v>
      </c>
      <c r="F192" s="43" t="s">
        <v>397</v>
      </c>
      <c r="G192" s="57" t="s">
        <v>1142</v>
      </c>
      <c r="H192" s="57" t="s">
        <v>1431</v>
      </c>
      <c r="I192" s="43" t="s">
        <v>55</v>
      </c>
      <c r="J192" s="43" t="s">
        <v>398</v>
      </c>
      <c r="K192" s="57" t="s">
        <v>1143</v>
      </c>
      <c r="L192" s="57" t="s">
        <v>1432</v>
      </c>
      <c r="M192" s="44" t="s">
        <v>431</v>
      </c>
      <c r="N192" s="45" t="s">
        <v>219</v>
      </c>
      <c r="O192" s="45" t="s">
        <v>220</v>
      </c>
      <c r="P192" s="46">
        <v>3</v>
      </c>
      <c r="Q192" s="45">
        <v>20310</v>
      </c>
      <c r="R192" s="43" t="s">
        <v>447</v>
      </c>
      <c r="S192" s="43" t="s">
        <v>448</v>
      </c>
      <c r="T192" s="43" t="s">
        <v>368</v>
      </c>
      <c r="U192" s="45" t="s">
        <v>61</v>
      </c>
      <c r="V192" s="61">
        <v>3545</v>
      </c>
      <c r="W192" s="57" t="s">
        <v>1429</v>
      </c>
      <c r="X192" s="43" t="s">
        <v>1477</v>
      </c>
      <c r="Y192" s="47">
        <v>42522</v>
      </c>
      <c r="Z192" s="45" t="s">
        <v>63</v>
      </c>
      <c r="AA192" s="43" t="s">
        <v>118</v>
      </c>
      <c r="AB192" s="43" t="s">
        <v>162</v>
      </c>
      <c r="AC192" s="43" t="s">
        <v>1478</v>
      </c>
      <c r="AD192" s="43" t="s">
        <v>1479</v>
      </c>
      <c r="AE192" s="45"/>
      <c r="AF192" s="43" t="s">
        <v>1480</v>
      </c>
      <c r="AG192" s="57" t="s">
        <v>1437</v>
      </c>
      <c r="AH192" s="45" t="s">
        <v>70</v>
      </c>
      <c r="AI192" s="48" t="s">
        <v>1481</v>
      </c>
      <c r="AJ192" s="78" t="s">
        <v>1170</v>
      </c>
    </row>
    <row r="193" spans="1:36" s="41" customFormat="1">
      <c r="A193" s="42" t="s">
        <v>51</v>
      </c>
      <c r="B193" s="43">
        <v>8454</v>
      </c>
      <c r="C193" s="43" t="s">
        <v>1482</v>
      </c>
      <c r="D193" s="57" t="s">
        <v>1430</v>
      </c>
      <c r="E193" s="43" t="s">
        <v>54</v>
      </c>
      <c r="F193" s="43" t="s">
        <v>397</v>
      </c>
      <c r="G193" s="57" t="s">
        <v>1142</v>
      </c>
      <c r="H193" s="57" t="s">
        <v>1431</v>
      </c>
      <c r="I193" s="43" t="s">
        <v>55</v>
      </c>
      <c r="J193" s="43" t="s">
        <v>398</v>
      </c>
      <c r="K193" s="57" t="s">
        <v>1143</v>
      </c>
      <c r="L193" s="57" t="s">
        <v>1432</v>
      </c>
      <c r="M193" s="44" t="s">
        <v>446</v>
      </c>
      <c r="N193" s="45" t="s">
        <v>219</v>
      </c>
      <c r="O193" s="45" t="s">
        <v>355</v>
      </c>
      <c r="P193" s="46">
        <v>2</v>
      </c>
      <c r="Q193" s="45">
        <v>20110</v>
      </c>
      <c r="R193" s="43" t="s">
        <v>568</v>
      </c>
      <c r="S193" s="43" t="s">
        <v>569</v>
      </c>
      <c r="T193" s="43" t="s">
        <v>368</v>
      </c>
      <c r="U193" s="45" t="s">
        <v>61</v>
      </c>
      <c r="V193" s="44">
        <v>3545</v>
      </c>
      <c r="W193" s="43" t="s">
        <v>1429</v>
      </c>
      <c r="X193" s="43" t="s">
        <v>1483</v>
      </c>
      <c r="Y193" s="47">
        <v>42461</v>
      </c>
      <c r="Z193" s="45" t="s">
        <v>201</v>
      </c>
      <c r="AA193" s="43" t="s">
        <v>118</v>
      </c>
      <c r="AB193" s="43" t="s">
        <v>162</v>
      </c>
      <c r="AC193" s="43" t="s">
        <v>1484</v>
      </c>
      <c r="AD193" s="43" t="s">
        <v>1485</v>
      </c>
      <c r="AE193" s="45"/>
      <c r="AF193" s="43" t="s">
        <v>1486</v>
      </c>
      <c r="AG193" s="57" t="s">
        <v>1437</v>
      </c>
      <c r="AH193" s="45" t="s">
        <v>70</v>
      </c>
      <c r="AI193" s="48" t="s">
        <v>1487</v>
      </c>
      <c r="AJ193" s="78" t="s">
        <v>1170</v>
      </c>
    </row>
    <row r="194" spans="1:36" s="41" customFormat="1">
      <c r="A194" s="42" t="s">
        <v>51</v>
      </c>
      <c r="B194" s="43">
        <v>8469</v>
      </c>
      <c r="C194" s="43" t="s">
        <v>1488</v>
      </c>
      <c r="D194" s="57" t="s">
        <v>1446</v>
      </c>
      <c r="E194" s="43" t="s">
        <v>54</v>
      </c>
      <c r="F194" s="43" t="s">
        <v>397</v>
      </c>
      <c r="G194" s="57" t="s">
        <v>1142</v>
      </c>
      <c r="H194" s="57" t="s">
        <v>1431</v>
      </c>
      <c r="I194" s="43" t="s">
        <v>55</v>
      </c>
      <c r="J194" s="43" t="s">
        <v>398</v>
      </c>
      <c r="K194" s="57" t="s">
        <v>1143</v>
      </c>
      <c r="L194" s="57" t="s">
        <v>1432</v>
      </c>
      <c r="M194" s="44" t="s">
        <v>431</v>
      </c>
      <c r="N194" s="45" t="s">
        <v>219</v>
      </c>
      <c r="O194" s="45" t="s">
        <v>355</v>
      </c>
      <c r="P194" s="46">
        <v>2</v>
      </c>
      <c r="Q194" s="45">
        <v>20110</v>
      </c>
      <c r="R194" s="43" t="s">
        <v>568</v>
      </c>
      <c r="S194" s="43" t="s">
        <v>569</v>
      </c>
      <c r="T194" s="43" t="s">
        <v>368</v>
      </c>
      <c r="U194" s="45" t="s">
        <v>61</v>
      </c>
      <c r="V194" s="44">
        <v>3545</v>
      </c>
      <c r="W194" s="43" t="s">
        <v>1429</v>
      </c>
      <c r="X194" s="43" t="s">
        <v>1489</v>
      </c>
      <c r="Y194" s="47">
        <v>42461</v>
      </c>
      <c r="Z194" s="45" t="s">
        <v>201</v>
      </c>
      <c r="AA194" s="43" t="s">
        <v>118</v>
      </c>
      <c r="AB194" s="43" t="s">
        <v>162</v>
      </c>
      <c r="AC194" s="43" t="s">
        <v>1490</v>
      </c>
      <c r="AD194" s="43" t="s">
        <v>1491</v>
      </c>
      <c r="AE194" s="45"/>
      <c r="AF194" s="43" t="s">
        <v>1492</v>
      </c>
      <c r="AG194" s="57" t="s">
        <v>1437</v>
      </c>
      <c r="AH194" s="45" t="s">
        <v>70</v>
      </c>
      <c r="AI194" s="48" t="s">
        <v>1493</v>
      </c>
      <c r="AJ194" s="78" t="s">
        <v>1170</v>
      </c>
    </row>
    <row r="195" spans="1:36" s="41" customFormat="1">
      <c r="A195" s="42" t="s">
        <v>51</v>
      </c>
      <c r="B195" s="43">
        <v>875063</v>
      </c>
      <c r="C195" s="43" t="s">
        <v>1494</v>
      </c>
      <c r="D195" s="57" t="s">
        <v>1430</v>
      </c>
      <c r="E195" s="43" t="s">
        <v>54</v>
      </c>
      <c r="F195" s="43" t="s">
        <v>397</v>
      </c>
      <c r="G195" s="57" t="s">
        <v>1142</v>
      </c>
      <c r="H195" s="57" t="s">
        <v>1431</v>
      </c>
      <c r="I195" s="43" t="s">
        <v>55</v>
      </c>
      <c r="J195" s="43" t="s">
        <v>398</v>
      </c>
      <c r="K195" s="57" t="s">
        <v>1143</v>
      </c>
      <c r="L195" s="57" t="s">
        <v>1432</v>
      </c>
      <c r="M195" s="44" t="s">
        <v>446</v>
      </c>
      <c r="N195" s="45" t="s">
        <v>219</v>
      </c>
      <c r="O195" s="45" t="s">
        <v>355</v>
      </c>
      <c r="P195" s="46">
        <v>2</v>
      </c>
      <c r="Q195" s="45">
        <v>20110</v>
      </c>
      <c r="R195" s="43" t="s">
        <v>568</v>
      </c>
      <c r="S195" s="43" t="s">
        <v>569</v>
      </c>
      <c r="T195" s="43" t="s">
        <v>368</v>
      </c>
      <c r="U195" s="45" t="s">
        <v>61</v>
      </c>
      <c r="V195" s="44">
        <v>3545</v>
      </c>
      <c r="W195" s="43" t="s">
        <v>1429</v>
      </c>
      <c r="X195" s="43" t="s">
        <v>1495</v>
      </c>
      <c r="Y195" s="47">
        <v>42461</v>
      </c>
      <c r="Z195" s="45" t="s">
        <v>201</v>
      </c>
      <c r="AA195" s="43" t="s">
        <v>118</v>
      </c>
      <c r="AB195" s="43" t="s">
        <v>162</v>
      </c>
      <c r="AC195" s="43" t="s">
        <v>1496</v>
      </c>
      <c r="AD195" s="43" t="s">
        <v>1497</v>
      </c>
      <c r="AE195" s="45"/>
      <c r="AF195" s="43" t="s">
        <v>1498</v>
      </c>
      <c r="AG195" s="57" t="s">
        <v>1437</v>
      </c>
      <c r="AH195" s="45" t="s">
        <v>70</v>
      </c>
      <c r="AI195" s="48" t="s">
        <v>1499</v>
      </c>
      <c r="AJ195" s="78" t="s">
        <v>1209</v>
      </c>
    </row>
    <row r="196" spans="1:36" s="41" customFormat="1">
      <c r="A196" s="42" t="s">
        <v>51</v>
      </c>
      <c r="B196" s="43">
        <v>4586</v>
      </c>
      <c r="C196" s="43" t="s">
        <v>1500</v>
      </c>
      <c r="D196" s="43" t="s">
        <v>1501</v>
      </c>
      <c r="E196" s="43" t="s">
        <v>54</v>
      </c>
      <c r="F196" s="43" t="s">
        <v>397</v>
      </c>
      <c r="G196" s="43" t="s">
        <v>1142</v>
      </c>
      <c r="H196" s="43" t="s">
        <v>1502</v>
      </c>
      <c r="I196" s="43" t="s">
        <v>55</v>
      </c>
      <c r="J196" s="43" t="s">
        <v>398</v>
      </c>
      <c r="K196" s="43" t="s">
        <v>1143</v>
      </c>
      <c r="L196" s="43" t="s">
        <v>1503</v>
      </c>
      <c r="M196" s="44" t="s">
        <v>431</v>
      </c>
      <c r="N196" s="45" t="s">
        <v>157</v>
      </c>
      <c r="O196" s="45" t="s">
        <v>158</v>
      </c>
      <c r="P196" s="46">
        <v>6</v>
      </c>
      <c r="Q196" s="45">
        <v>20710</v>
      </c>
      <c r="R196" s="43" t="s">
        <v>755</v>
      </c>
      <c r="S196" s="43" t="s">
        <v>756</v>
      </c>
      <c r="T196" s="43" t="s">
        <v>368</v>
      </c>
      <c r="U196" s="45" t="s">
        <v>61</v>
      </c>
      <c r="V196" s="44">
        <v>2559</v>
      </c>
      <c r="W196" s="43" t="s">
        <v>1504</v>
      </c>
      <c r="X196" s="43" t="s">
        <v>1505</v>
      </c>
      <c r="Y196" s="47">
        <v>41122</v>
      </c>
      <c r="Z196" s="45" t="s">
        <v>63</v>
      </c>
      <c r="AA196" s="43" t="s">
        <v>118</v>
      </c>
      <c r="AB196" s="43" t="s">
        <v>162</v>
      </c>
      <c r="AC196" s="43" t="s">
        <v>1506</v>
      </c>
      <c r="AD196" s="43" t="s">
        <v>1507</v>
      </c>
      <c r="AE196" s="45" t="s">
        <v>67</v>
      </c>
      <c r="AF196" s="43" t="s">
        <v>1508</v>
      </c>
      <c r="AG196" s="43" t="s">
        <v>1509</v>
      </c>
      <c r="AH196" s="45" t="s">
        <v>70</v>
      </c>
      <c r="AI196" s="48" t="s">
        <v>1510</v>
      </c>
    </row>
    <row r="197" spans="1:36" s="41" customFormat="1">
      <c r="A197" s="42" t="s">
        <v>51</v>
      </c>
      <c r="B197" s="43">
        <v>3968</v>
      </c>
      <c r="C197" s="43" t="s">
        <v>1511</v>
      </c>
      <c r="D197" s="43" t="s">
        <v>1501</v>
      </c>
      <c r="E197" s="43" t="s">
        <v>54</v>
      </c>
      <c r="F197" s="43" t="s">
        <v>397</v>
      </c>
      <c r="G197" s="43" t="s">
        <v>1142</v>
      </c>
      <c r="H197" s="43" t="s">
        <v>1502</v>
      </c>
      <c r="I197" s="43" t="s">
        <v>55</v>
      </c>
      <c r="J197" s="43" t="s">
        <v>398</v>
      </c>
      <c r="K197" s="43" t="s">
        <v>1143</v>
      </c>
      <c r="L197" s="43" t="s">
        <v>1503</v>
      </c>
      <c r="M197" s="44" t="s">
        <v>431</v>
      </c>
      <c r="N197" s="45" t="s">
        <v>243</v>
      </c>
      <c r="O197" s="45" t="s">
        <v>234</v>
      </c>
      <c r="P197" s="46">
        <v>8</v>
      </c>
      <c r="Q197" s="45">
        <v>12612</v>
      </c>
      <c r="R197" s="43" t="s">
        <v>1512</v>
      </c>
      <c r="S197" s="43" t="s">
        <v>1513</v>
      </c>
      <c r="T197" s="43" t="s">
        <v>619</v>
      </c>
      <c r="U197" s="45" t="s">
        <v>61</v>
      </c>
      <c r="V197" s="44">
        <v>4586</v>
      </c>
      <c r="W197" s="43" t="s">
        <v>1500</v>
      </c>
      <c r="X197" s="43" t="s">
        <v>1514</v>
      </c>
      <c r="Y197" s="47">
        <v>40010</v>
      </c>
      <c r="Z197" s="45" t="s">
        <v>63</v>
      </c>
      <c r="AA197" s="43" t="s">
        <v>118</v>
      </c>
      <c r="AB197" s="43" t="s">
        <v>162</v>
      </c>
      <c r="AC197" s="43" t="s">
        <v>1515</v>
      </c>
      <c r="AD197" s="43" t="s">
        <v>1516</v>
      </c>
      <c r="AE197" s="45"/>
      <c r="AF197" s="43" t="s">
        <v>1517</v>
      </c>
      <c r="AG197" s="43" t="s">
        <v>1509</v>
      </c>
      <c r="AH197" s="45" t="s">
        <v>70</v>
      </c>
      <c r="AI197" s="48" t="s">
        <v>1518</v>
      </c>
    </row>
    <row r="198" spans="1:36" s="41" customFormat="1">
      <c r="A198" s="42" t="s">
        <v>51</v>
      </c>
      <c r="B198" s="43">
        <v>504</v>
      </c>
      <c r="C198" s="43" t="s">
        <v>1519</v>
      </c>
      <c r="D198" s="43" t="s">
        <v>1501</v>
      </c>
      <c r="E198" s="43" t="s">
        <v>54</v>
      </c>
      <c r="F198" s="43" t="s">
        <v>397</v>
      </c>
      <c r="G198" s="43" t="s">
        <v>1142</v>
      </c>
      <c r="H198" s="43" t="s">
        <v>1502</v>
      </c>
      <c r="I198" s="43" t="s">
        <v>55</v>
      </c>
      <c r="J198" s="43" t="s">
        <v>398</v>
      </c>
      <c r="K198" s="43" t="s">
        <v>1143</v>
      </c>
      <c r="L198" s="43" t="s">
        <v>1503</v>
      </c>
      <c r="M198" s="44" t="s">
        <v>431</v>
      </c>
      <c r="N198" s="45" t="s">
        <v>169</v>
      </c>
      <c r="O198" s="45" t="s">
        <v>170</v>
      </c>
      <c r="P198" s="46">
        <v>7</v>
      </c>
      <c r="Q198" s="45">
        <v>12611</v>
      </c>
      <c r="R198" s="43" t="s">
        <v>617</v>
      </c>
      <c r="S198" s="43" t="s">
        <v>618</v>
      </c>
      <c r="T198" s="43" t="s">
        <v>619</v>
      </c>
      <c r="U198" s="45" t="s">
        <v>61</v>
      </c>
      <c r="V198" s="44">
        <v>4586</v>
      </c>
      <c r="W198" s="43" t="s">
        <v>1500</v>
      </c>
      <c r="X198" s="43" t="s">
        <v>1520</v>
      </c>
      <c r="Y198" s="47">
        <v>34790</v>
      </c>
      <c r="Z198" s="45" t="s">
        <v>201</v>
      </c>
      <c r="AA198" s="43" t="s">
        <v>118</v>
      </c>
      <c r="AB198" s="43" t="s">
        <v>162</v>
      </c>
      <c r="AC198" s="43" t="s">
        <v>1521</v>
      </c>
      <c r="AD198" s="43" t="s">
        <v>1522</v>
      </c>
      <c r="AE198" s="45"/>
      <c r="AF198" s="43" t="s">
        <v>1523</v>
      </c>
      <c r="AG198" s="43" t="s">
        <v>1509</v>
      </c>
      <c r="AH198" s="45" t="s">
        <v>70</v>
      </c>
      <c r="AI198" s="48" t="s">
        <v>1524</v>
      </c>
    </row>
    <row r="199" spans="1:36" s="41" customFormat="1">
      <c r="A199" s="42" t="s">
        <v>51</v>
      </c>
      <c r="B199" s="43">
        <v>3105</v>
      </c>
      <c r="C199" s="43" t="s">
        <v>1525</v>
      </c>
      <c r="D199" s="57" t="s">
        <v>1501</v>
      </c>
      <c r="E199" s="43" t="s">
        <v>54</v>
      </c>
      <c r="F199" s="43" t="s">
        <v>397</v>
      </c>
      <c r="G199" s="43" t="s">
        <v>1142</v>
      </c>
      <c r="H199" s="57" t="s">
        <v>1502</v>
      </c>
      <c r="I199" s="43" t="s">
        <v>55</v>
      </c>
      <c r="J199" s="43" t="s">
        <v>398</v>
      </c>
      <c r="K199" s="43" t="s">
        <v>1143</v>
      </c>
      <c r="L199" s="57" t="s">
        <v>1503</v>
      </c>
      <c r="M199" s="44" t="s">
        <v>1154</v>
      </c>
      <c r="N199" s="45" t="s">
        <v>169</v>
      </c>
      <c r="O199" s="45" t="s">
        <v>170</v>
      </c>
      <c r="P199" s="46">
        <v>7</v>
      </c>
      <c r="Q199" s="45">
        <v>12611</v>
      </c>
      <c r="R199" s="43" t="s">
        <v>617</v>
      </c>
      <c r="S199" s="43" t="s">
        <v>618</v>
      </c>
      <c r="T199" s="43" t="s">
        <v>619</v>
      </c>
      <c r="U199" s="45" t="s">
        <v>61</v>
      </c>
      <c r="V199" s="61">
        <v>4586</v>
      </c>
      <c r="W199" s="57" t="s">
        <v>1500</v>
      </c>
      <c r="X199" s="43" t="s">
        <v>1526</v>
      </c>
      <c r="Y199" s="47">
        <v>38869</v>
      </c>
      <c r="Z199" s="45" t="s">
        <v>63</v>
      </c>
      <c r="AA199" s="43" t="s">
        <v>118</v>
      </c>
      <c r="AB199" s="43" t="s">
        <v>162</v>
      </c>
      <c r="AC199" s="43" t="s">
        <v>1527</v>
      </c>
      <c r="AD199" s="43" t="s">
        <v>1528</v>
      </c>
      <c r="AE199" s="45"/>
      <c r="AF199" s="43" t="s">
        <v>1529</v>
      </c>
      <c r="AG199" s="57" t="s">
        <v>1509</v>
      </c>
      <c r="AH199" s="45" t="s">
        <v>70</v>
      </c>
      <c r="AI199" s="48" t="s">
        <v>1530</v>
      </c>
      <c r="AJ199" s="78" t="s">
        <v>1170</v>
      </c>
    </row>
    <row r="200" spans="1:36" s="41" customFormat="1">
      <c r="A200" s="42" t="s">
        <v>51</v>
      </c>
      <c r="B200" s="43">
        <v>3764</v>
      </c>
      <c r="C200" s="43" t="s">
        <v>1531</v>
      </c>
      <c r="D200" s="43" t="s">
        <v>1501</v>
      </c>
      <c r="E200" s="43" t="s">
        <v>54</v>
      </c>
      <c r="F200" s="43" t="s">
        <v>397</v>
      </c>
      <c r="G200" s="43" t="s">
        <v>1142</v>
      </c>
      <c r="H200" s="43" t="s">
        <v>1502</v>
      </c>
      <c r="I200" s="43" t="s">
        <v>55</v>
      </c>
      <c r="J200" s="43" t="s">
        <v>398</v>
      </c>
      <c r="K200" s="43" t="s">
        <v>1143</v>
      </c>
      <c r="L200" s="43" t="s">
        <v>1503</v>
      </c>
      <c r="M200" s="44" t="s">
        <v>431</v>
      </c>
      <c r="N200" s="45" t="s">
        <v>169</v>
      </c>
      <c r="O200" s="45" t="s">
        <v>170</v>
      </c>
      <c r="P200" s="46">
        <v>7</v>
      </c>
      <c r="Q200" s="45">
        <v>12611</v>
      </c>
      <c r="R200" s="43" t="s">
        <v>617</v>
      </c>
      <c r="S200" s="43" t="s">
        <v>618</v>
      </c>
      <c r="T200" s="43" t="s">
        <v>619</v>
      </c>
      <c r="U200" s="45" t="s">
        <v>61</v>
      </c>
      <c r="V200" s="44">
        <v>4586</v>
      </c>
      <c r="W200" s="43" t="s">
        <v>1500</v>
      </c>
      <c r="X200" s="43" t="s">
        <v>1532</v>
      </c>
      <c r="Y200" s="47">
        <v>39569</v>
      </c>
      <c r="Z200" s="45" t="s">
        <v>63</v>
      </c>
      <c r="AA200" s="43" t="s">
        <v>118</v>
      </c>
      <c r="AB200" s="43" t="s">
        <v>162</v>
      </c>
      <c r="AC200" s="43" t="s">
        <v>1533</v>
      </c>
      <c r="AD200" s="43" t="s">
        <v>1534</v>
      </c>
      <c r="AE200" s="45"/>
      <c r="AF200" s="43" t="s">
        <v>1535</v>
      </c>
      <c r="AG200" s="43" t="s">
        <v>1509</v>
      </c>
      <c r="AH200" s="45" t="s">
        <v>70</v>
      </c>
      <c r="AI200" s="48" t="s">
        <v>1536</v>
      </c>
    </row>
    <row r="201" spans="1:36" s="41" customFormat="1">
      <c r="A201" s="42" t="s">
        <v>51</v>
      </c>
      <c r="B201" s="43">
        <v>2529</v>
      </c>
      <c r="C201" s="43" t="s">
        <v>1537</v>
      </c>
      <c r="D201" s="57" t="s">
        <v>1430</v>
      </c>
      <c r="E201" s="43" t="s">
        <v>54</v>
      </c>
      <c r="F201" s="43" t="s">
        <v>397</v>
      </c>
      <c r="G201" s="57" t="s">
        <v>1142</v>
      </c>
      <c r="H201" s="57" t="s">
        <v>1502</v>
      </c>
      <c r="I201" s="43" t="s">
        <v>55</v>
      </c>
      <c r="J201" s="43" t="s">
        <v>398</v>
      </c>
      <c r="K201" s="57" t="s">
        <v>1143</v>
      </c>
      <c r="L201" s="57" t="s">
        <v>1503</v>
      </c>
      <c r="M201" s="44" t="s">
        <v>431</v>
      </c>
      <c r="N201" s="45" t="s">
        <v>123</v>
      </c>
      <c r="O201" s="45" t="s">
        <v>158</v>
      </c>
      <c r="P201" s="46">
        <v>6</v>
      </c>
      <c r="Q201" s="66">
        <v>20610</v>
      </c>
      <c r="R201" s="57" t="s">
        <v>590</v>
      </c>
      <c r="S201" s="57" t="s">
        <v>591</v>
      </c>
      <c r="T201" s="57" t="s">
        <v>368</v>
      </c>
      <c r="U201" s="45" t="s">
        <v>61</v>
      </c>
      <c r="V201" s="61">
        <v>4586</v>
      </c>
      <c r="W201" s="57" t="s">
        <v>1500</v>
      </c>
      <c r="X201" s="43" t="s">
        <v>1538</v>
      </c>
      <c r="Y201" s="47">
        <v>37469</v>
      </c>
      <c r="Z201" s="45" t="s">
        <v>63</v>
      </c>
      <c r="AA201" s="43" t="s">
        <v>118</v>
      </c>
      <c r="AB201" s="43" t="s">
        <v>162</v>
      </c>
      <c r="AC201" s="43" t="s">
        <v>1539</v>
      </c>
      <c r="AD201" s="43" t="s">
        <v>1540</v>
      </c>
      <c r="AE201" s="45"/>
      <c r="AF201" s="43" t="s">
        <v>1541</v>
      </c>
      <c r="AG201" s="57" t="s">
        <v>1509</v>
      </c>
      <c r="AH201" s="45" t="s">
        <v>70</v>
      </c>
      <c r="AI201" s="48" t="s">
        <v>1542</v>
      </c>
      <c r="AJ201" s="78" t="s">
        <v>1170</v>
      </c>
    </row>
    <row r="202" spans="1:36" s="41" customFormat="1">
      <c r="A202" s="42" t="s">
        <v>51</v>
      </c>
      <c r="B202" s="43">
        <v>3226</v>
      </c>
      <c r="C202" s="43" t="s">
        <v>1543</v>
      </c>
      <c r="D202" s="57" t="s">
        <v>1501</v>
      </c>
      <c r="E202" s="43" t="s">
        <v>54</v>
      </c>
      <c r="F202" s="43" t="s">
        <v>397</v>
      </c>
      <c r="G202" s="43" t="s">
        <v>1142</v>
      </c>
      <c r="H202" s="57" t="s">
        <v>1502</v>
      </c>
      <c r="I202" s="43" t="s">
        <v>55</v>
      </c>
      <c r="J202" s="43" t="s">
        <v>398</v>
      </c>
      <c r="K202" s="43" t="s">
        <v>1143</v>
      </c>
      <c r="L202" s="57" t="s">
        <v>1503</v>
      </c>
      <c r="M202" s="44" t="s">
        <v>474</v>
      </c>
      <c r="N202" s="45" t="s">
        <v>123</v>
      </c>
      <c r="O202" s="45" t="s">
        <v>158</v>
      </c>
      <c r="P202" s="46">
        <v>6</v>
      </c>
      <c r="Q202" s="45">
        <v>12609</v>
      </c>
      <c r="R202" s="43" t="s">
        <v>632</v>
      </c>
      <c r="S202" s="43" t="s">
        <v>633</v>
      </c>
      <c r="T202" s="43" t="s">
        <v>619</v>
      </c>
      <c r="U202" s="45" t="s">
        <v>61</v>
      </c>
      <c r="V202" s="61">
        <v>4586</v>
      </c>
      <c r="W202" s="57" t="s">
        <v>1500</v>
      </c>
      <c r="X202" s="43" t="s">
        <v>1544</v>
      </c>
      <c r="Y202" s="47">
        <v>39022</v>
      </c>
      <c r="Z202" s="45" t="s">
        <v>63</v>
      </c>
      <c r="AA202" s="43" t="s">
        <v>118</v>
      </c>
      <c r="AB202" s="43" t="s">
        <v>162</v>
      </c>
      <c r="AC202" s="43" t="s">
        <v>1545</v>
      </c>
      <c r="AD202" s="43" t="s">
        <v>1546</v>
      </c>
      <c r="AE202" s="45"/>
      <c r="AF202" s="43" t="s">
        <v>1547</v>
      </c>
      <c r="AG202" s="57" t="s">
        <v>1509</v>
      </c>
      <c r="AH202" s="45" t="s">
        <v>70</v>
      </c>
      <c r="AI202" s="48" t="s">
        <v>1548</v>
      </c>
      <c r="AJ202" s="78" t="s">
        <v>1209</v>
      </c>
    </row>
    <row r="203" spans="1:36" s="41" customFormat="1">
      <c r="A203" s="42" t="s">
        <v>51</v>
      </c>
      <c r="B203" s="43">
        <v>3177</v>
      </c>
      <c r="C203" s="43" t="s">
        <v>1549</v>
      </c>
      <c r="D203" s="57" t="s">
        <v>1501</v>
      </c>
      <c r="E203" s="43" t="s">
        <v>54</v>
      </c>
      <c r="F203" s="43" t="s">
        <v>397</v>
      </c>
      <c r="G203" s="43" t="s">
        <v>1142</v>
      </c>
      <c r="H203" s="57" t="s">
        <v>1502</v>
      </c>
      <c r="I203" s="43" t="s">
        <v>55</v>
      </c>
      <c r="J203" s="43" t="s">
        <v>398</v>
      </c>
      <c r="K203" s="43" t="s">
        <v>1143</v>
      </c>
      <c r="L203" s="57" t="s">
        <v>1503</v>
      </c>
      <c r="M203" s="44" t="s">
        <v>431</v>
      </c>
      <c r="N203" s="45" t="s">
        <v>123</v>
      </c>
      <c r="O203" s="45" t="s">
        <v>124</v>
      </c>
      <c r="P203" s="46">
        <v>5</v>
      </c>
      <c r="Q203" s="45">
        <v>20515</v>
      </c>
      <c r="R203" s="43" t="s">
        <v>432</v>
      </c>
      <c r="S203" s="43" t="s">
        <v>433</v>
      </c>
      <c r="T203" s="43" t="s">
        <v>368</v>
      </c>
      <c r="U203" s="45" t="s">
        <v>61</v>
      </c>
      <c r="V203" s="61">
        <v>4586</v>
      </c>
      <c r="W203" s="57" t="s">
        <v>1500</v>
      </c>
      <c r="X203" s="43" t="s">
        <v>1550</v>
      </c>
      <c r="Y203" s="47">
        <v>38976</v>
      </c>
      <c r="Z203" s="45" t="s">
        <v>63</v>
      </c>
      <c r="AA203" s="43" t="s">
        <v>118</v>
      </c>
      <c r="AB203" s="43" t="s">
        <v>162</v>
      </c>
      <c r="AC203" s="43" t="s">
        <v>1551</v>
      </c>
      <c r="AD203" s="43" t="s">
        <v>1552</v>
      </c>
      <c r="AE203" s="45"/>
      <c r="AF203" s="43" t="s">
        <v>1553</v>
      </c>
      <c r="AG203" s="57" t="s">
        <v>1509</v>
      </c>
      <c r="AH203" s="45" t="s">
        <v>70</v>
      </c>
      <c r="AI203" s="48" t="s">
        <v>1554</v>
      </c>
      <c r="AJ203" s="78" t="s">
        <v>1170</v>
      </c>
    </row>
    <row r="204" spans="1:36" s="41" customFormat="1">
      <c r="A204" s="42" t="s">
        <v>51</v>
      </c>
      <c r="B204" s="43">
        <v>4444</v>
      </c>
      <c r="C204" s="43" t="s">
        <v>1555</v>
      </c>
      <c r="D204" s="57" t="s">
        <v>1501</v>
      </c>
      <c r="E204" s="43" t="s">
        <v>54</v>
      </c>
      <c r="F204" s="43" t="s">
        <v>397</v>
      </c>
      <c r="G204" s="43" t="s">
        <v>1142</v>
      </c>
      <c r="H204" s="57" t="s">
        <v>1502</v>
      </c>
      <c r="I204" s="43" t="s">
        <v>55</v>
      </c>
      <c r="J204" s="43" t="s">
        <v>398</v>
      </c>
      <c r="K204" s="43" t="s">
        <v>1143</v>
      </c>
      <c r="L204" s="57" t="s">
        <v>1503</v>
      </c>
      <c r="M204" s="44" t="s">
        <v>431</v>
      </c>
      <c r="N204" s="45" t="s">
        <v>123</v>
      </c>
      <c r="O204" s="45" t="s">
        <v>124</v>
      </c>
      <c r="P204" s="46">
        <v>5</v>
      </c>
      <c r="Q204" s="45">
        <v>20515</v>
      </c>
      <c r="R204" s="43" t="s">
        <v>432</v>
      </c>
      <c r="S204" s="43" t="s">
        <v>433</v>
      </c>
      <c r="T204" s="43" t="s">
        <v>368</v>
      </c>
      <c r="U204" s="45" t="s">
        <v>61</v>
      </c>
      <c r="V204" s="61">
        <v>4586</v>
      </c>
      <c r="W204" s="57" t="s">
        <v>1500</v>
      </c>
      <c r="X204" s="43" t="s">
        <v>1556</v>
      </c>
      <c r="Y204" s="47">
        <v>40909</v>
      </c>
      <c r="Z204" s="45" t="s">
        <v>63</v>
      </c>
      <c r="AA204" s="43" t="s">
        <v>118</v>
      </c>
      <c r="AB204" s="43" t="s">
        <v>162</v>
      </c>
      <c r="AC204" s="43" t="s">
        <v>1557</v>
      </c>
      <c r="AD204" s="43" t="s">
        <v>1558</v>
      </c>
      <c r="AE204" s="45"/>
      <c r="AF204" s="43" t="s">
        <v>1559</v>
      </c>
      <c r="AG204" s="57" t="s">
        <v>1509</v>
      </c>
      <c r="AH204" s="45" t="s">
        <v>70</v>
      </c>
      <c r="AI204" s="48" t="s">
        <v>1560</v>
      </c>
      <c r="AJ204" s="78" t="s">
        <v>1170</v>
      </c>
    </row>
    <row r="205" spans="1:36" s="41" customFormat="1">
      <c r="A205" s="42" t="s">
        <v>51</v>
      </c>
      <c r="B205" s="43">
        <v>4720</v>
      </c>
      <c r="C205" s="43" t="s">
        <v>1561</v>
      </c>
      <c r="D205" s="43" t="s">
        <v>1501</v>
      </c>
      <c r="E205" s="43" t="s">
        <v>54</v>
      </c>
      <c r="F205" s="43" t="s">
        <v>397</v>
      </c>
      <c r="G205" s="43" t="s">
        <v>1142</v>
      </c>
      <c r="H205" s="43" t="s">
        <v>1502</v>
      </c>
      <c r="I205" s="43" t="s">
        <v>55</v>
      </c>
      <c r="J205" s="43" t="s">
        <v>398</v>
      </c>
      <c r="K205" s="43" t="s">
        <v>1143</v>
      </c>
      <c r="L205" s="43" t="s">
        <v>1503</v>
      </c>
      <c r="M205" s="44" t="s">
        <v>1154</v>
      </c>
      <c r="N205" s="45" t="s">
        <v>123</v>
      </c>
      <c r="O205" s="45" t="s">
        <v>124</v>
      </c>
      <c r="P205" s="46">
        <v>5</v>
      </c>
      <c r="Q205" s="45">
        <v>20515</v>
      </c>
      <c r="R205" s="43" t="s">
        <v>432</v>
      </c>
      <c r="S205" s="43" t="s">
        <v>433</v>
      </c>
      <c r="T205" s="43" t="s">
        <v>368</v>
      </c>
      <c r="U205" s="45" t="s">
        <v>61</v>
      </c>
      <c r="V205" s="44">
        <v>4586</v>
      </c>
      <c r="W205" s="43" t="s">
        <v>1500</v>
      </c>
      <c r="X205" s="43" t="s">
        <v>1562</v>
      </c>
      <c r="Y205" s="47">
        <v>41365</v>
      </c>
      <c r="Z205" s="45" t="s">
        <v>63</v>
      </c>
      <c r="AA205" s="43" t="s">
        <v>118</v>
      </c>
      <c r="AB205" s="43" t="s">
        <v>162</v>
      </c>
      <c r="AC205" s="43" t="s">
        <v>1563</v>
      </c>
      <c r="AD205" s="43" t="s">
        <v>1564</v>
      </c>
      <c r="AE205" s="45"/>
      <c r="AF205" s="43" t="s">
        <v>1565</v>
      </c>
      <c r="AG205" s="43" t="s">
        <v>1509</v>
      </c>
      <c r="AH205" s="45" t="s">
        <v>70</v>
      </c>
      <c r="AI205" s="48" t="s">
        <v>1566</v>
      </c>
    </row>
    <row r="206" spans="1:36" s="41" customFormat="1">
      <c r="A206" s="42" t="s">
        <v>51</v>
      </c>
      <c r="B206" s="43">
        <v>1007702</v>
      </c>
      <c r="C206" s="43" t="s">
        <v>1567</v>
      </c>
      <c r="D206" s="43" t="s">
        <v>1501</v>
      </c>
      <c r="E206" s="43" t="s">
        <v>54</v>
      </c>
      <c r="F206" s="43" t="s">
        <v>397</v>
      </c>
      <c r="G206" s="43" t="s">
        <v>1142</v>
      </c>
      <c r="H206" s="43" t="s">
        <v>1502</v>
      </c>
      <c r="I206" s="43" t="s">
        <v>55</v>
      </c>
      <c r="J206" s="43" t="s">
        <v>398</v>
      </c>
      <c r="K206" s="43" t="s">
        <v>1143</v>
      </c>
      <c r="L206" s="43" t="s">
        <v>1503</v>
      </c>
      <c r="M206" s="44" t="s">
        <v>431</v>
      </c>
      <c r="N206" s="45" t="s">
        <v>123</v>
      </c>
      <c r="O206" s="45" t="s">
        <v>124</v>
      </c>
      <c r="P206" s="46">
        <v>5</v>
      </c>
      <c r="Q206" s="45">
        <v>20515</v>
      </c>
      <c r="R206" s="43" t="s">
        <v>432</v>
      </c>
      <c r="S206" s="43" t="s">
        <v>433</v>
      </c>
      <c r="T206" s="43" t="s">
        <v>368</v>
      </c>
      <c r="U206" s="45" t="s">
        <v>61</v>
      </c>
      <c r="V206" s="44">
        <v>4586</v>
      </c>
      <c r="W206" s="43" t="s">
        <v>1500</v>
      </c>
      <c r="X206" s="43" t="s">
        <v>1568</v>
      </c>
      <c r="Y206" s="47">
        <v>43101</v>
      </c>
      <c r="Z206" s="45" t="s">
        <v>63</v>
      </c>
      <c r="AA206" s="43" t="s">
        <v>118</v>
      </c>
      <c r="AB206" s="43" t="s">
        <v>162</v>
      </c>
      <c r="AC206" s="43" t="s">
        <v>1569</v>
      </c>
      <c r="AD206" s="43" t="s">
        <v>1570</v>
      </c>
      <c r="AE206" s="45"/>
      <c r="AF206" s="43" t="s">
        <v>1571</v>
      </c>
      <c r="AG206" s="43" t="s">
        <v>1509</v>
      </c>
      <c r="AH206" s="45" t="s">
        <v>133</v>
      </c>
      <c r="AI206" s="48" t="s">
        <v>1572</v>
      </c>
    </row>
    <row r="207" spans="1:36" s="41" customFormat="1">
      <c r="A207" s="42" t="s">
        <v>51</v>
      </c>
      <c r="B207" s="43">
        <v>8483</v>
      </c>
      <c r="C207" s="43" t="s">
        <v>1573</v>
      </c>
      <c r="D207" s="43" t="s">
        <v>1501</v>
      </c>
      <c r="E207" s="43" t="s">
        <v>54</v>
      </c>
      <c r="F207" s="43" t="s">
        <v>397</v>
      </c>
      <c r="G207" s="43" t="s">
        <v>1142</v>
      </c>
      <c r="H207" s="43" t="s">
        <v>1502</v>
      </c>
      <c r="I207" s="43" t="s">
        <v>55</v>
      </c>
      <c r="J207" s="43" t="s">
        <v>398</v>
      </c>
      <c r="K207" s="43" t="s">
        <v>1143</v>
      </c>
      <c r="L207" s="43" t="s">
        <v>1503</v>
      </c>
      <c r="M207" s="44" t="s">
        <v>474</v>
      </c>
      <c r="N207" s="45" t="s">
        <v>219</v>
      </c>
      <c r="O207" s="45" t="s">
        <v>355</v>
      </c>
      <c r="P207" s="46">
        <v>2</v>
      </c>
      <c r="Q207" s="45">
        <v>20110</v>
      </c>
      <c r="R207" s="43" t="s">
        <v>568</v>
      </c>
      <c r="S207" s="43" t="s">
        <v>569</v>
      </c>
      <c r="T207" s="43" t="s">
        <v>368</v>
      </c>
      <c r="U207" s="45" t="s">
        <v>61</v>
      </c>
      <c r="V207" s="44">
        <v>4586</v>
      </c>
      <c r="W207" s="43" t="s">
        <v>1500</v>
      </c>
      <c r="X207" s="43" t="s">
        <v>1574</v>
      </c>
      <c r="Y207" s="47">
        <v>42461</v>
      </c>
      <c r="Z207" s="45" t="s">
        <v>201</v>
      </c>
      <c r="AA207" s="43" t="s">
        <v>118</v>
      </c>
      <c r="AB207" s="43" t="s">
        <v>162</v>
      </c>
      <c r="AC207" s="43" t="s">
        <v>1575</v>
      </c>
      <c r="AD207" s="43" t="s">
        <v>1576</v>
      </c>
      <c r="AE207" s="45"/>
      <c r="AF207" s="43" t="s">
        <v>1577</v>
      </c>
      <c r="AG207" s="43" t="s">
        <v>1509</v>
      </c>
      <c r="AH207" s="45" t="s">
        <v>70</v>
      </c>
      <c r="AI207" s="48" t="s">
        <v>1578</v>
      </c>
    </row>
    <row r="208" spans="1:36" s="41" customFormat="1">
      <c r="A208" s="42" t="s">
        <v>51</v>
      </c>
      <c r="B208" s="43">
        <v>2921</v>
      </c>
      <c r="C208" s="43" t="s">
        <v>1579</v>
      </c>
      <c r="D208" s="43" t="s">
        <v>1580</v>
      </c>
      <c r="E208" s="43" t="s">
        <v>54</v>
      </c>
      <c r="F208" s="43" t="s">
        <v>397</v>
      </c>
      <c r="G208" s="43" t="s">
        <v>1581</v>
      </c>
      <c r="H208" s="43" t="s">
        <v>1582</v>
      </c>
      <c r="I208" s="43" t="s">
        <v>55</v>
      </c>
      <c r="J208" s="43" t="s">
        <v>398</v>
      </c>
      <c r="K208" s="43" t="s">
        <v>1583</v>
      </c>
      <c r="L208" s="43" t="s">
        <v>1584</v>
      </c>
      <c r="M208" s="44" t="s">
        <v>1585</v>
      </c>
      <c r="N208" s="45" t="s">
        <v>233</v>
      </c>
      <c r="O208" s="45" t="s">
        <v>234</v>
      </c>
      <c r="P208" s="46">
        <v>8</v>
      </c>
      <c r="Q208" s="45">
        <v>21310</v>
      </c>
      <c r="R208" s="43" t="s">
        <v>581</v>
      </c>
      <c r="S208" s="43" t="s">
        <v>367</v>
      </c>
      <c r="T208" s="43" t="s">
        <v>60</v>
      </c>
      <c r="U208" s="45" t="s">
        <v>61</v>
      </c>
      <c r="V208" s="44">
        <v>1737</v>
      </c>
      <c r="W208" s="43" t="s">
        <v>395</v>
      </c>
      <c r="X208" s="43" t="s">
        <v>1586</v>
      </c>
      <c r="Y208" s="47">
        <v>38504</v>
      </c>
      <c r="Z208" s="45" t="s">
        <v>63</v>
      </c>
      <c r="AA208" s="43" t="s">
        <v>118</v>
      </c>
      <c r="AB208" s="43" t="s">
        <v>119</v>
      </c>
      <c r="AC208" s="43" t="s">
        <v>1587</v>
      </c>
      <c r="AD208" s="43" t="s">
        <v>1588</v>
      </c>
      <c r="AE208" s="45" t="s">
        <v>67</v>
      </c>
      <c r="AF208" s="43" t="s">
        <v>1589</v>
      </c>
      <c r="AG208" s="43" t="s">
        <v>1590</v>
      </c>
      <c r="AH208" s="45" t="s">
        <v>70</v>
      </c>
      <c r="AI208" s="48" t="s">
        <v>1591</v>
      </c>
    </row>
    <row r="209" spans="1:35" s="41" customFormat="1">
      <c r="A209" s="42" t="s">
        <v>51</v>
      </c>
      <c r="B209" s="43">
        <v>810</v>
      </c>
      <c r="C209" s="43" t="s">
        <v>1592</v>
      </c>
      <c r="D209" s="43" t="s">
        <v>1580</v>
      </c>
      <c r="E209" s="43" t="s">
        <v>54</v>
      </c>
      <c r="F209" s="43" t="s">
        <v>397</v>
      </c>
      <c r="G209" s="43" t="s">
        <v>1581</v>
      </c>
      <c r="H209" s="43" t="s">
        <v>1581</v>
      </c>
      <c r="I209" s="43" t="s">
        <v>55</v>
      </c>
      <c r="J209" s="43" t="s">
        <v>398</v>
      </c>
      <c r="K209" s="43" t="s">
        <v>1583</v>
      </c>
      <c r="L209" s="43" t="s">
        <v>1583</v>
      </c>
      <c r="M209" s="44" t="s">
        <v>1585</v>
      </c>
      <c r="N209" s="45" t="s">
        <v>243</v>
      </c>
      <c r="O209" s="45" t="s">
        <v>234</v>
      </c>
      <c r="P209" s="46">
        <v>8</v>
      </c>
      <c r="Q209" s="45">
        <v>21650</v>
      </c>
      <c r="R209" s="43" t="s">
        <v>1593</v>
      </c>
      <c r="S209" s="43" t="s">
        <v>1594</v>
      </c>
      <c r="T209" s="43" t="s">
        <v>529</v>
      </c>
      <c r="U209" s="45" t="s">
        <v>61</v>
      </c>
      <c r="V209" s="44">
        <v>2921</v>
      </c>
      <c r="W209" s="43" t="s">
        <v>1579</v>
      </c>
      <c r="X209" s="43" t="s">
        <v>1595</v>
      </c>
      <c r="Y209" s="47">
        <v>35186</v>
      </c>
      <c r="Z209" s="45" t="s">
        <v>63</v>
      </c>
      <c r="AA209" s="43" t="s">
        <v>118</v>
      </c>
      <c r="AB209" s="43" t="s">
        <v>162</v>
      </c>
      <c r="AC209" s="43" t="s">
        <v>1596</v>
      </c>
      <c r="AD209" s="43" t="s">
        <v>1597</v>
      </c>
      <c r="AE209" s="45"/>
      <c r="AF209" s="43" t="s">
        <v>1598</v>
      </c>
      <c r="AG209" s="43" t="s">
        <v>1590</v>
      </c>
      <c r="AH209" s="45"/>
      <c r="AI209" s="48" t="s">
        <v>1599</v>
      </c>
    </row>
    <row r="210" spans="1:35" s="41" customFormat="1">
      <c r="A210" s="42" t="s">
        <v>51</v>
      </c>
      <c r="B210" s="43">
        <v>7204</v>
      </c>
      <c r="C210" s="43" t="s">
        <v>1600</v>
      </c>
      <c r="D210" s="43" t="s">
        <v>1580</v>
      </c>
      <c r="E210" s="43" t="s">
        <v>54</v>
      </c>
      <c r="F210" s="43" t="s">
        <v>397</v>
      </c>
      <c r="G210" s="43" t="s">
        <v>1581</v>
      </c>
      <c r="H210" s="43" t="s">
        <v>1581</v>
      </c>
      <c r="I210" s="43" t="s">
        <v>55</v>
      </c>
      <c r="J210" s="43" t="s">
        <v>398</v>
      </c>
      <c r="K210" s="43" t="s">
        <v>1583</v>
      </c>
      <c r="L210" s="43" t="s">
        <v>1583</v>
      </c>
      <c r="M210" s="44" t="s">
        <v>1585</v>
      </c>
      <c r="N210" s="45" t="s">
        <v>169</v>
      </c>
      <c r="O210" s="45" t="s">
        <v>170</v>
      </c>
      <c r="P210" s="45">
        <v>7</v>
      </c>
      <c r="Q210" s="45">
        <v>12611</v>
      </c>
      <c r="R210" s="43" t="s">
        <v>617</v>
      </c>
      <c r="S210" s="43" t="s">
        <v>618</v>
      </c>
      <c r="T210" s="43" t="s">
        <v>619</v>
      </c>
      <c r="U210" s="45" t="s">
        <v>61</v>
      </c>
      <c r="V210" s="44">
        <v>2921</v>
      </c>
      <c r="W210" s="43" t="s">
        <v>1579</v>
      </c>
      <c r="X210" s="43" t="s">
        <v>1601</v>
      </c>
      <c r="Y210" s="47">
        <v>40330</v>
      </c>
      <c r="Z210" s="45" t="s">
        <v>63</v>
      </c>
      <c r="AA210" s="43" t="s">
        <v>118</v>
      </c>
      <c r="AB210" s="43" t="s">
        <v>162</v>
      </c>
      <c r="AC210" s="43" t="s">
        <v>1602</v>
      </c>
      <c r="AD210" s="43" t="s">
        <v>1603</v>
      </c>
      <c r="AE210" s="45"/>
      <c r="AF210" s="43" t="s">
        <v>1604</v>
      </c>
      <c r="AG210" s="43" t="s">
        <v>1590</v>
      </c>
      <c r="AH210" s="45" t="s">
        <v>133</v>
      </c>
      <c r="AI210" s="48" t="s">
        <v>1605</v>
      </c>
    </row>
    <row r="211" spans="1:35" s="41" customFormat="1">
      <c r="A211" s="42" t="s">
        <v>51</v>
      </c>
      <c r="B211" s="43">
        <v>4782</v>
      </c>
      <c r="C211" s="43" t="s">
        <v>1606</v>
      </c>
      <c r="D211" s="43" t="s">
        <v>1580</v>
      </c>
      <c r="E211" s="43" t="s">
        <v>54</v>
      </c>
      <c r="F211" s="43" t="s">
        <v>397</v>
      </c>
      <c r="G211" s="43" t="s">
        <v>1581</v>
      </c>
      <c r="H211" s="43" t="s">
        <v>1607</v>
      </c>
      <c r="I211" s="43" t="s">
        <v>55</v>
      </c>
      <c r="J211" s="43" t="s">
        <v>398</v>
      </c>
      <c r="K211" s="43" t="s">
        <v>1583</v>
      </c>
      <c r="L211" s="43" t="s">
        <v>1584</v>
      </c>
      <c r="M211" s="44" t="s">
        <v>1585</v>
      </c>
      <c r="N211" s="45" t="s">
        <v>123</v>
      </c>
      <c r="O211" s="45" t="s">
        <v>158</v>
      </c>
      <c r="P211" s="45">
        <v>6</v>
      </c>
      <c r="Q211" s="45">
        <v>12609</v>
      </c>
      <c r="R211" s="43" t="s">
        <v>632</v>
      </c>
      <c r="S211" s="43" t="s">
        <v>633</v>
      </c>
      <c r="T211" s="43" t="s">
        <v>619</v>
      </c>
      <c r="U211" s="45" t="s">
        <v>61</v>
      </c>
      <c r="V211" s="44">
        <v>2921</v>
      </c>
      <c r="W211" s="43" t="s">
        <v>1579</v>
      </c>
      <c r="X211" s="43" t="s">
        <v>1608</v>
      </c>
      <c r="Y211" s="47">
        <v>41440</v>
      </c>
      <c r="Z211" s="45" t="s">
        <v>63</v>
      </c>
      <c r="AA211" s="43" t="s">
        <v>118</v>
      </c>
      <c r="AB211" s="43" t="s">
        <v>162</v>
      </c>
      <c r="AC211" s="43" t="s">
        <v>1609</v>
      </c>
      <c r="AD211" s="43" t="s">
        <v>1610</v>
      </c>
      <c r="AE211" s="45"/>
      <c r="AF211" s="43" t="s">
        <v>1611</v>
      </c>
      <c r="AG211" s="43" t="s">
        <v>1590</v>
      </c>
      <c r="AH211" s="45" t="s">
        <v>70</v>
      </c>
      <c r="AI211" s="48" t="s">
        <v>1612</v>
      </c>
    </row>
    <row r="212" spans="1:35" s="41" customFormat="1">
      <c r="A212" s="42" t="s">
        <v>51</v>
      </c>
      <c r="B212" s="43">
        <v>4933</v>
      </c>
      <c r="C212" s="43" t="s">
        <v>1613</v>
      </c>
      <c r="D212" s="43" t="s">
        <v>1580</v>
      </c>
      <c r="E212" s="43" t="s">
        <v>54</v>
      </c>
      <c r="F212" s="43" t="s">
        <v>397</v>
      </c>
      <c r="G212" s="43" t="s">
        <v>1581</v>
      </c>
      <c r="H212" s="43" t="s">
        <v>1607</v>
      </c>
      <c r="I212" s="43" t="s">
        <v>55</v>
      </c>
      <c r="J212" s="43" t="s">
        <v>398</v>
      </c>
      <c r="K212" s="43" t="s">
        <v>1583</v>
      </c>
      <c r="L212" s="43" t="s">
        <v>1584</v>
      </c>
      <c r="M212" s="44" t="s">
        <v>1585</v>
      </c>
      <c r="N212" s="45" t="s">
        <v>219</v>
      </c>
      <c r="O212" s="45" t="s">
        <v>220</v>
      </c>
      <c r="P212" s="46">
        <v>3</v>
      </c>
      <c r="Q212" s="45">
        <v>20310</v>
      </c>
      <c r="R212" s="43" t="s">
        <v>447</v>
      </c>
      <c r="S212" s="43" t="s">
        <v>448</v>
      </c>
      <c r="T212" s="43" t="s">
        <v>368</v>
      </c>
      <c r="U212" s="45" t="s">
        <v>61</v>
      </c>
      <c r="V212" s="44">
        <v>2921</v>
      </c>
      <c r="W212" s="43" t="s">
        <v>1579</v>
      </c>
      <c r="X212" s="43" t="s">
        <v>1614</v>
      </c>
      <c r="Y212" s="47">
        <v>41730</v>
      </c>
      <c r="Z212" s="45" t="s">
        <v>201</v>
      </c>
      <c r="AA212" s="43" t="s">
        <v>118</v>
      </c>
      <c r="AB212" s="43" t="s">
        <v>162</v>
      </c>
      <c r="AC212" s="43" t="s">
        <v>1615</v>
      </c>
      <c r="AD212" s="43" t="s">
        <v>1616</v>
      </c>
      <c r="AE212" s="45"/>
      <c r="AF212" s="43" t="s">
        <v>1617</v>
      </c>
      <c r="AG212" s="43" t="s">
        <v>1590</v>
      </c>
      <c r="AH212" s="45" t="s">
        <v>70</v>
      </c>
      <c r="AI212" s="48" t="s">
        <v>1618</v>
      </c>
    </row>
    <row r="213" spans="1:35" s="41" customFormat="1">
      <c r="A213" s="42" t="s">
        <v>51</v>
      </c>
      <c r="B213" s="43">
        <v>3427</v>
      </c>
      <c r="C213" s="43" t="s">
        <v>1619</v>
      </c>
      <c r="D213" s="43" t="s">
        <v>1620</v>
      </c>
      <c r="E213" s="43" t="s">
        <v>54</v>
      </c>
      <c r="F213" s="43" t="s">
        <v>397</v>
      </c>
      <c r="G213" s="43" t="s">
        <v>1581</v>
      </c>
      <c r="H213" s="43" t="s">
        <v>1621</v>
      </c>
      <c r="I213" s="43" t="s">
        <v>55</v>
      </c>
      <c r="J213" s="43" t="s">
        <v>398</v>
      </c>
      <c r="K213" s="43" t="s">
        <v>1583</v>
      </c>
      <c r="L213" s="43" t="s">
        <v>1622</v>
      </c>
      <c r="M213" s="44" t="s">
        <v>1585</v>
      </c>
      <c r="N213" s="45" t="s">
        <v>197</v>
      </c>
      <c r="O213" s="45" t="s">
        <v>170</v>
      </c>
      <c r="P213" s="45">
        <v>7</v>
      </c>
      <c r="Q213" s="45">
        <v>21505</v>
      </c>
      <c r="R213" s="43" t="s">
        <v>608</v>
      </c>
      <c r="S213" s="43" t="s">
        <v>609</v>
      </c>
      <c r="T213" s="43" t="s">
        <v>368</v>
      </c>
      <c r="U213" s="45" t="s">
        <v>61</v>
      </c>
      <c r="V213" s="44">
        <v>2921</v>
      </c>
      <c r="W213" s="43" t="s">
        <v>1579</v>
      </c>
      <c r="X213" s="43" t="s">
        <v>1623</v>
      </c>
      <c r="Y213" s="47">
        <v>41061</v>
      </c>
      <c r="Z213" s="45" t="s">
        <v>63</v>
      </c>
      <c r="AA213" s="43" t="s">
        <v>118</v>
      </c>
      <c r="AB213" s="43" t="s">
        <v>162</v>
      </c>
      <c r="AC213" s="43" t="s">
        <v>1624</v>
      </c>
      <c r="AD213" s="43" t="s">
        <v>1625</v>
      </c>
      <c r="AE213" s="45" t="s">
        <v>67</v>
      </c>
      <c r="AF213" s="43" t="s">
        <v>1626</v>
      </c>
      <c r="AG213" s="43" t="s">
        <v>1627</v>
      </c>
      <c r="AH213" s="45" t="s">
        <v>70</v>
      </c>
      <c r="AI213" s="48" t="s">
        <v>1628</v>
      </c>
    </row>
    <row r="214" spans="1:35" s="41" customFormat="1">
      <c r="A214" s="42" t="s">
        <v>51</v>
      </c>
      <c r="B214" s="43">
        <v>2834</v>
      </c>
      <c r="C214" s="43" t="s">
        <v>1629</v>
      </c>
      <c r="D214" s="43" t="s">
        <v>1620</v>
      </c>
      <c r="E214" s="43" t="s">
        <v>54</v>
      </c>
      <c r="F214" s="43" t="s">
        <v>397</v>
      </c>
      <c r="G214" s="43" t="s">
        <v>1581</v>
      </c>
      <c r="H214" s="43" t="s">
        <v>1621</v>
      </c>
      <c r="I214" s="43" t="s">
        <v>55</v>
      </c>
      <c r="J214" s="43" t="s">
        <v>398</v>
      </c>
      <c r="K214" s="43" t="s">
        <v>1583</v>
      </c>
      <c r="L214" s="43" t="s">
        <v>1622</v>
      </c>
      <c r="M214" s="44" t="s">
        <v>1585</v>
      </c>
      <c r="N214" s="45" t="s">
        <v>169</v>
      </c>
      <c r="O214" s="45" t="s">
        <v>170</v>
      </c>
      <c r="P214" s="46">
        <v>7</v>
      </c>
      <c r="Q214" s="45">
        <v>12611</v>
      </c>
      <c r="R214" s="43" t="s">
        <v>617</v>
      </c>
      <c r="S214" s="43" t="s">
        <v>618</v>
      </c>
      <c r="T214" s="43" t="s">
        <v>619</v>
      </c>
      <c r="U214" s="45" t="s">
        <v>61</v>
      </c>
      <c r="V214" s="44">
        <v>3427</v>
      </c>
      <c r="W214" s="43" t="s">
        <v>1619</v>
      </c>
      <c r="X214" s="43" t="s">
        <v>1630</v>
      </c>
      <c r="Y214" s="47">
        <v>38292</v>
      </c>
      <c r="Z214" s="45" t="s">
        <v>63</v>
      </c>
      <c r="AA214" s="43" t="s">
        <v>118</v>
      </c>
      <c r="AB214" s="43" t="s">
        <v>162</v>
      </c>
      <c r="AC214" s="43" t="s">
        <v>1631</v>
      </c>
      <c r="AD214" s="43" t="s">
        <v>1632</v>
      </c>
      <c r="AE214" s="45"/>
      <c r="AF214" s="43" t="s">
        <v>1633</v>
      </c>
      <c r="AG214" s="43" t="s">
        <v>1627</v>
      </c>
      <c r="AH214" s="45" t="s">
        <v>70</v>
      </c>
      <c r="AI214" s="48" t="s">
        <v>1634</v>
      </c>
    </row>
    <row r="215" spans="1:35" s="41" customFormat="1">
      <c r="A215" s="42" t="s">
        <v>51</v>
      </c>
      <c r="B215" s="43">
        <v>4488</v>
      </c>
      <c r="C215" s="43" t="s">
        <v>1635</v>
      </c>
      <c r="D215" s="43" t="s">
        <v>1620</v>
      </c>
      <c r="E215" s="43" t="s">
        <v>54</v>
      </c>
      <c r="F215" s="43" t="s">
        <v>397</v>
      </c>
      <c r="G215" s="43" t="s">
        <v>1581</v>
      </c>
      <c r="H215" s="43" t="s">
        <v>1621</v>
      </c>
      <c r="I215" s="43" t="s">
        <v>55</v>
      </c>
      <c r="J215" s="43" t="s">
        <v>398</v>
      </c>
      <c r="K215" s="43" t="s">
        <v>1583</v>
      </c>
      <c r="L215" s="43" t="s">
        <v>1622</v>
      </c>
      <c r="M215" s="44" t="s">
        <v>1585</v>
      </c>
      <c r="N215" s="45" t="s">
        <v>169</v>
      </c>
      <c r="O215" s="45" t="s">
        <v>170</v>
      </c>
      <c r="P215" s="46">
        <v>7</v>
      </c>
      <c r="Q215" s="45">
        <v>12611</v>
      </c>
      <c r="R215" s="43" t="s">
        <v>617</v>
      </c>
      <c r="S215" s="43" t="s">
        <v>618</v>
      </c>
      <c r="T215" s="43" t="s">
        <v>619</v>
      </c>
      <c r="U215" s="45" t="s">
        <v>61</v>
      </c>
      <c r="V215" s="44">
        <v>3427</v>
      </c>
      <c r="W215" s="43" t="s">
        <v>1619</v>
      </c>
      <c r="X215" s="43" t="s">
        <v>1636</v>
      </c>
      <c r="Y215" s="47">
        <v>40969</v>
      </c>
      <c r="Z215" s="45" t="s">
        <v>63</v>
      </c>
      <c r="AA215" s="43" t="s">
        <v>118</v>
      </c>
      <c r="AB215" s="43" t="s">
        <v>162</v>
      </c>
      <c r="AC215" s="43" t="s">
        <v>1637</v>
      </c>
      <c r="AD215" s="43" t="s">
        <v>1638</v>
      </c>
      <c r="AE215" s="45"/>
      <c r="AF215" s="43" t="s">
        <v>1639</v>
      </c>
      <c r="AG215" s="43" t="s">
        <v>1627</v>
      </c>
      <c r="AH215" s="45" t="s">
        <v>70</v>
      </c>
      <c r="AI215" s="48" t="s">
        <v>1640</v>
      </c>
    </row>
    <row r="216" spans="1:35" s="41" customFormat="1">
      <c r="A216" s="42" t="s">
        <v>51</v>
      </c>
      <c r="B216" s="43">
        <v>7317</v>
      </c>
      <c r="C216" s="43" t="s">
        <v>1641</v>
      </c>
      <c r="D216" s="43" t="s">
        <v>1620</v>
      </c>
      <c r="E216" s="43" t="s">
        <v>54</v>
      </c>
      <c r="F216" s="43" t="s">
        <v>397</v>
      </c>
      <c r="G216" s="43" t="s">
        <v>1581</v>
      </c>
      <c r="H216" s="43" t="s">
        <v>1621</v>
      </c>
      <c r="I216" s="43" t="s">
        <v>55</v>
      </c>
      <c r="J216" s="43" t="s">
        <v>398</v>
      </c>
      <c r="K216" s="43" t="s">
        <v>1583</v>
      </c>
      <c r="L216" s="43" t="s">
        <v>1622</v>
      </c>
      <c r="M216" s="44" t="s">
        <v>1585</v>
      </c>
      <c r="N216" s="45" t="s">
        <v>169</v>
      </c>
      <c r="O216" s="45" t="s">
        <v>170</v>
      </c>
      <c r="P216" s="46">
        <v>7</v>
      </c>
      <c r="Q216" s="45">
        <v>21640</v>
      </c>
      <c r="R216" s="43" t="s">
        <v>1172</v>
      </c>
      <c r="S216" s="43" t="s">
        <v>1173</v>
      </c>
      <c r="T216" s="43" t="s">
        <v>529</v>
      </c>
      <c r="U216" s="45" t="s">
        <v>61</v>
      </c>
      <c r="V216" s="44">
        <v>3427</v>
      </c>
      <c r="W216" s="43" t="s">
        <v>1619</v>
      </c>
      <c r="X216" s="43" t="s">
        <v>1642</v>
      </c>
      <c r="Y216" s="47">
        <v>40330</v>
      </c>
      <c r="Z216" s="45" t="s">
        <v>63</v>
      </c>
      <c r="AA216" s="43" t="s">
        <v>118</v>
      </c>
      <c r="AB216" s="43" t="s">
        <v>162</v>
      </c>
      <c r="AC216" s="43" t="s">
        <v>1643</v>
      </c>
      <c r="AD216" s="43" t="s">
        <v>1644</v>
      </c>
      <c r="AE216" s="45"/>
      <c r="AF216" s="43" t="s">
        <v>1645</v>
      </c>
      <c r="AG216" s="43" t="s">
        <v>1627</v>
      </c>
      <c r="AH216" s="45" t="s">
        <v>133</v>
      </c>
      <c r="AI216" s="48" t="s">
        <v>1646</v>
      </c>
    </row>
    <row r="217" spans="1:35" s="41" customFormat="1">
      <c r="A217" s="42" t="s">
        <v>51</v>
      </c>
      <c r="B217" s="43">
        <v>1071</v>
      </c>
      <c r="C217" s="43" t="s">
        <v>1647</v>
      </c>
      <c r="D217" s="43" t="s">
        <v>1620</v>
      </c>
      <c r="E217" s="43" t="s">
        <v>54</v>
      </c>
      <c r="F217" s="43" t="s">
        <v>397</v>
      </c>
      <c r="G217" s="43" t="s">
        <v>1581</v>
      </c>
      <c r="H217" s="43" t="s">
        <v>1621</v>
      </c>
      <c r="I217" s="43" t="s">
        <v>55</v>
      </c>
      <c r="J217" s="43" t="s">
        <v>398</v>
      </c>
      <c r="K217" s="43" t="s">
        <v>1583</v>
      </c>
      <c r="L217" s="43" t="s">
        <v>1622</v>
      </c>
      <c r="M217" s="44" t="s">
        <v>1585</v>
      </c>
      <c r="N217" s="45" t="s">
        <v>123</v>
      </c>
      <c r="O217" s="45" t="s">
        <v>158</v>
      </c>
      <c r="P217" s="46">
        <v>6</v>
      </c>
      <c r="Q217" s="45">
        <v>20610</v>
      </c>
      <c r="R217" s="43" t="s">
        <v>590</v>
      </c>
      <c r="S217" s="43" t="s">
        <v>591</v>
      </c>
      <c r="T217" s="43" t="s">
        <v>368</v>
      </c>
      <c r="U217" s="45" t="s">
        <v>61</v>
      </c>
      <c r="V217" s="44">
        <v>3427</v>
      </c>
      <c r="W217" s="43" t="s">
        <v>1619</v>
      </c>
      <c r="X217" s="43" t="s">
        <v>1648</v>
      </c>
      <c r="Y217" s="47">
        <v>35521</v>
      </c>
      <c r="Z217" s="45" t="s">
        <v>201</v>
      </c>
      <c r="AA217" s="43" t="s">
        <v>118</v>
      </c>
      <c r="AB217" s="43" t="s">
        <v>162</v>
      </c>
      <c r="AC217" s="43" t="s">
        <v>1649</v>
      </c>
      <c r="AD217" s="43" t="s">
        <v>1650</v>
      </c>
      <c r="AE217" s="45"/>
      <c r="AF217" s="43" t="s">
        <v>1651</v>
      </c>
      <c r="AG217" s="43" t="s">
        <v>1627</v>
      </c>
      <c r="AH217" s="45" t="s">
        <v>70</v>
      </c>
      <c r="AI217" s="48" t="s">
        <v>1652</v>
      </c>
    </row>
    <row r="218" spans="1:35" s="41" customFormat="1">
      <c r="A218" s="42" t="s">
        <v>51</v>
      </c>
      <c r="B218" s="43">
        <v>2434</v>
      </c>
      <c r="C218" s="43" t="s">
        <v>1653</v>
      </c>
      <c r="D218" s="43" t="s">
        <v>1620</v>
      </c>
      <c r="E218" s="43" t="s">
        <v>54</v>
      </c>
      <c r="F218" s="43" t="s">
        <v>397</v>
      </c>
      <c r="G218" s="43" t="s">
        <v>1581</v>
      </c>
      <c r="H218" s="43" t="s">
        <v>1621</v>
      </c>
      <c r="I218" s="43" t="s">
        <v>55</v>
      </c>
      <c r="J218" s="43" t="s">
        <v>398</v>
      </c>
      <c r="K218" s="43" t="s">
        <v>1583</v>
      </c>
      <c r="L218" s="43" t="s">
        <v>1622</v>
      </c>
      <c r="M218" s="44" t="s">
        <v>1585</v>
      </c>
      <c r="N218" s="45" t="s">
        <v>123</v>
      </c>
      <c r="O218" s="45" t="s">
        <v>158</v>
      </c>
      <c r="P218" s="46">
        <v>6</v>
      </c>
      <c r="Q218" s="45">
        <v>12609</v>
      </c>
      <c r="R218" s="43" t="s">
        <v>632</v>
      </c>
      <c r="S218" s="43" t="s">
        <v>633</v>
      </c>
      <c r="T218" s="43" t="s">
        <v>619</v>
      </c>
      <c r="U218" s="45" t="s">
        <v>61</v>
      </c>
      <c r="V218" s="44">
        <v>3427</v>
      </c>
      <c r="W218" s="43" t="s">
        <v>1619</v>
      </c>
      <c r="X218" s="43" t="s">
        <v>1654</v>
      </c>
      <c r="Y218" s="47">
        <v>37257</v>
      </c>
      <c r="Z218" s="45" t="s">
        <v>63</v>
      </c>
      <c r="AA218" s="43" t="s">
        <v>118</v>
      </c>
      <c r="AB218" s="43" t="s">
        <v>162</v>
      </c>
      <c r="AC218" s="43" t="s">
        <v>1655</v>
      </c>
      <c r="AD218" s="43" t="s">
        <v>1656</v>
      </c>
      <c r="AE218" s="45"/>
      <c r="AF218" s="43" t="s">
        <v>1657</v>
      </c>
      <c r="AG218" s="43" t="s">
        <v>1627</v>
      </c>
      <c r="AH218" s="45" t="s">
        <v>70</v>
      </c>
      <c r="AI218" s="48" t="s">
        <v>1658</v>
      </c>
    </row>
    <row r="219" spans="1:35" s="41" customFormat="1">
      <c r="A219" s="42" t="s">
        <v>51</v>
      </c>
      <c r="B219" s="43">
        <v>3747</v>
      </c>
      <c r="C219" s="43" t="s">
        <v>1659</v>
      </c>
      <c r="D219" s="43" t="s">
        <v>1620</v>
      </c>
      <c r="E219" s="43" t="s">
        <v>54</v>
      </c>
      <c r="F219" s="43" t="s">
        <v>397</v>
      </c>
      <c r="G219" s="43" t="s">
        <v>1581</v>
      </c>
      <c r="H219" s="43" t="s">
        <v>1621</v>
      </c>
      <c r="I219" s="43" t="s">
        <v>55</v>
      </c>
      <c r="J219" s="43" t="s">
        <v>398</v>
      </c>
      <c r="K219" s="43" t="s">
        <v>1583</v>
      </c>
      <c r="L219" s="43" t="s">
        <v>1622</v>
      </c>
      <c r="M219" s="44" t="s">
        <v>1585</v>
      </c>
      <c r="N219" s="45" t="s">
        <v>123</v>
      </c>
      <c r="O219" s="45" t="s">
        <v>158</v>
      </c>
      <c r="P219" s="45">
        <v>6</v>
      </c>
      <c r="Q219" s="45">
        <v>12609</v>
      </c>
      <c r="R219" s="43" t="s">
        <v>632</v>
      </c>
      <c r="S219" s="43" t="s">
        <v>633</v>
      </c>
      <c r="T219" s="43" t="s">
        <v>619</v>
      </c>
      <c r="U219" s="45" t="s">
        <v>61</v>
      </c>
      <c r="V219" s="44">
        <v>3427</v>
      </c>
      <c r="W219" s="43" t="s">
        <v>1619</v>
      </c>
      <c r="X219" s="43" t="s">
        <v>1660</v>
      </c>
      <c r="Y219" s="47">
        <v>42095</v>
      </c>
      <c r="Z219" s="45" t="s">
        <v>63</v>
      </c>
      <c r="AA219" s="43" t="s">
        <v>118</v>
      </c>
      <c r="AB219" s="43" t="s">
        <v>162</v>
      </c>
      <c r="AC219" s="43" t="s">
        <v>1661</v>
      </c>
      <c r="AD219" s="43" t="s">
        <v>1662</v>
      </c>
      <c r="AE219" s="45"/>
      <c r="AF219" s="43" t="s">
        <v>1663</v>
      </c>
      <c r="AG219" s="43" t="s">
        <v>1627</v>
      </c>
      <c r="AH219" s="45" t="s">
        <v>70</v>
      </c>
      <c r="AI219" s="48" t="s">
        <v>1664</v>
      </c>
    </row>
    <row r="220" spans="1:35" s="41" customFormat="1">
      <c r="A220" s="42" t="s">
        <v>51</v>
      </c>
      <c r="B220" s="43">
        <v>3924</v>
      </c>
      <c r="C220" s="43" t="s">
        <v>1665</v>
      </c>
      <c r="D220" s="43" t="s">
        <v>1620</v>
      </c>
      <c r="E220" s="43" t="s">
        <v>54</v>
      </c>
      <c r="F220" s="43" t="s">
        <v>397</v>
      </c>
      <c r="G220" s="43" t="s">
        <v>1581</v>
      </c>
      <c r="H220" s="43" t="s">
        <v>1621</v>
      </c>
      <c r="I220" s="43" t="s">
        <v>55</v>
      </c>
      <c r="J220" s="43" t="s">
        <v>398</v>
      </c>
      <c r="K220" s="43" t="s">
        <v>1583</v>
      </c>
      <c r="L220" s="43" t="s">
        <v>1622</v>
      </c>
      <c r="M220" s="44" t="s">
        <v>1585</v>
      </c>
      <c r="N220" s="45" t="s">
        <v>123</v>
      </c>
      <c r="O220" s="45" t="s">
        <v>158</v>
      </c>
      <c r="P220" s="45">
        <v>6</v>
      </c>
      <c r="Q220" s="45">
        <v>12609</v>
      </c>
      <c r="R220" s="43" t="s">
        <v>632</v>
      </c>
      <c r="S220" s="43" t="s">
        <v>633</v>
      </c>
      <c r="T220" s="43" t="s">
        <v>619</v>
      </c>
      <c r="U220" s="45" t="s">
        <v>61</v>
      </c>
      <c r="V220" s="44">
        <v>3427</v>
      </c>
      <c r="W220" s="43" t="s">
        <v>1619</v>
      </c>
      <c r="X220" s="43" t="s">
        <v>1666</v>
      </c>
      <c r="Y220" s="47">
        <v>39904</v>
      </c>
      <c r="Z220" s="45" t="s">
        <v>201</v>
      </c>
      <c r="AA220" s="43" t="s">
        <v>118</v>
      </c>
      <c r="AB220" s="43" t="s">
        <v>162</v>
      </c>
      <c r="AC220" s="43" t="s">
        <v>1667</v>
      </c>
      <c r="AD220" s="43" t="s">
        <v>1668</v>
      </c>
      <c r="AE220" s="45"/>
      <c r="AF220" s="43" t="s">
        <v>1669</v>
      </c>
      <c r="AG220" s="43" t="s">
        <v>1627</v>
      </c>
      <c r="AH220" s="45" t="s">
        <v>70</v>
      </c>
      <c r="AI220" s="48" t="s">
        <v>1670</v>
      </c>
    </row>
    <row r="221" spans="1:35" s="41" customFormat="1">
      <c r="A221" s="42" t="s">
        <v>51</v>
      </c>
      <c r="B221" s="43">
        <v>5392</v>
      </c>
      <c r="C221" s="43" t="s">
        <v>1671</v>
      </c>
      <c r="D221" s="43" t="s">
        <v>1620</v>
      </c>
      <c r="E221" s="43" t="s">
        <v>54</v>
      </c>
      <c r="F221" s="43" t="s">
        <v>397</v>
      </c>
      <c r="G221" s="43" t="s">
        <v>1581</v>
      </c>
      <c r="H221" s="43" t="s">
        <v>1621</v>
      </c>
      <c r="I221" s="43" t="s">
        <v>55</v>
      </c>
      <c r="J221" s="43" t="s">
        <v>398</v>
      </c>
      <c r="K221" s="43" t="s">
        <v>1583</v>
      </c>
      <c r="L221" s="43" t="s">
        <v>1622</v>
      </c>
      <c r="M221" s="44" t="s">
        <v>1585</v>
      </c>
      <c r="N221" s="45" t="s">
        <v>123</v>
      </c>
      <c r="O221" s="45" t="s">
        <v>158</v>
      </c>
      <c r="P221" s="46">
        <v>6</v>
      </c>
      <c r="Q221" s="45">
        <v>12609</v>
      </c>
      <c r="R221" s="43" t="s">
        <v>632</v>
      </c>
      <c r="S221" s="43" t="s">
        <v>633</v>
      </c>
      <c r="T221" s="43" t="s">
        <v>619</v>
      </c>
      <c r="U221" s="45" t="s">
        <v>61</v>
      </c>
      <c r="V221" s="44">
        <v>3427</v>
      </c>
      <c r="W221" s="43" t="s">
        <v>1619</v>
      </c>
      <c r="X221" s="43" t="s">
        <v>1672</v>
      </c>
      <c r="Y221" s="47">
        <v>39606</v>
      </c>
      <c r="Z221" s="45" t="s">
        <v>63</v>
      </c>
      <c r="AA221" s="43" t="s">
        <v>118</v>
      </c>
      <c r="AB221" s="43" t="s">
        <v>162</v>
      </c>
      <c r="AC221" s="43" t="s">
        <v>1673</v>
      </c>
      <c r="AD221" s="43" t="s">
        <v>1674</v>
      </c>
      <c r="AE221" s="45"/>
      <c r="AF221" s="43" t="s">
        <v>1675</v>
      </c>
      <c r="AG221" s="43" t="s">
        <v>1627</v>
      </c>
      <c r="AH221" s="45" t="s">
        <v>133</v>
      </c>
      <c r="AI221" s="48" t="s">
        <v>1676</v>
      </c>
    </row>
    <row r="222" spans="1:35" s="41" customFormat="1">
      <c r="A222" s="42" t="s">
        <v>51</v>
      </c>
      <c r="B222" s="43">
        <v>8181</v>
      </c>
      <c r="C222" s="43" t="s">
        <v>1677</v>
      </c>
      <c r="D222" s="43" t="s">
        <v>1620</v>
      </c>
      <c r="E222" s="43" t="s">
        <v>54</v>
      </c>
      <c r="F222" s="43" t="s">
        <v>397</v>
      </c>
      <c r="G222" s="43" t="s">
        <v>1581</v>
      </c>
      <c r="H222" s="43" t="s">
        <v>1621</v>
      </c>
      <c r="I222" s="43" t="s">
        <v>55</v>
      </c>
      <c r="J222" s="43" t="s">
        <v>398</v>
      </c>
      <c r="K222" s="43" t="s">
        <v>1583</v>
      </c>
      <c r="L222" s="43" t="s">
        <v>1622</v>
      </c>
      <c r="M222" s="44" t="s">
        <v>1585</v>
      </c>
      <c r="N222" s="45" t="s">
        <v>123</v>
      </c>
      <c r="O222" s="45" t="s">
        <v>158</v>
      </c>
      <c r="P222" s="46">
        <v>6</v>
      </c>
      <c r="Q222" s="45">
        <v>20610</v>
      </c>
      <c r="R222" s="43" t="s">
        <v>590</v>
      </c>
      <c r="S222" s="43" t="s">
        <v>591</v>
      </c>
      <c r="T222" s="43" t="s">
        <v>368</v>
      </c>
      <c r="U222" s="45" t="s">
        <v>61</v>
      </c>
      <c r="V222" s="44">
        <v>3427</v>
      </c>
      <c r="W222" s="43" t="s">
        <v>1619</v>
      </c>
      <c r="X222" s="43" t="s">
        <v>1678</v>
      </c>
      <c r="Y222" s="47">
        <v>42109</v>
      </c>
      <c r="Z222" s="45" t="s">
        <v>63</v>
      </c>
      <c r="AA222" s="43" t="s">
        <v>118</v>
      </c>
      <c r="AB222" s="43" t="s">
        <v>162</v>
      </c>
      <c r="AC222" s="43" t="s">
        <v>1679</v>
      </c>
      <c r="AD222" s="43" t="s">
        <v>1680</v>
      </c>
      <c r="AE222" s="45"/>
      <c r="AF222" s="43" t="s">
        <v>1681</v>
      </c>
      <c r="AG222" s="43" t="s">
        <v>1627</v>
      </c>
      <c r="AH222" s="45" t="s">
        <v>70</v>
      </c>
      <c r="AI222" s="48" t="s">
        <v>1682</v>
      </c>
    </row>
    <row r="223" spans="1:35" s="41" customFormat="1">
      <c r="A223" s="42" t="s">
        <v>51</v>
      </c>
      <c r="B223" s="43">
        <v>1046410</v>
      </c>
      <c r="C223" s="43" t="s">
        <v>1683</v>
      </c>
      <c r="D223" s="43" t="s">
        <v>1620</v>
      </c>
      <c r="E223" s="43" t="s">
        <v>54</v>
      </c>
      <c r="F223" s="43" t="s">
        <v>397</v>
      </c>
      <c r="G223" s="43" t="s">
        <v>1581</v>
      </c>
      <c r="H223" s="43" t="s">
        <v>1621</v>
      </c>
      <c r="I223" s="43" t="s">
        <v>55</v>
      </c>
      <c r="J223" s="43" t="s">
        <v>398</v>
      </c>
      <c r="K223" s="43" t="s">
        <v>1583</v>
      </c>
      <c r="L223" s="43" t="s">
        <v>1622</v>
      </c>
      <c r="M223" s="44" t="s">
        <v>1585</v>
      </c>
      <c r="N223" s="45" t="s">
        <v>123</v>
      </c>
      <c r="O223" s="45" t="s">
        <v>158</v>
      </c>
      <c r="P223" s="46">
        <v>6</v>
      </c>
      <c r="Q223" s="45">
        <v>20610</v>
      </c>
      <c r="R223" s="43" t="s">
        <v>590</v>
      </c>
      <c r="S223" s="43" t="s">
        <v>591</v>
      </c>
      <c r="T223" s="43" t="s">
        <v>368</v>
      </c>
      <c r="U223" s="45" t="s">
        <v>61</v>
      </c>
      <c r="V223" s="44">
        <v>3427</v>
      </c>
      <c r="W223" s="43" t="s">
        <v>1619</v>
      </c>
      <c r="X223" s="43" t="s">
        <v>1684</v>
      </c>
      <c r="Y223" s="47">
        <v>43296</v>
      </c>
      <c r="Z223" s="45" t="s">
        <v>331</v>
      </c>
      <c r="AA223" s="43" t="s">
        <v>118</v>
      </c>
      <c r="AB223" s="43" t="s">
        <v>162</v>
      </c>
      <c r="AC223" s="43" t="s">
        <v>1685</v>
      </c>
      <c r="AD223" s="43" t="s">
        <v>1686</v>
      </c>
      <c r="AE223" s="45"/>
      <c r="AF223" s="43" t="s">
        <v>1687</v>
      </c>
      <c r="AG223" s="43" t="s">
        <v>1627</v>
      </c>
      <c r="AH223" s="45"/>
      <c r="AI223" s="48" t="s">
        <v>1688</v>
      </c>
    </row>
    <row r="224" spans="1:35" s="41" customFormat="1">
      <c r="A224" s="42" t="s">
        <v>51</v>
      </c>
      <c r="B224" s="43">
        <v>4583</v>
      </c>
      <c r="C224" s="43" t="s">
        <v>1689</v>
      </c>
      <c r="D224" s="43" t="s">
        <v>1620</v>
      </c>
      <c r="E224" s="43" t="s">
        <v>54</v>
      </c>
      <c r="F224" s="43" t="s">
        <v>397</v>
      </c>
      <c r="G224" s="43" t="s">
        <v>1581</v>
      </c>
      <c r="H224" s="43" t="s">
        <v>1621</v>
      </c>
      <c r="I224" s="43" t="s">
        <v>55</v>
      </c>
      <c r="J224" s="43" t="s">
        <v>398</v>
      </c>
      <c r="K224" s="43" t="s">
        <v>1583</v>
      </c>
      <c r="L224" s="43" t="s">
        <v>1622</v>
      </c>
      <c r="M224" s="44" t="s">
        <v>1585</v>
      </c>
      <c r="N224" s="45" t="s">
        <v>123</v>
      </c>
      <c r="O224" s="45" t="s">
        <v>124</v>
      </c>
      <c r="P224" s="46">
        <v>5</v>
      </c>
      <c r="Q224" s="45">
        <v>20515</v>
      </c>
      <c r="R224" s="43" t="s">
        <v>432</v>
      </c>
      <c r="S224" s="43" t="s">
        <v>433</v>
      </c>
      <c r="T224" s="43" t="s">
        <v>368</v>
      </c>
      <c r="U224" s="45" t="s">
        <v>61</v>
      </c>
      <c r="V224" s="44">
        <v>3427</v>
      </c>
      <c r="W224" s="43" t="s">
        <v>1619</v>
      </c>
      <c r="X224" s="43" t="s">
        <v>1690</v>
      </c>
      <c r="Y224" s="47">
        <v>41091</v>
      </c>
      <c r="Z224" s="45" t="s">
        <v>63</v>
      </c>
      <c r="AA224" s="43" t="s">
        <v>118</v>
      </c>
      <c r="AB224" s="43" t="s">
        <v>162</v>
      </c>
      <c r="AC224" s="43" t="s">
        <v>1691</v>
      </c>
      <c r="AD224" s="43" t="s">
        <v>1692</v>
      </c>
      <c r="AE224" s="45"/>
      <c r="AF224" s="43" t="s">
        <v>1693</v>
      </c>
      <c r="AG224" s="43" t="s">
        <v>1627</v>
      </c>
      <c r="AH224" s="45" t="s">
        <v>70</v>
      </c>
      <c r="AI224" s="48" t="s">
        <v>1694</v>
      </c>
    </row>
    <row r="225" spans="1:36" s="41" customFormat="1">
      <c r="A225" s="42" t="s">
        <v>51</v>
      </c>
      <c r="B225" s="43">
        <v>8207</v>
      </c>
      <c r="C225" s="43" t="s">
        <v>1695</v>
      </c>
      <c r="D225" s="43" t="s">
        <v>1620</v>
      </c>
      <c r="E225" s="43" t="s">
        <v>54</v>
      </c>
      <c r="F225" s="43" t="s">
        <v>397</v>
      </c>
      <c r="G225" s="43" t="s">
        <v>1581</v>
      </c>
      <c r="H225" s="43" t="s">
        <v>1621</v>
      </c>
      <c r="I225" s="43" t="s">
        <v>55</v>
      </c>
      <c r="J225" s="43" t="s">
        <v>398</v>
      </c>
      <c r="K225" s="43" t="s">
        <v>1583</v>
      </c>
      <c r="L225" s="43" t="s">
        <v>1622</v>
      </c>
      <c r="M225" s="44" t="s">
        <v>1585</v>
      </c>
      <c r="N225" s="66" t="s">
        <v>123</v>
      </c>
      <c r="O225" s="66" t="s">
        <v>124</v>
      </c>
      <c r="P225" s="68">
        <v>5</v>
      </c>
      <c r="Q225" s="66">
        <v>20515</v>
      </c>
      <c r="R225" s="57" t="s">
        <v>432</v>
      </c>
      <c r="S225" s="57" t="s">
        <v>433</v>
      </c>
      <c r="T225" s="43" t="s">
        <v>368</v>
      </c>
      <c r="U225" s="45" t="s">
        <v>61</v>
      </c>
      <c r="V225" s="44">
        <v>3427</v>
      </c>
      <c r="W225" s="43" t="s">
        <v>1619</v>
      </c>
      <c r="X225" s="43" t="s">
        <v>1696</v>
      </c>
      <c r="Y225" s="47">
        <v>42170</v>
      </c>
      <c r="Z225" s="45" t="s">
        <v>63</v>
      </c>
      <c r="AA225" s="43" t="s">
        <v>118</v>
      </c>
      <c r="AB225" s="43" t="s">
        <v>162</v>
      </c>
      <c r="AC225" s="43" t="s">
        <v>1697</v>
      </c>
      <c r="AD225" s="43" t="s">
        <v>1698</v>
      </c>
      <c r="AE225" s="45"/>
      <c r="AF225" s="43" t="s">
        <v>1699</v>
      </c>
      <c r="AG225" s="43" t="s">
        <v>1627</v>
      </c>
      <c r="AH225" s="45" t="s">
        <v>70</v>
      </c>
      <c r="AI225" s="48" t="s">
        <v>1700</v>
      </c>
      <c r="AJ225" s="78" t="s">
        <v>1170</v>
      </c>
    </row>
    <row r="226" spans="1:36" s="41" customFormat="1">
      <c r="A226" s="42" t="s">
        <v>51</v>
      </c>
      <c r="B226" s="43">
        <v>8234</v>
      </c>
      <c r="C226" s="43" t="s">
        <v>1701</v>
      </c>
      <c r="D226" s="43" t="s">
        <v>1620</v>
      </c>
      <c r="E226" s="43" t="s">
        <v>54</v>
      </c>
      <c r="F226" s="43" t="s">
        <v>397</v>
      </c>
      <c r="G226" s="43" t="s">
        <v>1581</v>
      </c>
      <c r="H226" s="43" t="s">
        <v>1621</v>
      </c>
      <c r="I226" s="43" t="s">
        <v>55</v>
      </c>
      <c r="J226" s="43" t="s">
        <v>398</v>
      </c>
      <c r="K226" s="43" t="s">
        <v>1583</v>
      </c>
      <c r="L226" s="43" t="s">
        <v>1622</v>
      </c>
      <c r="M226" s="44" t="s">
        <v>1585</v>
      </c>
      <c r="N226" s="45" t="s">
        <v>123</v>
      </c>
      <c r="O226" s="45" t="s">
        <v>124</v>
      </c>
      <c r="P226" s="46">
        <v>5</v>
      </c>
      <c r="Q226" s="45">
        <v>20515</v>
      </c>
      <c r="R226" s="43" t="s">
        <v>432</v>
      </c>
      <c r="S226" s="43" t="s">
        <v>433</v>
      </c>
      <c r="T226" s="43" t="s">
        <v>368</v>
      </c>
      <c r="U226" s="45" t="s">
        <v>61</v>
      </c>
      <c r="V226" s="44">
        <v>3427</v>
      </c>
      <c r="W226" s="43" t="s">
        <v>1619</v>
      </c>
      <c r="X226" s="43" t="s">
        <v>1702</v>
      </c>
      <c r="Y226" s="47">
        <v>42200</v>
      </c>
      <c r="Z226" s="45" t="s">
        <v>63</v>
      </c>
      <c r="AA226" s="43" t="s">
        <v>118</v>
      </c>
      <c r="AB226" s="43" t="s">
        <v>162</v>
      </c>
      <c r="AC226" s="43" t="s">
        <v>1703</v>
      </c>
      <c r="AD226" s="43" t="s">
        <v>1704</v>
      </c>
      <c r="AE226" s="45"/>
      <c r="AF226" s="43" t="s">
        <v>1705</v>
      </c>
      <c r="AG226" s="43" t="s">
        <v>1627</v>
      </c>
      <c r="AH226" s="45" t="s">
        <v>70</v>
      </c>
      <c r="AI226" s="48" t="s">
        <v>1706</v>
      </c>
    </row>
    <row r="227" spans="1:36" s="41" customFormat="1">
      <c r="A227" s="42" t="s">
        <v>51</v>
      </c>
      <c r="B227" s="43">
        <v>1043933</v>
      </c>
      <c r="C227" s="43" t="s">
        <v>1707</v>
      </c>
      <c r="D227" s="43" t="s">
        <v>1620</v>
      </c>
      <c r="E227" s="43" t="s">
        <v>54</v>
      </c>
      <c r="F227" s="43" t="s">
        <v>397</v>
      </c>
      <c r="G227" s="43" t="s">
        <v>1581</v>
      </c>
      <c r="H227" s="43" t="s">
        <v>1621</v>
      </c>
      <c r="I227" s="43" t="s">
        <v>55</v>
      </c>
      <c r="J227" s="43" t="s">
        <v>398</v>
      </c>
      <c r="K227" s="43" t="s">
        <v>1583</v>
      </c>
      <c r="L227" s="43" t="s">
        <v>1622</v>
      </c>
      <c r="M227" s="44" t="s">
        <v>1585</v>
      </c>
      <c r="N227" s="45" t="s">
        <v>123</v>
      </c>
      <c r="O227" s="45" t="s">
        <v>124</v>
      </c>
      <c r="P227" s="46">
        <v>5</v>
      </c>
      <c r="Q227" s="45">
        <v>20515</v>
      </c>
      <c r="R227" s="43" t="s">
        <v>432</v>
      </c>
      <c r="S227" s="43" t="s">
        <v>433</v>
      </c>
      <c r="T227" s="43" t="s">
        <v>368</v>
      </c>
      <c r="U227" s="45" t="s">
        <v>61</v>
      </c>
      <c r="V227" s="44">
        <v>3427</v>
      </c>
      <c r="W227" s="43" t="s">
        <v>1619</v>
      </c>
      <c r="X227" s="43" t="s">
        <v>1708</v>
      </c>
      <c r="Y227" s="47">
        <v>43282</v>
      </c>
      <c r="Z227" s="45" t="s">
        <v>63</v>
      </c>
      <c r="AA227" s="43" t="s">
        <v>118</v>
      </c>
      <c r="AB227" s="43" t="s">
        <v>162</v>
      </c>
      <c r="AC227" s="43" t="s">
        <v>1709</v>
      </c>
      <c r="AD227" s="43" t="s">
        <v>1710</v>
      </c>
      <c r="AE227" s="45"/>
      <c r="AF227" s="43" t="s">
        <v>1711</v>
      </c>
      <c r="AG227" s="43" t="s">
        <v>1627</v>
      </c>
      <c r="AH227" s="45"/>
      <c r="AI227" s="48" t="s">
        <v>1712</v>
      </c>
    </row>
    <row r="228" spans="1:36" s="41" customFormat="1">
      <c r="A228" s="42" t="s">
        <v>51</v>
      </c>
      <c r="B228" s="43">
        <v>4935</v>
      </c>
      <c r="C228" s="43" t="s">
        <v>1713</v>
      </c>
      <c r="D228" s="43" t="s">
        <v>1620</v>
      </c>
      <c r="E228" s="43" t="s">
        <v>54</v>
      </c>
      <c r="F228" s="43" t="s">
        <v>397</v>
      </c>
      <c r="G228" s="43" t="s">
        <v>1581</v>
      </c>
      <c r="H228" s="43" t="s">
        <v>1621</v>
      </c>
      <c r="I228" s="43" t="s">
        <v>55</v>
      </c>
      <c r="J228" s="43" t="s">
        <v>398</v>
      </c>
      <c r="K228" s="43" t="s">
        <v>1583</v>
      </c>
      <c r="L228" s="43" t="s">
        <v>1622</v>
      </c>
      <c r="M228" s="44" t="s">
        <v>1585</v>
      </c>
      <c r="N228" s="45" t="s">
        <v>219</v>
      </c>
      <c r="O228" s="45" t="s">
        <v>220</v>
      </c>
      <c r="P228" s="46">
        <v>3</v>
      </c>
      <c r="Q228" s="45">
        <v>20310</v>
      </c>
      <c r="R228" s="43" t="s">
        <v>447</v>
      </c>
      <c r="S228" s="43" t="s">
        <v>448</v>
      </c>
      <c r="T228" s="43" t="s">
        <v>368</v>
      </c>
      <c r="U228" s="45" t="s">
        <v>61</v>
      </c>
      <c r="V228" s="44">
        <v>3427</v>
      </c>
      <c r="W228" s="43" t="s">
        <v>1619</v>
      </c>
      <c r="X228" s="43" t="s">
        <v>1714</v>
      </c>
      <c r="Y228" s="47">
        <v>41730</v>
      </c>
      <c r="Z228" s="45" t="s">
        <v>201</v>
      </c>
      <c r="AA228" s="43" t="s">
        <v>118</v>
      </c>
      <c r="AB228" s="43" t="s">
        <v>162</v>
      </c>
      <c r="AC228" s="43" t="s">
        <v>1715</v>
      </c>
      <c r="AD228" s="43" t="s">
        <v>1716</v>
      </c>
      <c r="AE228" s="45"/>
      <c r="AF228" s="43" t="s">
        <v>1717</v>
      </c>
      <c r="AG228" s="43" t="s">
        <v>1627</v>
      </c>
      <c r="AH228" s="45" t="s">
        <v>70</v>
      </c>
      <c r="AI228" s="48" t="s">
        <v>1718</v>
      </c>
    </row>
    <row r="229" spans="1:36" s="41" customFormat="1">
      <c r="A229" s="42" t="s">
        <v>51</v>
      </c>
      <c r="B229" s="43">
        <v>4964</v>
      </c>
      <c r="C229" s="43" t="s">
        <v>1719</v>
      </c>
      <c r="D229" s="43" t="s">
        <v>1620</v>
      </c>
      <c r="E229" s="43" t="s">
        <v>54</v>
      </c>
      <c r="F229" s="43" t="s">
        <v>397</v>
      </c>
      <c r="G229" s="43" t="s">
        <v>1581</v>
      </c>
      <c r="H229" s="43" t="s">
        <v>1621</v>
      </c>
      <c r="I229" s="43" t="s">
        <v>55</v>
      </c>
      <c r="J229" s="43" t="s">
        <v>398</v>
      </c>
      <c r="K229" s="43" t="s">
        <v>1583</v>
      </c>
      <c r="L229" s="43" t="s">
        <v>1622</v>
      </c>
      <c r="M229" s="44" t="s">
        <v>1585</v>
      </c>
      <c r="N229" s="45" t="s">
        <v>219</v>
      </c>
      <c r="O229" s="45" t="s">
        <v>220</v>
      </c>
      <c r="P229" s="46">
        <v>3</v>
      </c>
      <c r="Q229" s="45">
        <v>20310</v>
      </c>
      <c r="R229" s="43" t="s">
        <v>447</v>
      </c>
      <c r="S229" s="43" t="s">
        <v>448</v>
      </c>
      <c r="T229" s="43" t="s">
        <v>368</v>
      </c>
      <c r="U229" s="45" t="s">
        <v>61</v>
      </c>
      <c r="V229" s="44">
        <v>3427</v>
      </c>
      <c r="W229" s="43" t="s">
        <v>1619</v>
      </c>
      <c r="X229" s="43" t="s">
        <v>1720</v>
      </c>
      <c r="Y229" s="47">
        <v>41730</v>
      </c>
      <c r="Z229" s="45" t="s">
        <v>201</v>
      </c>
      <c r="AA229" s="43" t="s">
        <v>118</v>
      </c>
      <c r="AB229" s="43" t="s">
        <v>162</v>
      </c>
      <c r="AC229" s="43" t="s">
        <v>1721</v>
      </c>
      <c r="AD229" s="43" t="s">
        <v>1722</v>
      </c>
      <c r="AE229" s="45"/>
      <c r="AF229" s="43" t="s">
        <v>1723</v>
      </c>
      <c r="AG229" s="43" t="s">
        <v>1627</v>
      </c>
      <c r="AH229" s="45" t="s">
        <v>70</v>
      </c>
      <c r="AI229" s="48" t="s">
        <v>1724</v>
      </c>
    </row>
    <row r="230" spans="1:36" s="41" customFormat="1">
      <c r="A230" s="42" t="s">
        <v>51</v>
      </c>
      <c r="B230" s="43">
        <v>8458</v>
      </c>
      <c r="C230" s="43" t="s">
        <v>1725</v>
      </c>
      <c r="D230" s="43" t="s">
        <v>1620</v>
      </c>
      <c r="E230" s="43" t="s">
        <v>54</v>
      </c>
      <c r="F230" s="43" t="s">
        <v>397</v>
      </c>
      <c r="G230" s="43" t="s">
        <v>1581</v>
      </c>
      <c r="H230" s="43" t="s">
        <v>1621</v>
      </c>
      <c r="I230" s="43" t="s">
        <v>55</v>
      </c>
      <c r="J230" s="43" t="s">
        <v>398</v>
      </c>
      <c r="K230" s="43" t="s">
        <v>1583</v>
      </c>
      <c r="L230" s="43" t="s">
        <v>1622</v>
      </c>
      <c r="M230" s="44" t="s">
        <v>1585</v>
      </c>
      <c r="N230" s="45" t="s">
        <v>219</v>
      </c>
      <c r="O230" s="45" t="s">
        <v>355</v>
      </c>
      <c r="P230" s="46">
        <v>2</v>
      </c>
      <c r="Q230" s="45">
        <v>20110</v>
      </c>
      <c r="R230" s="43" t="s">
        <v>568</v>
      </c>
      <c r="S230" s="43" t="s">
        <v>569</v>
      </c>
      <c r="T230" s="43" t="s">
        <v>368</v>
      </c>
      <c r="U230" s="45" t="s">
        <v>61</v>
      </c>
      <c r="V230" s="44">
        <v>3427</v>
      </c>
      <c r="W230" s="43" t="s">
        <v>1619</v>
      </c>
      <c r="X230" s="43" t="s">
        <v>1726</v>
      </c>
      <c r="Y230" s="47">
        <v>42461</v>
      </c>
      <c r="Z230" s="45" t="s">
        <v>201</v>
      </c>
      <c r="AA230" s="43" t="s">
        <v>118</v>
      </c>
      <c r="AB230" s="43" t="s">
        <v>162</v>
      </c>
      <c r="AC230" s="43" t="s">
        <v>1727</v>
      </c>
      <c r="AD230" s="43" t="s">
        <v>1728</v>
      </c>
      <c r="AE230" s="45"/>
      <c r="AF230" s="43" t="s">
        <v>1729</v>
      </c>
      <c r="AG230" s="43" t="s">
        <v>1627</v>
      </c>
      <c r="AH230" s="45" t="s">
        <v>70</v>
      </c>
      <c r="AI230" s="48" t="s">
        <v>1730</v>
      </c>
    </row>
    <row r="231" spans="1:36" s="41" customFormat="1">
      <c r="A231" s="42" t="s">
        <v>51</v>
      </c>
      <c r="B231" s="43">
        <v>4336</v>
      </c>
      <c r="C231" s="43" t="s">
        <v>1731</v>
      </c>
      <c r="D231" s="43" t="s">
        <v>1732</v>
      </c>
      <c r="E231" s="43" t="s">
        <v>54</v>
      </c>
      <c r="F231" s="43" t="s">
        <v>397</v>
      </c>
      <c r="G231" s="43" t="s">
        <v>1581</v>
      </c>
      <c r="H231" s="43" t="s">
        <v>1733</v>
      </c>
      <c r="I231" s="43" t="s">
        <v>55</v>
      </c>
      <c r="J231" s="43" t="s">
        <v>398</v>
      </c>
      <c r="K231" s="43" t="s">
        <v>1583</v>
      </c>
      <c r="L231" s="43" t="s">
        <v>1734</v>
      </c>
      <c r="M231" s="44" t="s">
        <v>1585</v>
      </c>
      <c r="N231" s="45" t="s">
        <v>157</v>
      </c>
      <c r="O231" s="45" t="s">
        <v>158</v>
      </c>
      <c r="P231" s="46">
        <v>6</v>
      </c>
      <c r="Q231" s="45">
        <v>20710</v>
      </c>
      <c r="R231" s="43" t="s">
        <v>755</v>
      </c>
      <c r="S231" s="43" t="s">
        <v>756</v>
      </c>
      <c r="T231" s="43" t="s">
        <v>368</v>
      </c>
      <c r="U231" s="45" t="s">
        <v>61</v>
      </c>
      <c r="V231" s="44">
        <v>2921</v>
      </c>
      <c r="W231" s="43" t="s">
        <v>1579</v>
      </c>
      <c r="X231" s="43" t="s">
        <v>1735</v>
      </c>
      <c r="Y231" s="47">
        <v>40739</v>
      </c>
      <c r="Z231" s="45" t="s">
        <v>63</v>
      </c>
      <c r="AA231" s="43" t="s">
        <v>118</v>
      </c>
      <c r="AB231" s="43" t="s">
        <v>162</v>
      </c>
      <c r="AC231" s="43" t="s">
        <v>1736</v>
      </c>
      <c r="AD231" s="43" t="s">
        <v>1737</v>
      </c>
      <c r="AE231" s="45" t="s">
        <v>1738</v>
      </c>
      <c r="AF231" s="43" t="s">
        <v>1739</v>
      </c>
      <c r="AG231" s="43" t="s">
        <v>1740</v>
      </c>
      <c r="AH231" s="45" t="s">
        <v>70</v>
      </c>
      <c r="AI231" s="48" t="s">
        <v>1741</v>
      </c>
    </row>
    <row r="232" spans="1:36" s="41" customFormat="1">
      <c r="A232" s="42" t="s">
        <v>51</v>
      </c>
      <c r="B232" s="43">
        <v>6076</v>
      </c>
      <c r="C232" s="43" t="s">
        <v>1742</v>
      </c>
      <c r="D232" s="43" t="s">
        <v>1732</v>
      </c>
      <c r="E232" s="43" t="s">
        <v>54</v>
      </c>
      <c r="F232" s="43" t="s">
        <v>397</v>
      </c>
      <c r="G232" s="43" t="s">
        <v>1581</v>
      </c>
      <c r="H232" s="43" t="s">
        <v>1733</v>
      </c>
      <c r="I232" s="43" t="s">
        <v>55</v>
      </c>
      <c r="J232" s="43" t="s">
        <v>398</v>
      </c>
      <c r="K232" s="43" t="s">
        <v>1583</v>
      </c>
      <c r="L232" s="43" t="s">
        <v>1734</v>
      </c>
      <c r="M232" s="44" t="s">
        <v>1585</v>
      </c>
      <c r="N232" s="45" t="s">
        <v>233</v>
      </c>
      <c r="O232" s="45" t="s">
        <v>234</v>
      </c>
      <c r="P232" s="46">
        <v>8</v>
      </c>
      <c r="Q232" s="45">
        <v>21510</v>
      </c>
      <c r="R232" s="43" t="s">
        <v>1743</v>
      </c>
      <c r="S232" s="43" t="s">
        <v>1744</v>
      </c>
      <c r="T232" s="43" t="s">
        <v>368</v>
      </c>
      <c r="U232" s="45" t="s">
        <v>61</v>
      </c>
      <c r="V232" s="44">
        <v>2921</v>
      </c>
      <c r="W232" s="43" t="s">
        <v>1579</v>
      </c>
      <c r="X232" s="43" t="s">
        <v>1745</v>
      </c>
      <c r="Y232" s="47">
        <v>42437</v>
      </c>
      <c r="Z232" s="45" t="s">
        <v>63</v>
      </c>
      <c r="AA232" s="43" t="s">
        <v>118</v>
      </c>
      <c r="AB232" s="43" t="s">
        <v>162</v>
      </c>
      <c r="AC232" s="43" t="s">
        <v>1746</v>
      </c>
      <c r="AD232" s="43" t="s">
        <v>1747</v>
      </c>
      <c r="AE232" s="45"/>
      <c r="AF232" s="43" t="s">
        <v>1748</v>
      </c>
      <c r="AG232" s="43" t="s">
        <v>1740</v>
      </c>
      <c r="AH232" s="45" t="s">
        <v>70</v>
      </c>
      <c r="AI232" s="48" t="s">
        <v>1749</v>
      </c>
    </row>
    <row r="233" spans="1:36" s="41" customFormat="1">
      <c r="A233" s="42" t="s">
        <v>51</v>
      </c>
      <c r="B233" s="43">
        <v>1350</v>
      </c>
      <c r="C233" s="43" t="s">
        <v>1750</v>
      </c>
      <c r="D233" s="43" t="s">
        <v>1732</v>
      </c>
      <c r="E233" s="43" t="s">
        <v>54</v>
      </c>
      <c r="F233" s="43" t="s">
        <v>397</v>
      </c>
      <c r="G233" s="43" t="s">
        <v>1581</v>
      </c>
      <c r="H233" s="43" t="s">
        <v>1733</v>
      </c>
      <c r="I233" s="43" t="s">
        <v>55</v>
      </c>
      <c r="J233" s="43" t="s">
        <v>398</v>
      </c>
      <c r="K233" s="43" t="s">
        <v>1583</v>
      </c>
      <c r="L233" s="43" t="s">
        <v>1734</v>
      </c>
      <c r="M233" s="44" t="s">
        <v>1585</v>
      </c>
      <c r="N233" s="45" t="s">
        <v>169</v>
      </c>
      <c r="O233" s="45" t="s">
        <v>170</v>
      </c>
      <c r="P233" s="46">
        <v>7</v>
      </c>
      <c r="Q233" s="45">
        <v>21640</v>
      </c>
      <c r="R233" s="43" t="s">
        <v>1172</v>
      </c>
      <c r="S233" s="43" t="s">
        <v>1173</v>
      </c>
      <c r="T233" s="43" t="s">
        <v>529</v>
      </c>
      <c r="U233" s="45" t="s">
        <v>61</v>
      </c>
      <c r="V233" s="44">
        <v>4336</v>
      </c>
      <c r="W233" s="43" t="s">
        <v>1731</v>
      </c>
      <c r="X233" s="43" t="s">
        <v>1751</v>
      </c>
      <c r="Y233" s="47">
        <v>35735</v>
      </c>
      <c r="Z233" s="45" t="s">
        <v>63</v>
      </c>
      <c r="AA233" s="43" t="s">
        <v>118</v>
      </c>
      <c r="AB233" s="43" t="s">
        <v>162</v>
      </c>
      <c r="AC233" s="43" t="s">
        <v>1752</v>
      </c>
      <c r="AD233" s="43" t="s">
        <v>1753</v>
      </c>
      <c r="AE233" s="45"/>
      <c r="AF233" s="43" t="s">
        <v>1754</v>
      </c>
      <c r="AG233" s="43" t="s">
        <v>1740</v>
      </c>
      <c r="AH233" s="45" t="s">
        <v>70</v>
      </c>
      <c r="AI233" s="48" t="s">
        <v>1755</v>
      </c>
    </row>
    <row r="234" spans="1:36" s="41" customFormat="1">
      <c r="A234" s="42" t="s">
        <v>51</v>
      </c>
      <c r="B234" s="43">
        <v>3009</v>
      </c>
      <c r="C234" s="43" t="s">
        <v>1756</v>
      </c>
      <c r="D234" s="43" t="s">
        <v>1732</v>
      </c>
      <c r="E234" s="43" t="s">
        <v>54</v>
      </c>
      <c r="F234" s="43" t="s">
        <v>397</v>
      </c>
      <c r="G234" s="43" t="s">
        <v>1581</v>
      </c>
      <c r="H234" s="43" t="s">
        <v>1733</v>
      </c>
      <c r="I234" s="43" t="s">
        <v>55</v>
      </c>
      <c r="J234" s="43" t="s">
        <v>398</v>
      </c>
      <c r="K234" s="43" t="s">
        <v>1583</v>
      </c>
      <c r="L234" s="43" t="s">
        <v>1734</v>
      </c>
      <c r="M234" s="44" t="s">
        <v>1585</v>
      </c>
      <c r="N234" s="45" t="s">
        <v>123</v>
      </c>
      <c r="O234" s="45" t="s">
        <v>158</v>
      </c>
      <c r="P234" s="46">
        <v>6</v>
      </c>
      <c r="Q234" s="45">
        <v>20610</v>
      </c>
      <c r="R234" s="43" t="s">
        <v>590</v>
      </c>
      <c r="S234" s="43" t="s">
        <v>591</v>
      </c>
      <c r="T234" s="43" t="s">
        <v>368</v>
      </c>
      <c r="U234" s="45" t="s">
        <v>61</v>
      </c>
      <c r="V234" s="44">
        <v>4336</v>
      </c>
      <c r="W234" s="43" t="s">
        <v>1731</v>
      </c>
      <c r="X234" s="43" t="s">
        <v>1757</v>
      </c>
      <c r="Y234" s="47">
        <v>38702</v>
      </c>
      <c r="Z234" s="45" t="s">
        <v>63</v>
      </c>
      <c r="AA234" s="43" t="s">
        <v>118</v>
      </c>
      <c r="AB234" s="43" t="s">
        <v>162</v>
      </c>
      <c r="AC234" s="43" t="s">
        <v>1758</v>
      </c>
      <c r="AD234" s="43" t="s">
        <v>1759</v>
      </c>
      <c r="AE234" s="45"/>
      <c r="AF234" s="43" t="s">
        <v>1760</v>
      </c>
      <c r="AG234" s="43" t="s">
        <v>1740</v>
      </c>
      <c r="AH234" s="45" t="s">
        <v>70</v>
      </c>
      <c r="AI234" s="48" t="s">
        <v>1761</v>
      </c>
    </row>
    <row r="235" spans="1:36" s="41" customFormat="1">
      <c r="A235" s="42" t="s">
        <v>51</v>
      </c>
      <c r="B235" s="43">
        <v>3808</v>
      </c>
      <c r="C235" s="43" t="s">
        <v>1762</v>
      </c>
      <c r="D235" s="43" t="s">
        <v>1732</v>
      </c>
      <c r="E235" s="43" t="s">
        <v>54</v>
      </c>
      <c r="F235" s="43" t="s">
        <v>397</v>
      </c>
      <c r="G235" s="43" t="s">
        <v>1581</v>
      </c>
      <c r="H235" s="43" t="s">
        <v>1733</v>
      </c>
      <c r="I235" s="43" t="s">
        <v>55</v>
      </c>
      <c r="J235" s="43" t="s">
        <v>398</v>
      </c>
      <c r="K235" s="43" t="s">
        <v>1583</v>
      </c>
      <c r="L235" s="43" t="s">
        <v>1734</v>
      </c>
      <c r="M235" s="44" t="s">
        <v>1585</v>
      </c>
      <c r="N235" s="45" t="s">
        <v>123</v>
      </c>
      <c r="O235" s="45" t="s">
        <v>158</v>
      </c>
      <c r="P235" s="46">
        <v>6</v>
      </c>
      <c r="Q235" s="45">
        <v>21630</v>
      </c>
      <c r="R235" s="43" t="s">
        <v>527</v>
      </c>
      <c r="S235" s="43" t="s">
        <v>528</v>
      </c>
      <c r="T235" s="43" t="s">
        <v>529</v>
      </c>
      <c r="U235" s="45" t="s">
        <v>61</v>
      </c>
      <c r="V235" s="44">
        <v>4336</v>
      </c>
      <c r="W235" s="43" t="s">
        <v>1731</v>
      </c>
      <c r="X235" s="43" t="s">
        <v>1763</v>
      </c>
      <c r="Y235" s="47">
        <v>39630</v>
      </c>
      <c r="Z235" s="45" t="s">
        <v>63</v>
      </c>
      <c r="AA235" s="43" t="s">
        <v>118</v>
      </c>
      <c r="AB235" s="43" t="s">
        <v>162</v>
      </c>
      <c r="AC235" s="43" t="s">
        <v>1764</v>
      </c>
      <c r="AD235" s="43" t="s">
        <v>1765</v>
      </c>
      <c r="AE235" s="45"/>
      <c r="AF235" s="43" t="s">
        <v>1766</v>
      </c>
      <c r="AG235" s="43" t="s">
        <v>1740</v>
      </c>
      <c r="AH235" s="45" t="s">
        <v>70</v>
      </c>
      <c r="AI235" s="48" t="s">
        <v>1767</v>
      </c>
    </row>
    <row r="236" spans="1:36" s="41" customFormat="1">
      <c r="A236" s="42" t="s">
        <v>51</v>
      </c>
      <c r="B236" s="43">
        <v>4890</v>
      </c>
      <c r="C236" s="43" t="s">
        <v>1768</v>
      </c>
      <c r="D236" s="43" t="s">
        <v>1732</v>
      </c>
      <c r="E236" s="43" t="s">
        <v>54</v>
      </c>
      <c r="F236" s="43" t="s">
        <v>397</v>
      </c>
      <c r="G236" s="43" t="s">
        <v>1581</v>
      </c>
      <c r="H236" s="43" t="s">
        <v>1733</v>
      </c>
      <c r="I236" s="43" t="s">
        <v>55</v>
      </c>
      <c r="J236" s="43" t="s">
        <v>398</v>
      </c>
      <c r="K236" s="43" t="s">
        <v>1583</v>
      </c>
      <c r="L236" s="43" t="s">
        <v>1734</v>
      </c>
      <c r="M236" s="44" t="s">
        <v>1585</v>
      </c>
      <c r="N236" s="45" t="s">
        <v>123</v>
      </c>
      <c r="O236" s="66" t="s">
        <v>158</v>
      </c>
      <c r="P236" s="68">
        <v>6</v>
      </c>
      <c r="Q236" s="66">
        <v>12609</v>
      </c>
      <c r="R236" s="57" t="s">
        <v>632</v>
      </c>
      <c r="S236" s="57" t="s">
        <v>633</v>
      </c>
      <c r="T236" s="43" t="s">
        <v>619</v>
      </c>
      <c r="U236" s="45" t="s">
        <v>61</v>
      </c>
      <c r="V236" s="44">
        <v>4336</v>
      </c>
      <c r="W236" s="43" t="s">
        <v>1731</v>
      </c>
      <c r="X236" s="43" t="s">
        <v>1769</v>
      </c>
      <c r="Y236" s="47">
        <v>41699</v>
      </c>
      <c r="Z236" s="45" t="s">
        <v>63</v>
      </c>
      <c r="AA236" s="43" t="s">
        <v>118</v>
      </c>
      <c r="AB236" s="43" t="s">
        <v>162</v>
      </c>
      <c r="AC236" s="43" t="s">
        <v>1770</v>
      </c>
      <c r="AD236" s="43" t="s">
        <v>1771</v>
      </c>
      <c r="AE236" s="45"/>
      <c r="AF236" s="43" t="s">
        <v>1772</v>
      </c>
      <c r="AG236" s="43" t="s">
        <v>1740</v>
      </c>
      <c r="AH236" s="45" t="s">
        <v>70</v>
      </c>
      <c r="AI236" s="48" t="s">
        <v>1773</v>
      </c>
      <c r="AJ236" s="78" t="s">
        <v>1209</v>
      </c>
    </row>
    <row r="237" spans="1:36" s="41" customFormat="1">
      <c r="A237" s="42" t="s">
        <v>51</v>
      </c>
      <c r="B237" s="43">
        <v>1076204</v>
      </c>
      <c r="C237" s="43" t="s">
        <v>1774</v>
      </c>
      <c r="D237" s="43" t="s">
        <v>1732</v>
      </c>
      <c r="E237" s="43" t="s">
        <v>54</v>
      </c>
      <c r="F237" s="43" t="s">
        <v>397</v>
      </c>
      <c r="G237" s="43" t="s">
        <v>1581</v>
      </c>
      <c r="H237" s="43" t="s">
        <v>1733</v>
      </c>
      <c r="I237" s="43" t="s">
        <v>55</v>
      </c>
      <c r="J237" s="43" t="s">
        <v>398</v>
      </c>
      <c r="K237" s="43" t="s">
        <v>1583</v>
      </c>
      <c r="L237" s="43" t="s">
        <v>1734</v>
      </c>
      <c r="M237" s="44" t="s">
        <v>1585</v>
      </c>
      <c r="N237" s="45" t="s">
        <v>123</v>
      </c>
      <c r="O237" s="45" t="s">
        <v>158</v>
      </c>
      <c r="P237" s="46">
        <v>6</v>
      </c>
      <c r="Q237" s="45">
        <v>12609</v>
      </c>
      <c r="R237" s="43" t="s">
        <v>632</v>
      </c>
      <c r="S237" s="43" t="s">
        <v>633</v>
      </c>
      <c r="T237" s="43" t="s">
        <v>619</v>
      </c>
      <c r="U237" s="45" t="s">
        <v>61</v>
      </c>
      <c r="V237" s="44">
        <v>4336</v>
      </c>
      <c r="W237" s="43" t="s">
        <v>1731</v>
      </c>
      <c r="X237" s="43" t="s">
        <v>1775</v>
      </c>
      <c r="Y237" s="47">
        <v>43466</v>
      </c>
      <c r="Z237" s="45" t="s">
        <v>331</v>
      </c>
      <c r="AA237" s="43" t="s">
        <v>118</v>
      </c>
      <c r="AB237" s="43" t="s">
        <v>162</v>
      </c>
      <c r="AC237" s="43" t="s">
        <v>1776</v>
      </c>
      <c r="AD237" s="43" t="s">
        <v>1777</v>
      </c>
      <c r="AE237" s="45"/>
      <c r="AF237" s="43" t="s">
        <v>1778</v>
      </c>
      <c r="AG237" s="43" t="s">
        <v>1740</v>
      </c>
      <c r="AH237" s="45"/>
      <c r="AI237" s="49" t="s">
        <v>1779</v>
      </c>
    </row>
    <row r="238" spans="1:36" s="41" customFormat="1">
      <c r="A238" s="42" t="s">
        <v>51</v>
      </c>
      <c r="B238" s="43">
        <v>4688</v>
      </c>
      <c r="C238" s="43" t="s">
        <v>1780</v>
      </c>
      <c r="D238" s="43" t="s">
        <v>1732</v>
      </c>
      <c r="E238" s="43" t="s">
        <v>54</v>
      </c>
      <c r="F238" s="43" t="s">
        <v>397</v>
      </c>
      <c r="G238" s="43" t="s">
        <v>1581</v>
      </c>
      <c r="H238" s="43" t="s">
        <v>1733</v>
      </c>
      <c r="I238" s="43" t="s">
        <v>55</v>
      </c>
      <c r="J238" s="43" t="s">
        <v>398</v>
      </c>
      <c r="K238" s="43" t="s">
        <v>1583</v>
      </c>
      <c r="L238" s="43" t="s">
        <v>1734</v>
      </c>
      <c r="M238" s="44" t="s">
        <v>1585</v>
      </c>
      <c r="N238" s="45" t="s">
        <v>273</v>
      </c>
      <c r="O238" s="45" t="s">
        <v>274</v>
      </c>
      <c r="P238" s="46">
        <v>4</v>
      </c>
      <c r="Q238" s="45">
        <v>12607</v>
      </c>
      <c r="R238" s="43" t="s">
        <v>1781</v>
      </c>
      <c r="S238" s="43" t="s">
        <v>1782</v>
      </c>
      <c r="T238" s="43" t="s">
        <v>619</v>
      </c>
      <c r="U238" s="45" t="s">
        <v>61</v>
      </c>
      <c r="V238" s="44">
        <v>4336</v>
      </c>
      <c r="W238" s="43" t="s">
        <v>1731</v>
      </c>
      <c r="X238" s="43" t="s">
        <v>1783</v>
      </c>
      <c r="Y238" s="47">
        <v>41334</v>
      </c>
      <c r="Z238" s="45" t="s">
        <v>63</v>
      </c>
      <c r="AA238" s="43" t="s">
        <v>118</v>
      </c>
      <c r="AB238" s="43" t="s">
        <v>162</v>
      </c>
      <c r="AC238" s="43" t="s">
        <v>1784</v>
      </c>
      <c r="AD238" s="43" t="s">
        <v>1785</v>
      </c>
      <c r="AE238" s="45"/>
      <c r="AF238" s="43" t="s">
        <v>1786</v>
      </c>
      <c r="AG238" s="43" t="s">
        <v>1740</v>
      </c>
      <c r="AH238" s="45" t="s">
        <v>70</v>
      </c>
      <c r="AI238" s="48" t="s">
        <v>1787</v>
      </c>
    </row>
    <row r="239" spans="1:36" s="41" customFormat="1">
      <c r="A239" s="42" t="s">
        <v>51</v>
      </c>
      <c r="B239" s="43">
        <v>8083</v>
      </c>
      <c r="C239" s="43" t="s">
        <v>1788</v>
      </c>
      <c r="D239" s="43" t="s">
        <v>1732</v>
      </c>
      <c r="E239" s="43" t="s">
        <v>54</v>
      </c>
      <c r="F239" s="43" t="s">
        <v>397</v>
      </c>
      <c r="G239" s="43" t="s">
        <v>1581</v>
      </c>
      <c r="H239" s="43" t="s">
        <v>1733</v>
      </c>
      <c r="I239" s="43" t="s">
        <v>55</v>
      </c>
      <c r="J239" s="43" t="s">
        <v>398</v>
      </c>
      <c r="K239" s="43" t="s">
        <v>1583</v>
      </c>
      <c r="L239" s="43" t="s">
        <v>1734</v>
      </c>
      <c r="M239" s="44" t="s">
        <v>1585</v>
      </c>
      <c r="N239" s="45" t="s">
        <v>273</v>
      </c>
      <c r="O239" s="45" t="s">
        <v>274</v>
      </c>
      <c r="P239" s="46">
        <v>4</v>
      </c>
      <c r="Q239" s="45">
        <v>20410</v>
      </c>
      <c r="R239" s="43" t="s">
        <v>542</v>
      </c>
      <c r="S239" s="43" t="s">
        <v>543</v>
      </c>
      <c r="T239" s="43" t="s">
        <v>368</v>
      </c>
      <c r="U239" s="45" t="s">
        <v>61</v>
      </c>
      <c r="V239" s="44">
        <v>4336</v>
      </c>
      <c r="W239" s="43" t="s">
        <v>1731</v>
      </c>
      <c r="X239" s="43" t="s">
        <v>1789</v>
      </c>
      <c r="Y239" s="47">
        <v>42019</v>
      </c>
      <c r="Z239" s="45" t="s">
        <v>63</v>
      </c>
      <c r="AA239" s="43" t="s">
        <v>118</v>
      </c>
      <c r="AB239" s="43" t="s">
        <v>162</v>
      </c>
      <c r="AC239" s="43" t="s">
        <v>1790</v>
      </c>
      <c r="AD239" s="43" t="s">
        <v>1791</v>
      </c>
      <c r="AE239" s="45"/>
      <c r="AF239" s="43" t="s">
        <v>1792</v>
      </c>
      <c r="AG239" s="43" t="s">
        <v>1740</v>
      </c>
      <c r="AH239" s="45" t="s">
        <v>70</v>
      </c>
      <c r="AI239" s="48" t="s">
        <v>1793</v>
      </c>
    </row>
    <row r="240" spans="1:36" s="41" customFormat="1">
      <c r="A240" s="42" t="s">
        <v>51</v>
      </c>
      <c r="B240" s="43">
        <v>8217</v>
      </c>
      <c r="C240" s="43" t="s">
        <v>1794</v>
      </c>
      <c r="D240" s="43" t="s">
        <v>1732</v>
      </c>
      <c r="E240" s="43" t="s">
        <v>54</v>
      </c>
      <c r="F240" s="43" t="s">
        <v>397</v>
      </c>
      <c r="G240" s="43" t="s">
        <v>1581</v>
      </c>
      <c r="H240" s="43" t="s">
        <v>1733</v>
      </c>
      <c r="I240" s="43" t="s">
        <v>55</v>
      </c>
      <c r="J240" s="43" t="s">
        <v>398</v>
      </c>
      <c r="K240" s="43" t="s">
        <v>1583</v>
      </c>
      <c r="L240" s="43" t="s">
        <v>1734</v>
      </c>
      <c r="M240" s="44" t="s">
        <v>1585</v>
      </c>
      <c r="N240" s="45" t="s">
        <v>273</v>
      </c>
      <c r="O240" s="45" t="s">
        <v>274</v>
      </c>
      <c r="P240" s="46">
        <v>4</v>
      </c>
      <c r="Q240" s="45">
        <v>20410</v>
      </c>
      <c r="R240" s="43" t="s">
        <v>542</v>
      </c>
      <c r="S240" s="43" t="s">
        <v>543</v>
      </c>
      <c r="T240" s="43" t="s">
        <v>368</v>
      </c>
      <c r="U240" s="45" t="s">
        <v>61</v>
      </c>
      <c r="V240" s="44">
        <v>4336</v>
      </c>
      <c r="W240" s="43" t="s">
        <v>1731</v>
      </c>
      <c r="X240" s="43" t="s">
        <v>1795</v>
      </c>
      <c r="Y240" s="47">
        <v>42186</v>
      </c>
      <c r="Z240" s="45" t="s">
        <v>63</v>
      </c>
      <c r="AA240" s="43" t="s">
        <v>118</v>
      </c>
      <c r="AB240" s="43" t="s">
        <v>162</v>
      </c>
      <c r="AC240" s="43" t="s">
        <v>1796</v>
      </c>
      <c r="AD240" s="43" t="s">
        <v>1797</v>
      </c>
      <c r="AE240" s="45"/>
      <c r="AF240" s="43" t="s">
        <v>1798</v>
      </c>
      <c r="AG240" s="43" t="s">
        <v>1740</v>
      </c>
      <c r="AH240" s="45" t="s">
        <v>70</v>
      </c>
      <c r="AI240" s="48" t="s">
        <v>1799</v>
      </c>
    </row>
    <row r="241" spans="1:35" s="41" customFormat="1">
      <c r="A241" s="42" t="s">
        <v>51</v>
      </c>
      <c r="B241" s="43">
        <v>6072</v>
      </c>
      <c r="C241" s="43" t="s">
        <v>1800</v>
      </c>
      <c r="D241" s="43" t="s">
        <v>1801</v>
      </c>
      <c r="E241" s="43" t="s">
        <v>54</v>
      </c>
      <c r="F241" s="43" t="s">
        <v>397</v>
      </c>
      <c r="G241" s="43" t="s">
        <v>1581</v>
      </c>
      <c r="H241" s="43" t="s">
        <v>1802</v>
      </c>
      <c r="I241" s="43" t="s">
        <v>55</v>
      </c>
      <c r="J241" s="43" t="s">
        <v>398</v>
      </c>
      <c r="K241" s="43" t="s">
        <v>1583</v>
      </c>
      <c r="L241" s="43" t="s">
        <v>1803</v>
      </c>
      <c r="M241" s="44" t="s">
        <v>1585</v>
      </c>
      <c r="N241" s="45" t="s">
        <v>197</v>
      </c>
      <c r="O241" s="45" t="s">
        <v>170</v>
      </c>
      <c r="P241" s="46">
        <v>7</v>
      </c>
      <c r="Q241" s="45">
        <v>21505</v>
      </c>
      <c r="R241" s="43" t="s">
        <v>608</v>
      </c>
      <c r="S241" s="43" t="s">
        <v>609</v>
      </c>
      <c r="T241" s="43" t="s">
        <v>368</v>
      </c>
      <c r="U241" s="45" t="s">
        <v>61</v>
      </c>
      <c r="V241" s="44">
        <v>2921</v>
      </c>
      <c r="W241" s="43" t="s">
        <v>1579</v>
      </c>
      <c r="X241" s="43" t="s">
        <v>1804</v>
      </c>
      <c r="Y241" s="47">
        <v>39630</v>
      </c>
      <c r="Z241" s="45" t="s">
        <v>63</v>
      </c>
      <c r="AA241" s="43" t="s">
        <v>118</v>
      </c>
      <c r="AB241" s="43" t="s">
        <v>162</v>
      </c>
      <c r="AC241" s="43" t="s">
        <v>1805</v>
      </c>
      <c r="AD241" s="43" t="s">
        <v>1806</v>
      </c>
      <c r="AE241" s="45" t="s">
        <v>67</v>
      </c>
      <c r="AF241" s="43" t="s">
        <v>1807</v>
      </c>
      <c r="AG241" s="43" t="s">
        <v>1808</v>
      </c>
      <c r="AH241" s="45" t="s">
        <v>133</v>
      </c>
      <c r="AI241" s="48" t="s">
        <v>1809</v>
      </c>
    </row>
    <row r="242" spans="1:35" s="41" customFormat="1">
      <c r="A242" s="42" t="s">
        <v>51</v>
      </c>
      <c r="B242" s="43">
        <v>1783</v>
      </c>
      <c r="C242" s="43" t="s">
        <v>1810</v>
      </c>
      <c r="D242" s="43" t="s">
        <v>1801</v>
      </c>
      <c r="E242" s="43" t="s">
        <v>54</v>
      </c>
      <c r="F242" s="43" t="s">
        <v>397</v>
      </c>
      <c r="G242" s="43" t="s">
        <v>1581</v>
      </c>
      <c r="H242" s="43" t="s">
        <v>1802</v>
      </c>
      <c r="I242" s="43" t="s">
        <v>55</v>
      </c>
      <c r="J242" s="43" t="s">
        <v>398</v>
      </c>
      <c r="K242" s="43" t="s">
        <v>1583</v>
      </c>
      <c r="L242" s="43" t="s">
        <v>1803</v>
      </c>
      <c r="M242" s="44" t="s">
        <v>1585</v>
      </c>
      <c r="N242" s="45" t="s">
        <v>169</v>
      </c>
      <c r="O242" s="45" t="s">
        <v>170</v>
      </c>
      <c r="P242" s="45">
        <v>7</v>
      </c>
      <c r="Q242" s="45">
        <v>12611</v>
      </c>
      <c r="R242" s="43" t="s">
        <v>617</v>
      </c>
      <c r="S242" s="43" t="s">
        <v>618</v>
      </c>
      <c r="T242" s="43" t="s">
        <v>619</v>
      </c>
      <c r="U242" s="45" t="s">
        <v>61</v>
      </c>
      <c r="V242" s="44">
        <v>6072</v>
      </c>
      <c r="W242" s="43" t="s">
        <v>1800</v>
      </c>
      <c r="X242" s="43" t="s">
        <v>1811</v>
      </c>
      <c r="Y242" s="47">
        <v>36342</v>
      </c>
      <c r="Z242" s="45" t="s">
        <v>63</v>
      </c>
      <c r="AA242" s="43" t="s">
        <v>118</v>
      </c>
      <c r="AB242" s="43" t="s">
        <v>162</v>
      </c>
      <c r="AC242" s="43" t="s">
        <v>1812</v>
      </c>
      <c r="AD242" s="43" t="s">
        <v>1813</v>
      </c>
      <c r="AE242" s="45"/>
      <c r="AF242" s="43" t="s">
        <v>1814</v>
      </c>
      <c r="AG242" s="43" t="s">
        <v>1808</v>
      </c>
      <c r="AH242" s="45" t="s">
        <v>70</v>
      </c>
      <c r="AI242" s="48" t="s">
        <v>1815</v>
      </c>
    </row>
    <row r="243" spans="1:35" s="41" customFormat="1">
      <c r="A243" s="42" t="s">
        <v>51</v>
      </c>
      <c r="B243" s="43">
        <v>2440</v>
      </c>
      <c r="C243" s="43" t="s">
        <v>1816</v>
      </c>
      <c r="D243" s="43" t="s">
        <v>1801</v>
      </c>
      <c r="E243" s="43" t="s">
        <v>54</v>
      </c>
      <c r="F243" s="43" t="s">
        <v>397</v>
      </c>
      <c r="G243" s="43" t="s">
        <v>1581</v>
      </c>
      <c r="H243" s="43" t="s">
        <v>1802</v>
      </c>
      <c r="I243" s="43" t="s">
        <v>55</v>
      </c>
      <c r="J243" s="43" t="s">
        <v>398</v>
      </c>
      <c r="K243" s="43" t="s">
        <v>1583</v>
      </c>
      <c r="L243" s="43" t="s">
        <v>1803</v>
      </c>
      <c r="M243" s="44" t="s">
        <v>1585</v>
      </c>
      <c r="N243" s="45" t="s">
        <v>169</v>
      </c>
      <c r="O243" s="45" t="s">
        <v>170</v>
      </c>
      <c r="P243" s="45">
        <v>7</v>
      </c>
      <c r="Q243" s="45">
        <v>20820</v>
      </c>
      <c r="R243" s="43" t="s">
        <v>1817</v>
      </c>
      <c r="S243" s="43" t="s">
        <v>1818</v>
      </c>
      <c r="T243" s="43" t="s">
        <v>368</v>
      </c>
      <c r="U243" s="45" t="s">
        <v>61</v>
      </c>
      <c r="V243" s="44">
        <v>6072</v>
      </c>
      <c r="W243" s="43" t="s">
        <v>1800</v>
      </c>
      <c r="X243" s="43" t="s">
        <v>1819</v>
      </c>
      <c r="Y243" s="47">
        <v>37288</v>
      </c>
      <c r="Z243" s="45" t="s">
        <v>63</v>
      </c>
      <c r="AA243" s="43" t="s">
        <v>118</v>
      </c>
      <c r="AB243" s="43" t="s">
        <v>162</v>
      </c>
      <c r="AC243" s="43" t="s">
        <v>1820</v>
      </c>
      <c r="AD243" s="43" t="s">
        <v>1821</v>
      </c>
      <c r="AE243" s="45"/>
      <c r="AF243" s="43" t="s">
        <v>1822</v>
      </c>
      <c r="AG243" s="43" t="s">
        <v>1808</v>
      </c>
      <c r="AH243" s="45" t="s">
        <v>70</v>
      </c>
      <c r="AI243" s="48" t="s">
        <v>1823</v>
      </c>
    </row>
    <row r="244" spans="1:35" s="41" customFormat="1">
      <c r="A244" s="42" t="s">
        <v>51</v>
      </c>
      <c r="B244" s="43">
        <v>2917</v>
      </c>
      <c r="C244" s="43" t="s">
        <v>1824</v>
      </c>
      <c r="D244" s="43" t="s">
        <v>1801</v>
      </c>
      <c r="E244" s="43" t="s">
        <v>54</v>
      </c>
      <c r="F244" s="43" t="s">
        <v>397</v>
      </c>
      <c r="G244" s="43" t="s">
        <v>1581</v>
      </c>
      <c r="H244" s="43" t="s">
        <v>1802</v>
      </c>
      <c r="I244" s="43" t="s">
        <v>55</v>
      </c>
      <c r="J244" s="43" t="s">
        <v>398</v>
      </c>
      <c r="K244" s="43" t="s">
        <v>1583</v>
      </c>
      <c r="L244" s="43" t="s">
        <v>1803</v>
      </c>
      <c r="M244" s="44" t="s">
        <v>1585</v>
      </c>
      <c r="N244" s="45" t="s">
        <v>169</v>
      </c>
      <c r="O244" s="45" t="s">
        <v>170</v>
      </c>
      <c r="P244" s="45">
        <v>7</v>
      </c>
      <c r="Q244" s="45">
        <v>12611</v>
      </c>
      <c r="R244" s="43" t="s">
        <v>617</v>
      </c>
      <c r="S244" s="43" t="s">
        <v>618</v>
      </c>
      <c r="T244" s="43" t="s">
        <v>619</v>
      </c>
      <c r="U244" s="45" t="s">
        <v>61</v>
      </c>
      <c r="V244" s="44">
        <v>6072</v>
      </c>
      <c r="W244" s="43" t="s">
        <v>1800</v>
      </c>
      <c r="X244" s="43" t="s">
        <v>1825</v>
      </c>
      <c r="Y244" s="47">
        <v>41426</v>
      </c>
      <c r="Z244" s="45" t="s">
        <v>63</v>
      </c>
      <c r="AA244" s="43" t="s">
        <v>118</v>
      </c>
      <c r="AB244" s="43" t="s">
        <v>162</v>
      </c>
      <c r="AC244" s="43" t="s">
        <v>1826</v>
      </c>
      <c r="AD244" s="43" t="s">
        <v>1827</v>
      </c>
      <c r="AE244" s="45"/>
      <c r="AF244" s="43" t="s">
        <v>1828</v>
      </c>
      <c r="AG244" s="43" t="s">
        <v>1808</v>
      </c>
      <c r="AH244" s="45" t="s">
        <v>70</v>
      </c>
      <c r="AI244" s="48" t="s">
        <v>1829</v>
      </c>
    </row>
    <row r="245" spans="1:35" s="41" customFormat="1">
      <c r="A245" s="42" t="s">
        <v>51</v>
      </c>
      <c r="B245" s="43">
        <v>2897</v>
      </c>
      <c r="C245" s="43" t="s">
        <v>1830</v>
      </c>
      <c r="D245" s="43" t="s">
        <v>1801</v>
      </c>
      <c r="E245" s="43" t="s">
        <v>54</v>
      </c>
      <c r="F245" s="43" t="s">
        <v>397</v>
      </c>
      <c r="G245" s="43" t="s">
        <v>1581</v>
      </c>
      <c r="H245" s="43" t="s">
        <v>1802</v>
      </c>
      <c r="I245" s="43" t="s">
        <v>55</v>
      </c>
      <c r="J245" s="43" t="s">
        <v>398</v>
      </c>
      <c r="K245" s="43" t="s">
        <v>1583</v>
      </c>
      <c r="L245" s="43" t="s">
        <v>1803</v>
      </c>
      <c r="M245" s="44" t="s">
        <v>1585</v>
      </c>
      <c r="N245" s="45" t="s">
        <v>123</v>
      </c>
      <c r="O245" s="45" t="s">
        <v>158</v>
      </c>
      <c r="P245" s="45">
        <v>6</v>
      </c>
      <c r="Q245" s="45">
        <v>20610</v>
      </c>
      <c r="R245" s="43" t="s">
        <v>590</v>
      </c>
      <c r="S245" s="43" t="s">
        <v>591</v>
      </c>
      <c r="T245" s="43" t="s">
        <v>368</v>
      </c>
      <c r="U245" s="45" t="s">
        <v>61</v>
      </c>
      <c r="V245" s="44">
        <v>6072</v>
      </c>
      <c r="W245" s="43" t="s">
        <v>1800</v>
      </c>
      <c r="X245" s="43" t="s">
        <v>1831</v>
      </c>
      <c r="Y245" s="47">
        <v>38443</v>
      </c>
      <c r="Z245" s="45" t="s">
        <v>63</v>
      </c>
      <c r="AA245" s="43" t="s">
        <v>118</v>
      </c>
      <c r="AB245" s="43" t="s">
        <v>162</v>
      </c>
      <c r="AC245" s="43" t="s">
        <v>1832</v>
      </c>
      <c r="AD245" s="43" t="s">
        <v>1833</v>
      </c>
      <c r="AE245" s="45"/>
      <c r="AF245" s="43" t="s">
        <v>1834</v>
      </c>
      <c r="AG245" s="43" t="s">
        <v>1808</v>
      </c>
      <c r="AH245" s="45" t="s">
        <v>70</v>
      </c>
      <c r="AI245" s="48" t="s">
        <v>1835</v>
      </c>
    </row>
    <row r="246" spans="1:35" s="41" customFormat="1">
      <c r="A246" s="42" t="s">
        <v>51</v>
      </c>
      <c r="B246" s="43">
        <v>3062</v>
      </c>
      <c r="C246" s="43" t="s">
        <v>1836</v>
      </c>
      <c r="D246" s="43" t="s">
        <v>1801</v>
      </c>
      <c r="E246" s="43" t="s">
        <v>54</v>
      </c>
      <c r="F246" s="43" t="s">
        <v>397</v>
      </c>
      <c r="G246" s="43" t="s">
        <v>1581</v>
      </c>
      <c r="H246" s="43" t="s">
        <v>1802</v>
      </c>
      <c r="I246" s="43" t="s">
        <v>55</v>
      </c>
      <c r="J246" s="43" t="s">
        <v>398</v>
      </c>
      <c r="K246" s="43" t="s">
        <v>1583</v>
      </c>
      <c r="L246" s="43" t="s">
        <v>1803</v>
      </c>
      <c r="M246" s="44" t="s">
        <v>1585</v>
      </c>
      <c r="N246" s="45" t="s">
        <v>123</v>
      </c>
      <c r="O246" s="45" t="s">
        <v>158</v>
      </c>
      <c r="P246" s="45">
        <v>6</v>
      </c>
      <c r="Q246" s="45">
        <v>12609</v>
      </c>
      <c r="R246" s="43" t="s">
        <v>632</v>
      </c>
      <c r="S246" s="43" t="s">
        <v>633</v>
      </c>
      <c r="T246" s="43" t="s">
        <v>619</v>
      </c>
      <c r="U246" s="45" t="s">
        <v>61</v>
      </c>
      <c r="V246" s="44">
        <v>6072</v>
      </c>
      <c r="W246" s="43" t="s">
        <v>1800</v>
      </c>
      <c r="X246" s="43" t="s">
        <v>1837</v>
      </c>
      <c r="Y246" s="47">
        <v>38808</v>
      </c>
      <c r="Z246" s="45" t="s">
        <v>201</v>
      </c>
      <c r="AA246" s="43" t="s">
        <v>118</v>
      </c>
      <c r="AB246" s="43" t="s">
        <v>162</v>
      </c>
      <c r="AC246" s="43" t="s">
        <v>1838</v>
      </c>
      <c r="AD246" s="43" t="s">
        <v>1839</v>
      </c>
      <c r="AE246" s="45"/>
      <c r="AF246" s="43" t="s">
        <v>1840</v>
      </c>
      <c r="AG246" s="43" t="s">
        <v>1808</v>
      </c>
      <c r="AH246" s="45" t="s">
        <v>70</v>
      </c>
      <c r="AI246" s="48" t="s">
        <v>1841</v>
      </c>
    </row>
    <row r="247" spans="1:35" s="41" customFormat="1">
      <c r="A247" s="42" t="s">
        <v>51</v>
      </c>
      <c r="B247" s="43">
        <v>3438</v>
      </c>
      <c r="C247" s="43" t="s">
        <v>1842</v>
      </c>
      <c r="D247" s="43" t="s">
        <v>1801</v>
      </c>
      <c r="E247" s="43" t="s">
        <v>54</v>
      </c>
      <c r="F247" s="43" t="s">
        <v>397</v>
      </c>
      <c r="G247" s="43" t="s">
        <v>1581</v>
      </c>
      <c r="H247" s="43" t="s">
        <v>1802</v>
      </c>
      <c r="I247" s="43" t="s">
        <v>55</v>
      </c>
      <c r="J247" s="43" t="s">
        <v>398</v>
      </c>
      <c r="K247" s="43" t="s">
        <v>1583</v>
      </c>
      <c r="L247" s="43" t="s">
        <v>1803</v>
      </c>
      <c r="M247" s="44" t="s">
        <v>1585</v>
      </c>
      <c r="N247" s="45" t="s">
        <v>123</v>
      </c>
      <c r="O247" s="45" t="s">
        <v>158</v>
      </c>
      <c r="P247" s="46">
        <v>6</v>
      </c>
      <c r="Q247" s="45">
        <v>12609</v>
      </c>
      <c r="R247" s="43" t="s">
        <v>632</v>
      </c>
      <c r="S247" s="43" t="s">
        <v>633</v>
      </c>
      <c r="T247" s="43" t="s">
        <v>619</v>
      </c>
      <c r="U247" s="45" t="s">
        <v>61</v>
      </c>
      <c r="V247" s="44">
        <v>6072</v>
      </c>
      <c r="W247" s="43" t="s">
        <v>1800</v>
      </c>
      <c r="X247" s="43" t="s">
        <v>1843</v>
      </c>
      <c r="Y247" s="47">
        <v>39249</v>
      </c>
      <c r="Z247" s="45" t="s">
        <v>63</v>
      </c>
      <c r="AA247" s="43" t="s">
        <v>118</v>
      </c>
      <c r="AB247" s="43" t="s">
        <v>162</v>
      </c>
      <c r="AC247" s="43" t="s">
        <v>1844</v>
      </c>
      <c r="AD247" s="43" t="s">
        <v>662</v>
      </c>
      <c r="AE247" s="45"/>
      <c r="AF247" s="43" t="s">
        <v>663</v>
      </c>
      <c r="AG247" s="43" t="s">
        <v>1808</v>
      </c>
      <c r="AH247" s="45" t="s">
        <v>70</v>
      </c>
      <c r="AI247" s="48" t="s">
        <v>1845</v>
      </c>
    </row>
    <row r="248" spans="1:35" s="41" customFormat="1">
      <c r="A248" s="42" t="s">
        <v>51</v>
      </c>
      <c r="B248" s="43">
        <v>3719</v>
      </c>
      <c r="C248" s="43" t="s">
        <v>1846</v>
      </c>
      <c r="D248" s="43" t="s">
        <v>1801</v>
      </c>
      <c r="E248" s="43" t="s">
        <v>54</v>
      </c>
      <c r="F248" s="43" t="s">
        <v>397</v>
      </c>
      <c r="G248" s="43" t="s">
        <v>1581</v>
      </c>
      <c r="H248" s="43" t="s">
        <v>1802</v>
      </c>
      <c r="I248" s="43" t="s">
        <v>55</v>
      </c>
      <c r="J248" s="43" t="s">
        <v>398</v>
      </c>
      <c r="K248" s="43" t="s">
        <v>1583</v>
      </c>
      <c r="L248" s="43" t="s">
        <v>1803</v>
      </c>
      <c r="M248" s="44" t="s">
        <v>1585</v>
      </c>
      <c r="N248" s="45" t="s">
        <v>123</v>
      </c>
      <c r="O248" s="45" t="s">
        <v>158</v>
      </c>
      <c r="P248" s="45">
        <v>6</v>
      </c>
      <c r="Q248" s="45">
        <v>12609</v>
      </c>
      <c r="R248" s="43" t="s">
        <v>632</v>
      </c>
      <c r="S248" s="43" t="s">
        <v>633</v>
      </c>
      <c r="T248" s="43" t="s">
        <v>619</v>
      </c>
      <c r="U248" s="45" t="s">
        <v>61</v>
      </c>
      <c r="V248" s="44">
        <v>6072</v>
      </c>
      <c r="W248" s="43" t="s">
        <v>1800</v>
      </c>
      <c r="X248" s="43" t="s">
        <v>1847</v>
      </c>
      <c r="Y248" s="47">
        <v>39539</v>
      </c>
      <c r="Z248" s="45" t="s">
        <v>201</v>
      </c>
      <c r="AA248" s="43" t="s">
        <v>118</v>
      </c>
      <c r="AB248" s="43" t="s">
        <v>162</v>
      </c>
      <c r="AC248" s="43" t="s">
        <v>1848</v>
      </c>
      <c r="AD248" s="43" t="s">
        <v>1849</v>
      </c>
      <c r="AE248" s="45"/>
      <c r="AF248" s="43" t="s">
        <v>1850</v>
      </c>
      <c r="AG248" s="43" t="s">
        <v>1808</v>
      </c>
      <c r="AH248" s="45" t="s">
        <v>70</v>
      </c>
      <c r="AI248" s="48" t="s">
        <v>1851</v>
      </c>
    </row>
    <row r="249" spans="1:35" s="41" customFormat="1">
      <c r="A249" s="42" t="s">
        <v>51</v>
      </c>
      <c r="B249" s="43">
        <v>3907</v>
      </c>
      <c r="C249" s="43" t="s">
        <v>1852</v>
      </c>
      <c r="D249" s="43" t="s">
        <v>1801</v>
      </c>
      <c r="E249" s="43" t="s">
        <v>54</v>
      </c>
      <c r="F249" s="43" t="s">
        <v>397</v>
      </c>
      <c r="G249" s="43" t="s">
        <v>1581</v>
      </c>
      <c r="H249" s="43" t="s">
        <v>1802</v>
      </c>
      <c r="I249" s="43" t="s">
        <v>55</v>
      </c>
      <c r="J249" s="43" t="s">
        <v>398</v>
      </c>
      <c r="K249" s="43" t="s">
        <v>1583</v>
      </c>
      <c r="L249" s="43" t="s">
        <v>1803</v>
      </c>
      <c r="M249" s="44" t="s">
        <v>1585</v>
      </c>
      <c r="N249" s="45" t="s">
        <v>123</v>
      </c>
      <c r="O249" s="45" t="s">
        <v>158</v>
      </c>
      <c r="P249" s="46">
        <v>6</v>
      </c>
      <c r="Q249" s="45">
        <v>12609</v>
      </c>
      <c r="R249" s="43" t="s">
        <v>632</v>
      </c>
      <c r="S249" s="43" t="s">
        <v>633</v>
      </c>
      <c r="T249" s="43" t="s">
        <v>619</v>
      </c>
      <c r="U249" s="45" t="s">
        <v>61</v>
      </c>
      <c r="V249" s="44">
        <v>6072</v>
      </c>
      <c r="W249" s="43" t="s">
        <v>1800</v>
      </c>
      <c r="X249" s="43" t="s">
        <v>1853</v>
      </c>
      <c r="Y249" s="47">
        <v>39904</v>
      </c>
      <c r="Z249" s="45" t="s">
        <v>201</v>
      </c>
      <c r="AA249" s="43" t="s">
        <v>118</v>
      </c>
      <c r="AB249" s="43" t="s">
        <v>162</v>
      </c>
      <c r="AC249" s="43" t="s">
        <v>1854</v>
      </c>
      <c r="AD249" s="43" t="s">
        <v>1855</v>
      </c>
      <c r="AE249" s="45"/>
      <c r="AF249" s="43" t="s">
        <v>1856</v>
      </c>
      <c r="AG249" s="43" t="s">
        <v>1808</v>
      </c>
      <c r="AH249" s="45" t="s">
        <v>70</v>
      </c>
      <c r="AI249" s="48" t="s">
        <v>1857</v>
      </c>
    </row>
    <row r="250" spans="1:35" s="41" customFormat="1">
      <c r="A250" s="42" t="s">
        <v>51</v>
      </c>
      <c r="B250" s="43">
        <v>993758</v>
      </c>
      <c r="C250" s="43" t="s">
        <v>1858</v>
      </c>
      <c r="D250" s="43" t="s">
        <v>1801</v>
      </c>
      <c r="E250" s="43" t="s">
        <v>54</v>
      </c>
      <c r="F250" s="43" t="s">
        <v>397</v>
      </c>
      <c r="G250" s="43" t="s">
        <v>1581</v>
      </c>
      <c r="H250" s="43" t="s">
        <v>1802</v>
      </c>
      <c r="I250" s="43" t="s">
        <v>55</v>
      </c>
      <c r="J250" s="43" t="s">
        <v>398</v>
      </c>
      <c r="K250" s="43" t="s">
        <v>1583</v>
      </c>
      <c r="L250" s="43" t="s">
        <v>1803</v>
      </c>
      <c r="M250" s="44" t="s">
        <v>1585</v>
      </c>
      <c r="N250" s="45" t="s">
        <v>123</v>
      </c>
      <c r="O250" s="45" t="s">
        <v>158</v>
      </c>
      <c r="P250" s="46">
        <v>6</v>
      </c>
      <c r="Q250" s="45">
        <v>20610</v>
      </c>
      <c r="R250" s="43" t="s">
        <v>590</v>
      </c>
      <c r="S250" s="43" t="s">
        <v>591</v>
      </c>
      <c r="T250" s="43" t="s">
        <v>368</v>
      </c>
      <c r="U250" s="45" t="s">
        <v>61</v>
      </c>
      <c r="V250" s="44">
        <v>6072</v>
      </c>
      <c r="W250" s="43" t="s">
        <v>1800</v>
      </c>
      <c r="X250" s="43" t="s">
        <v>1859</v>
      </c>
      <c r="Y250" s="47">
        <v>43009</v>
      </c>
      <c r="Z250" s="45" t="s">
        <v>63</v>
      </c>
      <c r="AA250" s="43" t="s">
        <v>118</v>
      </c>
      <c r="AB250" s="43" t="s">
        <v>162</v>
      </c>
      <c r="AC250" s="43" t="s">
        <v>1860</v>
      </c>
      <c r="AD250" s="43" t="s">
        <v>1861</v>
      </c>
      <c r="AE250" s="45"/>
      <c r="AF250" s="43" t="s">
        <v>1862</v>
      </c>
      <c r="AG250" s="43" t="s">
        <v>1808</v>
      </c>
      <c r="AH250" s="45" t="s">
        <v>70</v>
      </c>
      <c r="AI250" s="48" t="s">
        <v>1863</v>
      </c>
    </row>
    <row r="251" spans="1:35" s="41" customFormat="1">
      <c r="A251" s="42" t="s">
        <v>51</v>
      </c>
      <c r="B251" s="43">
        <v>1024651</v>
      </c>
      <c r="C251" s="43" t="s">
        <v>1864</v>
      </c>
      <c r="D251" s="43" t="s">
        <v>1801</v>
      </c>
      <c r="E251" s="43" t="s">
        <v>54</v>
      </c>
      <c r="F251" s="43" t="s">
        <v>397</v>
      </c>
      <c r="G251" s="43" t="s">
        <v>1581</v>
      </c>
      <c r="H251" s="43" t="s">
        <v>1802</v>
      </c>
      <c r="I251" s="43" t="s">
        <v>55</v>
      </c>
      <c r="J251" s="43" t="s">
        <v>398</v>
      </c>
      <c r="K251" s="43" t="s">
        <v>1583</v>
      </c>
      <c r="L251" s="43" t="s">
        <v>1803</v>
      </c>
      <c r="M251" s="44" t="s">
        <v>1585</v>
      </c>
      <c r="N251" s="45" t="s">
        <v>123</v>
      </c>
      <c r="O251" s="45" t="s">
        <v>158</v>
      </c>
      <c r="P251" s="46">
        <v>6</v>
      </c>
      <c r="Q251" s="45">
        <v>20610</v>
      </c>
      <c r="R251" s="43" t="s">
        <v>590</v>
      </c>
      <c r="S251" s="43" t="s">
        <v>591</v>
      </c>
      <c r="T251" s="43" t="s">
        <v>368</v>
      </c>
      <c r="U251" s="45" t="s">
        <v>61</v>
      </c>
      <c r="V251" s="44">
        <v>6072</v>
      </c>
      <c r="W251" s="43" t="s">
        <v>1800</v>
      </c>
      <c r="X251" s="43" t="s">
        <v>1865</v>
      </c>
      <c r="Y251" s="47">
        <v>43221</v>
      </c>
      <c r="Z251" s="45" t="s">
        <v>63</v>
      </c>
      <c r="AA251" s="43" t="s">
        <v>118</v>
      </c>
      <c r="AB251" s="43" t="s">
        <v>162</v>
      </c>
      <c r="AC251" s="43" t="s">
        <v>1866</v>
      </c>
      <c r="AD251" s="43" t="s">
        <v>1867</v>
      </c>
      <c r="AE251" s="45"/>
      <c r="AF251" s="43" t="s">
        <v>1868</v>
      </c>
      <c r="AG251" s="43" t="s">
        <v>1808</v>
      </c>
      <c r="AH251" s="45" t="s">
        <v>70</v>
      </c>
      <c r="AI251" s="48" t="s">
        <v>1869</v>
      </c>
    </row>
    <row r="252" spans="1:35" s="41" customFormat="1">
      <c r="A252" s="42" t="s">
        <v>51</v>
      </c>
      <c r="B252" s="43">
        <v>1070</v>
      </c>
      <c r="C252" s="43" t="s">
        <v>1870</v>
      </c>
      <c r="D252" s="43" t="s">
        <v>1801</v>
      </c>
      <c r="E252" s="43" t="s">
        <v>54</v>
      </c>
      <c r="F252" s="43" t="s">
        <v>397</v>
      </c>
      <c r="G252" s="43" t="s">
        <v>1581</v>
      </c>
      <c r="H252" s="43" t="s">
        <v>1802</v>
      </c>
      <c r="I252" s="43" t="s">
        <v>55</v>
      </c>
      <c r="J252" s="43" t="s">
        <v>398</v>
      </c>
      <c r="K252" s="43" t="s">
        <v>1583</v>
      </c>
      <c r="L252" s="43" t="s">
        <v>1803</v>
      </c>
      <c r="M252" s="44" t="s">
        <v>1585</v>
      </c>
      <c r="N252" s="45" t="s">
        <v>123</v>
      </c>
      <c r="O252" s="45" t="s">
        <v>124</v>
      </c>
      <c r="P252" s="46">
        <v>5</v>
      </c>
      <c r="Q252" s="45">
        <v>20515</v>
      </c>
      <c r="R252" s="43" t="s">
        <v>432</v>
      </c>
      <c r="S252" s="43" t="s">
        <v>433</v>
      </c>
      <c r="T252" s="43" t="s">
        <v>368</v>
      </c>
      <c r="U252" s="45" t="s">
        <v>61</v>
      </c>
      <c r="V252" s="44">
        <v>6072</v>
      </c>
      <c r="W252" s="43" t="s">
        <v>1800</v>
      </c>
      <c r="X252" s="43" t="s">
        <v>1871</v>
      </c>
      <c r="Y252" s="47">
        <v>35521</v>
      </c>
      <c r="Z252" s="45" t="s">
        <v>201</v>
      </c>
      <c r="AA252" s="43" t="s">
        <v>118</v>
      </c>
      <c r="AB252" s="43" t="s">
        <v>162</v>
      </c>
      <c r="AC252" s="43" t="s">
        <v>1872</v>
      </c>
      <c r="AD252" s="43" t="s">
        <v>1873</v>
      </c>
      <c r="AE252" s="45"/>
      <c r="AF252" s="43" t="s">
        <v>1874</v>
      </c>
      <c r="AG252" s="43" t="s">
        <v>1808</v>
      </c>
      <c r="AH252" s="45" t="s">
        <v>70</v>
      </c>
      <c r="AI252" s="48" t="s">
        <v>1875</v>
      </c>
    </row>
    <row r="253" spans="1:35" s="41" customFormat="1">
      <c r="A253" s="42" t="s">
        <v>51</v>
      </c>
      <c r="B253" s="43">
        <v>2908</v>
      </c>
      <c r="C253" s="43" t="s">
        <v>1876</v>
      </c>
      <c r="D253" s="43" t="s">
        <v>1801</v>
      </c>
      <c r="E253" s="43" t="s">
        <v>54</v>
      </c>
      <c r="F253" s="43" t="s">
        <v>397</v>
      </c>
      <c r="G253" s="43" t="s">
        <v>1581</v>
      </c>
      <c r="H253" s="43" t="s">
        <v>1802</v>
      </c>
      <c r="I253" s="43" t="s">
        <v>55</v>
      </c>
      <c r="J253" s="43" t="s">
        <v>398</v>
      </c>
      <c r="K253" s="43" t="s">
        <v>1583</v>
      </c>
      <c r="L253" s="43" t="s">
        <v>1803</v>
      </c>
      <c r="M253" s="44" t="s">
        <v>1585</v>
      </c>
      <c r="N253" s="45" t="s">
        <v>123</v>
      </c>
      <c r="O253" s="45" t="s">
        <v>124</v>
      </c>
      <c r="P253" s="46">
        <v>5</v>
      </c>
      <c r="Q253" s="45">
        <v>20515</v>
      </c>
      <c r="R253" s="43" t="s">
        <v>432</v>
      </c>
      <c r="S253" s="43" t="s">
        <v>433</v>
      </c>
      <c r="T253" s="43" t="s">
        <v>368</v>
      </c>
      <c r="U253" s="45" t="s">
        <v>61</v>
      </c>
      <c r="V253" s="44">
        <v>6072</v>
      </c>
      <c r="W253" s="43" t="s">
        <v>1800</v>
      </c>
      <c r="X253" s="43" t="s">
        <v>1877</v>
      </c>
      <c r="Y253" s="47">
        <v>38458</v>
      </c>
      <c r="Z253" s="45" t="s">
        <v>63</v>
      </c>
      <c r="AA253" s="43" t="s">
        <v>118</v>
      </c>
      <c r="AB253" s="43" t="s">
        <v>162</v>
      </c>
      <c r="AC253" s="43" t="s">
        <v>1878</v>
      </c>
      <c r="AD253" s="43" t="s">
        <v>1879</v>
      </c>
      <c r="AE253" s="45"/>
      <c r="AF253" s="43" t="s">
        <v>1880</v>
      </c>
      <c r="AG253" s="43" t="s">
        <v>1808</v>
      </c>
      <c r="AH253" s="45" t="s">
        <v>70</v>
      </c>
      <c r="AI253" s="48" t="s">
        <v>1881</v>
      </c>
    </row>
    <row r="254" spans="1:35" s="41" customFormat="1">
      <c r="A254" s="42" t="s">
        <v>51</v>
      </c>
      <c r="B254" s="43">
        <v>1067800</v>
      </c>
      <c r="C254" s="43" t="s">
        <v>1882</v>
      </c>
      <c r="D254" s="43" t="s">
        <v>1801</v>
      </c>
      <c r="E254" s="43" t="s">
        <v>54</v>
      </c>
      <c r="F254" s="43" t="s">
        <v>397</v>
      </c>
      <c r="G254" s="43" t="s">
        <v>1581</v>
      </c>
      <c r="H254" s="43" t="s">
        <v>1802</v>
      </c>
      <c r="I254" s="43" t="s">
        <v>55</v>
      </c>
      <c r="J254" s="43" t="s">
        <v>398</v>
      </c>
      <c r="K254" s="43" t="s">
        <v>1583</v>
      </c>
      <c r="L254" s="43" t="s">
        <v>1803</v>
      </c>
      <c r="M254" s="44" t="s">
        <v>1585</v>
      </c>
      <c r="N254" s="45" t="s">
        <v>123</v>
      </c>
      <c r="O254" s="45" t="s">
        <v>124</v>
      </c>
      <c r="P254" s="46">
        <v>5</v>
      </c>
      <c r="Q254" s="45">
        <v>20515</v>
      </c>
      <c r="R254" s="43" t="s">
        <v>432</v>
      </c>
      <c r="S254" s="43" t="s">
        <v>433</v>
      </c>
      <c r="T254" s="43" t="s">
        <v>368</v>
      </c>
      <c r="U254" s="45" t="s">
        <v>61</v>
      </c>
      <c r="V254" s="44">
        <v>6072</v>
      </c>
      <c r="W254" s="43" t="s">
        <v>1800</v>
      </c>
      <c r="X254" s="43" t="s">
        <v>1883</v>
      </c>
      <c r="Y254" s="47">
        <v>43405</v>
      </c>
      <c r="Z254" s="45" t="s">
        <v>710</v>
      </c>
      <c r="AA254" s="43" t="s">
        <v>118</v>
      </c>
      <c r="AB254" s="43" t="s">
        <v>162</v>
      </c>
      <c r="AC254" s="43" t="s">
        <v>1884</v>
      </c>
      <c r="AD254" s="43" t="s">
        <v>1885</v>
      </c>
      <c r="AE254" s="45"/>
      <c r="AF254" s="43" t="s">
        <v>1886</v>
      </c>
      <c r="AG254" s="43" t="s">
        <v>1808</v>
      </c>
      <c r="AH254" s="45"/>
      <c r="AI254" s="48" t="s">
        <v>1887</v>
      </c>
    </row>
    <row r="255" spans="1:35" s="41" customFormat="1">
      <c r="A255" s="42" t="s">
        <v>51</v>
      </c>
      <c r="B255" s="43">
        <v>4235</v>
      </c>
      <c r="C255" s="43" t="s">
        <v>1888</v>
      </c>
      <c r="D255" s="43" t="s">
        <v>1801</v>
      </c>
      <c r="E255" s="43" t="s">
        <v>54</v>
      </c>
      <c r="F255" s="43" t="s">
        <v>397</v>
      </c>
      <c r="G255" s="43" t="s">
        <v>1581</v>
      </c>
      <c r="H255" s="43" t="s">
        <v>1802</v>
      </c>
      <c r="I255" s="43" t="s">
        <v>55</v>
      </c>
      <c r="J255" s="43" t="s">
        <v>398</v>
      </c>
      <c r="K255" s="43" t="s">
        <v>1583</v>
      </c>
      <c r="L255" s="43" t="s">
        <v>1803</v>
      </c>
      <c r="M255" s="44" t="s">
        <v>1585</v>
      </c>
      <c r="N255" s="45" t="s">
        <v>273</v>
      </c>
      <c r="O255" s="45" t="s">
        <v>274</v>
      </c>
      <c r="P255" s="46">
        <v>4</v>
      </c>
      <c r="Q255" s="45">
        <v>20410</v>
      </c>
      <c r="R255" s="43" t="s">
        <v>542</v>
      </c>
      <c r="S255" s="43" t="s">
        <v>543</v>
      </c>
      <c r="T255" s="43" t="s">
        <v>368</v>
      </c>
      <c r="U255" s="45" t="s">
        <v>61</v>
      </c>
      <c r="V255" s="44">
        <v>6072</v>
      </c>
      <c r="W255" s="43" t="s">
        <v>1800</v>
      </c>
      <c r="X255" s="43" t="s">
        <v>1889</v>
      </c>
      <c r="Y255" s="47">
        <v>40634</v>
      </c>
      <c r="Z255" s="45" t="s">
        <v>201</v>
      </c>
      <c r="AA255" s="43" t="s">
        <v>118</v>
      </c>
      <c r="AB255" s="43" t="s">
        <v>162</v>
      </c>
      <c r="AC255" s="43" t="s">
        <v>1890</v>
      </c>
      <c r="AD255" s="43" t="s">
        <v>1891</v>
      </c>
      <c r="AE255" s="45"/>
      <c r="AF255" s="43" t="s">
        <v>1892</v>
      </c>
      <c r="AG255" s="43" t="s">
        <v>1808</v>
      </c>
      <c r="AH255" s="45" t="s">
        <v>70</v>
      </c>
      <c r="AI255" s="48" t="s">
        <v>1893</v>
      </c>
    </row>
    <row r="256" spans="1:35" s="41" customFormat="1">
      <c r="A256" s="42" t="s">
        <v>51</v>
      </c>
      <c r="B256" s="43">
        <v>4983</v>
      </c>
      <c r="C256" s="43" t="s">
        <v>1894</v>
      </c>
      <c r="D256" s="43" t="s">
        <v>1801</v>
      </c>
      <c r="E256" s="43" t="s">
        <v>54</v>
      </c>
      <c r="F256" s="43" t="s">
        <v>397</v>
      </c>
      <c r="G256" s="43" t="s">
        <v>1581</v>
      </c>
      <c r="H256" s="43" t="s">
        <v>1802</v>
      </c>
      <c r="I256" s="43" t="s">
        <v>55</v>
      </c>
      <c r="J256" s="43" t="s">
        <v>398</v>
      </c>
      <c r="K256" s="43" t="s">
        <v>1583</v>
      </c>
      <c r="L256" s="43" t="s">
        <v>1803</v>
      </c>
      <c r="M256" s="44" t="s">
        <v>1585</v>
      </c>
      <c r="N256" s="45" t="s">
        <v>273</v>
      </c>
      <c r="O256" s="45" t="s">
        <v>274</v>
      </c>
      <c r="P256" s="46">
        <v>4</v>
      </c>
      <c r="Q256" s="45">
        <v>20410</v>
      </c>
      <c r="R256" s="43" t="s">
        <v>542</v>
      </c>
      <c r="S256" s="43" t="s">
        <v>543</v>
      </c>
      <c r="T256" s="43" t="s">
        <v>368</v>
      </c>
      <c r="U256" s="45" t="s">
        <v>61</v>
      </c>
      <c r="V256" s="44">
        <v>6072</v>
      </c>
      <c r="W256" s="43" t="s">
        <v>1800</v>
      </c>
      <c r="X256" s="43" t="s">
        <v>1895</v>
      </c>
      <c r="Y256" s="47">
        <v>41791</v>
      </c>
      <c r="Z256" s="45" t="s">
        <v>63</v>
      </c>
      <c r="AA256" s="43" t="s">
        <v>118</v>
      </c>
      <c r="AB256" s="43" t="s">
        <v>162</v>
      </c>
      <c r="AC256" s="43" t="s">
        <v>1896</v>
      </c>
      <c r="AD256" s="43" t="s">
        <v>1897</v>
      </c>
      <c r="AE256" s="45"/>
      <c r="AF256" s="43" t="s">
        <v>1898</v>
      </c>
      <c r="AG256" s="43" t="s">
        <v>1808</v>
      </c>
      <c r="AH256" s="45" t="s">
        <v>70</v>
      </c>
      <c r="AI256" s="48" t="s">
        <v>1899</v>
      </c>
    </row>
    <row r="257" spans="1:36" s="41" customFormat="1">
      <c r="A257" s="42" t="s">
        <v>51</v>
      </c>
      <c r="B257" s="43">
        <v>8236</v>
      </c>
      <c r="C257" s="43" t="s">
        <v>1900</v>
      </c>
      <c r="D257" s="43" t="s">
        <v>1801</v>
      </c>
      <c r="E257" s="43" t="s">
        <v>54</v>
      </c>
      <c r="F257" s="43" t="s">
        <v>397</v>
      </c>
      <c r="G257" s="43" t="s">
        <v>1581</v>
      </c>
      <c r="H257" s="43" t="s">
        <v>1802</v>
      </c>
      <c r="I257" s="43" t="s">
        <v>55</v>
      </c>
      <c r="J257" s="43" t="s">
        <v>398</v>
      </c>
      <c r="K257" s="43" t="s">
        <v>1583</v>
      </c>
      <c r="L257" s="43" t="s">
        <v>1803</v>
      </c>
      <c r="M257" s="44" t="s">
        <v>1585</v>
      </c>
      <c r="N257" s="45" t="s">
        <v>219</v>
      </c>
      <c r="O257" s="45" t="s">
        <v>220</v>
      </c>
      <c r="P257" s="46">
        <v>3</v>
      </c>
      <c r="Q257" s="45">
        <v>20310</v>
      </c>
      <c r="R257" s="43" t="s">
        <v>447</v>
      </c>
      <c r="S257" s="43" t="s">
        <v>448</v>
      </c>
      <c r="T257" s="43" t="s">
        <v>368</v>
      </c>
      <c r="U257" s="45" t="s">
        <v>61</v>
      </c>
      <c r="V257" s="44">
        <v>6072</v>
      </c>
      <c r="W257" s="43" t="s">
        <v>1800</v>
      </c>
      <c r="X257" s="43" t="s">
        <v>1901</v>
      </c>
      <c r="Y257" s="47">
        <v>42200</v>
      </c>
      <c r="Z257" s="45" t="s">
        <v>63</v>
      </c>
      <c r="AA257" s="43" t="s">
        <v>118</v>
      </c>
      <c r="AB257" s="43" t="s">
        <v>162</v>
      </c>
      <c r="AC257" s="43" t="s">
        <v>1902</v>
      </c>
      <c r="AD257" s="43" t="s">
        <v>1903</v>
      </c>
      <c r="AE257" s="45"/>
      <c r="AF257" s="43" t="s">
        <v>1904</v>
      </c>
      <c r="AG257" s="43" t="s">
        <v>1808</v>
      </c>
      <c r="AH257" s="45" t="s">
        <v>70</v>
      </c>
      <c r="AI257" s="48" t="s">
        <v>1905</v>
      </c>
    </row>
    <row r="258" spans="1:36" s="41" customFormat="1">
      <c r="A258" s="42" t="s">
        <v>51</v>
      </c>
      <c r="B258" s="43">
        <v>8265</v>
      </c>
      <c r="C258" s="43" t="s">
        <v>1906</v>
      </c>
      <c r="D258" s="43" t="s">
        <v>1801</v>
      </c>
      <c r="E258" s="43" t="s">
        <v>54</v>
      </c>
      <c r="F258" s="43" t="s">
        <v>397</v>
      </c>
      <c r="G258" s="43" t="s">
        <v>1581</v>
      </c>
      <c r="H258" s="43" t="s">
        <v>1802</v>
      </c>
      <c r="I258" s="43" t="s">
        <v>55</v>
      </c>
      <c r="J258" s="43" t="s">
        <v>398</v>
      </c>
      <c r="K258" s="43" t="s">
        <v>1583</v>
      </c>
      <c r="L258" s="43" t="s">
        <v>1803</v>
      </c>
      <c r="M258" s="44" t="s">
        <v>1585</v>
      </c>
      <c r="N258" s="45" t="s">
        <v>219</v>
      </c>
      <c r="O258" s="45" t="s">
        <v>220</v>
      </c>
      <c r="P258" s="46">
        <v>3</v>
      </c>
      <c r="Q258" s="45">
        <v>20310</v>
      </c>
      <c r="R258" s="43" t="s">
        <v>447</v>
      </c>
      <c r="S258" s="43" t="s">
        <v>448</v>
      </c>
      <c r="T258" s="43" t="s">
        <v>368</v>
      </c>
      <c r="U258" s="45" t="s">
        <v>61</v>
      </c>
      <c r="V258" s="44">
        <v>6072</v>
      </c>
      <c r="W258" s="43" t="s">
        <v>1800</v>
      </c>
      <c r="X258" s="43" t="s">
        <v>1907</v>
      </c>
      <c r="Y258" s="47">
        <v>42262</v>
      </c>
      <c r="Z258" s="45" t="s">
        <v>63</v>
      </c>
      <c r="AA258" s="43" t="s">
        <v>118</v>
      </c>
      <c r="AB258" s="43" t="s">
        <v>162</v>
      </c>
      <c r="AC258" s="43" t="s">
        <v>1908</v>
      </c>
      <c r="AD258" s="43" t="s">
        <v>1909</v>
      </c>
      <c r="AE258" s="45"/>
      <c r="AF258" s="43" t="s">
        <v>1910</v>
      </c>
      <c r="AG258" s="43" t="s">
        <v>1808</v>
      </c>
      <c r="AH258" s="45" t="s">
        <v>70</v>
      </c>
      <c r="AI258" s="48" t="s">
        <v>1911</v>
      </c>
    </row>
    <row r="259" spans="1:36" s="41" customFormat="1">
      <c r="A259" s="42" t="s">
        <v>51</v>
      </c>
      <c r="B259" s="43">
        <v>8278</v>
      </c>
      <c r="C259" s="43" t="s">
        <v>1912</v>
      </c>
      <c r="D259" s="43" t="s">
        <v>1801</v>
      </c>
      <c r="E259" s="43" t="s">
        <v>54</v>
      </c>
      <c r="F259" s="43" t="s">
        <v>397</v>
      </c>
      <c r="G259" s="43" t="s">
        <v>1581</v>
      </c>
      <c r="H259" s="43" t="s">
        <v>1802</v>
      </c>
      <c r="I259" s="43" t="s">
        <v>55</v>
      </c>
      <c r="J259" s="43" t="s">
        <v>398</v>
      </c>
      <c r="K259" s="43" t="s">
        <v>1583</v>
      </c>
      <c r="L259" s="43" t="s">
        <v>1803</v>
      </c>
      <c r="M259" s="44" t="s">
        <v>1585</v>
      </c>
      <c r="N259" s="45" t="s">
        <v>219</v>
      </c>
      <c r="O259" s="45" t="s">
        <v>220</v>
      </c>
      <c r="P259" s="46">
        <v>3</v>
      </c>
      <c r="Q259" s="45">
        <v>20310</v>
      </c>
      <c r="R259" s="43" t="s">
        <v>447</v>
      </c>
      <c r="S259" s="43" t="s">
        <v>448</v>
      </c>
      <c r="T259" s="43" t="s">
        <v>368</v>
      </c>
      <c r="U259" s="45" t="s">
        <v>61</v>
      </c>
      <c r="V259" s="44">
        <v>6072</v>
      </c>
      <c r="W259" s="43" t="s">
        <v>1800</v>
      </c>
      <c r="X259" s="43" t="s">
        <v>1913</v>
      </c>
      <c r="Y259" s="47">
        <v>42309</v>
      </c>
      <c r="Z259" s="45" t="s">
        <v>63</v>
      </c>
      <c r="AA259" s="43" t="s">
        <v>118</v>
      </c>
      <c r="AB259" s="43" t="s">
        <v>162</v>
      </c>
      <c r="AC259" s="43" t="s">
        <v>1914</v>
      </c>
      <c r="AD259" s="43" t="s">
        <v>1915</v>
      </c>
      <c r="AE259" s="45"/>
      <c r="AF259" s="43" t="s">
        <v>1916</v>
      </c>
      <c r="AG259" s="43" t="s">
        <v>1808</v>
      </c>
      <c r="AH259" s="45" t="s">
        <v>70</v>
      </c>
      <c r="AI259" s="48" t="s">
        <v>1917</v>
      </c>
    </row>
    <row r="260" spans="1:36" s="41" customFormat="1">
      <c r="A260" s="42" t="s">
        <v>51</v>
      </c>
      <c r="B260" s="43">
        <v>8444</v>
      </c>
      <c r="C260" s="43" t="s">
        <v>1918</v>
      </c>
      <c r="D260" s="43" t="s">
        <v>1801</v>
      </c>
      <c r="E260" s="43" t="s">
        <v>54</v>
      </c>
      <c r="F260" s="43" t="s">
        <v>397</v>
      </c>
      <c r="G260" s="43" t="s">
        <v>1581</v>
      </c>
      <c r="H260" s="43" t="s">
        <v>1802</v>
      </c>
      <c r="I260" s="43" t="s">
        <v>55</v>
      </c>
      <c r="J260" s="43" t="s">
        <v>398</v>
      </c>
      <c r="K260" s="43" t="s">
        <v>1583</v>
      </c>
      <c r="L260" s="43" t="s">
        <v>1803</v>
      </c>
      <c r="M260" s="44" t="s">
        <v>1585</v>
      </c>
      <c r="N260" s="45" t="s">
        <v>219</v>
      </c>
      <c r="O260" s="45" t="s">
        <v>220</v>
      </c>
      <c r="P260" s="46">
        <v>3</v>
      </c>
      <c r="Q260" s="45">
        <v>20310</v>
      </c>
      <c r="R260" s="43" t="s">
        <v>447</v>
      </c>
      <c r="S260" s="43" t="s">
        <v>448</v>
      </c>
      <c r="T260" s="43" t="s">
        <v>368</v>
      </c>
      <c r="U260" s="45" t="s">
        <v>61</v>
      </c>
      <c r="V260" s="44">
        <v>6072</v>
      </c>
      <c r="W260" s="43" t="s">
        <v>1800</v>
      </c>
      <c r="X260" s="43" t="s">
        <v>1919</v>
      </c>
      <c r="Y260" s="47">
        <v>42444</v>
      </c>
      <c r="Z260" s="45" t="s">
        <v>63</v>
      </c>
      <c r="AA260" s="43" t="s">
        <v>118</v>
      </c>
      <c r="AB260" s="43" t="s">
        <v>162</v>
      </c>
      <c r="AC260" s="43" t="s">
        <v>1920</v>
      </c>
      <c r="AD260" s="43" t="s">
        <v>1921</v>
      </c>
      <c r="AE260" s="45"/>
      <c r="AF260" s="43" t="s">
        <v>1922</v>
      </c>
      <c r="AG260" s="43" t="s">
        <v>1808</v>
      </c>
      <c r="AH260" s="45" t="s">
        <v>70</v>
      </c>
      <c r="AI260" s="48" t="s">
        <v>1923</v>
      </c>
    </row>
    <row r="261" spans="1:36" s="41" customFormat="1">
      <c r="A261" s="42" t="s">
        <v>51</v>
      </c>
      <c r="B261" s="43">
        <v>1068279</v>
      </c>
      <c r="C261" s="43" t="s">
        <v>1924</v>
      </c>
      <c r="D261" s="43" t="s">
        <v>1801</v>
      </c>
      <c r="E261" s="43" t="s">
        <v>54</v>
      </c>
      <c r="F261" s="43" t="s">
        <v>397</v>
      </c>
      <c r="G261" s="43" t="s">
        <v>1581</v>
      </c>
      <c r="H261" s="43" t="s">
        <v>1802</v>
      </c>
      <c r="I261" s="43" t="s">
        <v>55</v>
      </c>
      <c r="J261" s="43" t="s">
        <v>398</v>
      </c>
      <c r="K261" s="43" t="s">
        <v>1583</v>
      </c>
      <c r="L261" s="43" t="s">
        <v>1803</v>
      </c>
      <c r="M261" s="44" t="s">
        <v>1585</v>
      </c>
      <c r="N261" s="45" t="s">
        <v>219</v>
      </c>
      <c r="O261" s="45" t="s">
        <v>355</v>
      </c>
      <c r="P261" s="46">
        <v>2</v>
      </c>
      <c r="Q261" s="45">
        <v>20110</v>
      </c>
      <c r="R261" s="43" t="s">
        <v>568</v>
      </c>
      <c r="S261" s="43" t="s">
        <v>569</v>
      </c>
      <c r="T261" s="43" t="s">
        <v>368</v>
      </c>
      <c r="U261" s="45" t="s">
        <v>61</v>
      </c>
      <c r="V261" s="44">
        <v>6072</v>
      </c>
      <c r="W261" s="43" t="s">
        <v>1800</v>
      </c>
      <c r="X261" s="43" t="s">
        <v>1925</v>
      </c>
      <c r="Y261" s="47">
        <v>43405</v>
      </c>
      <c r="Z261" s="45" t="s">
        <v>63</v>
      </c>
      <c r="AA261" s="43" t="s">
        <v>118</v>
      </c>
      <c r="AB261" s="43" t="s">
        <v>162</v>
      </c>
      <c r="AC261" s="43" t="s">
        <v>1926</v>
      </c>
      <c r="AD261" s="43" t="s">
        <v>1927</v>
      </c>
      <c r="AE261" s="45"/>
      <c r="AF261" s="43" t="s">
        <v>1928</v>
      </c>
      <c r="AG261" s="43" t="s">
        <v>1808</v>
      </c>
      <c r="AH261" s="45"/>
      <c r="AI261" s="48" t="s">
        <v>1929</v>
      </c>
    </row>
    <row r="262" spans="1:36" s="41" customFormat="1">
      <c r="A262" s="42" t="s">
        <v>51</v>
      </c>
      <c r="B262" s="43">
        <v>3025</v>
      </c>
      <c r="C262" s="43" t="s">
        <v>1930</v>
      </c>
      <c r="D262" s="43" t="s">
        <v>1931</v>
      </c>
      <c r="E262" s="43" t="s">
        <v>54</v>
      </c>
      <c r="F262" s="43" t="s">
        <v>397</v>
      </c>
      <c r="G262" s="43" t="s">
        <v>1581</v>
      </c>
      <c r="H262" s="43" t="s">
        <v>1932</v>
      </c>
      <c r="I262" s="43" t="s">
        <v>55</v>
      </c>
      <c r="J262" s="43" t="s">
        <v>398</v>
      </c>
      <c r="K262" s="43" t="s">
        <v>1583</v>
      </c>
      <c r="L262" s="43" t="s">
        <v>1933</v>
      </c>
      <c r="M262" s="44" t="s">
        <v>1585</v>
      </c>
      <c r="N262" s="45" t="s">
        <v>169</v>
      </c>
      <c r="O262" s="45" t="s">
        <v>170</v>
      </c>
      <c r="P262" s="45">
        <v>7</v>
      </c>
      <c r="Q262" s="45">
        <v>12611</v>
      </c>
      <c r="R262" s="43" t="s">
        <v>617</v>
      </c>
      <c r="S262" s="43" t="s">
        <v>618</v>
      </c>
      <c r="T262" s="43" t="s">
        <v>619</v>
      </c>
      <c r="U262" s="45" t="s">
        <v>61</v>
      </c>
      <c r="V262" s="61">
        <v>2921</v>
      </c>
      <c r="W262" s="57" t="s">
        <v>1579</v>
      </c>
      <c r="X262" s="43" t="s">
        <v>1934</v>
      </c>
      <c r="Y262" s="47">
        <v>38749</v>
      </c>
      <c r="Z262" s="45" t="s">
        <v>63</v>
      </c>
      <c r="AA262" s="43" t="s">
        <v>118</v>
      </c>
      <c r="AB262" s="43" t="s">
        <v>162</v>
      </c>
      <c r="AC262" s="43" t="s">
        <v>1935</v>
      </c>
      <c r="AD262" s="43" t="s">
        <v>1936</v>
      </c>
      <c r="AE262" s="45"/>
      <c r="AF262" s="43" t="s">
        <v>1937</v>
      </c>
      <c r="AG262" s="43" t="s">
        <v>1938</v>
      </c>
      <c r="AH262" s="45" t="s">
        <v>70</v>
      </c>
      <c r="AI262" s="48" t="s">
        <v>1939</v>
      </c>
      <c r="AJ262" s="41" t="s">
        <v>881</v>
      </c>
    </row>
    <row r="263" spans="1:36" s="41" customFormat="1">
      <c r="A263" s="42" t="s">
        <v>51</v>
      </c>
      <c r="B263" s="43">
        <v>2187</v>
      </c>
      <c r="C263" s="43" t="s">
        <v>1940</v>
      </c>
      <c r="D263" s="43" t="s">
        <v>1931</v>
      </c>
      <c r="E263" s="43" t="s">
        <v>54</v>
      </c>
      <c r="F263" s="43" t="s">
        <v>397</v>
      </c>
      <c r="G263" s="43" t="s">
        <v>1581</v>
      </c>
      <c r="H263" s="43" t="s">
        <v>1932</v>
      </c>
      <c r="I263" s="43" t="s">
        <v>55</v>
      </c>
      <c r="J263" s="43" t="s">
        <v>398</v>
      </c>
      <c r="K263" s="43" t="s">
        <v>1583</v>
      </c>
      <c r="L263" s="43" t="s">
        <v>1933</v>
      </c>
      <c r="M263" s="44" t="s">
        <v>1585</v>
      </c>
      <c r="N263" s="45" t="s">
        <v>123</v>
      </c>
      <c r="O263" s="45" t="s">
        <v>158</v>
      </c>
      <c r="P263" s="46">
        <v>6</v>
      </c>
      <c r="Q263" s="45">
        <v>12609</v>
      </c>
      <c r="R263" s="43" t="s">
        <v>632</v>
      </c>
      <c r="S263" s="43" t="s">
        <v>633</v>
      </c>
      <c r="T263" s="43" t="s">
        <v>619</v>
      </c>
      <c r="U263" s="45" t="s">
        <v>61</v>
      </c>
      <c r="V263" s="61">
        <v>2921</v>
      </c>
      <c r="W263" s="57" t="s">
        <v>1579</v>
      </c>
      <c r="X263" s="43" t="s">
        <v>1941</v>
      </c>
      <c r="Y263" s="47">
        <v>36982</v>
      </c>
      <c r="Z263" s="45" t="s">
        <v>201</v>
      </c>
      <c r="AA263" s="43" t="s">
        <v>118</v>
      </c>
      <c r="AB263" s="43" t="s">
        <v>162</v>
      </c>
      <c r="AC263" s="43" t="s">
        <v>1942</v>
      </c>
      <c r="AD263" s="43" t="s">
        <v>1943</v>
      </c>
      <c r="AE263" s="45"/>
      <c r="AF263" s="43" t="s">
        <v>1944</v>
      </c>
      <c r="AG263" s="43" t="s">
        <v>1938</v>
      </c>
      <c r="AH263" s="45" t="s">
        <v>70</v>
      </c>
      <c r="AI263" s="48" t="s">
        <v>1945</v>
      </c>
      <c r="AJ263" s="41" t="s">
        <v>881</v>
      </c>
    </row>
    <row r="264" spans="1:36" s="41" customFormat="1">
      <c r="A264" s="42" t="s">
        <v>51</v>
      </c>
      <c r="B264" s="43">
        <v>2330</v>
      </c>
      <c r="C264" s="43" t="s">
        <v>1946</v>
      </c>
      <c r="D264" s="43" t="s">
        <v>1931</v>
      </c>
      <c r="E264" s="43" t="s">
        <v>54</v>
      </c>
      <c r="F264" s="43" t="s">
        <v>397</v>
      </c>
      <c r="G264" s="43" t="s">
        <v>1581</v>
      </c>
      <c r="H264" s="43" t="s">
        <v>1932</v>
      </c>
      <c r="I264" s="43" t="s">
        <v>55</v>
      </c>
      <c r="J264" s="43" t="s">
        <v>398</v>
      </c>
      <c r="K264" s="43" t="s">
        <v>1583</v>
      </c>
      <c r="L264" s="43" t="s">
        <v>1933</v>
      </c>
      <c r="M264" s="44" t="s">
        <v>1585</v>
      </c>
      <c r="N264" s="45" t="s">
        <v>123</v>
      </c>
      <c r="O264" s="45" t="s">
        <v>158</v>
      </c>
      <c r="P264" s="46">
        <v>6</v>
      </c>
      <c r="Q264" s="45">
        <v>12609</v>
      </c>
      <c r="R264" s="43" t="s">
        <v>632</v>
      </c>
      <c r="S264" s="43" t="s">
        <v>633</v>
      </c>
      <c r="T264" s="43" t="s">
        <v>619</v>
      </c>
      <c r="U264" s="45" t="s">
        <v>61</v>
      </c>
      <c r="V264" s="61">
        <v>2921</v>
      </c>
      <c r="W264" s="57" t="s">
        <v>1579</v>
      </c>
      <c r="X264" s="43" t="s">
        <v>1947</v>
      </c>
      <c r="Y264" s="47">
        <v>37073</v>
      </c>
      <c r="Z264" s="45" t="s">
        <v>63</v>
      </c>
      <c r="AA264" s="43" t="s">
        <v>118</v>
      </c>
      <c r="AB264" s="43" t="s">
        <v>162</v>
      </c>
      <c r="AC264" s="43" t="s">
        <v>1948</v>
      </c>
      <c r="AD264" s="43" t="s">
        <v>1949</v>
      </c>
      <c r="AE264" s="45"/>
      <c r="AF264" s="43" t="s">
        <v>1950</v>
      </c>
      <c r="AG264" s="43" t="s">
        <v>1938</v>
      </c>
      <c r="AH264" s="45" t="s">
        <v>70</v>
      </c>
      <c r="AI264" s="48" t="s">
        <v>1951</v>
      </c>
      <c r="AJ264" s="41" t="s">
        <v>881</v>
      </c>
    </row>
    <row r="265" spans="1:36" s="41" customFormat="1">
      <c r="A265" s="42" t="s">
        <v>51</v>
      </c>
      <c r="B265" s="43">
        <v>3576</v>
      </c>
      <c r="C265" s="43" t="s">
        <v>1952</v>
      </c>
      <c r="D265" s="43" t="s">
        <v>1931</v>
      </c>
      <c r="E265" s="43" t="s">
        <v>54</v>
      </c>
      <c r="F265" s="43" t="s">
        <v>397</v>
      </c>
      <c r="G265" s="43" t="s">
        <v>1581</v>
      </c>
      <c r="H265" s="43" t="s">
        <v>1932</v>
      </c>
      <c r="I265" s="43" t="s">
        <v>55</v>
      </c>
      <c r="J265" s="43" t="s">
        <v>398</v>
      </c>
      <c r="K265" s="43" t="s">
        <v>1583</v>
      </c>
      <c r="L265" s="43" t="s">
        <v>1933</v>
      </c>
      <c r="M265" s="44" t="s">
        <v>1585</v>
      </c>
      <c r="N265" s="45" t="s">
        <v>123</v>
      </c>
      <c r="O265" s="45" t="s">
        <v>158</v>
      </c>
      <c r="P265" s="45">
        <v>6</v>
      </c>
      <c r="Q265" s="45">
        <v>20610</v>
      </c>
      <c r="R265" s="43" t="s">
        <v>590</v>
      </c>
      <c r="S265" s="43" t="s">
        <v>591</v>
      </c>
      <c r="T265" s="43" t="s">
        <v>368</v>
      </c>
      <c r="U265" s="45" t="s">
        <v>61</v>
      </c>
      <c r="V265" s="61">
        <v>2921</v>
      </c>
      <c r="W265" s="57" t="s">
        <v>1579</v>
      </c>
      <c r="X265" s="43" t="s">
        <v>1953</v>
      </c>
      <c r="Y265" s="47">
        <v>39417</v>
      </c>
      <c r="Z265" s="45" t="s">
        <v>63</v>
      </c>
      <c r="AA265" s="43" t="s">
        <v>118</v>
      </c>
      <c r="AB265" s="43" t="s">
        <v>162</v>
      </c>
      <c r="AC265" s="43" t="s">
        <v>1954</v>
      </c>
      <c r="AD265" s="43" t="s">
        <v>1955</v>
      </c>
      <c r="AE265" s="45"/>
      <c r="AF265" s="43" t="s">
        <v>1956</v>
      </c>
      <c r="AG265" s="43" t="s">
        <v>1938</v>
      </c>
      <c r="AH265" s="45" t="s">
        <v>70</v>
      </c>
      <c r="AI265" s="48" t="s">
        <v>1957</v>
      </c>
      <c r="AJ265" s="41" t="s">
        <v>881</v>
      </c>
    </row>
    <row r="266" spans="1:36" s="41" customFormat="1">
      <c r="A266" s="42" t="s">
        <v>51</v>
      </c>
      <c r="B266" s="43">
        <v>1062125</v>
      </c>
      <c r="C266" s="43" t="s">
        <v>1958</v>
      </c>
      <c r="D266" s="43" t="s">
        <v>1931</v>
      </c>
      <c r="E266" s="43" t="s">
        <v>54</v>
      </c>
      <c r="F266" s="43" t="s">
        <v>397</v>
      </c>
      <c r="G266" s="43" t="s">
        <v>1581</v>
      </c>
      <c r="H266" s="43" t="s">
        <v>1932</v>
      </c>
      <c r="I266" s="43" t="s">
        <v>55</v>
      </c>
      <c r="J266" s="43" t="s">
        <v>398</v>
      </c>
      <c r="K266" s="43" t="s">
        <v>1583</v>
      </c>
      <c r="L266" s="43" t="s">
        <v>1933</v>
      </c>
      <c r="M266" s="44" t="s">
        <v>1585</v>
      </c>
      <c r="N266" s="45" t="s">
        <v>123</v>
      </c>
      <c r="O266" s="45" t="s">
        <v>158</v>
      </c>
      <c r="P266" s="46">
        <v>6</v>
      </c>
      <c r="Q266" s="45">
        <v>20610</v>
      </c>
      <c r="R266" s="43" t="s">
        <v>590</v>
      </c>
      <c r="S266" s="43" t="s">
        <v>591</v>
      </c>
      <c r="T266" s="43" t="s">
        <v>368</v>
      </c>
      <c r="U266" s="45" t="s">
        <v>61</v>
      </c>
      <c r="V266" s="61">
        <v>2921</v>
      </c>
      <c r="W266" s="57" t="s">
        <v>1579</v>
      </c>
      <c r="X266" s="43" t="s">
        <v>1959</v>
      </c>
      <c r="Y266" s="47">
        <v>43374</v>
      </c>
      <c r="Z266" s="45" t="s">
        <v>63</v>
      </c>
      <c r="AA266" s="43" t="s">
        <v>118</v>
      </c>
      <c r="AB266" s="43" t="s">
        <v>162</v>
      </c>
      <c r="AC266" s="43" t="s">
        <v>1960</v>
      </c>
      <c r="AD266" s="43" t="s">
        <v>1961</v>
      </c>
      <c r="AE266" s="45"/>
      <c r="AF266" s="43" t="s">
        <v>1962</v>
      </c>
      <c r="AG266" s="43" t="s">
        <v>1938</v>
      </c>
      <c r="AH266" s="45"/>
      <c r="AI266" s="48" t="s">
        <v>1963</v>
      </c>
      <c r="AJ266" s="41" t="s">
        <v>888</v>
      </c>
    </row>
    <row r="267" spans="1:36" s="41" customFormat="1">
      <c r="A267" s="42" t="s">
        <v>51</v>
      </c>
      <c r="B267" s="43">
        <v>1072169</v>
      </c>
      <c r="C267" s="43" t="s">
        <v>1964</v>
      </c>
      <c r="D267" s="57" t="s">
        <v>1931</v>
      </c>
      <c r="E267" s="43" t="s">
        <v>54</v>
      </c>
      <c r="F267" s="43" t="s">
        <v>397</v>
      </c>
      <c r="G267" s="57" t="s">
        <v>1581</v>
      </c>
      <c r="H267" s="57" t="s">
        <v>1932</v>
      </c>
      <c r="I267" s="43" t="s">
        <v>55</v>
      </c>
      <c r="J267" s="43" t="s">
        <v>398</v>
      </c>
      <c r="K267" s="57" t="s">
        <v>1583</v>
      </c>
      <c r="L267" s="57" t="s">
        <v>1933</v>
      </c>
      <c r="M267" s="61" t="s">
        <v>1585</v>
      </c>
      <c r="N267" s="45" t="s">
        <v>123</v>
      </c>
      <c r="O267" s="45" t="s">
        <v>158</v>
      </c>
      <c r="P267" s="46">
        <v>6</v>
      </c>
      <c r="Q267" s="45">
        <v>20610</v>
      </c>
      <c r="R267" s="43" t="s">
        <v>590</v>
      </c>
      <c r="S267" s="43" t="s">
        <v>591</v>
      </c>
      <c r="T267" s="43" t="s">
        <v>368</v>
      </c>
      <c r="U267" s="45" t="s">
        <v>61</v>
      </c>
      <c r="V267" s="61">
        <v>2921</v>
      </c>
      <c r="W267" s="57" t="s">
        <v>1579</v>
      </c>
      <c r="X267" s="43" t="s">
        <v>1965</v>
      </c>
      <c r="Y267" s="47">
        <v>43435</v>
      </c>
      <c r="Z267" s="45" t="s">
        <v>1966</v>
      </c>
      <c r="AA267" s="43" t="s">
        <v>118</v>
      </c>
      <c r="AB267" s="43" t="s">
        <v>162</v>
      </c>
      <c r="AC267" s="43" t="s">
        <v>1967</v>
      </c>
      <c r="AD267" s="43" t="s">
        <v>1968</v>
      </c>
      <c r="AE267" s="45"/>
      <c r="AF267" s="43" t="s">
        <v>1969</v>
      </c>
      <c r="AG267" s="57" t="s">
        <v>1938</v>
      </c>
      <c r="AH267" s="45"/>
      <c r="AI267" s="48" t="s">
        <v>1970</v>
      </c>
    </row>
    <row r="268" spans="1:36" s="41" customFormat="1">
      <c r="A268" s="42" t="s">
        <v>51</v>
      </c>
      <c r="B268" s="43">
        <v>3708</v>
      </c>
      <c r="C268" s="43" t="s">
        <v>1971</v>
      </c>
      <c r="D268" s="43" t="s">
        <v>1931</v>
      </c>
      <c r="E268" s="43" t="s">
        <v>54</v>
      </c>
      <c r="F268" s="43" t="s">
        <v>397</v>
      </c>
      <c r="G268" s="43" t="s">
        <v>1581</v>
      </c>
      <c r="H268" s="43" t="s">
        <v>1932</v>
      </c>
      <c r="I268" s="43" t="s">
        <v>55</v>
      </c>
      <c r="J268" s="43" t="s">
        <v>398</v>
      </c>
      <c r="K268" s="43" t="s">
        <v>1583</v>
      </c>
      <c r="L268" s="43" t="s">
        <v>1933</v>
      </c>
      <c r="M268" s="44" t="s">
        <v>1585</v>
      </c>
      <c r="N268" s="45" t="s">
        <v>123</v>
      </c>
      <c r="O268" s="45" t="s">
        <v>124</v>
      </c>
      <c r="P268" s="46">
        <v>5</v>
      </c>
      <c r="Q268" s="45">
        <v>20515</v>
      </c>
      <c r="R268" s="43" t="s">
        <v>432</v>
      </c>
      <c r="S268" s="43" t="s">
        <v>433</v>
      </c>
      <c r="T268" s="43" t="s">
        <v>368</v>
      </c>
      <c r="U268" s="45" t="s">
        <v>61</v>
      </c>
      <c r="V268" s="61">
        <v>2921</v>
      </c>
      <c r="W268" s="57" t="s">
        <v>1579</v>
      </c>
      <c r="X268" s="43" t="s">
        <v>1972</v>
      </c>
      <c r="Y268" s="47">
        <v>39539</v>
      </c>
      <c r="Z268" s="45" t="s">
        <v>201</v>
      </c>
      <c r="AA268" s="43" t="s">
        <v>118</v>
      </c>
      <c r="AB268" s="43" t="s">
        <v>162</v>
      </c>
      <c r="AC268" s="43" t="s">
        <v>1973</v>
      </c>
      <c r="AD268" s="43" t="s">
        <v>1974</v>
      </c>
      <c r="AE268" s="45"/>
      <c r="AF268" s="43" t="s">
        <v>1975</v>
      </c>
      <c r="AG268" s="43" t="s">
        <v>1938</v>
      </c>
      <c r="AH268" s="45" t="s">
        <v>70</v>
      </c>
      <c r="AI268" s="48" t="s">
        <v>1976</v>
      </c>
      <c r="AJ268" s="41" t="s">
        <v>881</v>
      </c>
    </row>
    <row r="269" spans="1:36" s="41" customFormat="1">
      <c r="A269" s="42" t="s">
        <v>51</v>
      </c>
      <c r="B269" s="43">
        <v>4752</v>
      </c>
      <c r="C269" s="43" t="s">
        <v>1977</v>
      </c>
      <c r="D269" s="43" t="s">
        <v>1931</v>
      </c>
      <c r="E269" s="43" t="s">
        <v>54</v>
      </c>
      <c r="F269" s="43" t="s">
        <v>397</v>
      </c>
      <c r="G269" s="43" t="s">
        <v>1581</v>
      </c>
      <c r="H269" s="43" t="s">
        <v>1932</v>
      </c>
      <c r="I269" s="43" t="s">
        <v>55</v>
      </c>
      <c r="J269" s="43" t="s">
        <v>398</v>
      </c>
      <c r="K269" s="43" t="s">
        <v>1583</v>
      </c>
      <c r="L269" s="43" t="s">
        <v>1933</v>
      </c>
      <c r="M269" s="44" t="s">
        <v>1585</v>
      </c>
      <c r="N269" s="45" t="s">
        <v>123</v>
      </c>
      <c r="O269" s="45" t="s">
        <v>124</v>
      </c>
      <c r="P269" s="45">
        <v>5</v>
      </c>
      <c r="Q269" s="45">
        <v>20515</v>
      </c>
      <c r="R269" s="43" t="s">
        <v>432</v>
      </c>
      <c r="S269" s="43" t="s">
        <v>433</v>
      </c>
      <c r="T269" s="43" t="s">
        <v>368</v>
      </c>
      <c r="U269" s="45" t="s">
        <v>61</v>
      </c>
      <c r="V269" s="61">
        <v>2921</v>
      </c>
      <c r="W269" s="57" t="s">
        <v>1579</v>
      </c>
      <c r="X269" s="43" t="s">
        <v>1978</v>
      </c>
      <c r="Y269" s="47">
        <v>41426</v>
      </c>
      <c r="Z269" s="45" t="s">
        <v>63</v>
      </c>
      <c r="AA269" s="43" t="s">
        <v>118</v>
      </c>
      <c r="AB269" s="43" t="s">
        <v>162</v>
      </c>
      <c r="AC269" s="43" t="s">
        <v>1979</v>
      </c>
      <c r="AD269" s="43" t="s">
        <v>1980</v>
      </c>
      <c r="AE269" s="45"/>
      <c r="AF269" s="43" t="s">
        <v>1981</v>
      </c>
      <c r="AG269" s="43" t="s">
        <v>1938</v>
      </c>
      <c r="AH269" s="45" t="s">
        <v>70</v>
      </c>
      <c r="AI269" s="48" t="s">
        <v>1982</v>
      </c>
      <c r="AJ269" s="41" t="s">
        <v>888</v>
      </c>
    </row>
    <row r="270" spans="1:36" s="41" customFormat="1">
      <c r="A270" s="42" t="s">
        <v>51</v>
      </c>
      <c r="B270" s="43">
        <v>7433</v>
      </c>
      <c r="C270" s="43" t="s">
        <v>1983</v>
      </c>
      <c r="D270" s="43" t="s">
        <v>1931</v>
      </c>
      <c r="E270" s="43" t="s">
        <v>54</v>
      </c>
      <c r="F270" s="43" t="s">
        <v>397</v>
      </c>
      <c r="G270" s="43" t="s">
        <v>1581</v>
      </c>
      <c r="H270" s="43" t="s">
        <v>1932</v>
      </c>
      <c r="I270" s="43" t="s">
        <v>55</v>
      </c>
      <c r="J270" s="43" t="s">
        <v>398</v>
      </c>
      <c r="K270" s="43" t="s">
        <v>1583</v>
      </c>
      <c r="L270" s="43" t="s">
        <v>1933</v>
      </c>
      <c r="M270" s="44" t="s">
        <v>1585</v>
      </c>
      <c r="N270" s="45" t="s">
        <v>123</v>
      </c>
      <c r="O270" s="45" t="s">
        <v>124</v>
      </c>
      <c r="P270" s="46">
        <v>5</v>
      </c>
      <c r="Q270" s="45">
        <v>20515</v>
      </c>
      <c r="R270" s="43" t="s">
        <v>432</v>
      </c>
      <c r="S270" s="43" t="s">
        <v>433</v>
      </c>
      <c r="T270" s="43" t="s">
        <v>368</v>
      </c>
      <c r="U270" s="45" t="s">
        <v>61</v>
      </c>
      <c r="V270" s="61">
        <v>2921</v>
      </c>
      <c r="W270" s="57" t="s">
        <v>1579</v>
      </c>
      <c r="X270" s="43" t="s">
        <v>1984</v>
      </c>
      <c r="Y270" s="47">
        <v>40330</v>
      </c>
      <c r="Z270" s="45" t="s">
        <v>63</v>
      </c>
      <c r="AA270" s="43" t="s">
        <v>118</v>
      </c>
      <c r="AB270" s="43" t="s">
        <v>162</v>
      </c>
      <c r="AC270" s="43" t="s">
        <v>1985</v>
      </c>
      <c r="AD270" s="43" t="s">
        <v>1986</v>
      </c>
      <c r="AE270" s="45"/>
      <c r="AF270" s="43" t="s">
        <v>1987</v>
      </c>
      <c r="AG270" s="43" t="s">
        <v>1938</v>
      </c>
      <c r="AH270" s="45" t="s">
        <v>133</v>
      </c>
      <c r="AI270" s="48" t="s">
        <v>1988</v>
      </c>
      <c r="AJ270" s="41" t="s">
        <v>888</v>
      </c>
    </row>
    <row r="271" spans="1:36" s="41" customFormat="1">
      <c r="A271" s="42" t="s">
        <v>51</v>
      </c>
      <c r="B271" s="43">
        <v>8021</v>
      </c>
      <c r="C271" s="43" t="s">
        <v>1989</v>
      </c>
      <c r="D271" s="43" t="s">
        <v>1931</v>
      </c>
      <c r="E271" s="43" t="s">
        <v>54</v>
      </c>
      <c r="F271" s="43" t="s">
        <v>397</v>
      </c>
      <c r="G271" s="43" t="s">
        <v>1581</v>
      </c>
      <c r="H271" s="43" t="s">
        <v>1932</v>
      </c>
      <c r="I271" s="43" t="s">
        <v>55</v>
      </c>
      <c r="J271" s="43" t="s">
        <v>398</v>
      </c>
      <c r="K271" s="43" t="s">
        <v>1583</v>
      </c>
      <c r="L271" s="43" t="s">
        <v>1933</v>
      </c>
      <c r="M271" s="44" t="s">
        <v>1585</v>
      </c>
      <c r="N271" s="45" t="s">
        <v>123</v>
      </c>
      <c r="O271" s="45" t="s">
        <v>124</v>
      </c>
      <c r="P271" s="46">
        <v>5</v>
      </c>
      <c r="Q271" s="45">
        <v>20515</v>
      </c>
      <c r="R271" s="43" t="s">
        <v>432</v>
      </c>
      <c r="S271" s="43" t="s">
        <v>433</v>
      </c>
      <c r="T271" s="43" t="s">
        <v>368</v>
      </c>
      <c r="U271" s="45" t="s">
        <v>61</v>
      </c>
      <c r="V271" s="61">
        <v>2921</v>
      </c>
      <c r="W271" s="57" t="s">
        <v>1579</v>
      </c>
      <c r="X271" s="43" t="s">
        <v>1990</v>
      </c>
      <c r="Y271" s="47">
        <v>41913</v>
      </c>
      <c r="Z271" s="45" t="s">
        <v>63</v>
      </c>
      <c r="AA271" s="43" t="s">
        <v>118</v>
      </c>
      <c r="AB271" s="43" t="s">
        <v>162</v>
      </c>
      <c r="AC271" s="43" t="s">
        <v>1991</v>
      </c>
      <c r="AD271" s="43" t="s">
        <v>1992</v>
      </c>
      <c r="AE271" s="45"/>
      <c r="AF271" s="43" t="s">
        <v>1993</v>
      </c>
      <c r="AG271" s="43" t="s">
        <v>1938</v>
      </c>
      <c r="AH271" s="45" t="s">
        <v>70</v>
      </c>
      <c r="AI271" s="48" t="s">
        <v>1994</v>
      </c>
      <c r="AJ271" s="41" t="s">
        <v>881</v>
      </c>
    </row>
    <row r="272" spans="1:36" s="41" customFormat="1">
      <c r="A272" s="42" t="s">
        <v>51</v>
      </c>
      <c r="B272" s="43">
        <v>1055815</v>
      </c>
      <c r="C272" s="43" t="s">
        <v>1995</v>
      </c>
      <c r="D272" s="43" t="s">
        <v>1931</v>
      </c>
      <c r="E272" s="43" t="s">
        <v>54</v>
      </c>
      <c r="F272" s="43" t="s">
        <v>397</v>
      </c>
      <c r="G272" s="43" t="s">
        <v>1581</v>
      </c>
      <c r="H272" s="43" t="s">
        <v>1932</v>
      </c>
      <c r="I272" s="43" t="s">
        <v>55</v>
      </c>
      <c r="J272" s="43" t="s">
        <v>398</v>
      </c>
      <c r="K272" s="43" t="s">
        <v>1583</v>
      </c>
      <c r="L272" s="43" t="s">
        <v>1933</v>
      </c>
      <c r="M272" s="44" t="s">
        <v>1585</v>
      </c>
      <c r="N272" s="45" t="s">
        <v>123</v>
      </c>
      <c r="O272" s="45" t="s">
        <v>124</v>
      </c>
      <c r="P272" s="46">
        <v>5</v>
      </c>
      <c r="Q272" s="45">
        <v>20515</v>
      </c>
      <c r="R272" s="43" t="s">
        <v>432</v>
      </c>
      <c r="S272" s="43" t="s">
        <v>433</v>
      </c>
      <c r="T272" s="43" t="s">
        <v>368</v>
      </c>
      <c r="U272" s="45" t="s">
        <v>61</v>
      </c>
      <c r="V272" s="61">
        <v>2921</v>
      </c>
      <c r="W272" s="57" t="s">
        <v>1579</v>
      </c>
      <c r="X272" s="43" t="s">
        <v>1996</v>
      </c>
      <c r="Y272" s="47">
        <v>43344</v>
      </c>
      <c r="Z272" s="45" t="s">
        <v>63</v>
      </c>
      <c r="AA272" s="43" t="s">
        <v>118</v>
      </c>
      <c r="AB272" s="43" t="s">
        <v>162</v>
      </c>
      <c r="AC272" s="43" t="s">
        <v>1997</v>
      </c>
      <c r="AD272" s="43" t="s">
        <v>1998</v>
      </c>
      <c r="AE272" s="45"/>
      <c r="AF272" s="43" t="s">
        <v>1999</v>
      </c>
      <c r="AG272" s="43" t="s">
        <v>1938</v>
      </c>
      <c r="AH272" s="45"/>
      <c r="AI272" s="48" t="s">
        <v>2000</v>
      </c>
      <c r="AJ272" s="41" t="s">
        <v>888</v>
      </c>
    </row>
    <row r="273" spans="1:36" s="41" customFormat="1">
      <c r="A273" s="42" t="s">
        <v>51</v>
      </c>
      <c r="B273" s="43">
        <v>1076031</v>
      </c>
      <c r="C273" s="43" t="s">
        <v>2001</v>
      </c>
      <c r="D273" s="43" t="s">
        <v>1931</v>
      </c>
      <c r="E273" s="43" t="s">
        <v>54</v>
      </c>
      <c r="F273" s="43" t="s">
        <v>397</v>
      </c>
      <c r="G273" s="43" t="s">
        <v>1581</v>
      </c>
      <c r="H273" s="43" t="s">
        <v>1932</v>
      </c>
      <c r="I273" s="43" t="s">
        <v>55</v>
      </c>
      <c r="J273" s="43" t="s">
        <v>398</v>
      </c>
      <c r="K273" s="43" t="s">
        <v>1583</v>
      </c>
      <c r="L273" s="43" t="s">
        <v>1933</v>
      </c>
      <c r="M273" s="44" t="s">
        <v>1585</v>
      </c>
      <c r="N273" s="45" t="s">
        <v>219</v>
      </c>
      <c r="O273" s="45" t="s">
        <v>220</v>
      </c>
      <c r="P273" s="46">
        <v>3</v>
      </c>
      <c r="Q273" s="45">
        <v>20310</v>
      </c>
      <c r="R273" s="43" t="s">
        <v>447</v>
      </c>
      <c r="S273" s="43" t="s">
        <v>448</v>
      </c>
      <c r="T273" s="43" t="s">
        <v>368</v>
      </c>
      <c r="U273" s="45" t="s">
        <v>61</v>
      </c>
      <c r="V273" s="61">
        <v>2921</v>
      </c>
      <c r="W273" s="57" t="s">
        <v>1579</v>
      </c>
      <c r="X273" s="43" t="s">
        <v>2002</v>
      </c>
      <c r="Y273" s="47">
        <v>43466</v>
      </c>
      <c r="Z273" s="45" t="s">
        <v>331</v>
      </c>
      <c r="AA273" s="43" t="s">
        <v>118</v>
      </c>
      <c r="AB273" s="43" t="s">
        <v>162</v>
      </c>
      <c r="AC273" s="43" t="s">
        <v>2003</v>
      </c>
      <c r="AD273" s="43" t="s">
        <v>2004</v>
      </c>
      <c r="AE273" s="45"/>
      <c r="AF273" s="43" t="s">
        <v>2005</v>
      </c>
      <c r="AG273" s="43" t="s">
        <v>1938</v>
      </c>
      <c r="AH273" s="45"/>
      <c r="AI273" s="49" t="s">
        <v>2006</v>
      </c>
      <c r="AJ273" s="41" t="s">
        <v>881</v>
      </c>
    </row>
    <row r="274" spans="1:36" s="41" customFormat="1">
      <c r="A274" s="42" t="s">
        <v>51</v>
      </c>
      <c r="B274" s="43">
        <v>1079124</v>
      </c>
      <c r="C274" s="43" t="s">
        <v>2007</v>
      </c>
      <c r="D274" s="43" t="s">
        <v>1931</v>
      </c>
      <c r="E274" s="43" t="s">
        <v>54</v>
      </c>
      <c r="F274" s="43" t="s">
        <v>397</v>
      </c>
      <c r="G274" s="43" t="s">
        <v>1581</v>
      </c>
      <c r="H274" s="43" t="s">
        <v>1932</v>
      </c>
      <c r="I274" s="43" t="s">
        <v>55</v>
      </c>
      <c r="J274" s="43" t="s">
        <v>398</v>
      </c>
      <c r="K274" s="43" t="s">
        <v>1583</v>
      </c>
      <c r="L274" s="43" t="s">
        <v>1933</v>
      </c>
      <c r="M274" s="44" t="s">
        <v>1585</v>
      </c>
      <c r="N274" s="45" t="s">
        <v>219</v>
      </c>
      <c r="O274" s="45" t="s">
        <v>220</v>
      </c>
      <c r="P274" s="46">
        <v>3</v>
      </c>
      <c r="Q274" s="45">
        <v>20310</v>
      </c>
      <c r="R274" s="43" t="s">
        <v>447</v>
      </c>
      <c r="S274" s="43" t="s">
        <v>448</v>
      </c>
      <c r="T274" s="43" t="s">
        <v>368</v>
      </c>
      <c r="U274" s="45" t="s">
        <v>61</v>
      </c>
      <c r="V274" s="61">
        <v>2921</v>
      </c>
      <c r="W274" s="57" t="s">
        <v>1579</v>
      </c>
      <c r="X274" s="43" t="s">
        <v>2008</v>
      </c>
      <c r="Y274" s="47">
        <v>43480</v>
      </c>
      <c r="Z274" s="45" t="s">
        <v>2009</v>
      </c>
      <c r="AA274" s="45" t="s">
        <v>118</v>
      </c>
      <c r="AB274" s="45" t="s">
        <v>162</v>
      </c>
      <c r="AC274" s="43" t="s">
        <v>2010</v>
      </c>
      <c r="AD274" s="43" t="s">
        <v>2011</v>
      </c>
      <c r="AE274" s="45"/>
      <c r="AF274" s="43" t="s">
        <v>2012</v>
      </c>
      <c r="AG274" s="43" t="s">
        <v>1938</v>
      </c>
      <c r="AH274" s="45"/>
      <c r="AI274" s="49" t="s">
        <v>2013</v>
      </c>
      <c r="AJ274" s="41" t="s">
        <v>888</v>
      </c>
    </row>
    <row r="275" spans="1:36" s="41" customFormat="1">
      <c r="A275" s="42" t="s">
        <v>51</v>
      </c>
      <c r="B275" s="43">
        <v>8489</v>
      </c>
      <c r="C275" s="43" t="s">
        <v>2014</v>
      </c>
      <c r="D275" s="43" t="s">
        <v>1931</v>
      </c>
      <c r="E275" s="43" t="s">
        <v>54</v>
      </c>
      <c r="F275" s="43" t="s">
        <v>397</v>
      </c>
      <c r="G275" s="43" t="s">
        <v>1581</v>
      </c>
      <c r="H275" s="43" t="s">
        <v>1932</v>
      </c>
      <c r="I275" s="43" t="s">
        <v>55</v>
      </c>
      <c r="J275" s="43" t="s">
        <v>398</v>
      </c>
      <c r="K275" s="43" t="s">
        <v>1583</v>
      </c>
      <c r="L275" s="43" t="s">
        <v>1933</v>
      </c>
      <c r="M275" s="44" t="s">
        <v>1585</v>
      </c>
      <c r="N275" s="45" t="s">
        <v>219</v>
      </c>
      <c r="O275" s="45" t="s">
        <v>355</v>
      </c>
      <c r="P275" s="46">
        <v>2</v>
      </c>
      <c r="Q275" s="45">
        <v>20110</v>
      </c>
      <c r="R275" s="43" t="s">
        <v>568</v>
      </c>
      <c r="S275" s="43" t="s">
        <v>569</v>
      </c>
      <c r="T275" s="43" t="s">
        <v>368</v>
      </c>
      <c r="U275" s="45" t="s">
        <v>61</v>
      </c>
      <c r="V275" s="61">
        <v>2921</v>
      </c>
      <c r="W275" s="57" t="s">
        <v>1579</v>
      </c>
      <c r="X275" s="43" t="s">
        <v>2015</v>
      </c>
      <c r="Y275" s="47">
        <v>42461</v>
      </c>
      <c r="Z275" s="45" t="s">
        <v>201</v>
      </c>
      <c r="AA275" s="43" t="s">
        <v>64</v>
      </c>
      <c r="AB275" s="43" t="s">
        <v>162</v>
      </c>
      <c r="AC275" s="43" t="s">
        <v>2016</v>
      </c>
      <c r="AD275" s="43" t="s">
        <v>2017</v>
      </c>
      <c r="AE275" s="45"/>
      <c r="AF275" s="43" t="s">
        <v>2018</v>
      </c>
      <c r="AG275" s="43" t="s">
        <v>1938</v>
      </c>
      <c r="AH275" s="45"/>
      <c r="AI275" s="48" t="s">
        <v>2019</v>
      </c>
      <c r="AJ275" s="41" t="s">
        <v>881</v>
      </c>
    </row>
    <row r="276" spans="1:36" s="41" customFormat="1">
      <c r="A276" s="42" t="s">
        <v>51</v>
      </c>
      <c r="B276" s="43">
        <v>1022253</v>
      </c>
      <c r="C276" s="43" t="s">
        <v>2020</v>
      </c>
      <c r="D276" s="43" t="s">
        <v>1931</v>
      </c>
      <c r="E276" s="43" t="s">
        <v>54</v>
      </c>
      <c r="F276" s="43" t="s">
        <v>397</v>
      </c>
      <c r="G276" s="43" t="s">
        <v>1581</v>
      </c>
      <c r="H276" s="43" t="s">
        <v>1932</v>
      </c>
      <c r="I276" s="43" t="s">
        <v>55</v>
      </c>
      <c r="J276" s="43" t="s">
        <v>398</v>
      </c>
      <c r="K276" s="43" t="s">
        <v>1583</v>
      </c>
      <c r="L276" s="43" t="s">
        <v>1933</v>
      </c>
      <c r="M276" s="44" t="s">
        <v>1585</v>
      </c>
      <c r="N276" s="45" t="s">
        <v>219</v>
      </c>
      <c r="O276" s="45" t="s">
        <v>355</v>
      </c>
      <c r="P276" s="46">
        <v>2</v>
      </c>
      <c r="Q276" s="45">
        <v>22022</v>
      </c>
      <c r="R276" s="43" t="s">
        <v>356</v>
      </c>
      <c r="S276" s="43" t="s">
        <v>357</v>
      </c>
      <c r="T276" s="43" t="s">
        <v>127</v>
      </c>
      <c r="U276" s="45" t="s">
        <v>128</v>
      </c>
      <c r="V276" s="61">
        <v>2921</v>
      </c>
      <c r="W276" s="57" t="s">
        <v>1579</v>
      </c>
      <c r="X276" s="43" t="s">
        <v>2021</v>
      </c>
      <c r="Y276" s="47">
        <v>43191</v>
      </c>
      <c r="Z276" s="45" t="s">
        <v>201</v>
      </c>
      <c r="AA276" s="43" t="s">
        <v>118</v>
      </c>
      <c r="AB276" s="43" t="s">
        <v>162</v>
      </c>
      <c r="AC276" s="43" t="s">
        <v>2022</v>
      </c>
      <c r="AD276" s="43" t="s">
        <v>2023</v>
      </c>
      <c r="AE276" s="45"/>
      <c r="AF276" s="43" t="s">
        <v>2024</v>
      </c>
      <c r="AG276" s="43" t="s">
        <v>1938</v>
      </c>
      <c r="AH276" s="45" t="s">
        <v>70</v>
      </c>
      <c r="AI276" s="48" t="s">
        <v>2025</v>
      </c>
      <c r="AJ276" s="41" t="s">
        <v>881</v>
      </c>
    </row>
    <row r="277" spans="1:36" s="41" customFormat="1">
      <c r="A277" s="42" t="s">
        <v>51</v>
      </c>
      <c r="B277" s="43">
        <v>1029471</v>
      </c>
      <c r="C277" s="43" t="s">
        <v>2026</v>
      </c>
      <c r="D277" s="43" t="s">
        <v>2027</v>
      </c>
      <c r="E277" s="43" t="s">
        <v>54</v>
      </c>
      <c r="F277" s="43" t="s">
        <v>2028</v>
      </c>
      <c r="G277" s="43" t="s">
        <v>2028</v>
      </c>
      <c r="H277" s="43" t="s">
        <v>2029</v>
      </c>
      <c r="I277" s="43" t="s">
        <v>55</v>
      </c>
      <c r="J277" s="43" t="s">
        <v>2030</v>
      </c>
      <c r="K277" s="43" t="s">
        <v>2030</v>
      </c>
      <c r="L277" s="43" t="s">
        <v>2031</v>
      </c>
      <c r="M277" s="44" t="s">
        <v>431</v>
      </c>
      <c r="N277" s="45" t="s">
        <v>243</v>
      </c>
      <c r="O277" s="45" t="s">
        <v>234</v>
      </c>
      <c r="P277" s="46">
        <v>8</v>
      </c>
      <c r="Q277" s="45">
        <v>21650</v>
      </c>
      <c r="R277" s="43" t="s">
        <v>1593</v>
      </c>
      <c r="S277" s="43" t="s">
        <v>1594</v>
      </c>
      <c r="T277" s="43" t="s">
        <v>529</v>
      </c>
      <c r="U277" s="45" t="s">
        <v>61</v>
      </c>
      <c r="V277" s="44">
        <v>1737</v>
      </c>
      <c r="W277" s="43" t="s">
        <v>395</v>
      </c>
      <c r="X277" s="43" t="s">
        <v>2032</v>
      </c>
      <c r="Y277" s="47">
        <v>43236</v>
      </c>
      <c r="Z277" s="45" t="s">
        <v>63</v>
      </c>
      <c r="AA277" s="43" t="s">
        <v>118</v>
      </c>
      <c r="AB277" s="43" t="s">
        <v>150</v>
      </c>
      <c r="AC277" s="43" t="s">
        <v>2033</v>
      </c>
      <c r="AD277" s="43" t="s">
        <v>2034</v>
      </c>
      <c r="AE277" s="45"/>
      <c r="AF277" s="43" t="s">
        <v>2035</v>
      </c>
      <c r="AG277" s="43" t="s">
        <v>2036</v>
      </c>
      <c r="AH277" s="45" t="s">
        <v>70</v>
      </c>
      <c r="AI277" s="48" t="s">
        <v>2037</v>
      </c>
    </row>
    <row r="278" spans="1:36" s="41" customFormat="1">
      <c r="A278" s="42" t="s">
        <v>51</v>
      </c>
      <c r="B278" s="43">
        <v>2087</v>
      </c>
      <c r="C278" s="43" t="s">
        <v>2038</v>
      </c>
      <c r="D278" s="43" t="s">
        <v>2027</v>
      </c>
      <c r="E278" s="43" t="s">
        <v>54</v>
      </c>
      <c r="F278" s="43" t="s">
        <v>2028</v>
      </c>
      <c r="G278" s="43" t="s">
        <v>2028</v>
      </c>
      <c r="H278" s="43" t="s">
        <v>2029</v>
      </c>
      <c r="I278" s="43" t="s">
        <v>55</v>
      </c>
      <c r="J278" s="43" t="s">
        <v>2030</v>
      </c>
      <c r="K278" s="43" t="s">
        <v>2030</v>
      </c>
      <c r="L278" s="43" t="s">
        <v>2039</v>
      </c>
      <c r="M278" s="44" t="s">
        <v>431</v>
      </c>
      <c r="N278" s="45" t="s">
        <v>169</v>
      </c>
      <c r="O278" s="45" t="s">
        <v>170</v>
      </c>
      <c r="P278" s="46">
        <v>7</v>
      </c>
      <c r="Q278" s="45">
        <v>21640</v>
      </c>
      <c r="R278" s="43" t="s">
        <v>1172</v>
      </c>
      <c r="S278" s="43" t="s">
        <v>1173</v>
      </c>
      <c r="T278" s="43" t="s">
        <v>529</v>
      </c>
      <c r="U278" s="45" t="s">
        <v>61</v>
      </c>
      <c r="V278" s="44">
        <v>1737</v>
      </c>
      <c r="W278" s="43" t="s">
        <v>395</v>
      </c>
      <c r="X278" s="43" t="s">
        <v>2040</v>
      </c>
      <c r="Y278" s="47">
        <v>36800</v>
      </c>
      <c r="Z278" s="45" t="s">
        <v>63</v>
      </c>
      <c r="AA278" s="43" t="s">
        <v>118</v>
      </c>
      <c r="AB278" s="43" t="s">
        <v>162</v>
      </c>
      <c r="AC278" s="43" t="s">
        <v>2041</v>
      </c>
      <c r="AD278" s="43" t="s">
        <v>2042</v>
      </c>
      <c r="AE278" s="45"/>
      <c r="AF278" s="43" t="s">
        <v>2043</v>
      </c>
      <c r="AG278" s="43" t="s">
        <v>2036</v>
      </c>
      <c r="AH278" s="45" t="s">
        <v>70</v>
      </c>
      <c r="AI278" s="48" t="s">
        <v>2044</v>
      </c>
    </row>
    <row r="279" spans="1:36" s="41" customFormat="1">
      <c r="A279" s="42" t="s">
        <v>51</v>
      </c>
      <c r="B279" s="43">
        <v>2499</v>
      </c>
      <c r="C279" s="43" t="s">
        <v>2045</v>
      </c>
      <c r="D279" s="43" t="s">
        <v>2027</v>
      </c>
      <c r="E279" s="43" t="s">
        <v>54</v>
      </c>
      <c r="F279" s="43" t="s">
        <v>2028</v>
      </c>
      <c r="G279" s="43" t="s">
        <v>2028</v>
      </c>
      <c r="H279" s="43" t="s">
        <v>2029</v>
      </c>
      <c r="I279" s="43" t="s">
        <v>55</v>
      </c>
      <c r="J279" s="43" t="s">
        <v>2030</v>
      </c>
      <c r="K279" s="43" t="s">
        <v>2030</v>
      </c>
      <c r="L279" s="43" t="s">
        <v>2031</v>
      </c>
      <c r="M279" s="44" t="s">
        <v>431</v>
      </c>
      <c r="N279" s="45" t="s">
        <v>123</v>
      </c>
      <c r="O279" s="45" t="s">
        <v>158</v>
      </c>
      <c r="P279" s="46">
        <v>6</v>
      </c>
      <c r="Q279" s="45">
        <v>21630</v>
      </c>
      <c r="R279" s="43" t="s">
        <v>527</v>
      </c>
      <c r="S279" s="43" t="s">
        <v>528</v>
      </c>
      <c r="T279" s="43" t="s">
        <v>529</v>
      </c>
      <c r="U279" s="45" t="s">
        <v>61</v>
      </c>
      <c r="V279" s="44">
        <v>1737</v>
      </c>
      <c r="W279" s="43" t="s">
        <v>395</v>
      </c>
      <c r="X279" s="43" t="s">
        <v>2046</v>
      </c>
      <c r="Y279" s="47">
        <v>37347</v>
      </c>
      <c r="Z279" s="45" t="s">
        <v>63</v>
      </c>
      <c r="AA279" s="43" t="s">
        <v>118</v>
      </c>
      <c r="AB279" s="43" t="s">
        <v>162</v>
      </c>
      <c r="AC279" s="43" t="s">
        <v>2047</v>
      </c>
      <c r="AD279" s="43" t="s">
        <v>2048</v>
      </c>
      <c r="AE279" s="45"/>
      <c r="AF279" s="43" t="s">
        <v>2049</v>
      </c>
      <c r="AG279" s="43" t="s">
        <v>2036</v>
      </c>
      <c r="AH279" s="45" t="s">
        <v>70</v>
      </c>
      <c r="AI279" s="48" t="s">
        <v>2050</v>
      </c>
    </row>
    <row r="280" spans="1:36" s="41" customFormat="1">
      <c r="A280" s="42" t="s">
        <v>51</v>
      </c>
      <c r="B280" s="43">
        <v>3854</v>
      </c>
      <c r="C280" s="43" t="s">
        <v>2051</v>
      </c>
      <c r="D280" s="43" t="s">
        <v>2027</v>
      </c>
      <c r="E280" s="43" t="s">
        <v>54</v>
      </c>
      <c r="F280" s="43" t="s">
        <v>2028</v>
      </c>
      <c r="G280" s="43" t="s">
        <v>2028</v>
      </c>
      <c r="H280" s="43" t="s">
        <v>2052</v>
      </c>
      <c r="I280" s="43" t="s">
        <v>55</v>
      </c>
      <c r="J280" s="43" t="s">
        <v>2030</v>
      </c>
      <c r="K280" s="43" t="s">
        <v>2030</v>
      </c>
      <c r="L280" s="43" t="s">
        <v>2039</v>
      </c>
      <c r="M280" s="44" t="s">
        <v>400</v>
      </c>
      <c r="N280" s="45" t="s">
        <v>123</v>
      </c>
      <c r="O280" s="45" t="s">
        <v>124</v>
      </c>
      <c r="P280" s="46">
        <v>5</v>
      </c>
      <c r="Q280" s="45">
        <v>21620</v>
      </c>
      <c r="R280" s="43" t="s">
        <v>652</v>
      </c>
      <c r="S280" s="43" t="s">
        <v>653</v>
      </c>
      <c r="T280" s="43" t="s">
        <v>529</v>
      </c>
      <c r="U280" s="45" t="s">
        <v>61</v>
      </c>
      <c r="V280" s="44">
        <v>1737</v>
      </c>
      <c r="W280" s="43" t="s">
        <v>395</v>
      </c>
      <c r="X280" s="43" t="s">
        <v>2053</v>
      </c>
      <c r="Y280" s="47">
        <v>39722</v>
      </c>
      <c r="Z280" s="45" t="s">
        <v>201</v>
      </c>
      <c r="AA280" s="43" t="s">
        <v>118</v>
      </c>
      <c r="AB280" s="43" t="s">
        <v>162</v>
      </c>
      <c r="AC280" s="43" t="s">
        <v>2054</v>
      </c>
      <c r="AD280" s="43" t="s">
        <v>2055</v>
      </c>
      <c r="AE280" s="45"/>
      <c r="AF280" s="43" t="s">
        <v>2056</v>
      </c>
      <c r="AG280" s="43" t="s">
        <v>2036</v>
      </c>
      <c r="AH280" s="45" t="s">
        <v>70</v>
      </c>
      <c r="AI280" s="48" t="s">
        <v>2057</v>
      </c>
    </row>
    <row r="281" spans="1:36" s="41" customFormat="1">
      <c r="A281" s="42" t="s">
        <v>51</v>
      </c>
      <c r="B281" s="43">
        <v>1082126</v>
      </c>
      <c r="C281" s="43" t="s">
        <v>2058</v>
      </c>
      <c r="D281" s="43" t="s">
        <v>2059</v>
      </c>
      <c r="E281" s="43" t="s">
        <v>54</v>
      </c>
      <c r="F281" s="43" t="s">
        <v>2060</v>
      </c>
      <c r="G281" s="43" t="s">
        <v>2061</v>
      </c>
      <c r="H281" s="43" t="s">
        <v>2061</v>
      </c>
      <c r="I281" s="43" t="s">
        <v>55</v>
      </c>
      <c r="J281" s="43" t="s">
        <v>2062</v>
      </c>
      <c r="K281" s="43" t="s">
        <v>2063</v>
      </c>
      <c r="L281" s="43" t="s">
        <v>2063</v>
      </c>
      <c r="M281" s="44" t="s">
        <v>2064</v>
      </c>
      <c r="N281" s="45" t="s">
        <v>142</v>
      </c>
      <c r="O281" s="45" t="s">
        <v>143</v>
      </c>
      <c r="P281" s="46">
        <v>9</v>
      </c>
      <c r="Q281" s="45">
        <v>23020</v>
      </c>
      <c r="R281" s="43" t="s">
        <v>401</v>
      </c>
      <c r="S281" s="43" t="s">
        <v>402</v>
      </c>
      <c r="T281" s="43" t="s">
        <v>60</v>
      </c>
      <c r="U281" s="45" t="s">
        <v>61</v>
      </c>
      <c r="V281" s="44">
        <v>959431</v>
      </c>
      <c r="W281" s="43" t="s">
        <v>52</v>
      </c>
      <c r="X281" s="43" t="s">
        <v>2065</v>
      </c>
      <c r="Y281" s="47">
        <v>43480</v>
      </c>
      <c r="Z281" s="45" t="s">
        <v>63</v>
      </c>
      <c r="AA281" s="43" t="s">
        <v>64</v>
      </c>
      <c r="AB281" s="43" t="s">
        <v>119</v>
      </c>
      <c r="AC281" s="43" t="s">
        <v>2066</v>
      </c>
      <c r="AD281" s="43" t="s">
        <v>2067</v>
      </c>
      <c r="AE281" s="45" t="s">
        <v>2068</v>
      </c>
      <c r="AF281" s="43" t="s">
        <v>2069</v>
      </c>
      <c r="AG281" s="43" t="s">
        <v>2070</v>
      </c>
      <c r="AH281" s="45"/>
      <c r="AI281" s="48" t="s">
        <v>2071</v>
      </c>
    </row>
    <row r="282" spans="1:36" s="41" customFormat="1">
      <c r="A282" s="42" t="s">
        <v>51</v>
      </c>
      <c r="B282" s="43">
        <v>1628</v>
      </c>
      <c r="C282" s="43" t="s">
        <v>2072</v>
      </c>
      <c r="D282" s="43" t="s">
        <v>2059</v>
      </c>
      <c r="E282" s="43" t="s">
        <v>54</v>
      </c>
      <c r="F282" s="43" t="s">
        <v>2060</v>
      </c>
      <c r="G282" s="43" t="s">
        <v>2061</v>
      </c>
      <c r="H282" s="43" t="s">
        <v>2061</v>
      </c>
      <c r="I282" s="43" t="s">
        <v>55</v>
      </c>
      <c r="J282" s="43" t="s">
        <v>2062</v>
      </c>
      <c r="K282" s="43" t="s">
        <v>2063</v>
      </c>
      <c r="L282" s="43" t="s">
        <v>2063</v>
      </c>
      <c r="M282" s="44" t="s">
        <v>2064</v>
      </c>
      <c r="N282" s="45" t="s">
        <v>243</v>
      </c>
      <c r="O282" s="45" t="s">
        <v>143</v>
      </c>
      <c r="P282" s="46">
        <v>9</v>
      </c>
      <c r="Q282" s="45">
        <v>21660</v>
      </c>
      <c r="R282" s="43" t="s">
        <v>2073</v>
      </c>
      <c r="S282" s="43" t="s">
        <v>2074</v>
      </c>
      <c r="T282" s="43" t="s">
        <v>529</v>
      </c>
      <c r="U282" s="45" t="s">
        <v>61</v>
      </c>
      <c r="V282" s="44">
        <v>1082126</v>
      </c>
      <c r="W282" s="43" t="s">
        <v>2058</v>
      </c>
      <c r="X282" s="43" t="s">
        <v>2075</v>
      </c>
      <c r="Y282" s="47">
        <v>36130</v>
      </c>
      <c r="Z282" s="45" t="s">
        <v>63</v>
      </c>
      <c r="AA282" s="43" t="s">
        <v>64</v>
      </c>
      <c r="AB282" s="43" t="s">
        <v>119</v>
      </c>
      <c r="AC282" s="43" t="s">
        <v>2076</v>
      </c>
      <c r="AD282" s="43" t="s">
        <v>2077</v>
      </c>
      <c r="AE282" s="45"/>
      <c r="AF282" s="43" t="s">
        <v>2078</v>
      </c>
      <c r="AG282" s="43" t="s">
        <v>2070</v>
      </c>
      <c r="AH282" s="45" t="s">
        <v>70</v>
      </c>
      <c r="AI282" s="48" t="s">
        <v>2079</v>
      </c>
    </row>
    <row r="283" spans="1:36" s="41" customFormat="1">
      <c r="A283" s="42" t="s">
        <v>51</v>
      </c>
      <c r="B283" s="43">
        <v>3092</v>
      </c>
      <c r="C283" s="43" t="s">
        <v>2080</v>
      </c>
      <c r="D283" s="43" t="s">
        <v>2059</v>
      </c>
      <c r="E283" s="43" t="s">
        <v>54</v>
      </c>
      <c r="F283" s="43" t="s">
        <v>2060</v>
      </c>
      <c r="G283" s="43" t="s">
        <v>2061</v>
      </c>
      <c r="H283" s="43" t="s">
        <v>2061</v>
      </c>
      <c r="I283" s="43" t="s">
        <v>55</v>
      </c>
      <c r="J283" s="43" t="s">
        <v>2062</v>
      </c>
      <c r="K283" s="43" t="s">
        <v>2063</v>
      </c>
      <c r="L283" s="43" t="s">
        <v>2063</v>
      </c>
      <c r="M283" s="44" t="s">
        <v>2064</v>
      </c>
      <c r="N283" s="45" t="s">
        <v>169</v>
      </c>
      <c r="O283" s="45" t="s">
        <v>170</v>
      </c>
      <c r="P283" s="46">
        <v>7</v>
      </c>
      <c r="Q283" s="45">
        <v>21640</v>
      </c>
      <c r="R283" s="43" t="s">
        <v>1172</v>
      </c>
      <c r="S283" s="43" t="s">
        <v>1173</v>
      </c>
      <c r="T283" s="43" t="s">
        <v>529</v>
      </c>
      <c r="U283" s="45" t="s">
        <v>61</v>
      </c>
      <c r="V283" s="44">
        <v>1082126</v>
      </c>
      <c r="W283" s="43" t="s">
        <v>2058</v>
      </c>
      <c r="X283" s="43" t="s">
        <v>2081</v>
      </c>
      <c r="Y283" s="47">
        <v>38838</v>
      </c>
      <c r="Z283" s="45" t="s">
        <v>63</v>
      </c>
      <c r="AA283" s="43" t="s">
        <v>118</v>
      </c>
      <c r="AB283" s="43" t="s">
        <v>162</v>
      </c>
      <c r="AC283" s="43" t="s">
        <v>2082</v>
      </c>
      <c r="AD283" s="43" t="s">
        <v>2083</v>
      </c>
      <c r="AE283" s="45"/>
      <c r="AF283" s="43" t="s">
        <v>2084</v>
      </c>
      <c r="AG283" s="43" t="s">
        <v>2070</v>
      </c>
      <c r="AH283" s="45" t="s">
        <v>70</v>
      </c>
      <c r="AI283" s="48" t="s">
        <v>2085</v>
      </c>
    </row>
    <row r="284" spans="1:36" s="41" customFormat="1">
      <c r="A284" s="42" t="s">
        <v>51</v>
      </c>
      <c r="B284" s="43">
        <v>5483</v>
      </c>
      <c r="C284" s="43" t="s">
        <v>2086</v>
      </c>
      <c r="D284" s="43" t="s">
        <v>2059</v>
      </c>
      <c r="E284" s="43" t="s">
        <v>54</v>
      </c>
      <c r="F284" s="43" t="s">
        <v>2060</v>
      </c>
      <c r="G284" s="43" t="s">
        <v>2061</v>
      </c>
      <c r="H284" s="43" t="s">
        <v>2061</v>
      </c>
      <c r="I284" s="43" t="s">
        <v>55</v>
      </c>
      <c r="J284" s="43" t="s">
        <v>2062</v>
      </c>
      <c r="K284" s="43" t="s">
        <v>2063</v>
      </c>
      <c r="L284" s="43" t="s">
        <v>2063</v>
      </c>
      <c r="M284" s="44" t="s">
        <v>2064</v>
      </c>
      <c r="N284" s="45" t="s">
        <v>2087</v>
      </c>
      <c r="O284" s="45" t="s">
        <v>150</v>
      </c>
      <c r="P284" s="46" t="s">
        <v>150</v>
      </c>
      <c r="Q284" s="45">
        <v>45522</v>
      </c>
      <c r="R284" s="43" t="s">
        <v>2088</v>
      </c>
      <c r="S284" s="43" t="s">
        <v>2089</v>
      </c>
      <c r="T284" s="43" t="s">
        <v>127</v>
      </c>
      <c r="U284" s="45" t="s">
        <v>128</v>
      </c>
      <c r="V284" s="44">
        <v>1082126</v>
      </c>
      <c r="W284" s="43" t="s">
        <v>2058</v>
      </c>
      <c r="X284" s="43" t="s">
        <v>2090</v>
      </c>
      <c r="Y284" s="47">
        <v>41730</v>
      </c>
      <c r="Z284" s="45" t="s">
        <v>63</v>
      </c>
      <c r="AA284" s="43" t="s">
        <v>64</v>
      </c>
      <c r="AB284" s="43" t="s">
        <v>119</v>
      </c>
      <c r="AC284" s="43" t="s">
        <v>2091</v>
      </c>
      <c r="AD284" s="43" t="s">
        <v>2092</v>
      </c>
      <c r="AE284" s="45"/>
      <c r="AF284" s="43" t="s">
        <v>2093</v>
      </c>
      <c r="AG284" s="43" t="s">
        <v>2070</v>
      </c>
      <c r="AH284" s="45" t="s">
        <v>133</v>
      </c>
      <c r="AI284" s="48" t="s">
        <v>2094</v>
      </c>
    </row>
    <row r="285" spans="1:36" s="41" customFormat="1">
      <c r="A285" s="42" t="s">
        <v>51</v>
      </c>
      <c r="B285" s="43">
        <v>3377</v>
      </c>
      <c r="C285" s="43" t="s">
        <v>2095</v>
      </c>
      <c r="D285" s="43" t="s">
        <v>2096</v>
      </c>
      <c r="E285" s="43" t="s">
        <v>54</v>
      </c>
      <c r="F285" s="43" t="s">
        <v>2060</v>
      </c>
      <c r="G285" s="43" t="s">
        <v>2097</v>
      </c>
      <c r="H285" s="43" t="s">
        <v>2097</v>
      </c>
      <c r="I285" s="43" t="s">
        <v>55</v>
      </c>
      <c r="J285" s="43" t="s">
        <v>2062</v>
      </c>
      <c r="K285" s="43" t="s">
        <v>2098</v>
      </c>
      <c r="L285" s="43" t="s">
        <v>2098</v>
      </c>
      <c r="M285" s="44" t="s">
        <v>2064</v>
      </c>
      <c r="N285" s="45" t="s">
        <v>197</v>
      </c>
      <c r="O285" s="45" t="s">
        <v>170</v>
      </c>
      <c r="P285" s="46">
        <v>7</v>
      </c>
      <c r="Q285" s="45">
        <v>21110</v>
      </c>
      <c r="R285" s="43" t="s">
        <v>496</v>
      </c>
      <c r="S285" s="43" t="s">
        <v>497</v>
      </c>
      <c r="T285" s="43" t="s">
        <v>60</v>
      </c>
      <c r="U285" s="45" t="s">
        <v>61</v>
      </c>
      <c r="V285" s="44">
        <v>1082126</v>
      </c>
      <c r="W285" s="43" t="s">
        <v>2058</v>
      </c>
      <c r="X285" s="43" t="s">
        <v>2099</v>
      </c>
      <c r="Y285" s="47">
        <v>39173</v>
      </c>
      <c r="Z285" s="45" t="s">
        <v>63</v>
      </c>
      <c r="AA285" s="43" t="s">
        <v>118</v>
      </c>
      <c r="AB285" s="43" t="s">
        <v>119</v>
      </c>
      <c r="AC285" s="43" t="s">
        <v>2100</v>
      </c>
      <c r="AD285" s="43" t="s">
        <v>2101</v>
      </c>
      <c r="AE285" s="45" t="s">
        <v>67</v>
      </c>
      <c r="AF285" s="43" t="s">
        <v>2102</v>
      </c>
      <c r="AG285" s="43" t="s">
        <v>2103</v>
      </c>
      <c r="AH285" s="45" t="s">
        <v>70</v>
      </c>
      <c r="AI285" s="48" t="s">
        <v>2104</v>
      </c>
    </row>
    <row r="286" spans="1:36" s="41" customFormat="1">
      <c r="A286" s="42" t="s">
        <v>51</v>
      </c>
      <c r="B286" s="43">
        <v>1026008</v>
      </c>
      <c r="C286" s="43" t="s">
        <v>2105</v>
      </c>
      <c r="D286" s="43" t="s">
        <v>2096</v>
      </c>
      <c r="E286" s="43" t="s">
        <v>54</v>
      </c>
      <c r="F286" s="43" t="s">
        <v>2060</v>
      </c>
      <c r="G286" s="43" t="s">
        <v>2097</v>
      </c>
      <c r="H286" s="43" t="s">
        <v>2097</v>
      </c>
      <c r="I286" s="43" t="s">
        <v>55</v>
      </c>
      <c r="J286" s="43" t="s">
        <v>2062</v>
      </c>
      <c r="K286" s="43" t="s">
        <v>2098</v>
      </c>
      <c r="L286" s="43" t="s">
        <v>2098</v>
      </c>
      <c r="M286" s="44" t="s">
        <v>2064</v>
      </c>
      <c r="N286" s="45" t="s">
        <v>243</v>
      </c>
      <c r="O286" s="45" t="s">
        <v>234</v>
      </c>
      <c r="P286" s="46">
        <v>8</v>
      </c>
      <c r="Q286" s="45">
        <v>21650</v>
      </c>
      <c r="R286" s="43" t="s">
        <v>1593</v>
      </c>
      <c r="S286" s="43" t="s">
        <v>1594</v>
      </c>
      <c r="T286" s="43" t="s">
        <v>529</v>
      </c>
      <c r="U286" s="45" t="s">
        <v>61</v>
      </c>
      <c r="V286" s="44">
        <v>3377</v>
      </c>
      <c r="W286" s="43" t="s">
        <v>2095</v>
      </c>
      <c r="X286" s="43" t="s">
        <v>2106</v>
      </c>
      <c r="Y286" s="47">
        <v>43221</v>
      </c>
      <c r="Z286" s="45" t="s">
        <v>63</v>
      </c>
      <c r="AA286" s="43" t="s">
        <v>118</v>
      </c>
      <c r="AB286" s="43" t="s">
        <v>150</v>
      </c>
      <c r="AC286" s="43" t="s">
        <v>2107</v>
      </c>
      <c r="AD286" s="43" t="s">
        <v>2108</v>
      </c>
      <c r="AE286" s="45"/>
      <c r="AF286" s="43" t="s">
        <v>2109</v>
      </c>
      <c r="AG286" s="43" t="s">
        <v>2103</v>
      </c>
      <c r="AH286" s="45" t="s">
        <v>70</v>
      </c>
      <c r="AI286" s="48" t="s">
        <v>2110</v>
      </c>
    </row>
    <row r="287" spans="1:36" s="41" customFormat="1">
      <c r="A287" s="42" t="s">
        <v>51</v>
      </c>
      <c r="B287" s="43">
        <v>1029668</v>
      </c>
      <c r="C287" s="43" t="s">
        <v>2111</v>
      </c>
      <c r="D287" s="43" t="s">
        <v>2096</v>
      </c>
      <c r="E287" s="43" t="s">
        <v>54</v>
      </c>
      <c r="F287" s="43" t="s">
        <v>2060</v>
      </c>
      <c r="G287" s="43" t="s">
        <v>2097</v>
      </c>
      <c r="H287" s="43" t="s">
        <v>2097</v>
      </c>
      <c r="I287" s="43" t="s">
        <v>55</v>
      </c>
      <c r="J287" s="43" t="s">
        <v>2062</v>
      </c>
      <c r="K287" s="43" t="s">
        <v>2098</v>
      </c>
      <c r="L287" s="43" t="s">
        <v>2098</v>
      </c>
      <c r="M287" s="44" t="s">
        <v>2064</v>
      </c>
      <c r="N287" s="45" t="s">
        <v>243</v>
      </c>
      <c r="O287" s="45" t="s">
        <v>234</v>
      </c>
      <c r="P287" s="46">
        <v>8</v>
      </c>
      <c r="Q287" s="45">
        <v>12612</v>
      </c>
      <c r="R287" s="43" t="s">
        <v>1512</v>
      </c>
      <c r="S287" s="43" t="s">
        <v>1513</v>
      </c>
      <c r="T287" s="43" t="s">
        <v>619</v>
      </c>
      <c r="U287" s="45" t="s">
        <v>61</v>
      </c>
      <c r="V287" s="44">
        <v>3377</v>
      </c>
      <c r="W287" s="43" t="s">
        <v>2095</v>
      </c>
      <c r="X287" s="43" t="s">
        <v>2112</v>
      </c>
      <c r="Y287" s="47">
        <v>43252</v>
      </c>
      <c r="Z287" s="45" t="s">
        <v>63</v>
      </c>
      <c r="AA287" s="43" t="s">
        <v>118</v>
      </c>
      <c r="AB287" s="43" t="s">
        <v>162</v>
      </c>
      <c r="AC287" s="43" t="s">
        <v>2113</v>
      </c>
      <c r="AD287" s="43" t="s">
        <v>2114</v>
      </c>
      <c r="AE287" s="45"/>
      <c r="AF287" s="43" t="s">
        <v>2115</v>
      </c>
      <c r="AG287" s="43" t="s">
        <v>2103</v>
      </c>
      <c r="AH287" s="45"/>
      <c r="AI287" s="48" t="s">
        <v>2116</v>
      </c>
    </row>
    <row r="288" spans="1:36" s="41" customFormat="1">
      <c r="A288" s="42" t="s">
        <v>51</v>
      </c>
      <c r="B288" s="43">
        <v>1043629</v>
      </c>
      <c r="C288" s="43" t="s">
        <v>2117</v>
      </c>
      <c r="D288" s="43" t="s">
        <v>2096</v>
      </c>
      <c r="E288" s="43" t="s">
        <v>54</v>
      </c>
      <c r="F288" s="43" t="s">
        <v>2060</v>
      </c>
      <c r="G288" s="43" t="s">
        <v>2097</v>
      </c>
      <c r="H288" s="43" t="s">
        <v>2097</v>
      </c>
      <c r="I288" s="43" t="s">
        <v>55</v>
      </c>
      <c r="J288" s="43" t="s">
        <v>2062</v>
      </c>
      <c r="K288" s="43" t="s">
        <v>2098</v>
      </c>
      <c r="L288" s="43" t="s">
        <v>2098</v>
      </c>
      <c r="M288" s="44" t="s">
        <v>2064</v>
      </c>
      <c r="N288" s="45" t="s">
        <v>243</v>
      </c>
      <c r="O288" s="45" t="s">
        <v>234</v>
      </c>
      <c r="P288" s="46">
        <v>8</v>
      </c>
      <c r="Q288" s="45">
        <v>21650</v>
      </c>
      <c r="R288" s="43" t="s">
        <v>1593</v>
      </c>
      <c r="S288" s="43" t="s">
        <v>1594</v>
      </c>
      <c r="T288" s="43" t="s">
        <v>529</v>
      </c>
      <c r="U288" s="45" t="s">
        <v>61</v>
      </c>
      <c r="V288" s="44">
        <v>3377</v>
      </c>
      <c r="W288" s="43" t="s">
        <v>2095</v>
      </c>
      <c r="X288" s="43" t="s">
        <v>2118</v>
      </c>
      <c r="Y288" s="47">
        <v>43282</v>
      </c>
      <c r="Z288" s="45" t="s">
        <v>63</v>
      </c>
      <c r="AA288" s="43" t="s">
        <v>64</v>
      </c>
      <c r="AB288" s="43" t="s">
        <v>162</v>
      </c>
      <c r="AC288" s="43" t="s">
        <v>2119</v>
      </c>
      <c r="AD288" s="43" t="s">
        <v>2120</v>
      </c>
      <c r="AE288" s="45"/>
      <c r="AF288" s="43" t="s">
        <v>2121</v>
      </c>
      <c r="AG288" s="43" t="s">
        <v>2103</v>
      </c>
      <c r="AH288" s="45"/>
      <c r="AI288" s="48" t="s">
        <v>2122</v>
      </c>
    </row>
    <row r="289" spans="1:36" s="41" customFormat="1">
      <c r="A289" s="42" t="s">
        <v>51</v>
      </c>
      <c r="B289" s="43">
        <v>816</v>
      </c>
      <c r="C289" s="43" t="s">
        <v>2123</v>
      </c>
      <c r="D289" s="43" t="s">
        <v>2096</v>
      </c>
      <c r="E289" s="43" t="s">
        <v>54</v>
      </c>
      <c r="F289" s="43" t="s">
        <v>2060</v>
      </c>
      <c r="G289" s="43" t="s">
        <v>2097</v>
      </c>
      <c r="H289" s="43" t="s">
        <v>2097</v>
      </c>
      <c r="I289" s="43" t="s">
        <v>55</v>
      </c>
      <c r="J289" s="43" t="s">
        <v>2062</v>
      </c>
      <c r="K289" s="43" t="s">
        <v>2098</v>
      </c>
      <c r="L289" s="43" t="s">
        <v>2098</v>
      </c>
      <c r="M289" s="44" t="s">
        <v>2064</v>
      </c>
      <c r="N289" s="45" t="s">
        <v>169</v>
      </c>
      <c r="O289" s="45" t="s">
        <v>170</v>
      </c>
      <c r="P289" s="46">
        <v>7</v>
      </c>
      <c r="Q289" s="45">
        <v>20820</v>
      </c>
      <c r="R289" s="43" t="s">
        <v>1817</v>
      </c>
      <c r="S289" s="43" t="s">
        <v>1818</v>
      </c>
      <c r="T289" s="43" t="s">
        <v>368</v>
      </c>
      <c r="U289" s="45" t="s">
        <v>61</v>
      </c>
      <c r="V289" s="44">
        <v>3377</v>
      </c>
      <c r="W289" s="43" t="s">
        <v>2095</v>
      </c>
      <c r="X289" s="43" t="s">
        <v>2124</v>
      </c>
      <c r="Y289" s="47">
        <v>35186</v>
      </c>
      <c r="Z289" s="45" t="s">
        <v>63</v>
      </c>
      <c r="AA289" s="43" t="s">
        <v>64</v>
      </c>
      <c r="AB289" s="43" t="s">
        <v>150</v>
      </c>
      <c r="AC289" s="43" t="s">
        <v>2125</v>
      </c>
      <c r="AD289" s="43" t="s">
        <v>2126</v>
      </c>
      <c r="AE289" s="45"/>
      <c r="AF289" s="43" t="s">
        <v>2127</v>
      </c>
      <c r="AG289" s="43" t="s">
        <v>2103</v>
      </c>
      <c r="AH289" s="45" t="s">
        <v>70</v>
      </c>
      <c r="AI289" s="48" t="s">
        <v>2128</v>
      </c>
    </row>
    <row r="290" spans="1:36" s="41" customFormat="1">
      <c r="A290" s="42" t="s">
        <v>51</v>
      </c>
      <c r="B290" s="43">
        <v>897</v>
      </c>
      <c r="C290" s="43" t="s">
        <v>2129</v>
      </c>
      <c r="D290" s="43" t="s">
        <v>2096</v>
      </c>
      <c r="E290" s="43" t="s">
        <v>54</v>
      </c>
      <c r="F290" s="43" t="s">
        <v>2060</v>
      </c>
      <c r="G290" s="43" t="s">
        <v>2097</v>
      </c>
      <c r="H290" s="43" t="s">
        <v>2097</v>
      </c>
      <c r="I290" s="43" t="s">
        <v>55</v>
      </c>
      <c r="J290" s="43" t="s">
        <v>2062</v>
      </c>
      <c r="K290" s="43" t="s">
        <v>2098</v>
      </c>
      <c r="L290" s="43" t="s">
        <v>2098</v>
      </c>
      <c r="M290" s="44" t="s">
        <v>2064</v>
      </c>
      <c r="N290" s="45" t="s">
        <v>169</v>
      </c>
      <c r="O290" s="45" t="s">
        <v>170</v>
      </c>
      <c r="P290" s="46">
        <v>7</v>
      </c>
      <c r="Q290" s="45">
        <v>21640</v>
      </c>
      <c r="R290" s="43" t="s">
        <v>1172</v>
      </c>
      <c r="S290" s="43" t="s">
        <v>1173</v>
      </c>
      <c r="T290" s="43" t="s">
        <v>529</v>
      </c>
      <c r="U290" s="45" t="s">
        <v>61</v>
      </c>
      <c r="V290" s="44">
        <v>3377</v>
      </c>
      <c r="W290" s="43" t="s">
        <v>2095</v>
      </c>
      <c r="X290" s="43" t="s">
        <v>2130</v>
      </c>
      <c r="Y290" s="47">
        <v>35309</v>
      </c>
      <c r="Z290" s="45" t="s">
        <v>63</v>
      </c>
      <c r="AA290" s="43" t="s">
        <v>64</v>
      </c>
      <c r="AB290" s="43" t="s">
        <v>150</v>
      </c>
      <c r="AC290" s="43" t="s">
        <v>2131</v>
      </c>
      <c r="AD290" s="43" t="s">
        <v>2132</v>
      </c>
      <c r="AE290" s="45"/>
      <c r="AF290" s="43" t="s">
        <v>2133</v>
      </c>
      <c r="AG290" s="43" t="s">
        <v>2103</v>
      </c>
      <c r="AH290" s="45" t="s">
        <v>70</v>
      </c>
      <c r="AI290" s="48" t="s">
        <v>2134</v>
      </c>
    </row>
    <row r="291" spans="1:36" s="41" customFormat="1">
      <c r="A291" s="42" t="s">
        <v>51</v>
      </c>
      <c r="B291" s="43">
        <v>1619</v>
      </c>
      <c r="C291" s="43" t="s">
        <v>2135</v>
      </c>
      <c r="D291" s="43" t="s">
        <v>2096</v>
      </c>
      <c r="E291" s="43" t="s">
        <v>54</v>
      </c>
      <c r="F291" s="43" t="s">
        <v>2060</v>
      </c>
      <c r="G291" s="43" t="s">
        <v>2097</v>
      </c>
      <c r="H291" s="43" t="s">
        <v>2097</v>
      </c>
      <c r="I291" s="43" t="s">
        <v>55</v>
      </c>
      <c r="J291" s="43" t="s">
        <v>2062</v>
      </c>
      <c r="K291" s="43" t="s">
        <v>2098</v>
      </c>
      <c r="L291" s="43" t="s">
        <v>2098</v>
      </c>
      <c r="M291" s="44" t="s">
        <v>2064</v>
      </c>
      <c r="N291" s="45" t="s">
        <v>169</v>
      </c>
      <c r="O291" s="45" t="s">
        <v>170</v>
      </c>
      <c r="P291" s="46">
        <v>7</v>
      </c>
      <c r="Q291" s="45">
        <v>21640</v>
      </c>
      <c r="R291" s="43" t="s">
        <v>1172</v>
      </c>
      <c r="S291" s="43" t="s">
        <v>1173</v>
      </c>
      <c r="T291" s="43" t="s">
        <v>529</v>
      </c>
      <c r="U291" s="45" t="s">
        <v>61</v>
      </c>
      <c r="V291" s="44">
        <v>3377</v>
      </c>
      <c r="W291" s="43" t="s">
        <v>2095</v>
      </c>
      <c r="X291" s="43" t="s">
        <v>2136</v>
      </c>
      <c r="Y291" s="47">
        <v>36108</v>
      </c>
      <c r="Z291" s="45" t="s">
        <v>63</v>
      </c>
      <c r="AA291" s="43" t="s">
        <v>118</v>
      </c>
      <c r="AB291" s="43" t="s">
        <v>150</v>
      </c>
      <c r="AC291" s="43" t="s">
        <v>2137</v>
      </c>
      <c r="AD291" s="43" t="s">
        <v>2138</v>
      </c>
      <c r="AE291" s="45"/>
      <c r="AF291" s="43" t="s">
        <v>2139</v>
      </c>
      <c r="AG291" s="43" t="s">
        <v>2103</v>
      </c>
      <c r="AH291" s="45" t="s">
        <v>70</v>
      </c>
      <c r="AI291" s="48" t="s">
        <v>2140</v>
      </c>
    </row>
    <row r="292" spans="1:36" s="41" customFormat="1">
      <c r="A292" s="42" t="s">
        <v>51</v>
      </c>
      <c r="B292" s="43">
        <v>3517</v>
      </c>
      <c r="C292" s="43" t="s">
        <v>2141</v>
      </c>
      <c r="D292" s="43" t="s">
        <v>2096</v>
      </c>
      <c r="E292" s="43" t="s">
        <v>54</v>
      </c>
      <c r="F292" s="43" t="s">
        <v>2060</v>
      </c>
      <c r="G292" s="43" t="s">
        <v>2097</v>
      </c>
      <c r="H292" s="43" t="s">
        <v>2097</v>
      </c>
      <c r="I292" s="43" t="s">
        <v>55</v>
      </c>
      <c r="J292" s="43" t="s">
        <v>2062</v>
      </c>
      <c r="K292" s="43" t="s">
        <v>2098</v>
      </c>
      <c r="L292" s="43" t="s">
        <v>2098</v>
      </c>
      <c r="M292" s="44" t="s">
        <v>2064</v>
      </c>
      <c r="N292" s="45" t="s">
        <v>169</v>
      </c>
      <c r="O292" s="45" t="s">
        <v>170</v>
      </c>
      <c r="P292" s="45">
        <v>7</v>
      </c>
      <c r="Q292" s="45">
        <v>21640</v>
      </c>
      <c r="R292" s="43" t="s">
        <v>1172</v>
      </c>
      <c r="S292" s="43" t="s">
        <v>1173</v>
      </c>
      <c r="T292" s="43" t="s">
        <v>529</v>
      </c>
      <c r="U292" s="45" t="s">
        <v>61</v>
      </c>
      <c r="V292" s="44">
        <v>3377</v>
      </c>
      <c r="W292" s="43" t="s">
        <v>2095</v>
      </c>
      <c r="X292" s="43" t="s">
        <v>2142</v>
      </c>
      <c r="Y292" s="47">
        <v>39356</v>
      </c>
      <c r="Z292" s="45" t="s">
        <v>63</v>
      </c>
      <c r="AA292" s="43" t="s">
        <v>64</v>
      </c>
      <c r="AB292" s="43" t="s">
        <v>150</v>
      </c>
      <c r="AC292" s="43" t="s">
        <v>2143</v>
      </c>
      <c r="AD292" s="43" t="s">
        <v>2144</v>
      </c>
      <c r="AE292" s="45"/>
      <c r="AF292" s="43" t="s">
        <v>2145</v>
      </c>
      <c r="AG292" s="43" t="s">
        <v>2103</v>
      </c>
      <c r="AH292" s="45" t="s">
        <v>70</v>
      </c>
      <c r="AI292" s="48" t="s">
        <v>2146</v>
      </c>
    </row>
    <row r="293" spans="1:36" s="41" customFormat="1">
      <c r="A293" s="42" t="s">
        <v>51</v>
      </c>
      <c r="B293" s="43">
        <v>1043539</v>
      </c>
      <c r="C293" s="43" t="s">
        <v>2147</v>
      </c>
      <c r="D293" s="43" t="s">
        <v>2096</v>
      </c>
      <c r="E293" s="43" t="s">
        <v>54</v>
      </c>
      <c r="F293" s="43" t="s">
        <v>2060</v>
      </c>
      <c r="G293" s="43" t="s">
        <v>2097</v>
      </c>
      <c r="H293" s="43" t="s">
        <v>2097</v>
      </c>
      <c r="I293" s="43" t="s">
        <v>55</v>
      </c>
      <c r="J293" s="43" t="s">
        <v>2062</v>
      </c>
      <c r="K293" s="43" t="s">
        <v>2098</v>
      </c>
      <c r="L293" s="43" t="s">
        <v>2098</v>
      </c>
      <c r="M293" s="44" t="s">
        <v>2064</v>
      </c>
      <c r="N293" s="45" t="s">
        <v>169</v>
      </c>
      <c r="O293" s="45" t="s">
        <v>170</v>
      </c>
      <c r="P293" s="46">
        <v>7</v>
      </c>
      <c r="Q293" s="45">
        <v>21640</v>
      </c>
      <c r="R293" s="43" t="s">
        <v>1172</v>
      </c>
      <c r="S293" s="43" t="s">
        <v>1173</v>
      </c>
      <c r="T293" s="43" t="s">
        <v>529</v>
      </c>
      <c r="U293" s="45" t="s">
        <v>61</v>
      </c>
      <c r="V293" s="44">
        <v>3377</v>
      </c>
      <c r="W293" s="43" t="s">
        <v>2095</v>
      </c>
      <c r="X293" s="43" t="s">
        <v>2148</v>
      </c>
      <c r="Y293" s="47">
        <v>43282</v>
      </c>
      <c r="Z293" s="45" t="s">
        <v>63</v>
      </c>
      <c r="AA293" s="43" t="s">
        <v>64</v>
      </c>
      <c r="AB293" s="43" t="s">
        <v>119</v>
      </c>
      <c r="AC293" s="43" t="s">
        <v>2149</v>
      </c>
      <c r="AD293" s="43" t="s">
        <v>2150</v>
      </c>
      <c r="AE293" s="45"/>
      <c r="AF293" s="43" t="s">
        <v>2151</v>
      </c>
      <c r="AG293" s="43" t="s">
        <v>2103</v>
      </c>
      <c r="AH293" s="45"/>
      <c r="AI293" s="48" t="s">
        <v>2152</v>
      </c>
    </row>
    <row r="294" spans="1:36" s="41" customFormat="1">
      <c r="A294" s="42" t="s">
        <v>51</v>
      </c>
      <c r="B294" s="43">
        <v>1068427</v>
      </c>
      <c r="C294" s="43" t="s">
        <v>2153</v>
      </c>
      <c r="D294" s="43" t="s">
        <v>2096</v>
      </c>
      <c r="E294" s="43" t="s">
        <v>54</v>
      </c>
      <c r="F294" s="43" t="s">
        <v>2060</v>
      </c>
      <c r="G294" s="43" t="s">
        <v>2097</v>
      </c>
      <c r="H294" s="43" t="s">
        <v>2097</v>
      </c>
      <c r="I294" s="43" t="s">
        <v>55</v>
      </c>
      <c r="J294" s="43" t="s">
        <v>2062</v>
      </c>
      <c r="K294" s="43" t="s">
        <v>2098</v>
      </c>
      <c r="L294" s="43" t="s">
        <v>2098</v>
      </c>
      <c r="M294" s="44" t="s">
        <v>2064</v>
      </c>
      <c r="N294" s="45" t="s">
        <v>169</v>
      </c>
      <c r="O294" s="45" t="s">
        <v>170</v>
      </c>
      <c r="P294" s="46">
        <v>7</v>
      </c>
      <c r="Q294" s="45">
        <v>20820</v>
      </c>
      <c r="R294" s="43" t="s">
        <v>1172</v>
      </c>
      <c r="S294" s="43" t="s">
        <v>1173</v>
      </c>
      <c r="T294" s="43" t="s">
        <v>529</v>
      </c>
      <c r="U294" s="45" t="s">
        <v>61</v>
      </c>
      <c r="V294" s="44">
        <v>3377</v>
      </c>
      <c r="W294" s="43" t="s">
        <v>2095</v>
      </c>
      <c r="X294" s="43" t="s">
        <v>2154</v>
      </c>
      <c r="Y294" s="47">
        <v>43405</v>
      </c>
      <c r="Z294" s="45" t="s">
        <v>2155</v>
      </c>
      <c r="AA294" s="43" t="s">
        <v>64</v>
      </c>
      <c r="AB294" s="43" t="s">
        <v>162</v>
      </c>
      <c r="AC294" s="43" t="s">
        <v>2156</v>
      </c>
      <c r="AD294" s="43" t="s">
        <v>2157</v>
      </c>
      <c r="AE294" s="45"/>
      <c r="AF294" s="43" t="s">
        <v>2158</v>
      </c>
      <c r="AG294" s="43" t="s">
        <v>2103</v>
      </c>
      <c r="AH294" s="45"/>
      <c r="AI294" s="48" t="s">
        <v>2159</v>
      </c>
    </row>
    <row r="295" spans="1:36" s="41" customFormat="1">
      <c r="A295" s="42" t="s">
        <v>51</v>
      </c>
      <c r="B295" s="43">
        <v>2964</v>
      </c>
      <c r="C295" s="43" t="s">
        <v>2160</v>
      </c>
      <c r="D295" s="43" t="s">
        <v>2096</v>
      </c>
      <c r="E295" s="43" t="s">
        <v>54</v>
      </c>
      <c r="F295" s="43" t="s">
        <v>2060</v>
      </c>
      <c r="G295" s="43" t="s">
        <v>2097</v>
      </c>
      <c r="H295" s="43" t="s">
        <v>2097</v>
      </c>
      <c r="I295" s="43" t="s">
        <v>55</v>
      </c>
      <c r="J295" s="43" t="s">
        <v>2062</v>
      </c>
      <c r="K295" s="43" t="s">
        <v>2098</v>
      </c>
      <c r="L295" s="43" t="s">
        <v>2098</v>
      </c>
      <c r="M295" s="44" t="s">
        <v>2064</v>
      </c>
      <c r="N295" s="45" t="s">
        <v>123</v>
      </c>
      <c r="O295" s="45" t="s">
        <v>158</v>
      </c>
      <c r="P295" s="46">
        <v>6</v>
      </c>
      <c r="Q295" s="45">
        <v>21630</v>
      </c>
      <c r="R295" s="43" t="s">
        <v>527</v>
      </c>
      <c r="S295" s="43" t="s">
        <v>528</v>
      </c>
      <c r="T295" s="43" t="s">
        <v>529</v>
      </c>
      <c r="U295" s="45" t="s">
        <v>61</v>
      </c>
      <c r="V295" s="44">
        <v>3377</v>
      </c>
      <c r="W295" s="43" t="s">
        <v>2095</v>
      </c>
      <c r="X295" s="43" t="s">
        <v>2161</v>
      </c>
      <c r="Y295" s="47">
        <v>38580</v>
      </c>
      <c r="Z295" s="45" t="s">
        <v>63</v>
      </c>
      <c r="AA295" s="43" t="s">
        <v>64</v>
      </c>
      <c r="AB295" s="43" t="s">
        <v>150</v>
      </c>
      <c r="AC295" s="43" t="s">
        <v>2162</v>
      </c>
      <c r="AD295" s="43" t="s">
        <v>2163</v>
      </c>
      <c r="AE295" s="45"/>
      <c r="AF295" s="43" t="s">
        <v>2164</v>
      </c>
      <c r="AG295" s="43" t="s">
        <v>2103</v>
      </c>
      <c r="AH295" s="45" t="s">
        <v>70</v>
      </c>
      <c r="AI295" s="48" t="s">
        <v>2165</v>
      </c>
    </row>
    <row r="296" spans="1:36" s="41" customFormat="1">
      <c r="A296" s="42" t="s">
        <v>51</v>
      </c>
      <c r="B296" s="43">
        <v>1025132</v>
      </c>
      <c r="C296" s="43" t="s">
        <v>2166</v>
      </c>
      <c r="D296" s="43" t="s">
        <v>2096</v>
      </c>
      <c r="E296" s="43" t="s">
        <v>54</v>
      </c>
      <c r="F296" s="43" t="s">
        <v>2060</v>
      </c>
      <c r="G296" s="43" t="s">
        <v>2097</v>
      </c>
      <c r="H296" s="43" t="s">
        <v>2097</v>
      </c>
      <c r="I296" s="43" t="s">
        <v>55</v>
      </c>
      <c r="J296" s="43" t="s">
        <v>2062</v>
      </c>
      <c r="K296" s="43" t="s">
        <v>2098</v>
      </c>
      <c r="L296" s="43" t="s">
        <v>2098</v>
      </c>
      <c r="M296" s="44" t="s">
        <v>2064</v>
      </c>
      <c r="N296" s="45" t="s">
        <v>123</v>
      </c>
      <c r="O296" s="45" t="s">
        <v>158</v>
      </c>
      <c r="P296" s="46">
        <v>6</v>
      </c>
      <c r="Q296" s="45">
        <v>20610</v>
      </c>
      <c r="R296" s="43" t="s">
        <v>590</v>
      </c>
      <c r="S296" s="43" t="s">
        <v>591</v>
      </c>
      <c r="T296" s="43" t="s">
        <v>368</v>
      </c>
      <c r="U296" s="45" t="s">
        <v>61</v>
      </c>
      <c r="V296" s="44">
        <v>3377</v>
      </c>
      <c r="W296" s="43" t="s">
        <v>2095</v>
      </c>
      <c r="X296" s="43" t="s">
        <v>2167</v>
      </c>
      <c r="Y296" s="47">
        <v>43235</v>
      </c>
      <c r="Z296" s="45" t="s">
        <v>63</v>
      </c>
      <c r="AA296" s="43" t="s">
        <v>64</v>
      </c>
      <c r="AB296" s="43" t="s">
        <v>150</v>
      </c>
      <c r="AC296" s="43" t="s">
        <v>2168</v>
      </c>
      <c r="AD296" s="43" t="s">
        <v>2169</v>
      </c>
      <c r="AE296" s="45"/>
      <c r="AF296" s="43" t="s">
        <v>2170</v>
      </c>
      <c r="AG296" s="43" t="s">
        <v>2103</v>
      </c>
      <c r="AH296" s="45" t="s">
        <v>70</v>
      </c>
      <c r="AI296" s="48" t="s">
        <v>2171</v>
      </c>
    </row>
    <row r="297" spans="1:36" s="41" customFormat="1">
      <c r="A297" s="42" t="s">
        <v>51</v>
      </c>
      <c r="B297" s="43">
        <v>1071977</v>
      </c>
      <c r="C297" s="43" t="s">
        <v>2172</v>
      </c>
      <c r="D297" s="43" t="s">
        <v>2096</v>
      </c>
      <c r="E297" s="43" t="s">
        <v>54</v>
      </c>
      <c r="F297" s="43" t="s">
        <v>2060</v>
      </c>
      <c r="G297" s="43" t="s">
        <v>2097</v>
      </c>
      <c r="H297" s="43" t="s">
        <v>2097</v>
      </c>
      <c r="I297" s="43" t="s">
        <v>55</v>
      </c>
      <c r="J297" s="43" t="s">
        <v>2062</v>
      </c>
      <c r="K297" s="43" t="s">
        <v>2098</v>
      </c>
      <c r="L297" s="43" t="s">
        <v>2098</v>
      </c>
      <c r="M297" s="44" t="s">
        <v>2064</v>
      </c>
      <c r="N297" s="45" t="s">
        <v>123</v>
      </c>
      <c r="O297" s="45" t="s">
        <v>158</v>
      </c>
      <c r="P297" s="46">
        <v>6</v>
      </c>
      <c r="Q297" s="45">
        <v>20610</v>
      </c>
      <c r="R297" s="43" t="s">
        <v>590</v>
      </c>
      <c r="S297" s="43" t="s">
        <v>591</v>
      </c>
      <c r="T297" s="43" t="s">
        <v>368</v>
      </c>
      <c r="U297" s="45" t="s">
        <v>61</v>
      </c>
      <c r="V297" s="44">
        <v>3377</v>
      </c>
      <c r="W297" s="43" t="s">
        <v>2095</v>
      </c>
      <c r="X297" s="43" t="s">
        <v>2173</v>
      </c>
      <c r="Y297" s="47">
        <v>43435</v>
      </c>
      <c r="Z297" s="45" t="s">
        <v>331</v>
      </c>
      <c r="AA297" s="43" t="s">
        <v>64</v>
      </c>
      <c r="AB297" s="43" t="s">
        <v>162</v>
      </c>
      <c r="AC297" s="43" t="s">
        <v>2174</v>
      </c>
      <c r="AD297" s="43" t="s">
        <v>2175</v>
      </c>
      <c r="AE297" s="45"/>
      <c r="AF297" s="43" t="s">
        <v>2176</v>
      </c>
      <c r="AG297" s="43" t="s">
        <v>2103</v>
      </c>
      <c r="AH297" s="45"/>
      <c r="AI297" s="48" t="s">
        <v>2177</v>
      </c>
    </row>
    <row r="298" spans="1:36" s="41" customFormat="1">
      <c r="A298" s="42" t="s">
        <v>51</v>
      </c>
      <c r="B298" s="43">
        <v>1018028</v>
      </c>
      <c r="C298" s="43" t="s">
        <v>2178</v>
      </c>
      <c r="D298" s="43" t="s">
        <v>2096</v>
      </c>
      <c r="E298" s="43" t="s">
        <v>54</v>
      </c>
      <c r="F298" s="43" t="s">
        <v>2060</v>
      </c>
      <c r="G298" s="43" t="s">
        <v>2097</v>
      </c>
      <c r="H298" s="43" t="s">
        <v>2097</v>
      </c>
      <c r="I298" s="43" t="s">
        <v>55</v>
      </c>
      <c r="J298" s="43" t="s">
        <v>2062</v>
      </c>
      <c r="K298" s="43" t="s">
        <v>2098</v>
      </c>
      <c r="L298" s="43" t="s">
        <v>2098</v>
      </c>
      <c r="M298" s="44" t="s">
        <v>2064</v>
      </c>
      <c r="N298" s="45" t="s">
        <v>123</v>
      </c>
      <c r="O298" s="45" t="s">
        <v>124</v>
      </c>
      <c r="P298" s="46">
        <v>5</v>
      </c>
      <c r="Q298" s="45">
        <v>20515</v>
      </c>
      <c r="R298" s="43" t="s">
        <v>432</v>
      </c>
      <c r="S298" s="43" t="s">
        <v>433</v>
      </c>
      <c r="T298" s="43" t="s">
        <v>368</v>
      </c>
      <c r="U298" s="45" t="s">
        <v>61</v>
      </c>
      <c r="V298" s="44">
        <v>3377</v>
      </c>
      <c r="W298" s="43" t="s">
        <v>2095</v>
      </c>
      <c r="X298" s="43" t="s">
        <v>2179</v>
      </c>
      <c r="Y298" s="47">
        <v>43160</v>
      </c>
      <c r="Z298" s="45" t="s">
        <v>63</v>
      </c>
      <c r="AA298" s="43" t="s">
        <v>64</v>
      </c>
      <c r="AB298" s="43" t="s">
        <v>150</v>
      </c>
      <c r="AC298" s="43" t="s">
        <v>2180</v>
      </c>
      <c r="AD298" s="43" t="s">
        <v>2181</v>
      </c>
      <c r="AE298" s="45"/>
      <c r="AF298" s="43" t="s">
        <v>2182</v>
      </c>
      <c r="AG298" s="43" t="s">
        <v>2103</v>
      </c>
      <c r="AH298" s="45" t="s">
        <v>70</v>
      </c>
      <c r="AI298" s="48" t="s">
        <v>2183</v>
      </c>
    </row>
    <row r="299" spans="1:36" s="41" customFormat="1">
      <c r="A299" s="42" t="s">
        <v>51</v>
      </c>
      <c r="B299" s="43">
        <v>1062151</v>
      </c>
      <c r="C299" s="43" t="s">
        <v>2184</v>
      </c>
      <c r="D299" s="43" t="s">
        <v>2096</v>
      </c>
      <c r="E299" s="43" t="s">
        <v>54</v>
      </c>
      <c r="F299" s="43" t="s">
        <v>2060</v>
      </c>
      <c r="G299" s="43" t="s">
        <v>2097</v>
      </c>
      <c r="H299" s="43" t="s">
        <v>2097</v>
      </c>
      <c r="I299" s="43" t="s">
        <v>55</v>
      </c>
      <c r="J299" s="43" t="s">
        <v>2062</v>
      </c>
      <c r="K299" s="43" t="s">
        <v>2098</v>
      </c>
      <c r="L299" s="43" t="s">
        <v>2098</v>
      </c>
      <c r="M299" s="44" t="s">
        <v>2064</v>
      </c>
      <c r="N299" s="45" t="s">
        <v>123</v>
      </c>
      <c r="O299" s="45" t="s">
        <v>124</v>
      </c>
      <c r="P299" s="46">
        <v>5</v>
      </c>
      <c r="Q299" s="45">
        <v>20515</v>
      </c>
      <c r="R299" s="43" t="s">
        <v>432</v>
      </c>
      <c r="S299" s="43" t="s">
        <v>433</v>
      </c>
      <c r="T299" s="43" t="s">
        <v>368</v>
      </c>
      <c r="U299" s="45" t="s">
        <v>61</v>
      </c>
      <c r="V299" s="44">
        <v>3377</v>
      </c>
      <c r="W299" s="43" t="s">
        <v>2095</v>
      </c>
      <c r="X299" s="43" t="s">
        <v>2185</v>
      </c>
      <c r="Y299" s="47">
        <v>43374</v>
      </c>
      <c r="Z299" s="45" t="s">
        <v>63</v>
      </c>
      <c r="AA299" s="43" t="s">
        <v>64</v>
      </c>
      <c r="AB299" s="43" t="s">
        <v>162</v>
      </c>
      <c r="AC299" s="43" t="s">
        <v>2186</v>
      </c>
      <c r="AD299" s="43" t="s">
        <v>2187</v>
      </c>
      <c r="AE299" s="45"/>
      <c r="AF299" s="43" t="s">
        <v>2188</v>
      </c>
      <c r="AG299" s="43" t="s">
        <v>2103</v>
      </c>
      <c r="AH299" s="45"/>
      <c r="AI299" s="48" t="s">
        <v>2189</v>
      </c>
    </row>
    <row r="300" spans="1:36" s="41" customFormat="1">
      <c r="A300" s="67" t="s">
        <v>51</v>
      </c>
      <c r="B300" s="57">
        <v>1097529</v>
      </c>
      <c r="C300" s="57" t="s">
        <v>2190</v>
      </c>
      <c r="D300" s="57" t="s">
        <v>2096</v>
      </c>
      <c r="E300" s="57" t="s">
        <v>54</v>
      </c>
      <c r="F300" s="57" t="s">
        <v>2060</v>
      </c>
      <c r="G300" s="57" t="s">
        <v>2097</v>
      </c>
      <c r="H300" s="57" t="s">
        <v>2097</v>
      </c>
      <c r="I300" s="57" t="s">
        <v>55</v>
      </c>
      <c r="J300" s="57" t="s">
        <v>2062</v>
      </c>
      <c r="K300" s="57" t="s">
        <v>2098</v>
      </c>
      <c r="L300" s="57" t="s">
        <v>2098</v>
      </c>
      <c r="M300" s="61" t="s">
        <v>2191</v>
      </c>
      <c r="N300" s="66" t="s">
        <v>2192</v>
      </c>
      <c r="O300" s="66" t="s">
        <v>2193</v>
      </c>
      <c r="P300" s="68">
        <v>5</v>
      </c>
      <c r="Q300" s="66">
        <v>20515</v>
      </c>
      <c r="R300" s="57" t="s">
        <v>2194</v>
      </c>
      <c r="S300" s="57" t="s">
        <v>2195</v>
      </c>
      <c r="T300" s="57" t="s">
        <v>2196</v>
      </c>
      <c r="U300" s="66" t="s">
        <v>2197</v>
      </c>
      <c r="V300" s="61">
        <v>3377</v>
      </c>
      <c r="W300" s="57" t="s">
        <v>2198</v>
      </c>
      <c r="X300" s="57" t="s">
        <v>2199</v>
      </c>
      <c r="Y300" s="69">
        <v>43556</v>
      </c>
      <c r="Z300" s="66" t="s">
        <v>2200</v>
      </c>
      <c r="AA300" s="57" t="s">
        <v>64</v>
      </c>
      <c r="AB300" s="57" t="s">
        <v>150</v>
      </c>
      <c r="AC300" s="57" t="s">
        <v>2201</v>
      </c>
      <c r="AD300" s="57" t="s">
        <v>2202</v>
      </c>
      <c r="AE300" s="66"/>
      <c r="AF300" s="57" t="s">
        <v>2203</v>
      </c>
      <c r="AG300" s="57" t="s">
        <v>2103</v>
      </c>
      <c r="AH300" s="66"/>
      <c r="AI300" s="79" t="s">
        <v>2204</v>
      </c>
      <c r="AJ300" s="41" t="s">
        <v>1024</v>
      </c>
    </row>
    <row r="301" spans="1:36" s="41" customFormat="1">
      <c r="A301" s="42" t="s">
        <v>51</v>
      </c>
      <c r="B301" s="43">
        <v>4510</v>
      </c>
      <c r="C301" s="43" t="s">
        <v>2205</v>
      </c>
      <c r="D301" s="43" t="s">
        <v>2096</v>
      </c>
      <c r="E301" s="43" t="s">
        <v>54</v>
      </c>
      <c r="F301" s="43" t="s">
        <v>2060</v>
      </c>
      <c r="G301" s="43" t="s">
        <v>2097</v>
      </c>
      <c r="H301" s="43" t="s">
        <v>2097</v>
      </c>
      <c r="I301" s="43" t="s">
        <v>55</v>
      </c>
      <c r="J301" s="43" t="s">
        <v>2062</v>
      </c>
      <c r="K301" s="43" t="s">
        <v>2098</v>
      </c>
      <c r="L301" s="43" t="s">
        <v>2098</v>
      </c>
      <c r="M301" s="44" t="s">
        <v>2064</v>
      </c>
      <c r="N301" s="45" t="s">
        <v>273</v>
      </c>
      <c r="O301" s="45" t="s">
        <v>274</v>
      </c>
      <c r="P301" s="46">
        <v>4</v>
      </c>
      <c r="Q301" s="45">
        <v>20410</v>
      </c>
      <c r="R301" s="43" t="s">
        <v>542</v>
      </c>
      <c r="S301" s="43" t="s">
        <v>543</v>
      </c>
      <c r="T301" s="43" t="s">
        <v>368</v>
      </c>
      <c r="U301" s="45" t="s">
        <v>61</v>
      </c>
      <c r="V301" s="44">
        <v>3377</v>
      </c>
      <c r="W301" s="43" t="s">
        <v>2095</v>
      </c>
      <c r="X301" s="43" t="s">
        <v>2206</v>
      </c>
      <c r="Y301" s="47">
        <v>41000</v>
      </c>
      <c r="Z301" s="45" t="s">
        <v>201</v>
      </c>
      <c r="AA301" s="43" t="s">
        <v>64</v>
      </c>
      <c r="AB301" s="43" t="s">
        <v>150</v>
      </c>
      <c r="AC301" s="43" t="s">
        <v>2207</v>
      </c>
      <c r="AD301" s="43" t="s">
        <v>2208</v>
      </c>
      <c r="AE301" s="45"/>
      <c r="AF301" s="43" t="s">
        <v>2209</v>
      </c>
      <c r="AG301" s="43" t="s">
        <v>2103</v>
      </c>
      <c r="AH301" s="45" t="s">
        <v>70</v>
      </c>
      <c r="AI301" s="48" t="s">
        <v>2210</v>
      </c>
    </row>
    <row r="302" spans="1:36" s="41" customFormat="1">
      <c r="A302" s="42" t="s">
        <v>51</v>
      </c>
      <c r="B302" s="43">
        <v>8468</v>
      </c>
      <c r="C302" s="43" t="s">
        <v>2211</v>
      </c>
      <c r="D302" s="43" t="s">
        <v>2096</v>
      </c>
      <c r="E302" s="43" t="s">
        <v>54</v>
      </c>
      <c r="F302" s="43" t="s">
        <v>2060</v>
      </c>
      <c r="G302" s="43" t="s">
        <v>2097</v>
      </c>
      <c r="H302" s="43" t="s">
        <v>2097</v>
      </c>
      <c r="I302" s="43" t="s">
        <v>55</v>
      </c>
      <c r="J302" s="43" t="s">
        <v>2062</v>
      </c>
      <c r="K302" s="43" t="s">
        <v>2098</v>
      </c>
      <c r="L302" s="43" t="s">
        <v>2098</v>
      </c>
      <c r="M302" s="44" t="s">
        <v>2064</v>
      </c>
      <c r="N302" s="45" t="s">
        <v>219</v>
      </c>
      <c r="O302" s="45" t="s">
        <v>220</v>
      </c>
      <c r="P302" s="46">
        <v>3</v>
      </c>
      <c r="Q302" s="45">
        <v>20310</v>
      </c>
      <c r="R302" s="43" t="s">
        <v>447</v>
      </c>
      <c r="S302" s="43" t="s">
        <v>448</v>
      </c>
      <c r="T302" s="43" t="s">
        <v>368</v>
      </c>
      <c r="U302" s="45" t="s">
        <v>61</v>
      </c>
      <c r="V302" s="44">
        <v>3377</v>
      </c>
      <c r="W302" s="43" t="s">
        <v>2095</v>
      </c>
      <c r="X302" s="43" t="s">
        <v>2212</v>
      </c>
      <c r="Y302" s="47">
        <v>42461</v>
      </c>
      <c r="Z302" s="45" t="s">
        <v>201</v>
      </c>
      <c r="AA302" s="43" t="s">
        <v>64</v>
      </c>
      <c r="AB302" s="43" t="s">
        <v>150</v>
      </c>
      <c r="AC302" s="43" t="s">
        <v>2213</v>
      </c>
      <c r="AD302" s="43" t="s">
        <v>2214</v>
      </c>
      <c r="AE302" s="45"/>
      <c r="AF302" s="43" t="s">
        <v>2215</v>
      </c>
      <c r="AG302" s="43" t="s">
        <v>2103</v>
      </c>
      <c r="AH302" s="45" t="s">
        <v>70</v>
      </c>
      <c r="AI302" s="48" t="s">
        <v>2216</v>
      </c>
    </row>
    <row r="303" spans="1:36" s="41" customFormat="1">
      <c r="A303" s="42" t="s">
        <v>51</v>
      </c>
      <c r="B303" s="43">
        <v>3608</v>
      </c>
      <c r="C303" s="43" t="s">
        <v>2217</v>
      </c>
      <c r="D303" s="43" t="s">
        <v>2218</v>
      </c>
      <c r="E303" s="43" t="s">
        <v>54</v>
      </c>
      <c r="F303" s="43" t="s">
        <v>2060</v>
      </c>
      <c r="G303" s="43" t="s">
        <v>2219</v>
      </c>
      <c r="H303" s="43" t="s">
        <v>2219</v>
      </c>
      <c r="I303" s="43" t="s">
        <v>55</v>
      </c>
      <c r="J303" s="43" t="s">
        <v>2062</v>
      </c>
      <c r="K303" s="43" t="s">
        <v>2220</v>
      </c>
      <c r="L303" s="43" t="s">
        <v>2220</v>
      </c>
      <c r="M303" s="44" t="s">
        <v>2064</v>
      </c>
      <c r="N303" s="45" t="s">
        <v>157</v>
      </c>
      <c r="O303" s="45" t="s">
        <v>158</v>
      </c>
      <c r="P303" s="46">
        <v>6</v>
      </c>
      <c r="Q303" s="45">
        <v>20710</v>
      </c>
      <c r="R303" s="43" t="s">
        <v>755</v>
      </c>
      <c r="S303" s="43" t="s">
        <v>756</v>
      </c>
      <c r="T303" s="43" t="s">
        <v>368</v>
      </c>
      <c r="U303" s="45" t="s">
        <v>61</v>
      </c>
      <c r="V303" s="44">
        <v>1082126</v>
      </c>
      <c r="W303" s="43" t="s">
        <v>2058</v>
      </c>
      <c r="X303" s="43" t="s">
        <v>2221</v>
      </c>
      <c r="Y303" s="47">
        <v>39448</v>
      </c>
      <c r="Z303" s="45" t="s">
        <v>63</v>
      </c>
      <c r="AA303" s="43" t="s">
        <v>64</v>
      </c>
      <c r="AB303" s="43" t="s">
        <v>162</v>
      </c>
      <c r="AC303" s="43" t="s">
        <v>2222</v>
      </c>
      <c r="AD303" s="43" t="s">
        <v>2223</v>
      </c>
      <c r="AE303" s="45" t="s">
        <v>2224</v>
      </c>
      <c r="AF303" s="43" t="s">
        <v>2225</v>
      </c>
      <c r="AG303" s="43" t="s">
        <v>2226</v>
      </c>
      <c r="AH303" s="45" t="s">
        <v>70</v>
      </c>
      <c r="AI303" s="48" t="s">
        <v>2227</v>
      </c>
    </row>
    <row r="304" spans="1:36" s="41" customFormat="1">
      <c r="A304" s="42" t="s">
        <v>51</v>
      </c>
      <c r="B304" s="43">
        <v>1001850</v>
      </c>
      <c r="C304" s="43" t="s">
        <v>2228</v>
      </c>
      <c r="D304" s="43" t="s">
        <v>2218</v>
      </c>
      <c r="E304" s="43" t="s">
        <v>54</v>
      </c>
      <c r="F304" s="43" t="s">
        <v>2060</v>
      </c>
      <c r="G304" s="43" t="s">
        <v>2219</v>
      </c>
      <c r="H304" s="43" t="s">
        <v>2219</v>
      </c>
      <c r="I304" s="43" t="s">
        <v>55</v>
      </c>
      <c r="J304" s="43" t="s">
        <v>2062</v>
      </c>
      <c r="K304" s="43" t="s">
        <v>2220</v>
      </c>
      <c r="L304" s="43" t="s">
        <v>2220</v>
      </c>
      <c r="M304" s="44" t="s">
        <v>2064</v>
      </c>
      <c r="N304" s="45" t="s">
        <v>123</v>
      </c>
      <c r="O304" s="45" t="s">
        <v>124</v>
      </c>
      <c r="P304" s="46">
        <v>5</v>
      </c>
      <c r="Q304" s="45">
        <v>20515</v>
      </c>
      <c r="R304" s="43" t="s">
        <v>432</v>
      </c>
      <c r="S304" s="43" t="s">
        <v>433</v>
      </c>
      <c r="T304" s="43" t="s">
        <v>368</v>
      </c>
      <c r="U304" s="45" t="s">
        <v>61</v>
      </c>
      <c r="V304" s="44">
        <v>3608</v>
      </c>
      <c r="W304" s="43" t="s">
        <v>2217</v>
      </c>
      <c r="X304" s="43" t="s">
        <v>2229</v>
      </c>
      <c r="Y304" s="47">
        <v>43054</v>
      </c>
      <c r="Z304" s="45" t="s">
        <v>63</v>
      </c>
      <c r="AA304" s="43" t="s">
        <v>118</v>
      </c>
      <c r="AB304" s="43" t="s">
        <v>150</v>
      </c>
      <c r="AC304" s="43" t="s">
        <v>2230</v>
      </c>
      <c r="AD304" s="43" t="s">
        <v>2231</v>
      </c>
      <c r="AE304" s="45"/>
      <c r="AF304" s="43" t="s">
        <v>2232</v>
      </c>
      <c r="AG304" s="43" t="s">
        <v>2226</v>
      </c>
      <c r="AH304" s="45" t="s">
        <v>70</v>
      </c>
      <c r="AI304" s="48" t="s">
        <v>2233</v>
      </c>
    </row>
    <row r="305" spans="1:35" s="41" customFormat="1">
      <c r="A305" s="42" t="s">
        <v>51</v>
      </c>
      <c r="B305" s="43">
        <v>1007441</v>
      </c>
      <c r="C305" s="43" t="s">
        <v>2234</v>
      </c>
      <c r="D305" s="43" t="s">
        <v>2218</v>
      </c>
      <c r="E305" s="43" t="s">
        <v>54</v>
      </c>
      <c r="F305" s="43" t="s">
        <v>2060</v>
      </c>
      <c r="G305" s="43" t="s">
        <v>2219</v>
      </c>
      <c r="H305" s="43" t="s">
        <v>2219</v>
      </c>
      <c r="I305" s="43" t="s">
        <v>55</v>
      </c>
      <c r="J305" s="43" t="s">
        <v>2062</v>
      </c>
      <c r="K305" s="43" t="s">
        <v>2220</v>
      </c>
      <c r="L305" s="43" t="s">
        <v>2220</v>
      </c>
      <c r="M305" s="44" t="s">
        <v>2064</v>
      </c>
      <c r="N305" s="45" t="s">
        <v>123</v>
      </c>
      <c r="O305" s="45" t="s">
        <v>124</v>
      </c>
      <c r="P305" s="46">
        <v>5</v>
      </c>
      <c r="Q305" s="45">
        <v>20515</v>
      </c>
      <c r="R305" s="43" t="s">
        <v>432</v>
      </c>
      <c r="S305" s="43" t="s">
        <v>433</v>
      </c>
      <c r="T305" s="43" t="s">
        <v>368</v>
      </c>
      <c r="U305" s="45" t="s">
        <v>61</v>
      </c>
      <c r="V305" s="44">
        <v>3608</v>
      </c>
      <c r="W305" s="43" t="s">
        <v>2217</v>
      </c>
      <c r="X305" s="43" t="s">
        <v>2235</v>
      </c>
      <c r="Y305" s="47">
        <v>43101</v>
      </c>
      <c r="Z305" s="45" t="s">
        <v>63</v>
      </c>
      <c r="AA305" s="43" t="s">
        <v>64</v>
      </c>
      <c r="AB305" s="43" t="s">
        <v>150</v>
      </c>
      <c r="AC305" s="43" t="s">
        <v>2236</v>
      </c>
      <c r="AD305" s="43" t="s">
        <v>2237</v>
      </c>
      <c r="AE305" s="45"/>
      <c r="AF305" s="43" t="s">
        <v>2238</v>
      </c>
      <c r="AG305" s="43" t="s">
        <v>2226</v>
      </c>
      <c r="AH305" s="45" t="s">
        <v>70</v>
      </c>
      <c r="AI305" s="48" t="s">
        <v>2239</v>
      </c>
    </row>
    <row r="306" spans="1:35" s="41" customFormat="1">
      <c r="A306" s="42" t="s">
        <v>51</v>
      </c>
      <c r="B306" s="43">
        <v>1015402</v>
      </c>
      <c r="C306" s="43" t="s">
        <v>2240</v>
      </c>
      <c r="D306" s="43" t="s">
        <v>2218</v>
      </c>
      <c r="E306" s="43" t="s">
        <v>54</v>
      </c>
      <c r="F306" s="43" t="s">
        <v>2060</v>
      </c>
      <c r="G306" s="43" t="s">
        <v>2219</v>
      </c>
      <c r="H306" s="43" t="s">
        <v>2219</v>
      </c>
      <c r="I306" s="43" t="s">
        <v>55</v>
      </c>
      <c r="J306" s="43" t="s">
        <v>2062</v>
      </c>
      <c r="K306" s="43" t="s">
        <v>2220</v>
      </c>
      <c r="L306" s="43" t="s">
        <v>2220</v>
      </c>
      <c r="M306" s="44" t="s">
        <v>2064</v>
      </c>
      <c r="N306" s="45" t="s">
        <v>123</v>
      </c>
      <c r="O306" s="45" t="s">
        <v>124</v>
      </c>
      <c r="P306" s="46">
        <v>5</v>
      </c>
      <c r="Q306" s="45">
        <v>20515</v>
      </c>
      <c r="R306" s="43" t="s">
        <v>432</v>
      </c>
      <c r="S306" s="43" t="s">
        <v>433</v>
      </c>
      <c r="T306" s="43" t="s">
        <v>368</v>
      </c>
      <c r="U306" s="45" t="s">
        <v>61</v>
      </c>
      <c r="V306" s="44">
        <v>3608</v>
      </c>
      <c r="W306" s="43" t="s">
        <v>2217</v>
      </c>
      <c r="X306" s="43" t="s">
        <v>2241</v>
      </c>
      <c r="Y306" s="47">
        <v>43156</v>
      </c>
      <c r="Z306" s="45" t="s">
        <v>63</v>
      </c>
      <c r="AA306" s="43" t="s">
        <v>64</v>
      </c>
      <c r="AB306" s="43" t="s">
        <v>910</v>
      </c>
      <c r="AC306" s="43" t="s">
        <v>2242</v>
      </c>
      <c r="AD306" s="43" t="s">
        <v>2243</v>
      </c>
      <c r="AE306" s="45"/>
      <c r="AF306" s="43" t="s">
        <v>2244</v>
      </c>
      <c r="AG306" s="43" t="s">
        <v>2226</v>
      </c>
      <c r="AH306" s="45" t="s">
        <v>70</v>
      </c>
      <c r="AI306" s="48" t="s">
        <v>2245</v>
      </c>
    </row>
    <row r="307" spans="1:35" s="41" customFormat="1">
      <c r="A307" s="42" t="s">
        <v>51</v>
      </c>
      <c r="B307" s="43">
        <v>1018036</v>
      </c>
      <c r="C307" s="43" t="s">
        <v>2246</v>
      </c>
      <c r="D307" s="43" t="s">
        <v>2218</v>
      </c>
      <c r="E307" s="43" t="s">
        <v>54</v>
      </c>
      <c r="F307" s="43" t="s">
        <v>2060</v>
      </c>
      <c r="G307" s="43" t="s">
        <v>2219</v>
      </c>
      <c r="H307" s="43" t="s">
        <v>2219</v>
      </c>
      <c r="I307" s="43" t="s">
        <v>55</v>
      </c>
      <c r="J307" s="43" t="s">
        <v>2062</v>
      </c>
      <c r="K307" s="43" t="s">
        <v>2220</v>
      </c>
      <c r="L307" s="43" t="s">
        <v>2220</v>
      </c>
      <c r="M307" s="44" t="s">
        <v>2064</v>
      </c>
      <c r="N307" s="45" t="s">
        <v>123</v>
      </c>
      <c r="O307" s="45" t="s">
        <v>124</v>
      </c>
      <c r="P307" s="46">
        <v>5</v>
      </c>
      <c r="Q307" s="45">
        <v>20515</v>
      </c>
      <c r="R307" s="43" t="s">
        <v>432</v>
      </c>
      <c r="S307" s="43" t="s">
        <v>433</v>
      </c>
      <c r="T307" s="43" t="s">
        <v>368</v>
      </c>
      <c r="U307" s="45" t="s">
        <v>61</v>
      </c>
      <c r="V307" s="44">
        <v>3608</v>
      </c>
      <c r="W307" s="43" t="s">
        <v>2217</v>
      </c>
      <c r="X307" s="43" t="s">
        <v>2247</v>
      </c>
      <c r="Y307" s="47">
        <v>43160</v>
      </c>
      <c r="Z307" s="45" t="s">
        <v>63</v>
      </c>
      <c r="AA307" s="43" t="s">
        <v>64</v>
      </c>
      <c r="AB307" s="43" t="s">
        <v>150</v>
      </c>
      <c r="AC307" s="43" t="s">
        <v>2248</v>
      </c>
      <c r="AD307" s="43" t="s">
        <v>2249</v>
      </c>
      <c r="AE307" s="45"/>
      <c r="AF307" s="43" t="s">
        <v>2250</v>
      </c>
      <c r="AG307" s="43" t="s">
        <v>2226</v>
      </c>
      <c r="AH307" s="45" t="s">
        <v>70</v>
      </c>
      <c r="AI307" s="48" t="s">
        <v>2251</v>
      </c>
    </row>
    <row r="308" spans="1:35" s="41" customFormat="1">
      <c r="A308" s="42" t="s">
        <v>51</v>
      </c>
      <c r="B308" s="43">
        <v>1026714</v>
      </c>
      <c r="C308" s="43" t="s">
        <v>2252</v>
      </c>
      <c r="D308" s="43" t="s">
        <v>2218</v>
      </c>
      <c r="E308" s="43" t="s">
        <v>54</v>
      </c>
      <c r="F308" s="43" t="s">
        <v>2060</v>
      </c>
      <c r="G308" s="43" t="s">
        <v>2219</v>
      </c>
      <c r="H308" s="43" t="s">
        <v>2219</v>
      </c>
      <c r="I308" s="43" t="s">
        <v>55</v>
      </c>
      <c r="J308" s="43" t="s">
        <v>2062</v>
      </c>
      <c r="K308" s="43" t="s">
        <v>2220</v>
      </c>
      <c r="L308" s="43" t="s">
        <v>2220</v>
      </c>
      <c r="M308" s="44" t="s">
        <v>2064</v>
      </c>
      <c r="N308" s="45" t="s">
        <v>123</v>
      </c>
      <c r="O308" s="45" t="s">
        <v>124</v>
      </c>
      <c r="P308" s="46">
        <v>5</v>
      </c>
      <c r="Q308" s="45">
        <v>20515</v>
      </c>
      <c r="R308" s="43" t="s">
        <v>432</v>
      </c>
      <c r="S308" s="43" t="s">
        <v>433</v>
      </c>
      <c r="T308" s="43" t="s">
        <v>368</v>
      </c>
      <c r="U308" s="45" t="s">
        <v>61</v>
      </c>
      <c r="V308" s="44">
        <v>3608</v>
      </c>
      <c r="W308" s="43" t="s">
        <v>2217</v>
      </c>
      <c r="X308" s="43" t="s">
        <v>2253</v>
      </c>
      <c r="Y308" s="47">
        <v>43205</v>
      </c>
      <c r="Z308" s="45" t="s">
        <v>63</v>
      </c>
      <c r="AA308" s="43" t="s">
        <v>64</v>
      </c>
      <c r="AB308" s="43" t="s">
        <v>150</v>
      </c>
      <c r="AC308" s="43" t="s">
        <v>2254</v>
      </c>
      <c r="AD308" s="43" t="s">
        <v>2255</v>
      </c>
      <c r="AE308" s="45"/>
      <c r="AF308" s="43" t="s">
        <v>2256</v>
      </c>
      <c r="AG308" s="43" t="s">
        <v>2226</v>
      </c>
      <c r="AH308" s="45" t="s">
        <v>70</v>
      </c>
      <c r="AI308" s="48" t="s">
        <v>2257</v>
      </c>
    </row>
    <row r="309" spans="1:35" s="41" customFormat="1">
      <c r="A309" s="42" t="s">
        <v>51</v>
      </c>
      <c r="B309" s="43">
        <v>1028892</v>
      </c>
      <c r="C309" s="43" t="s">
        <v>2258</v>
      </c>
      <c r="D309" s="43" t="s">
        <v>2218</v>
      </c>
      <c r="E309" s="43" t="s">
        <v>54</v>
      </c>
      <c r="F309" s="43" t="s">
        <v>2060</v>
      </c>
      <c r="G309" s="43" t="s">
        <v>2219</v>
      </c>
      <c r="H309" s="43" t="s">
        <v>2219</v>
      </c>
      <c r="I309" s="43" t="s">
        <v>55</v>
      </c>
      <c r="J309" s="43" t="s">
        <v>2062</v>
      </c>
      <c r="K309" s="43" t="s">
        <v>2220</v>
      </c>
      <c r="L309" s="43" t="s">
        <v>2220</v>
      </c>
      <c r="M309" s="44" t="s">
        <v>2064</v>
      </c>
      <c r="N309" s="45" t="s">
        <v>123</v>
      </c>
      <c r="O309" s="45" t="s">
        <v>124</v>
      </c>
      <c r="P309" s="46">
        <v>5</v>
      </c>
      <c r="Q309" s="45">
        <v>20515</v>
      </c>
      <c r="R309" s="43" t="s">
        <v>432</v>
      </c>
      <c r="S309" s="43" t="s">
        <v>433</v>
      </c>
      <c r="T309" s="43" t="s">
        <v>368</v>
      </c>
      <c r="U309" s="45" t="s">
        <v>61</v>
      </c>
      <c r="V309" s="44">
        <v>3608</v>
      </c>
      <c r="W309" s="43" t="s">
        <v>2217</v>
      </c>
      <c r="X309" s="43" t="s">
        <v>2259</v>
      </c>
      <c r="Y309" s="47">
        <v>43252</v>
      </c>
      <c r="Z309" s="45" t="s">
        <v>63</v>
      </c>
      <c r="AA309" s="43" t="s">
        <v>64</v>
      </c>
      <c r="AB309" s="43" t="s">
        <v>150</v>
      </c>
      <c r="AC309" s="43" t="s">
        <v>2260</v>
      </c>
      <c r="AD309" s="43" t="s">
        <v>2261</v>
      </c>
      <c r="AE309" s="45"/>
      <c r="AF309" s="43" t="s">
        <v>2262</v>
      </c>
      <c r="AG309" s="43" t="s">
        <v>2226</v>
      </c>
      <c r="AH309" s="45"/>
      <c r="AI309" s="48" t="s">
        <v>2263</v>
      </c>
    </row>
    <row r="310" spans="1:35" s="41" customFormat="1">
      <c r="A310" s="42" t="s">
        <v>51</v>
      </c>
      <c r="B310" s="43">
        <v>1049489</v>
      </c>
      <c r="C310" s="43" t="s">
        <v>2264</v>
      </c>
      <c r="D310" s="43" t="s">
        <v>2218</v>
      </c>
      <c r="E310" s="43" t="s">
        <v>54</v>
      </c>
      <c r="F310" s="43" t="s">
        <v>2060</v>
      </c>
      <c r="G310" s="43" t="s">
        <v>2219</v>
      </c>
      <c r="H310" s="43" t="s">
        <v>2219</v>
      </c>
      <c r="I310" s="43" t="s">
        <v>55</v>
      </c>
      <c r="J310" s="43" t="s">
        <v>2062</v>
      </c>
      <c r="K310" s="43" t="s">
        <v>2220</v>
      </c>
      <c r="L310" s="43" t="s">
        <v>2220</v>
      </c>
      <c r="M310" s="44" t="s">
        <v>2064</v>
      </c>
      <c r="N310" s="45" t="s">
        <v>123</v>
      </c>
      <c r="O310" s="45" t="s">
        <v>124</v>
      </c>
      <c r="P310" s="46">
        <v>5</v>
      </c>
      <c r="Q310" s="45">
        <v>20515</v>
      </c>
      <c r="R310" s="43" t="s">
        <v>432</v>
      </c>
      <c r="S310" s="43" t="s">
        <v>433</v>
      </c>
      <c r="T310" s="43" t="s">
        <v>368</v>
      </c>
      <c r="U310" s="45" t="s">
        <v>61</v>
      </c>
      <c r="V310" s="44">
        <v>3608</v>
      </c>
      <c r="W310" s="43" t="s">
        <v>2217</v>
      </c>
      <c r="X310" s="43" t="s">
        <v>2265</v>
      </c>
      <c r="Y310" s="47">
        <v>43313</v>
      </c>
      <c r="Z310" s="45" t="s">
        <v>679</v>
      </c>
      <c r="AA310" s="43" t="s">
        <v>64</v>
      </c>
      <c r="AB310" s="43" t="s">
        <v>162</v>
      </c>
      <c r="AC310" s="43" t="s">
        <v>2266</v>
      </c>
      <c r="AD310" s="43" t="s">
        <v>2267</v>
      </c>
      <c r="AE310" s="45"/>
      <c r="AF310" s="43" t="s">
        <v>2268</v>
      </c>
      <c r="AG310" s="43" t="s">
        <v>2226</v>
      </c>
      <c r="AH310" s="45"/>
      <c r="AI310" s="48" t="s">
        <v>2269</v>
      </c>
    </row>
    <row r="311" spans="1:35" s="41" customFormat="1">
      <c r="A311" s="42" t="s">
        <v>51</v>
      </c>
      <c r="B311" s="43">
        <v>1022540</v>
      </c>
      <c r="C311" s="43" t="s">
        <v>2270</v>
      </c>
      <c r="D311" s="43" t="s">
        <v>2218</v>
      </c>
      <c r="E311" s="43" t="s">
        <v>54</v>
      </c>
      <c r="F311" s="43" t="s">
        <v>2060</v>
      </c>
      <c r="G311" s="43" t="s">
        <v>2219</v>
      </c>
      <c r="H311" s="43" t="s">
        <v>2219</v>
      </c>
      <c r="I311" s="43" t="s">
        <v>55</v>
      </c>
      <c r="J311" s="43" t="s">
        <v>2062</v>
      </c>
      <c r="K311" s="43" t="s">
        <v>2220</v>
      </c>
      <c r="L311" s="43" t="s">
        <v>2220</v>
      </c>
      <c r="M311" s="44" t="s">
        <v>2064</v>
      </c>
      <c r="N311" s="45" t="s">
        <v>273</v>
      </c>
      <c r="O311" s="45" t="s">
        <v>274</v>
      </c>
      <c r="P311" s="46">
        <v>4</v>
      </c>
      <c r="Q311" s="45">
        <v>20410</v>
      </c>
      <c r="R311" s="43" t="s">
        <v>542</v>
      </c>
      <c r="S311" s="43" t="s">
        <v>543</v>
      </c>
      <c r="T311" s="43" t="s">
        <v>368</v>
      </c>
      <c r="U311" s="45" t="s">
        <v>61</v>
      </c>
      <c r="V311" s="44">
        <v>3608</v>
      </c>
      <c r="W311" s="43" t="s">
        <v>2217</v>
      </c>
      <c r="X311" s="43" t="s">
        <v>2271</v>
      </c>
      <c r="Y311" s="47">
        <v>43191</v>
      </c>
      <c r="Z311" s="45" t="s">
        <v>63</v>
      </c>
      <c r="AA311" s="43" t="s">
        <v>64</v>
      </c>
      <c r="AB311" s="43" t="s">
        <v>162</v>
      </c>
      <c r="AC311" s="43" t="s">
        <v>2272</v>
      </c>
      <c r="AD311" s="43" t="s">
        <v>2273</v>
      </c>
      <c r="AE311" s="45"/>
      <c r="AF311" s="43" t="s">
        <v>2274</v>
      </c>
      <c r="AG311" s="43" t="s">
        <v>2226</v>
      </c>
      <c r="AH311" s="45" t="s">
        <v>70</v>
      </c>
      <c r="AI311" s="48" t="s">
        <v>2275</v>
      </c>
    </row>
    <row r="312" spans="1:35" s="41" customFormat="1">
      <c r="A312" s="42" t="s">
        <v>51</v>
      </c>
      <c r="B312" s="43">
        <v>1049444</v>
      </c>
      <c r="C312" s="43" t="s">
        <v>2276</v>
      </c>
      <c r="D312" s="43" t="s">
        <v>2218</v>
      </c>
      <c r="E312" s="43" t="s">
        <v>54</v>
      </c>
      <c r="F312" s="43" t="s">
        <v>2060</v>
      </c>
      <c r="G312" s="43" t="s">
        <v>2219</v>
      </c>
      <c r="H312" s="43" t="s">
        <v>2219</v>
      </c>
      <c r="I312" s="43" t="s">
        <v>55</v>
      </c>
      <c r="J312" s="43" t="s">
        <v>2062</v>
      </c>
      <c r="K312" s="43" t="s">
        <v>2220</v>
      </c>
      <c r="L312" s="43" t="s">
        <v>2220</v>
      </c>
      <c r="M312" s="44" t="s">
        <v>2064</v>
      </c>
      <c r="N312" s="45" t="s">
        <v>273</v>
      </c>
      <c r="O312" s="45" t="s">
        <v>274</v>
      </c>
      <c r="P312" s="46">
        <v>4</v>
      </c>
      <c r="Q312" s="45">
        <v>20410</v>
      </c>
      <c r="R312" s="43" t="s">
        <v>542</v>
      </c>
      <c r="S312" s="43" t="s">
        <v>543</v>
      </c>
      <c r="T312" s="43" t="s">
        <v>368</v>
      </c>
      <c r="U312" s="45" t="s">
        <v>61</v>
      </c>
      <c r="V312" s="44">
        <v>3608</v>
      </c>
      <c r="W312" s="43" t="s">
        <v>2217</v>
      </c>
      <c r="X312" s="43" t="s">
        <v>2277</v>
      </c>
      <c r="Y312" s="47">
        <v>43313</v>
      </c>
      <c r="Z312" s="45" t="s">
        <v>679</v>
      </c>
      <c r="AA312" s="43" t="s">
        <v>64</v>
      </c>
      <c r="AB312" s="43" t="s">
        <v>162</v>
      </c>
      <c r="AC312" s="43" t="s">
        <v>2278</v>
      </c>
      <c r="AD312" s="43" t="s">
        <v>2279</v>
      </c>
      <c r="AE312" s="45"/>
      <c r="AF312" s="43" t="s">
        <v>2280</v>
      </c>
      <c r="AG312" s="43" t="s">
        <v>2226</v>
      </c>
      <c r="AH312" s="45"/>
      <c r="AI312" s="48" t="s">
        <v>2281</v>
      </c>
    </row>
    <row r="313" spans="1:35" s="41" customFormat="1">
      <c r="A313" s="42" t="s">
        <v>51</v>
      </c>
      <c r="B313" s="43">
        <v>1076035</v>
      </c>
      <c r="C313" s="43" t="s">
        <v>2282</v>
      </c>
      <c r="D313" s="43" t="s">
        <v>2218</v>
      </c>
      <c r="E313" s="43" t="s">
        <v>54</v>
      </c>
      <c r="F313" s="43" t="s">
        <v>2060</v>
      </c>
      <c r="G313" s="43" t="s">
        <v>2219</v>
      </c>
      <c r="H313" s="43" t="s">
        <v>2219</v>
      </c>
      <c r="I313" s="43" t="s">
        <v>55</v>
      </c>
      <c r="J313" s="43" t="s">
        <v>2062</v>
      </c>
      <c r="K313" s="43" t="s">
        <v>2220</v>
      </c>
      <c r="L313" s="43" t="s">
        <v>2220</v>
      </c>
      <c r="M313" s="44" t="s">
        <v>2064</v>
      </c>
      <c r="N313" s="45" t="s">
        <v>273</v>
      </c>
      <c r="O313" s="45" t="s">
        <v>274</v>
      </c>
      <c r="P313" s="46">
        <v>4</v>
      </c>
      <c r="Q313" s="45">
        <v>20410</v>
      </c>
      <c r="R313" s="43" t="s">
        <v>542</v>
      </c>
      <c r="S313" s="43" t="s">
        <v>543</v>
      </c>
      <c r="T313" s="43" t="s">
        <v>368</v>
      </c>
      <c r="U313" s="45" t="s">
        <v>61</v>
      </c>
      <c r="V313" s="44">
        <v>3608</v>
      </c>
      <c r="W313" s="43" t="s">
        <v>2217</v>
      </c>
      <c r="X313" s="43" t="s">
        <v>2283</v>
      </c>
      <c r="Y313" s="47">
        <v>43466</v>
      </c>
      <c r="Z313" s="45" t="s">
        <v>679</v>
      </c>
      <c r="AA313" s="43" t="s">
        <v>64</v>
      </c>
      <c r="AB313" s="43" t="s">
        <v>162</v>
      </c>
      <c r="AC313" s="43" t="s">
        <v>2284</v>
      </c>
      <c r="AD313" s="43" t="s">
        <v>2285</v>
      </c>
      <c r="AE313" s="45"/>
      <c r="AF313" s="43" t="s">
        <v>2286</v>
      </c>
      <c r="AG313" s="43" t="s">
        <v>2226</v>
      </c>
      <c r="AH313" s="45"/>
      <c r="AI313" s="49" t="s">
        <v>2287</v>
      </c>
    </row>
    <row r="314" spans="1:35" s="41" customFormat="1">
      <c r="A314" s="42" t="s">
        <v>51</v>
      </c>
      <c r="B314" s="43">
        <v>981424</v>
      </c>
      <c r="C314" s="43" t="s">
        <v>2288</v>
      </c>
      <c r="D314" s="43" t="s">
        <v>2218</v>
      </c>
      <c r="E314" s="43" t="s">
        <v>54</v>
      </c>
      <c r="F314" s="43" t="s">
        <v>2060</v>
      </c>
      <c r="G314" s="43" t="s">
        <v>2219</v>
      </c>
      <c r="H314" s="43" t="s">
        <v>2219</v>
      </c>
      <c r="I314" s="43" t="s">
        <v>55</v>
      </c>
      <c r="J314" s="43" t="s">
        <v>2062</v>
      </c>
      <c r="K314" s="43" t="s">
        <v>2220</v>
      </c>
      <c r="L314" s="43" t="s">
        <v>2220</v>
      </c>
      <c r="M314" s="44" t="s">
        <v>2064</v>
      </c>
      <c r="N314" s="45" t="s">
        <v>219</v>
      </c>
      <c r="O314" s="45" t="s">
        <v>220</v>
      </c>
      <c r="P314" s="46">
        <v>3</v>
      </c>
      <c r="Q314" s="45">
        <v>20310</v>
      </c>
      <c r="R314" s="43" t="s">
        <v>447</v>
      </c>
      <c r="S314" s="43" t="s">
        <v>448</v>
      </c>
      <c r="T314" s="43" t="s">
        <v>368</v>
      </c>
      <c r="U314" s="45" t="s">
        <v>61</v>
      </c>
      <c r="V314" s="44">
        <v>3608</v>
      </c>
      <c r="W314" s="43" t="s">
        <v>2217</v>
      </c>
      <c r="X314" s="43" t="s">
        <v>2289</v>
      </c>
      <c r="Y314" s="47">
        <v>42931</v>
      </c>
      <c r="Z314" s="45" t="s">
        <v>63</v>
      </c>
      <c r="AA314" s="43" t="s">
        <v>64</v>
      </c>
      <c r="AB314" s="43" t="s">
        <v>150</v>
      </c>
      <c r="AC314" s="43" t="s">
        <v>2290</v>
      </c>
      <c r="AD314" s="43" t="s">
        <v>2291</v>
      </c>
      <c r="AE314" s="45"/>
      <c r="AF314" s="43" t="s">
        <v>2292</v>
      </c>
      <c r="AG314" s="43" t="s">
        <v>2226</v>
      </c>
      <c r="AH314" s="45" t="s">
        <v>70</v>
      </c>
      <c r="AI314" s="48" t="s">
        <v>2293</v>
      </c>
    </row>
    <row r="315" spans="1:35" s="41" customFormat="1">
      <c r="A315" s="42" t="s">
        <v>51</v>
      </c>
      <c r="B315" s="43">
        <v>1070032</v>
      </c>
      <c r="C315" s="43" t="s">
        <v>2294</v>
      </c>
      <c r="D315" s="43" t="s">
        <v>2218</v>
      </c>
      <c r="E315" s="43" t="s">
        <v>54</v>
      </c>
      <c r="F315" s="43" t="s">
        <v>2060</v>
      </c>
      <c r="G315" s="43" t="s">
        <v>2219</v>
      </c>
      <c r="H315" s="43" t="s">
        <v>2219</v>
      </c>
      <c r="I315" s="43" t="s">
        <v>55</v>
      </c>
      <c r="J315" s="43" t="s">
        <v>2062</v>
      </c>
      <c r="K315" s="43" t="s">
        <v>2220</v>
      </c>
      <c r="L315" s="43" t="s">
        <v>2220</v>
      </c>
      <c r="M315" s="44" t="s">
        <v>2064</v>
      </c>
      <c r="N315" s="45" t="s">
        <v>219</v>
      </c>
      <c r="O315" s="45" t="s">
        <v>220</v>
      </c>
      <c r="P315" s="46">
        <v>3</v>
      </c>
      <c r="Q315" s="45">
        <v>20310</v>
      </c>
      <c r="R315" s="43" t="s">
        <v>447</v>
      </c>
      <c r="S315" s="43" t="s">
        <v>448</v>
      </c>
      <c r="T315" s="43" t="s">
        <v>368</v>
      </c>
      <c r="U315" s="45" t="s">
        <v>61</v>
      </c>
      <c r="V315" s="44">
        <v>3608</v>
      </c>
      <c r="W315" s="43" t="s">
        <v>2217</v>
      </c>
      <c r="X315" s="43" t="s">
        <v>2295</v>
      </c>
      <c r="Y315" s="47">
        <v>43419</v>
      </c>
      <c r="Z315" s="45" t="s">
        <v>331</v>
      </c>
      <c r="AA315" s="43" t="s">
        <v>64</v>
      </c>
      <c r="AB315" s="43" t="s">
        <v>162</v>
      </c>
      <c r="AC315" s="43" t="s">
        <v>2296</v>
      </c>
      <c r="AD315" s="43" t="s">
        <v>2297</v>
      </c>
      <c r="AE315" s="45"/>
      <c r="AF315" s="43" t="s">
        <v>2298</v>
      </c>
      <c r="AG315" s="43" t="s">
        <v>2226</v>
      </c>
      <c r="AH315" s="45"/>
      <c r="AI315" s="48" t="s">
        <v>2299</v>
      </c>
    </row>
    <row r="316" spans="1:35" s="41" customFormat="1">
      <c r="A316" s="42" t="s">
        <v>51</v>
      </c>
      <c r="B316" s="43">
        <v>1022107</v>
      </c>
      <c r="C316" s="43" t="s">
        <v>2300</v>
      </c>
      <c r="D316" s="43" t="s">
        <v>2218</v>
      </c>
      <c r="E316" s="43" t="s">
        <v>54</v>
      </c>
      <c r="F316" s="43" t="s">
        <v>2060</v>
      </c>
      <c r="G316" s="43" t="s">
        <v>2219</v>
      </c>
      <c r="H316" s="43" t="s">
        <v>2219</v>
      </c>
      <c r="I316" s="43" t="s">
        <v>55</v>
      </c>
      <c r="J316" s="43" t="s">
        <v>2062</v>
      </c>
      <c r="K316" s="43" t="s">
        <v>2220</v>
      </c>
      <c r="L316" s="43" t="s">
        <v>2220</v>
      </c>
      <c r="M316" s="44" t="s">
        <v>2064</v>
      </c>
      <c r="N316" s="45" t="s">
        <v>219</v>
      </c>
      <c r="O316" s="45" t="s">
        <v>355</v>
      </c>
      <c r="P316" s="46">
        <v>2</v>
      </c>
      <c r="Q316" s="45">
        <v>22022</v>
      </c>
      <c r="R316" s="43" t="s">
        <v>356</v>
      </c>
      <c r="S316" s="43" t="s">
        <v>357</v>
      </c>
      <c r="T316" s="43" t="s">
        <v>127</v>
      </c>
      <c r="U316" s="45" t="s">
        <v>128</v>
      </c>
      <c r="V316" s="44">
        <v>3608</v>
      </c>
      <c r="W316" s="43" t="s">
        <v>2217</v>
      </c>
      <c r="X316" s="43" t="s">
        <v>2301</v>
      </c>
      <c r="Y316" s="47">
        <v>43191</v>
      </c>
      <c r="Z316" s="45" t="s">
        <v>201</v>
      </c>
      <c r="AA316" s="43" t="s">
        <v>64</v>
      </c>
      <c r="AB316" s="43" t="s">
        <v>162</v>
      </c>
      <c r="AC316" s="43" t="s">
        <v>2302</v>
      </c>
      <c r="AD316" s="43" t="s">
        <v>2303</v>
      </c>
      <c r="AE316" s="45"/>
      <c r="AF316" s="43" t="s">
        <v>2304</v>
      </c>
      <c r="AG316" s="43" t="s">
        <v>2226</v>
      </c>
      <c r="AH316" s="45" t="s">
        <v>70</v>
      </c>
      <c r="AI316" s="48" t="s">
        <v>2305</v>
      </c>
    </row>
    <row r="317" spans="1:35" s="41" customFormat="1">
      <c r="A317" s="42" t="s">
        <v>51</v>
      </c>
      <c r="B317" s="43">
        <v>2023</v>
      </c>
      <c r="C317" s="43" t="s">
        <v>2306</v>
      </c>
      <c r="D317" s="43" t="s">
        <v>2307</v>
      </c>
      <c r="E317" s="43" t="s">
        <v>54</v>
      </c>
      <c r="F317" s="43" t="s">
        <v>2060</v>
      </c>
      <c r="G317" s="43" t="s">
        <v>2308</v>
      </c>
      <c r="H317" s="43" t="s">
        <v>2308</v>
      </c>
      <c r="I317" s="43" t="s">
        <v>55</v>
      </c>
      <c r="J317" s="43" t="s">
        <v>2062</v>
      </c>
      <c r="K317" s="43" t="s">
        <v>2309</v>
      </c>
      <c r="L317" s="43" t="s">
        <v>2309</v>
      </c>
      <c r="M317" s="44" t="s">
        <v>2064</v>
      </c>
      <c r="N317" s="45" t="s">
        <v>197</v>
      </c>
      <c r="O317" s="45" t="s">
        <v>170</v>
      </c>
      <c r="P317" s="46">
        <v>7</v>
      </c>
      <c r="Q317" s="45">
        <v>21110</v>
      </c>
      <c r="R317" s="43" t="s">
        <v>496</v>
      </c>
      <c r="S317" s="43" t="s">
        <v>497</v>
      </c>
      <c r="T317" s="43" t="s">
        <v>60</v>
      </c>
      <c r="U317" s="45" t="s">
        <v>61</v>
      </c>
      <c r="V317" s="44">
        <v>1082126</v>
      </c>
      <c r="W317" s="43" t="s">
        <v>2058</v>
      </c>
      <c r="X317" s="43" t="s">
        <v>2310</v>
      </c>
      <c r="Y317" s="47">
        <v>36678</v>
      </c>
      <c r="Z317" s="45" t="s">
        <v>63</v>
      </c>
      <c r="AA317" s="43" t="s">
        <v>64</v>
      </c>
      <c r="AB317" s="43" t="s">
        <v>119</v>
      </c>
      <c r="AC317" s="43" t="s">
        <v>2311</v>
      </c>
      <c r="AD317" s="43" t="s">
        <v>2312</v>
      </c>
      <c r="AE317" s="45" t="s">
        <v>67</v>
      </c>
      <c r="AF317" s="43" t="s">
        <v>2313</v>
      </c>
      <c r="AG317" s="43" t="s">
        <v>2314</v>
      </c>
      <c r="AH317" s="45" t="s">
        <v>70</v>
      </c>
      <c r="AI317" s="48" t="s">
        <v>2315</v>
      </c>
    </row>
    <row r="318" spans="1:35" s="41" customFormat="1">
      <c r="A318" s="42" t="s">
        <v>51</v>
      </c>
      <c r="B318" s="43">
        <v>1076232</v>
      </c>
      <c r="C318" s="43" t="s">
        <v>2316</v>
      </c>
      <c r="D318" s="43" t="s">
        <v>2307</v>
      </c>
      <c r="E318" s="43" t="s">
        <v>54</v>
      </c>
      <c r="F318" s="43" t="s">
        <v>2060</v>
      </c>
      <c r="G318" s="43" t="s">
        <v>2308</v>
      </c>
      <c r="H318" s="43" t="s">
        <v>2308</v>
      </c>
      <c r="I318" s="43" t="s">
        <v>55</v>
      </c>
      <c r="J318" s="43" t="s">
        <v>2062</v>
      </c>
      <c r="K318" s="43" t="s">
        <v>2309</v>
      </c>
      <c r="L318" s="43" t="s">
        <v>2309</v>
      </c>
      <c r="M318" s="44" t="s">
        <v>2064</v>
      </c>
      <c r="N318" s="45" t="s">
        <v>243</v>
      </c>
      <c r="O318" s="45" t="s">
        <v>234</v>
      </c>
      <c r="P318" s="46">
        <v>8</v>
      </c>
      <c r="Q318" s="45">
        <v>21650</v>
      </c>
      <c r="R318" s="43" t="s">
        <v>1593</v>
      </c>
      <c r="S318" s="43" t="s">
        <v>1594</v>
      </c>
      <c r="T318" s="43" t="s">
        <v>529</v>
      </c>
      <c r="U318" s="45" t="s">
        <v>61</v>
      </c>
      <c r="V318" s="44">
        <v>2023</v>
      </c>
      <c r="W318" s="43" t="s">
        <v>2306</v>
      </c>
      <c r="X318" s="43" t="s">
        <v>2317</v>
      </c>
      <c r="Y318" s="47">
        <v>43466</v>
      </c>
      <c r="Z318" s="45" t="s">
        <v>331</v>
      </c>
      <c r="AA318" s="43" t="s">
        <v>64</v>
      </c>
      <c r="AB318" s="43" t="s">
        <v>162</v>
      </c>
      <c r="AC318" s="43" t="s">
        <v>2318</v>
      </c>
      <c r="AD318" s="43" t="s">
        <v>2319</v>
      </c>
      <c r="AE318" s="45"/>
      <c r="AF318" s="43" t="s">
        <v>2320</v>
      </c>
      <c r="AG318" s="43" t="s">
        <v>2314</v>
      </c>
      <c r="AH318" s="45"/>
      <c r="AI318" s="49" t="s">
        <v>2321</v>
      </c>
    </row>
    <row r="319" spans="1:35" s="41" customFormat="1">
      <c r="A319" s="42" t="s">
        <v>51</v>
      </c>
      <c r="B319" s="43">
        <v>1653</v>
      </c>
      <c r="C319" s="43" t="s">
        <v>2322</v>
      </c>
      <c r="D319" s="43" t="s">
        <v>2307</v>
      </c>
      <c r="E319" s="43" t="s">
        <v>54</v>
      </c>
      <c r="F319" s="43" t="s">
        <v>2060</v>
      </c>
      <c r="G319" s="43" t="s">
        <v>2308</v>
      </c>
      <c r="H319" s="43" t="s">
        <v>2308</v>
      </c>
      <c r="I319" s="43" t="s">
        <v>55</v>
      </c>
      <c r="J319" s="43" t="s">
        <v>2062</v>
      </c>
      <c r="K319" s="43" t="s">
        <v>2309</v>
      </c>
      <c r="L319" s="43" t="s">
        <v>2309</v>
      </c>
      <c r="M319" s="44" t="s">
        <v>2064</v>
      </c>
      <c r="N319" s="45" t="s">
        <v>169</v>
      </c>
      <c r="O319" s="45" t="s">
        <v>170</v>
      </c>
      <c r="P319" s="46">
        <v>7</v>
      </c>
      <c r="Q319" s="45">
        <v>21640</v>
      </c>
      <c r="R319" s="43" t="s">
        <v>1172</v>
      </c>
      <c r="S319" s="43" t="s">
        <v>1173</v>
      </c>
      <c r="T319" s="43" t="s">
        <v>529</v>
      </c>
      <c r="U319" s="45" t="s">
        <v>61</v>
      </c>
      <c r="V319" s="44">
        <v>2023</v>
      </c>
      <c r="W319" s="43" t="s">
        <v>2306</v>
      </c>
      <c r="X319" s="43" t="s">
        <v>2323</v>
      </c>
      <c r="Y319" s="47">
        <v>36192</v>
      </c>
      <c r="Z319" s="45" t="s">
        <v>63</v>
      </c>
      <c r="AA319" s="43" t="s">
        <v>64</v>
      </c>
      <c r="AB319" s="43" t="s">
        <v>150</v>
      </c>
      <c r="AC319" s="43" t="s">
        <v>2324</v>
      </c>
      <c r="AD319" s="43" t="s">
        <v>2325</v>
      </c>
      <c r="AE319" s="45"/>
      <c r="AF319" s="43" t="s">
        <v>2326</v>
      </c>
      <c r="AG319" s="43" t="s">
        <v>2314</v>
      </c>
      <c r="AH319" s="45" t="s">
        <v>70</v>
      </c>
      <c r="AI319" s="48" t="s">
        <v>2327</v>
      </c>
    </row>
    <row r="320" spans="1:35" s="41" customFormat="1">
      <c r="A320" s="42" t="s">
        <v>51</v>
      </c>
      <c r="B320" s="43">
        <v>4100</v>
      </c>
      <c r="C320" s="43" t="s">
        <v>2328</v>
      </c>
      <c r="D320" s="43" t="s">
        <v>2307</v>
      </c>
      <c r="E320" s="43" t="s">
        <v>54</v>
      </c>
      <c r="F320" s="43" t="s">
        <v>2060</v>
      </c>
      <c r="G320" s="43" t="s">
        <v>2308</v>
      </c>
      <c r="H320" s="43" t="s">
        <v>2308</v>
      </c>
      <c r="I320" s="43" t="s">
        <v>55</v>
      </c>
      <c r="J320" s="43" t="s">
        <v>2062</v>
      </c>
      <c r="K320" s="43" t="s">
        <v>2309</v>
      </c>
      <c r="L320" s="43" t="s">
        <v>2309</v>
      </c>
      <c r="M320" s="44" t="s">
        <v>2064</v>
      </c>
      <c r="N320" s="45" t="s">
        <v>169</v>
      </c>
      <c r="O320" s="45" t="s">
        <v>170</v>
      </c>
      <c r="P320" s="46">
        <v>7</v>
      </c>
      <c r="Q320" s="45">
        <v>20820</v>
      </c>
      <c r="R320" s="43" t="s">
        <v>1817</v>
      </c>
      <c r="S320" s="43" t="s">
        <v>1818</v>
      </c>
      <c r="T320" s="43" t="s">
        <v>368</v>
      </c>
      <c r="U320" s="45" t="s">
        <v>61</v>
      </c>
      <c r="V320" s="44">
        <v>2023</v>
      </c>
      <c r="W320" s="43" t="s">
        <v>2306</v>
      </c>
      <c r="X320" s="43" t="s">
        <v>2329</v>
      </c>
      <c r="Y320" s="47">
        <v>40422</v>
      </c>
      <c r="Z320" s="45" t="s">
        <v>63</v>
      </c>
      <c r="AA320" s="43" t="s">
        <v>118</v>
      </c>
      <c r="AB320" s="43" t="s">
        <v>162</v>
      </c>
      <c r="AC320" s="43" t="s">
        <v>2330</v>
      </c>
      <c r="AD320" s="43" t="s">
        <v>2331</v>
      </c>
      <c r="AE320" s="45"/>
      <c r="AF320" s="43" t="s">
        <v>2332</v>
      </c>
      <c r="AG320" s="43" t="s">
        <v>2314</v>
      </c>
      <c r="AH320" s="45" t="s">
        <v>70</v>
      </c>
      <c r="AI320" s="48" t="s">
        <v>2333</v>
      </c>
    </row>
    <row r="321" spans="1:35" s="41" customFormat="1">
      <c r="A321" s="42" t="s">
        <v>51</v>
      </c>
      <c r="B321" s="43">
        <v>702401</v>
      </c>
      <c r="C321" s="43" t="s">
        <v>2334</v>
      </c>
      <c r="D321" s="43" t="s">
        <v>2307</v>
      </c>
      <c r="E321" s="43" t="s">
        <v>54</v>
      </c>
      <c r="F321" s="43" t="s">
        <v>2060</v>
      </c>
      <c r="G321" s="43" t="s">
        <v>2308</v>
      </c>
      <c r="H321" s="43" t="s">
        <v>2308</v>
      </c>
      <c r="I321" s="43" t="s">
        <v>55</v>
      </c>
      <c r="J321" s="43" t="s">
        <v>2062</v>
      </c>
      <c r="K321" s="43" t="s">
        <v>2309</v>
      </c>
      <c r="L321" s="43" t="s">
        <v>2309</v>
      </c>
      <c r="M321" s="44" t="s">
        <v>2064</v>
      </c>
      <c r="N321" s="45" t="s">
        <v>169</v>
      </c>
      <c r="O321" s="45" t="s">
        <v>170</v>
      </c>
      <c r="P321" s="46">
        <v>7</v>
      </c>
      <c r="Q321" s="45">
        <v>21640</v>
      </c>
      <c r="R321" s="43" t="s">
        <v>1172</v>
      </c>
      <c r="S321" s="43" t="s">
        <v>1173</v>
      </c>
      <c r="T321" s="43" t="s">
        <v>529</v>
      </c>
      <c r="U321" s="45" t="s">
        <v>61</v>
      </c>
      <c r="V321" s="44">
        <v>2023</v>
      </c>
      <c r="W321" s="43" t="s">
        <v>2306</v>
      </c>
      <c r="X321" s="43" t="s">
        <v>2335</v>
      </c>
      <c r="Y321" s="47">
        <v>43435</v>
      </c>
      <c r="Z321" s="45" t="s">
        <v>63</v>
      </c>
      <c r="AA321" s="43" t="s">
        <v>64</v>
      </c>
      <c r="AB321" s="43" t="s">
        <v>162</v>
      </c>
      <c r="AC321" s="43" t="s">
        <v>2336</v>
      </c>
      <c r="AD321" s="43" t="s">
        <v>2337</v>
      </c>
      <c r="AE321" s="45"/>
      <c r="AF321" s="43" t="s">
        <v>2338</v>
      </c>
      <c r="AG321" s="43" t="s">
        <v>2314</v>
      </c>
      <c r="AH321" s="45"/>
      <c r="AI321" s="48" t="s">
        <v>2339</v>
      </c>
    </row>
    <row r="322" spans="1:35" s="41" customFormat="1">
      <c r="A322" s="42" t="s">
        <v>51</v>
      </c>
      <c r="B322" s="43">
        <v>1068749</v>
      </c>
      <c r="C322" s="43" t="s">
        <v>2340</v>
      </c>
      <c r="D322" s="43" t="s">
        <v>2307</v>
      </c>
      <c r="E322" s="43" t="s">
        <v>54</v>
      </c>
      <c r="F322" s="43" t="s">
        <v>2060</v>
      </c>
      <c r="G322" s="43" t="s">
        <v>2308</v>
      </c>
      <c r="H322" s="43" t="s">
        <v>2308</v>
      </c>
      <c r="I322" s="43" t="s">
        <v>55</v>
      </c>
      <c r="J322" s="43" t="s">
        <v>2062</v>
      </c>
      <c r="K322" s="43" t="s">
        <v>2309</v>
      </c>
      <c r="L322" s="43" t="s">
        <v>2309</v>
      </c>
      <c r="M322" s="44" t="s">
        <v>2064</v>
      </c>
      <c r="N322" s="45" t="s">
        <v>169</v>
      </c>
      <c r="O322" s="45" t="s">
        <v>170</v>
      </c>
      <c r="P322" s="46">
        <v>7</v>
      </c>
      <c r="Q322" s="45">
        <v>21640</v>
      </c>
      <c r="R322" s="43" t="s">
        <v>1172</v>
      </c>
      <c r="S322" s="43" t="s">
        <v>1173</v>
      </c>
      <c r="T322" s="43" t="s">
        <v>529</v>
      </c>
      <c r="U322" s="45" t="s">
        <v>61</v>
      </c>
      <c r="V322" s="44">
        <v>2023</v>
      </c>
      <c r="W322" s="43" t="s">
        <v>2306</v>
      </c>
      <c r="X322" s="43" t="s">
        <v>2341</v>
      </c>
      <c r="Y322" s="47">
        <v>43419</v>
      </c>
      <c r="Z322" s="45" t="s">
        <v>679</v>
      </c>
      <c r="AA322" s="43" t="s">
        <v>64</v>
      </c>
      <c r="AB322" s="43" t="s">
        <v>162</v>
      </c>
      <c r="AC322" s="43" t="s">
        <v>2342</v>
      </c>
      <c r="AD322" s="43" t="s">
        <v>2343</v>
      </c>
      <c r="AE322" s="45"/>
      <c r="AF322" s="43" t="s">
        <v>2344</v>
      </c>
      <c r="AG322" s="43" t="s">
        <v>2314</v>
      </c>
      <c r="AH322" s="45"/>
      <c r="AI322" s="48" t="s">
        <v>2345</v>
      </c>
    </row>
    <row r="323" spans="1:35" s="41" customFormat="1">
      <c r="A323" s="42" t="s">
        <v>51</v>
      </c>
      <c r="B323" s="43">
        <v>1071969</v>
      </c>
      <c r="C323" s="43" t="s">
        <v>2346</v>
      </c>
      <c r="D323" s="43" t="s">
        <v>2307</v>
      </c>
      <c r="E323" s="43" t="s">
        <v>54</v>
      </c>
      <c r="F323" s="43" t="s">
        <v>2060</v>
      </c>
      <c r="G323" s="43" t="s">
        <v>2308</v>
      </c>
      <c r="H323" s="43" t="s">
        <v>2308</v>
      </c>
      <c r="I323" s="43" t="s">
        <v>55</v>
      </c>
      <c r="J323" s="43" t="s">
        <v>2062</v>
      </c>
      <c r="K323" s="43" t="s">
        <v>2309</v>
      </c>
      <c r="L323" s="43" t="s">
        <v>2309</v>
      </c>
      <c r="M323" s="44" t="s">
        <v>2064</v>
      </c>
      <c r="N323" s="45" t="s">
        <v>169</v>
      </c>
      <c r="O323" s="45" t="s">
        <v>170</v>
      </c>
      <c r="P323" s="46">
        <v>7</v>
      </c>
      <c r="Q323" s="45">
        <v>20820</v>
      </c>
      <c r="R323" s="43" t="s">
        <v>1817</v>
      </c>
      <c r="S323" s="43" t="s">
        <v>1818</v>
      </c>
      <c r="T323" s="43" t="s">
        <v>368</v>
      </c>
      <c r="U323" s="45" t="s">
        <v>61</v>
      </c>
      <c r="V323" s="44">
        <v>2023</v>
      </c>
      <c r="W323" s="43" t="s">
        <v>2306</v>
      </c>
      <c r="X323" s="43" t="s">
        <v>2347</v>
      </c>
      <c r="Y323" s="47">
        <v>43435</v>
      </c>
      <c r="Z323" s="45" t="s">
        <v>63</v>
      </c>
      <c r="AA323" s="43" t="s">
        <v>64</v>
      </c>
      <c r="AB323" s="43" t="s">
        <v>162</v>
      </c>
      <c r="AC323" s="43" t="s">
        <v>2348</v>
      </c>
      <c r="AD323" s="43" t="s">
        <v>2349</v>
      </c>
      <c r="AE323" s="45"/>
      <c r="AF323" s="43" t="s">
        <v>2350</v>
      </c>
      <c r="AG323" s="43" t="s">
        <v>2314</v>
      </c>
      <c r="AH323" s="45"/>
      <c r="AI323" s="48" t="s">
        <v>2351</v>
      </c>
    </row>
    <row r="324" spans="1:35" s="41" customFormat="1">
      <c r="A324" s="42" t="s">
        <v>51</v>
      </c>
      <c r="B324" s="43">
        <v>746</v>
      </c>
      <c r="C324" s="43" t="s">
        <v>2352</v>
      </c>
      <c r="D324" s="43" t="s">
        <v>2307</v>
      </c>
      <c r="E324" s="43" t="s">
        <v>54</v>
      </c>
      <c r="F324" s="43" t="s">
        <v>2060</v>
      </c>
      <c r="G324" s="43" t="s">
        <v>2308</v>
      </c>
      <c r="H324" s="43" t="s">
        <v>2308</v>
      </c>
      <c r="I324" s="43" t="s">
        <v>55</v>
      </c>
      <c r="J324" s="43" t="s">
        <v>2062</v>
      </c>
      <c r="K324" s="43" t="s">
        <v>2309</v>
      </c>
      <c r="L324" s="43" t="s">
        <v>2309</v>
      </c>
      <c r="M324" s="44" t="s">
        <v>2064</v>
      </c>
      <c r="N324" s="45" t="s">
        <v>123</v>
      </c>
      <c r="O324" s="45" t="s">
        <v>158</v>
      </c>
      <c r="P324" s="46">
        <v>6</v>
      </c>
      <c r="Q324" s="45">
        <v>20610</v>
      </c>
      <c r="R324" s="43" t="s">
        <v>590</v>
      </c>
      <c r="S324" s="43" t="s">
        <v>591</v>
      </c>
      <c r="T324" s="43" t="s">
        <v>368</v>
      </c>
      <c r="U324" s="45" t="s">
        <v>61</v>
      </c>
      <c r="V324" s="44">
        <v>2023</v>
      </c>
      <c r="W324" s="43" t="s">
        <v>2306</v>
      </c>
      <c r="X324" s="43" t="s">
        <v>2353</v>
      </c>
      <c r="Y324" s="47">
        <v>35156</v>
      </c>
      <c r="Z324" s="45" t="s">
        <v>201</v>
      </c>
      <c r="AA324" s="43" t="s">
        <v>118</v>
      </c>
      <c r="AB324" s="43" t="s">
        <v>150</v>
      </c>
      <c r="AC324" s="43" t="s">
        <v>2354</v>
      </c>
      <c r="AD324" s="43" t="s">
        <v>2355</v>
      </c>
      <c r="AE324" s="45"/>
      <c r="AF324" s="43" t="s">
        <v>2356</v>
      </c>
      <c r="AG324" s="43" t="s">
        <v>2314</v>
      </c>
      <c r="AH324" s="45" t="s">
        <v>70</v>
      </c>
      <c r="AI324" s="48" t="s">
        <v>2357</v>
      </c>
    </row>
    <row r="325" spans="1:35" s="41" customFormat="1">
      <c r="A325" s="42" t="s">
        <v>51</v>
      </c>
      <c r="B325" s="43">
        <v>1592</v>
      </c>
      <c r="C325" s="43" t="s">
        <v>2358</v>
      </c>
      <c r="D325" s="43" t="s">
        <v>2307</v>
      </c>
      <c r="E325" s="43" t="s">
        <v>54</v>
      </c>
      <c r="F325" s="43" t="s">
        <v>2060</v>
      </c>
      <c r="G325" s="43" t="s">
        <v>2308</v>
      </c>
      <c r="H325" s="43" t="s">
        <v>2308</v>
      </c>
      <c r="I325" s="43" t="s">
        <v>55</v>
      </c>
      <c r="J325" s="43" t="s">
        <v>2062</v>
      </c>
      <c r="K325" s="43" t="s">
        <v>2309</v>
      </c>
      <c r="L325" s="43" t="s">
        <v>2309</v>
      </c>
      <c r="M325" s="44" t="s">
        <v>2064</v>
      </c>
      <c r="N325" s="45" t="s">
        <v>123</v>
      </c>
      <c r="O325" s="45" t="s">
        <v>158</v>
      </c>
      <c r="P325" s="46">
        <v>6</v>
      </c>
      <c r="Q325" s="45">
        <v>20610</v>
      </c>
      <c r="R325" s="43" t="s">
        <v>590</v>
      </c>
      <c r="S325" s="43" t="s">
        <v>591</v>
      </c>
      <c r="T325" s="43" t="s">
        <v>368</v>
      </c>
      <c r="U325" s="45" t="s">
        <v>61</v>
      </c>
      <c r="V325" s="44">
        <v>2023</v>
      </c>
      <c r="W325" s="43" t="s">
        <v>2306</v>
      </c>
      <c r="X325" s="43" t="s">
        <v>2359</v>
      </c>
      <c r="Y325" s="47">
        <v>36069</v>
      </c>
      <c r="Z325" s="45" t="s">
        <v>63</v>
      </c>
      <c r="AA325" s="43" t="s">
        <v>118</v>
      </c>
      <c r="AB325" s="43" t="s">
        <v>162</v>
      </c>
      <c r="AC325" s="43" t="s">
        <v>2360</v>
      </c>
      <c r="AD325" s="43" t="s">
        <v>2361</v>
      </c>
      <c r="AE325" s="45"/>
      <c r="AF325" s="43" t="s">
        <v>2362</v>
      </c>
      <c r="AG325" s="43" t="s">
        <v>2314</v>
      </c>
      <c r="AH325" s="45" t="s">
        <v>70</v>
      </c>
      <c r="AI325" s="48" t="s">
        <v>2363</v>
      </c>
    </row>
    <row r="326" spans="1:35" s="41" customFormat="1">
      <c r="A326" s="42" t="s">
        <v>51</v>
      </c>
      <c r="B326" s="43">
        <v>2100</v>
      </c>
      <c r="C326" s="43" t="s">
        <v>2364</v>
      </c>
      <c r="D326" s="43" t="s">
        <v>2307</v>
      </c>
      <c r="E326" s="43" t="s">
        <v>54</v>
      </c>
      <c r="F326" s="43" t="s">
        <v>2060</v>
      </c>
      <c r="G326" s="43" t="s">
        <v>2308</v>
      </c>
      <c r="H326" s="43" t="s">
        <v>2308</v>
      </c>
      <c r="I326" s="43" t="s">
        <v>55</v>
      </c>
      <c r="J326" s="43" t="s">
        <v>2062</v>
      </c>
      <c r="K326" s="43" t="s">
        <v>2309</v>
      </c>
      <c r="L326" s="43" t="s">
        <v>2309</v>
      </c>
      <c r="M326" s="44" t="s">
        <v>2064</v>
      </c>
      <c r="N326" s="45" t="s">
        <v>123</v>
      </c>
      <c r="O326" s="45" t="s">
        <v>158</v>
      </c>
      <c r="P326" s="46">
        <v>6</v>
      </c>
      <c r="Q326" s="45">
        <v>20610</v>
      </c>
      <c r="R326" s="43" t="s">
        <v>590</v>
      </c>
      <c r="S326" s="43" t="s">
        <v>591</v>
      </c>
      <c r="T326" s="43" t="s">
        <v>368</v>
      </c>
      <c r="U326" s="45" t="s">
        <v>61</v>
      </c>
      <c r="V326" s="44">
        <v>2023</v>
      </c>
      <c r="W326" s="43" t="s">
        <v>2306</v>
      </c>
      <c r="X326" s="43" t="s">
        <v>2365</v>
      </c>
      <c r="Y326" s="47">
        <v>36800</v>
      </c>
      <c r="Z326" s="45" t="s">
        <v>63</v>
      </c>
      <c r="AA326" s="43" t="s">
        <v>118</v>
      </c>
      <c r="AB326" s="43" t="s">
        <v>162</v>
      </c>
      <c r="AC326" s="43" t="s">
        <v>2366</v>
      </c>
      <c r="AD326" s="43" t="s">
        <v>2367</v>
      </c>
      <c r="AE326" s="45"/>
      <c r="AF326" s="43" t="s">
        <v>2368</v>
      </c>
      <c r="AG326" s="43" t="s">
        <v>2314</v>
      </c>
      <c r="AH326" s="45" t="s">
        <v>70</v>
      </c>
      <c r="AI326" s="48" t="s">
        <v>2369</v>
      </c>
    </row>
    <row r="327" spans="1:35" s="41" customFormat="1">
      <c r="A327" s="42" t="s">
        <v>51</v>
      </c>
      <c r="B327" s="43">
        <v>3615</v>
      </c>
      <c r="C327" s="43" t="s">
        <v>2370</v>
      </c>
      <c r="D327" s="43" t="s">
        <v>2307</v>
      </c>
      <c r="E327" s="43" t="s">
        <v>54</v>
      </c>
      <c r="F327" s="43" t="s">
        <v>2060</v>
      </c>
      <c r="G327" s="43" t="s">
        <v>2308</v>
      </c>
      <c r="H327" s="43" t="s">
        <v>2308</v>
      </c>
      <c r="I327" s="43" t="s">
        <v>55</v>
      </c>
      <c r="J327" s="43" t="s">
        <v>2062</v>
      </c>
      <c r="K327" s="43" t="s">
        <v>2309</v>
      </c>
      <c r="L327" s="43" t="s">
        <v>2309</v>
      </c>
      <c r="M327" s="44" t="s">
        <v>2064</v>
      </c>
      <c r="N327" s="45" t="s">
        <v>123</v>
      </c>
      <c r="O327" s="45" t="s">
        <v>158</v>
      </c>
      <c r="P327" s="46">
        <v>6</v>
      </c>
      <c r="Q327" s="45">
        <v>20610</v>
      </c>
      <c r="R327" s="43" t="s">
        <v>590</v>
      </c>
      <c r="S327" s="43" t="s">
        <v>591</v>
      </c>
      <c r="T327" s="43" t="s">
        <v>368</v>
      </c>
      <c r="U327" s="45" t="s">
        <v>61</v>
      </c>
      <c r="V327" s="44">
        <v>2023</v>
      </c>
      <c r="W327" s="43" t="s">
        <v>2306</v>
      </c>
      <c r="X327" s="43" t="s">
        <v>2371</v>
      </c>
      <c r="Y327" s="47">
        <v>39463</v>
      </c>
      <c r="Z327" s="45" t="s">
        <v>63</v>
      </c>
      <c r="AA327" s="43" t="s">
        <v>118</v>
      </c>
      <c r="AB327" s="43" t="s">
        <v>119</v>
      </c>
      <c r="AC327" s="43" t="s">
        <v>2372</v>
      </c>
      <c r="AD327" s="43" t="s">
        <v>2373</v>
      </c>
      <c r="AE327" s="45"/>
      <c r="AF327" s="43" t="s">
        <v>2374</v>
      </c>
      <c r="AG327" s="43" t="s">
        <v>2314</v>
      </c>
      <c r="AH327" s="45" t="s">
        <v>70</v>
      </c>
      <c r="AI327" s="48" t="s">
        <v>2375</v>
      </c>
    </row>
    <row r="328" spans="1:35" s="41" customFormat="1">
      <c r="A328" s="42" t="s">
        <v>51</v>
      </c>
      <c r="B328" s="43">
        <v>1064581</v>
      </c>
      <c r="C328" s="43" t="s">
        <v>2376</v>
      </c>
      <c r="D328" s="43" t="s">
        <v>2307</v>
      </c>
      <c r="E328" s="43" t="s">
        <v>54</v>
      </c>
      <c r="F328" s="43" t="s">
        <v>2060</v>
      </c>
      <c r="G328" s="43" t="s">
        <v>2308</v>
      </c>
      <c r="H328" s="43" t="s">
        <v>2308</v>
      </c>
      <c r="I328" s="43" t="s">
        <v>55</v>
      </c>
      <c r="J328" s="43" t="s">
        <v>2062</v>
      </c>
      <c r="K328" s="43" t="s">
        <v>2309</v>
      </c>
      <c r="L328" s="43" t="s">
        <v>2309</v>
      </c>
      <c r="M328" s="44" t="s">
        <v>2064</v>
      </c>
      <c r="N328" s="45" t="s">
        <v>123</v>
      </c>
      <c r="O328" s="45" t="s">
        <v>124</v>
      </c>
      <c r="P328" s="46">
        <v>5</v>
      </c>
      <c r="Q328" s="45">
        <v>20515</v>
      </c>
      <c r="R328" s="43" t="s">
        <v>432</v>
      </c>
      <c r="S328" s="43" t="s">
        <v>433</v>
      </c>
      <c r="T328" s="43" t="s">
        <v>368</v>
      </c>
      <c r="U328" s="45" t="s">
        <v>61</v>
      </c>
      <c r="V328" s="44">
        <v>2023</v>
      </c>
      <c r="W328" s="43" t="s">
        <v>2306</v>
      </c>
      <c r="X328" s="43" t="s">
        <v>2377</v>
      </c>
      <c r="Y328" s="47">
        <v>43388</v>
      </c>
      <c r="Z328" s="45" t="s">
        <v>710</v>
      </c>
      <c r="AA328" s="43" t="s">
        <v>64</v>
      </c>
      <c r="AB328" s="43" t="s">
        <v>162</v>
      </c>
      <c r="AC328" s="43" t="s">
        <v>2378</v>
      </c>
      <c r="AD328" s="43" t="s">
        <v>2379</v>
      </c>
      <c r="AE328" s="45"/>
      <c r="AF328" s="43" t="s">
        <v>2380</v>
      </c>
      <c r="AG328" s="43" t="s">
        <v>2314</v>
      </c>
      <c r="AH328" s="45"/>
      <c r="AI328" s="48" t="s">
        <v>2381</v>
      </c>
    </row>
    <row r="329" spans="1:35" s="41" customFormat="1">
      <c r="A329" s="42" t="s">
        <v>51</v>
      </c>
      <c r="B329" s="43">
        <v>4040</v>
      </c>
      <c r="C329" s="43" t="s">
        <v>2382</v>
      </c>
      <c r="D329" s="43" t="s">
        <v>2307</v>
      </c>
      <c r="E329" s="43" t="s">
        <v>54</v>
      </c>
      <c r="F329" s="43" t="s">
        <v>2060</v>
      </c>
      <c r="G329" s="43" t="s">
        <v>2308</v>
      </c>
      <c r="H329" s="43" t="s">
        <v>2308</v>
      </c>
      <c r="I329" s="43" t="s">
        <v>55</v>
      </c>
      <c r="J329" s="43" t="s">
        <v>2062</v>
      </c>
      <c r="K329" s="43" t="s">
        <v>2309</v>
      </c>
      <c r="L329" s="43" t="s">
        <v>2309</v>
      </c>
      <c r="M329" s="44" t="s">
        <v>2064</v>
      </c>
      <c r="N329" s="45" t="s">
        <v>273</v>
      </c>
      <c r="O329" s="45" t="s">
        <v>274</v>
      </c>
      <c r="P329" s="46">
        <v>4</v>
      </c>
      <c r="Q329" s="45">
        <v>20410</v>
      </c>
      <c r="R329" s="43" t="s">
        <v>542</v>
      </c>
      <c r="S329" s="43" t="s">
        <v>543</v>
      </c>
      <c r="T329" s="43" t="s">
        <v>368</v>
      </c>
      <c r="U329" s="45" t="s">
        <v>61</v>
      </c>
      <c r="V329" s="44">
        <v>2023</v>
      </c>
      <c r="W329" s="43" t="s">
        <v>2306</v>
      </c>
      <c r="X329" s="43" t="s">
        <v>2383</v>
      </c>
      <c r="Y329" s="47">
        <v>40269</v>
      </c>
      <c r="Z329" s="45" t="s">
        <v>201</v>
      </c>
      <c r="AA329" s="43" t="s">
        <v>64</v>
      </c>
      <c r="AB329" s="43" t="s">
        <v>150</v>
      </c>
      <c r="AC329" s="43" t="s">
        <v>2384</v>
      </c>
      <c r="AD329" s="43" t="s">
        <v>2385</v>
      </c>
      <c r="AE329" s="45"/>
      <c r="AF329" s="43" t="s">
        <v>2386</v>
      </c>
      <c r="AG329" s="43" t="s">
        <v>2314</v>
      </c>
      <c r="AH329" s="45" t="s">
        <v>70</v>
      </c>
      <c r="AI329" s="48" t="s">
        <v>2387</v>
      </c>
    </row>
    <row r="330" spans="1:35" s="41" customFormat="1">
      <c r="A330" s="42" t="s">
        <v>51</v>
      </c>
      <c r="B330" s="43">
        <v>1018027</v>
      </c>
      <c r="C330" s="43" t="s">
        <v>2388</v>
      </c>
      <c r="D330" s="43" t="s">
        <v>2307</v>
      </c>
      <c r="E330" s="43" t="s">
        <v>54</v>
      </c>
      <c r="F330" s="43" t="s">
        <v>2060</v>
      </c>
      <c r="G330" s="43" t="s">
        <v>2308</v>
      </c>
      <c r="H330" s="43" t="s">
        <v>2308</v>
      </c>
      <c r="I330" s="43" t="s">
        <v>55</v>
      </c>
      <c r="J330" s="43" t="s">
        <v>2062</v>
      </c>
      <c r="K330" s="43" t="s">
        <v>2309</v>
      </c>
      <c r="L330" s="43" t="s">
        <v>2309</v>
      </c>
      <c r="M330" s="44" t="s">
        <v>2064</v>
      </c>
      <c r="N330" s="45" t="s">
        <v>273</v>
      </c>
      <c r="O330" s="45" t="s">
        <v>274</v>
      </c>
      <c r="P330" s="46">
        <v>4</v>
      </c>
      <c r="Q330" s="45">
        <v>20410</v>
      </c>
      <c r="R330" s="43" t="s">
        <v>542</v>
      </c>
      <c r="S330" s="43" t="s">
        <v>543</v>
      </c>
      <c r="T330" s="43" t="s">
        <v>368</v>
      </c>
      <c r="U330" s="45" t="s">
        <v>61</v>
      </c>
      <c r="V330" s="44">
        <v>2023</v>
      </c>
      <c r="W330" s="43" t="s">
        <v>2306</v>
      </c>
      <c r="X330" s="43" t="s">
        <v>2389</v>
      </c>
      <c r="Y330" s="47">
        <v>43160</v>
      </c>
      <c r="Z330" s="45" t="s">
        <v>63</v>
      </c>
      <c r="AA330" s="43" t="s">
        <v>64</v>
      </c>
      <c r="AB330" s="43" t="s">
        <v>150</v>
      </c>
      <c r="AC330" s="43" t="s">
        <v>2390</v>
      </c>
      <c r="AD330" s="43" t="s">
        <v>2391</v>
      </c>
      <c r="AE330" s="45"/>
      <c r="AF330" s="43" t="s">
        <v>2392</v>
      </c>
      <c r="AG330" s="43" t="s">
        <v>2314</v>
      </c>
      <c r="AH330" s="45" t="s">
        <v>70</v>
      </c>
      <c r="AI330" s="48" t="s">
        <v>2393</v>
      </c>
    </row>
    <row r="331" spans="1:35" s="41" customFormat="1">
      <c r="A331" s="42" t="s">
        <v>51</v>
      </c>
      <c r="B331" s="43">
        <v>2020</v>
      </c>
      <c r="C331" s="43" t="s">
        <v>2394</v>
      </c>
      <c r="D331" s="43" t="s">
        <v>2395</v>
      </c>
      <c r="E331" s="43" t="s">
        <v>54</v>
      </c>
      <c r="F331" s="43" t="s">
        <v>2060</v>
      </c>
      <c r="G331" s="43" t="s">
        <v>2396</v>
      </c>
      <c r="H331" s="43" t="s">
        <v>2396</v>
      </c>
      <c r="I331" s="43" t="s">
        <v>55</v>
      </c>
      <c r="J331" s="43" t="s">
        <v>2062</v>
      </c>
      <c r="K331" s="43" t="s">
        <v>2397</v>
      </c>
      <c r="L331" s="43" t="s">
        <v>2397</v>
      </c>
      <c r="M331" s="44" t="s">
        <v>2064</v>
      </c>
      <c r="N331" s="45" t="s">
        <v>233</v>
      </c>
      <c r="O331" s="45" t="s">
        <v>234</v>
      </c>
      <c r="P331" s="46">
        <v>8</v>
      </c>
      <c r="Q331" s="45">
        <v>21310</v>
      </c>
      <c r="R331" s="43" t="s">
        <v>581</v>
      </c>
      <c r="S331" s="43" t="s">
        <v>367</v>
      </c>
      <c r="T331" s="43" t="s">
        <v>60</v>
      </c>
      <c r="U331" s="45" t="s">
        <v>61</v>
      </c>
      <c r="V331" s="44">
        <v>1082126</v>
      </c>
      <c r="W331" s="43" t="s">
        <v>2058</v>
      </c>
      <c r="X331" s="43" t="s">
        <v>2398</v>
      </c>
      <c r="Y331" s="47">
        <v>36678</v>
      </c>
      <c r="Z331" s="45" t="s">
        <v>63</v>
      </c>
      <c r="AA331" s="43" t="s">
        <v>64</v>
      </c>
      <c r="AB331" s="43" t="s">
        <v>162</v>
      </c>
      <c r="AC331" s="43" t="s">
        <v>2399</v>
      </c>
      <c r="AD331" s="43" t="s">
        <v>2400</v>
      </c>
      <c r="AE331" s="45" t="s">
        <v>2401</v>
      </c>
      <c r="AF331" s="43" t="s">
        <v>2402</v>
      </c>
      <c r="AG331" s="43" t="s">
        <v>2403</v>
      </c>
      <c r="AH331" s="45" t="s">
        <v>70</v>
      </c>
      <c r="AI331" s="48" t="s">
        <v>2404</v>
      </c>
    </row>
    <row r="332" spans="1:35" s="41" customFormat="1">
      <c r="A332" s="42" t="s">
        <v>51</v>
      </c>
      <c r="B332" s="43">
        <v>4199</v>
      </c>
      <c r="C332" s="43" t="s">
        <v>2405</v>
      </c>
      <c r="D332" s="43" t="s">
        <v>2395</v>
      </c>
      <c r="E332" s="43" t="s">
        <v>54</v>
      </c>
      <c r="F332" s="43" t="s">
        <v>2060</v>
      </c>
      <c r="G332" s="43" t="s">
        <v>2396</v>
      </c>
      <c r="H332" s="43" t="s">
        <v>2396</v>
      </c>
      <c r="I332" s="43" t="s">
        <v>55</v>
      </c>
      <c r="J332" s="43" t="s">
        <v>2062</v>
      </c>
      <c r="K332" s="43" t="s">
        <v>2397</v>
      </c>
      <c r="L332" s="43" t="s">
        <v>2397</v>
      </c>
      <c r="M332" s="44" t="s">
        <v>2064</v>
      </c>
      <c r="N332" s="45" t="s">
        <v>243</v>
      </c>
      <c r="O332" s="45" t="s">
        <v>234</v>
      </c>
      <c r="P332" s="46">
        <v>8</v>
      </c>
      <c r="Q332" s="45">
        <v>12612</v>
      </c>
      <c r="R332" s="43" t="s">
        <v>1512</v>
      </c>
      <c r="S332" s="43" t="s">
        <v>1513</v>
      </c>
      <c r="T332" s="43" t="s">
        <v>619</v>
      </c>
      <c r="U332" s="45" t="s">
        <v>61</v>
      </c>
      <c r="V332" s="44">
        <v>2020</v>
      </c>
      <c r="W332" s="43" t="s">
        <v>2394</v>
      </c>
      <c r="X332" s="43" t="s">
        <v>2406</v>
      </c>
      <c r="Y332" s="47">
        <v>40603</v>
      </c>
      <c r="Z332" s="45" t="s">
        <v>63</v>
      </c>
      <c r="AA332" s="43" t="s">
        <v>118</v>
      </c>
      <c r="AB332" s="43" t="s">
        <v>162</v>
      </c>
      <c r="AC332" s="43" t="s">
        <v>2407</v>
      </c>
      <c r="AD332" s="43" t="s">
        <v>2408</v>
      </c>
      <c r="AE332" s="45"/>
      <c r="AF332" s="43" t="s">
        <v>2409</v>
      </c>
      <c r="AG332" s="43" t="s">
        <v>2403</v>
      </c>
      <c r="AH332" s="45" t="s">
        <v>70</v>
      </c>
      <c r="AI332" s="48" t="s">
        <v>2410</v>
      </c>
    </row>
    <row r="333" spans="1:35" s="41" customFormat="1">
      <c r="A333" s="42" t="s">
        <v>51</v>
      </c>
      <c r="B333" s="43">
        <v>1348</v>
      </c>
      <c r="C333" s="43" t="s">
        <v>2411</v>
      </c>
      <c r="D333" s="43" t="s">
        <v>2395</v>
      </c>
      <c r="E333" s="43" t="s">
        <v>54</v>
      </c>
      <c r="F333" s="43" t="s">
        <v>2060</v>
      </c>
      <c r="G333" s="43" t="s">
        <v>2396</v>
      </c>
      <c r="H333" s="43" t="s">
        <v>2396</v>
      </c>
      <c r="I333" s="43" t="s">
        <v>55</v>
      </c>
      <c r="J333" s="43" t="s">
        <v>2062</v>
      </c>
      <c r="K333" s="43" t="s">
        <v>2397</v>
      </c>
      <c r="L333" s="43" t="s">
        <v>2397</v>
      </c>
      <c r="M333" s="44" t="s">
        <v>2064</v>
      </c>
      <c r="N333" s="45" t="s">
        <v>169</v>
      </c>
      <c r="O333" s="45" t="s">
        <v>170</v>
      </c>
      <c r="P333" s="46">
        <v>7</v>
      </c>
      <c r="Q333" s="45">
        <v>21640</v>
      </c>
      <c r="R333" s="43" t="s">
        <v>1172</v>
      </c>
      <c r="S333" s="43" t="s">
        <v>1173</v>
      </c>
      <c r="T333" s="43" t="s">
        <v>529</v>
      </c>
      <c r="U333" s="45" t="s">
        <v>61</v>
      </c>
      <c r="V333" s="44">
        <v>2020</v>
      </c>
      <c r="W333" s="43" t="s">
        <v>2394</v>
      </c>
      <c r="X333" s="43" t="s">
        <v>2412</v>
      </c>
      <c r="Y333" s="47">
        <v>35735</v>
      </c>
      <c r="Z333" s="45" t="s">
        <v>63</v>
      </c>
      <c r="AA333" s="43" t="s">
        <v>118</v>
      </c>
      <c r="AB333" s="43" t="s">
        <v>162</v>
      </c>
      <c r="AC333" s="43" t="s">
        <v>2413</v>
      </c>
      <c r="AD333" s="43" t="s">
        <v>2414</v>
      </c>
      <c r="AE333" s="45"/>
      <c r="AF333" s="43" t="s">
        <v>2415</v>
      </c>
      <c r="AG333" s="43" t="s">
        <v>2403</v>
      </c>
      <c r="AH333" s="45" t="s">
        <v>70</v>
      </c>
      <c r="AI333" s="48" t="s">
        <v>2416</v>
      </c>
    </row>
    <row r="334" spans="1:35" s="41" customFormat="1">
      <c r="A334" s="42" t="s">
        <v>51</v>
      </c>
      <c r="B334" s="43">
        <v>1009168</v>
      </c>
      <c r="C334" s="43" t="s">
        <v>2417</v>
      </c>
      <c r="D334" s="43" t="s">
        <v>2395</v>
      </c>
      <c r="E334" s="43" t="s">
        <v>54</v>
      </c>
      <c r="F334" s="43" t="s">
        <v>2060</v>
      </c>
      <c r="G334" s="43" t="s">
        <v>2396</v>
      </c>
      <c r="H334" s="43" t="s">
        <v>2396</v>
      </c>
      <c r="I334" s="43" t="s">
        <v>55</v>
      </c>
      <c r="J334" s="43" t="s">
        <v>2062</v>
      </c>
      <c r="K334" s="43" t="s">
        <v>2397</v>
      </c>
      <c r="L334" s="43" t="s">
        <v>2397</v>
      </c>
      <c r="M334" s="44" t="s">
        <v>2064</v>
      </c>
      <c r="N334" s="45" t="s">
        <v>169</v>
      </c>
      <c r="O334" s="45" t="s">
        <v>170</v>
      </c>
      <c r="P334" s="46">
        <v>7</v>
      </c>
      <c r="Q334" s="45">
        <v>21640</v>
      </c>
      <c r="R334" s="43" t="s">
        <v>1172</v>
      </c>
      <c r="S334" s="43" t="s">
        <v>1173</v>
      </c>
      <c r="T334" s="43" t="s">
        <v>529</v>
      </c>
      <c r="U334" s="45" t="s">
        <v>61</v>
      </c>
      <c r="V334" s="44">
        <v>2020</v>
      </c>
      <c r="W334" s="43" t="s">
        <v>2394</v>
      </c>
      <c r="X334" s="43" t="s">
        <v>2418</v>
      </c>
      <c r="Y334" s="47">
        <v>43132</v>
      </c>
      <c r="Z334" s="45" t="s">
        <v>63</v>
      </c>
      <c r="AA334" s="43" t="s">
        <v>64</v>
      </c>
      <c r="AB334" s="43" t="s">
        <v>119</v>
      </c>
      <c r="AC334" s="43" t="s">
        <v>2419</v>
      </c>
      <c r="AD334" s="43" t="s">
        <v>2420</v>
      </c>
      <c r="AE334" s="45"/>
      <c r="AF334" s="43" t="s">
        <v>2421</v>
      </c>
      <c r="AG334" s="43" t="s">
        <v>2403</v>
      </c>
      <c r="AH334" s="45" t="s">
        <v>70</v>
      </c>
      <c r="AI334" s="48" t="s">
        <v>2422</v>
      </c>
    </row>
    <row r="335" spans="1:35" s="41" customFormat="1">
      <c r="A335" s="42" t="s">
        <v>51</v>
      </c>
      <c r="B335" s="43">
        <v>3552</v>
      </c>
      <c r="C335" s="43" t="s">
        <v>2423</v>
      </c>
      <c r="D335" s="43" t="s">
        <v>2395</v>
      </c>
      <c r="E335" s="43" t="s">
        <v>54</v>
      </c>
      <c r="F335" s="43" t="s">
        <v>2060</v>
      </c>
      <c r="G335" s="43" t="s">
        <v>2396</v>
      </c>
      <c r="H335" s="43" t="s">
        <v>2396</v>
      </c>
      <c r="I335" s="43" t="s">
        <v>55</v>
      </c>
      <c r="J335" s="43" t="s">
        <v>2062</v>
      </c>
      <c r="K335" s="43" t="s">
        <v>2397</v>
      </c>
      <c r="L335" s="43" t="s">
        <v>2397</v>
      </c>
      <c r="M335" s="44" t="s">
        <v>2064</v>
      </c>
      <c r="N335" s="45" t="s">
        <v>123</v>
      </c>
      <c r="O335" s="45" t="s">
        <v>158</v>
      </c>
      <c r="P335" s="45">
        <v>6</v>
      </c>
      <c r="Q335" s="45">
        <v>20610</v>
      </c>
      <c r="R335" s="43" t="s">
        <v>590</v>
      </c>
      <c r="S335" s="43" t="s">
        <v>591</v>
      </c>
      <c r="T335" s="43" t="s">
        <v>368</v>
      </c>
      <c r="U335" s="45" t="s">
        <v>61</v>
      </c>
      <c r="V335" s="44">
        <v>2020</v>
      </c>
      <c r="W335" s="43" t="s">
        <v>2394</v>
      </c>
      <c r="X335" s="43" t="s">
        <v>2424</v>
      </c>
      <c r="Y335" s="47">
        <v>39387</v>
      </c>
      <c r="Z335" s="45" t="s">
        <v>63</v>
      </c>
      <c r="AA335" s="43" t="s">
        <v>64</v>
      </c>
      <c r="AB335" s="43" t="s">
        <v>150</v>
      </c>
      <c r="AC335" s="43" t="s">
        <v>2425</v>
      </c>
      <c r="AD335" s="43" t="s">
        <v>2426</v>
      </c>
      <c r="AE335" s="45"/>
      <c r="AF335" s="43" t="s">
        <v>2427</v>
      </c>
      <c r="AG335" s="43" t="s">
        <v>2403</v>
      </c>
      <c r="AH335" s="45" t="s">
        <v>70</v>
      </c>
      <c r="AI335" s="48" t="s">
        <v>2428</v>
      </c>
    </row>
    <row r="336" spans="1:35" s="41" customFormat="1">
      <c r="A336" s="42" t="s">
        <v>51</v>
      </c>
      <c r="B336" s="43">
        <v>3741</v>
      </c>
      <c r="C336" s="43" t="s">
        <v>2429</v>
      </c>
      <c r="D336" s="43" t="s">
        <v>2395</v>
      </c>
      <c r="E336" s="43" t="s">
        <v>54</v>
      </c>
      <c r="F336" s="43" t="s">
        <v>2060</v>
      </c>
      <c r="G336" s="43" t="s">
        <v>2396</v>
      </c>
      <c r="H336" s="43" t="s">
        <v>2396</v>
      </c>
      <c r="I336" s="43" t="s">
        <v>55</v>
      </c>
      <c r="J336" s="43" t="s">
        <v>2062</v>
      </c>
      <c r="K336" s="43" t="s">
        <v>2397</v>
      </c>
      <c r="L336" s="43" t="s">
        <v>2397</v>
      </c>
      <c r="M336" s="44" t="s">
        <v>2064</v>
      </c>
      <c r="N336" s="45" t="s">
        <v>123</v>
      </c>
      <c r="O336" s="45" t="s">
        <v>158</v>
      </c>
      <c r="P336" s="46">
        <v>6</v>
      </c>
      <c r="Q336" s="45">
        <v>20610</v>
      </c>
      <c r="R336" s="43" t="s">
        <v>590</v>
      </c>
      <c r="S336" s="43" t="s">
        <v>591</v>
      </c>
      <c r="T336" s="43" t="s">
        <v>368</v>
      </c>
      <c r="U336" s="45" t="s">
        <v>61</v>
      </c>
      <c r="V336" s="44">
        <v>2020</v>
      </c>
      <c r="W336" s="43" t="s">
        <v>2394</v>
      </c>
      <c r="X336" s="43" t="s">
        <v>2430</v>
      </c>
      <c r="Y336" s="47">
        <v>39539</v>
      </c>
      <c r="Z336" s="45" t="s">
        <v>63</v>
      </c>
      <c r="AA336" s="43" t="s">
        <v>118</v>
      </c>
      <c r="AB336" s="43" t="s">
        <v>162</v>
      </c>
      <c r="AC336" s="43" t="s">
        <v>2431</v>
      </c>
      <c r="AD336" s="43" t="s">
        <v>2432</v>
      </c>
      <c r="AE336" s="45"/>
      <c r="AF336" s="43" t="s">
        <v>2433</v>
      </c>
      <c r="AG336" s="43" t="s">
        <v>2403</v>
      </c>
      <c r="AH336" s="45" t="s">
        <v>70</v>
      </c>
      <c r="AI336" s="48" t="s">
        <v>2434</v>
      </c>
    </row>
    <row r="337" spans="1:35" s="41" customFormat="1">
      <c r="A337" s="42" t="s">
        <v>51</v>
      </c>
      <c r="B337" s="43">
        <v>1030305</v>
      </c>
      <c r="C337" s="43" t="s">
        <v>2435</v>
      </c>
      <c r="D337" s="43" t="s">
        <v>2395</v>
      </c>
      <c r="E337" s="43" t="s">
        <v>54</v>
      </c>
      <c r="F337" s="43" t="s">
        <v>2060</v>
      </c>
      <c r="G337" s="43" t="s">
        <v>2396</v>
      </c>
      <c r="H337" s="43" t="s">
        <v>2396</v>
      </c>
      <c r="I337" s="43" t="s">
        <v>55</v>
      </c>
      <c r="J337" s="43" t="s">
        <v>2062</v>
      </c>
      <c r="K337" s="43" t="s">
        <v>2397</v>
      </c>
      <c r="L337" s="43" t="s">
        <v>2397</v>
      </c>
      <c r="M337" s="44" t="s">
        <v>2064</v>
      </c>
      <c r="N337" s="45" t="s">
        <v>123</v>
      </c>
      <c r="O337" s="45" t="s">
        <v>158</v>
      </c>
      <c r="P337" s="46">
        <v>6</v>
      </c>
      <c r="Q337" s="45">
        <v>21630</v>
      </c>
      <c r="R337" s="43" t="s">
        <v>527</v>
      </c>
      <c r="S337" s="43" t="s">
        <v>528</v>
      </c>
      <c r="T337" s="43" t="s">
        <v>529</v>
      </c>
      <c r="U337" s="45" t="s">
        <v>61</v>
      </c>
      <c r="V337" s="44">
        <v>2020</v>
      </c>
      <c r="W337" s="43" t="s">
        <v>2394</v>
      </c>
      <c r="X337" s="43" t="s">
        <v>2436</v>
      </c>
      <c r="Y337" s="47">
        <v>43252</v>
      </c>
      <c r="Z337" s="45" t="s">
        <v>63</v>
      </c>
      <c r="AA337" s="43" t="s">
        <v>64</v>
      </c>
      <c r="AB337" s="43" t="s">
        <v>119</v>
      </c>
      <c r="AC337" s="43" t="s">
        <v>2437</v>
      </c>
      <c r="AD337" s="43" t="s">
        <v>2438</v>
      </c>
      <c r="AE337" s="45"/>
      <c r="AF337" s="43" t="s">
        <v>2439</v>
      </c>
      <c r="AG337" s="43" t="s">
        <v>2403</v>
      </c>
      <c r="AH337" s="45"/>
      <c r="AI337" s="48" t="s">
        <v>2440</v>
      </c>
    </row>
    <row r="338" spans="1:35" s="41" customFormat="1">
      <c r="A338" s="42" t="s">
        <v>51</v>
      </c>
      <c r="B338" s="43">
        <v>1015622</v>
      </c>
      <c r="C338" s="43" t="s">
        <v>2441</v>
      </c>
      <c r="D338" s="43" t="s">
        <v>2395</v>
      </c>
      <c r="E338" s="43" t="s">
        <v>54</v>
      </c>
      <c r="F338" s="43" t="s">
        <v>2060</v>
      </c>
      <c r="G338" s="43" t="s">
        <v>2396</v>
      </c>
      <c r="H338" s="43" t="s">
        <v>2396</v>
      </c>
      <c r="I338" s="43" t="s">
        <v>55</v>
      </c>
      <c r="J338" s="43" t="s">
        <v>2062</v>
      </c>
      <c r="K338" s="43" t="s">
        <v>2397</v>
      </c>
      <c r="L338" s="43" t="s">
        <v>2397</v>
      </c>
      <c r="M338" s="44" t="s">
        <v>2064</v>
      </c>
      <c r="N338" s="45" t="s">
        <v>219</v>
      </c>
      <c r="O338" s="45" t="s">
        <v>220</v>
      </c>
      <c r="P338" s="46">
        <v>3</v>
      </c>
      <c r="Q338" s="45">
        <v>20310</v>
      </c>
      <c r="R338" s="43" t="s">
        <v>447</v>
      </c>
      <c r="S338" s="43" t="s">
        <v>448</v>
      </c>
      <c r="T338" s="43" t="s">
        <v>368</v>
      </c>
      <c r="U338" s="45" t="s">
        <v>61</v>
      </c>
      <c r="V338" s="44">
        <v>2020</v>
      </c>
      <c r="W338" s="43" t="s">
        <v>2394</v>
      </c>
      <c r="X338" s="43" t="s">
        <v>2442</v>
      </c>
      <c r="Y338" s="47">
        <v>43146</v>
      </c>
      <c r="Z338" s="45" t="s">
        <v>63</v>
      </c>
      <c r="AA338" s="43" t="s">
        <v>64</v>
      </c>
      <c r="AB338" s="43" t="s">
        <v>119</v>
      </c>
      <c r="AC338" s="43" t="s">
        <v>2443</v>
      </c>
      <c r="AD338" s="43" t="s">
        <v>2444</v>
      </c>
      <c r="AE338" s="45"/>
      <c r="AF338" s="43" t="s">
        <v>2445</v>
      </c>
      <c r="AG338" s="43" t="s">
        <v>2403</v>
      </c>
      <c r="AH338" s="45" t="s">
        <v>70</v>
      </c>
      <c r="AI338" s="48" t="s">
        <v>2446</v>
      </c>
    </row>
    <row r="339" spans="1:35" s="41" customFormat="1">
      <c r="A339" s="42" t="s">
        <v>51</v>
      </c>
      <c r="B339" s="43">
        <v>1831</v>
      </c>
      <c r="C339" s="43" t="s">
        <v>2447</v>
      </c>
      <c r="D339" s="43" t="s">
        <v>2448</v>
      </c>
      <c r="E339" s="43" t="s">
        <v>54</v>
      </c>
      <c r="F339" s="43" t="s">
        <v>2060</v>
      </c>
      <c r="G339" s="43" t="s">
        <v>2449</v>
      </c>
      <c r="H339" s="43" t="s">
        <v>2450</v>
      </c>
      <c r="I339" s="43" t="s">
        <v>55</v>
      </c>
      <c r="J339" s="43" t="s">
        <v>2062</v>
      </c>
      <c r="K339" s="43" t="s">
        <v>2451</v>
      </c>
      <c r="L339" s="43" t="s">
        <v>2452</v>
      </c>
      <c r="M339" s="44" t="s">
        <v>2453</v>
      </c>
      <c r="N339" s="45" t="s">
        <v>233</v>
      </c>
      <c r="O339" s="45" t="s">
        <v>234</v>
      </c>
      <c r="P339" s="46">
        <v>8</v>
      </c>
      <c r="Q339" s="45">
        <v>21310</v>
      </c>
      <c r="R339" s="43" t="s">
        <v>581</v>
      </c>
      <c r="S339" s="43" t="s">
        <v>367</v>
      </c>
      <c r="T339" s="43" t="s">
        <v>60</v>
      </c>
      <c r="U339" s="45" t="s">
        <v>61</v>
      </c>
      <c r="V339" s="44">
        <v>1082126</v>
      </c>
      <c r="W339" s="43" t="s">
        <v>2058</v>
      </c>
      <c r="X339" s="43" t="s">
        <v>2454</v>
      </c>
      <c r="Y339" s="47">
        <v>36434</v>
      </c>
      <c r="Z339" s="45" t="s">
        <v>63</v>
      </c>
      <c r="AA339" s="43" t="s">
        <v>118</v>
      </c>
      <c r="AB339" s="43" t="s">
        <v>119</v>
      </c>
      <c r="AC339" s="43" t="s">
        <v>2455</v>
      </c>
      <c r="AD339" s="43" t="s">
        <v>2456</v>
      </c>
      <c r="AE339" s="45" t="s">
        <v>67</v>
      </c>
      <c r="AF339" s="43" t="s">
        <v>2457</v>
      </c>
      <c r="AG339" s="43" t="s">
        <v>2458</v>
      </c>
      <c r="AH339" s="45" t="s">
        <v>70</v>
      </c>
      <c r="AI339" s="48" t="s">
        <v>2459</v>
      </c>
    </row>
    <row r="340" spans="1:35" s="41" customFormat="1">
      <c r="A340" s="42" t="s">
        <v>51</v>
      </c>
      <c r="B340" s="43">
        <v>2433</v>
      </c>
      <c r="C340" s="43" t="s">
        <v>2460</v>
      </c>
      <c r="D340" s="43" t="s">
        <v>2448</v>
      </c>
      <c r="E340" s="43" t="s">
        <v>54</v>
      </c>
      <c r="F340" s="43" t="s">
        <v>2060</v>
      </c>
      <c r="G340" s="43" t="s">
        <v>2449</v>
      </c>
      <c r="H340" s="43" t="s">
        <v>2450</v>
      </c>
      <c r="I340" s="43" t="s">
        <v>55</v>
      </c>
      <c r="J340" s="43" t="s">
        <v>2062</v>
      </c>
      <c r="K340" s="43" t="s">
        <v>2451</v>
      </c>
      <c r="L340" s="43" t="s">
        <v>2461</v>
      </c>
      <c r="M340" s="44" t="s">
        <v>2453</v>
      </c>
      <c r="N340" s="45" t="s">
        <v>169</v>
      </c>
      <c r="O340" s="45" t="s">
        <v>170</v>
      </c>
      <c r="P340" s="45">
        <v>7</v>
      </c>
      <c r="Q340" s="45">
        <v>20820</v>
      </c>
      <c r="R340" s="43" t="s">
        <v>1817</v>
      </c>
      <c r="S340" s="43" t="s">
        <v>1818</v>
      </c>
      <c r="T340" s="43" t="s">
        <v>368</v>
      </c>
      <c r="U340" s="45" t="s">
        <v>61</v>
      </c>
      <c r="V340" s="44">
        <v>1831</v>
      </c>
      <c r="W340" s="43" t="s">
        <v>2447</v>
      </c>
      <c r="X340" s="43" t="s">
        <v>2462</v>
      </c>
      <c r="Y340" s="47">
        <v>37257</v>
      </c>
      <c r="Z340" s="45" t="s">
        <v>63</v>
      </c>
      <c r="AA340" s="43" t="s">
        <v>118</v>
      </c>
      <c r="AB340" s="43" t="s">
        <v>162</v>
      </c>
      <c r="AC340" s="43" t="s">
        <v>2463</v>
      </c>
      <c r="AD340" s="43" t="s">
        <v>2464</v>
      </c>
      <c r="AE340" s="45"/>
      <c r="AF340" s="43" t="s">
        <v>2465</v>
      </c>
      <c r="AG340" s="43" t="s">
        <v>2458</v>
      </c>
      <c r="AH340" s="45" t="s">
        <v>70</v>
      </c>
      <c r="AI340" s="48" t="s">
        <v>2466</v>
      </c>
    </row>
    <row r="341" spans="1:35" s="41" customFormat="1">
      <c r="A341" s="42" t="s">
        <v>51</v>
      </c>
      <c r="B341" s="43">
        <v>3595</v>
      </c>
      <c r="C341" s="43" t="s">
        <v>2467</v>
      </c>
      <c r="D341" s="43" t="s">
        <v>2448</v>
      </c>
      <c r="E341" s="43" t="s">
        <v>54</v>
      </c>
      <c r="F341" s="43" t="s">
        <v>2060</v>
      </c>
      <c r="G341" s="43" t="s">
        <v>2449</v>
      </c>
      <c r="H341" s="43" t="s">
        <v>2450</v>
      </c>
      <c r="I341" s="43" t="s">
        <v>55</v>
      </c>
      <c r="J341" s="43" t="s">
        <v>2062</v>
      </c>
      <c r="K341" s="43" t="s">
        <v>2451</v>
      </c>
      <c r="L341" s="43" t="s">
        <v>2452</v>
      </c>
      <c r="M341" s="44" t="s">
        <v>2453</v>
      </c>
      <c r="N341" s="45" t="s">
        <v>169</v>
      </c>
      <c r="O341" s="45" t="s">
        <v>170</v>
      </c>
      <c r="P341" s="46">
        <v>7</v>
      </c>
      <c r="Q341" s="45">
        <v>12611</v>
      </c>
      <c r="R341" s="43" t="s">
        <v>617</v>
      </c>
      <c r="S341" s="43" t="s">
        <v>618</v>
      </c>
      <c r="T341" s="43" t="s">
        <v>619</v>
      </c>
      <c r="U341" s="45" t="s">
        <v>61</v>
      </c>
      <c r="V341" s="44">
        <v>1831</v>
      </c>
      <c r="W341" s="43" t="s">
        <v>2447</v>
      </c>
      <c r="X341" s="43" t="s">
        <v>2468</v>
      </c>
      <c r="Y341" s="47">
        <v>39448</v>
      </c>
      <c r="Z341" s="45" t="s">
        <v>63</v>
      </c>
      <c r="AA341" s="43" t="s">
        <v>118</v>
      </c>
      <c r="AB341" s="43" t="s">
        <v>162</v>
      </c>
      <c r="AC341" s="43" t="s">
        <v>2469</v>
      </c>
      <c r="AD341" s="43" t="s">
        <v>2470</v>
      </c>
      <c r="AE341" s="45"/>
      <c r="AF341" s="43" t="s">
        <v>2471</v>
      </c>
      <c r="AG341" s="43" t="s">
        <v>2458</v>
      </c>
      <c r="AH341" s="45" t="s">
        <v>70</v>
      </c>
      <c r="AI341" s="48" t="s">
        <v>2472</v>
      </c>
    </row>
    <row r="342" spans="1:35" s="41" customFormat="1">
      <c r="A342" s="42" t="s">
        <v>51</v>
      </c>
      <c r="B342" s="43">
        <v>3818</v>
      </c>
      <c r="C342" s="43" t="s">
        <v>2473</v>
      </c>
      <c r="D342" s="43" t="s">
        <v>2448</v>
      </c>
      <c r="E342" s="43" t="s">
        <v>54</v>
      </c>
      <c r="F342" s="43" t="s">
        <v>2060</v>
      </c>
      <c r="G342" s="43" t="s">
        <v>2449</v>
      </c>
      <c r="H342" s="43" t="s">
        <v>2450</v>
      </c>
      <c r="I342" s="43" t="s">
        <v>55</v>
      </c>
      <c r="J342" s="43" t="s">
        <v>2062</v>
      </c>
      <c r="K342" s="43" t="s">
        <v>2451</v>
      </c>
      <c r="L342" s="43" t="s">
        <v>2461</v>
      </c>
      <c r="M342" s="44" t="s">
        <v>2453</v>
      </c>
      <c r="N342" s="45" t="s">
        <v>169</v>
      </c>
      <c r="O342" s="45" t="s">
        <v>170</v>
      </c>
      <c r="P342" s="45">
        <v>7</v>
      </c>
      <c r="Q342" s="45">
        <v>20820</v>
      </c>
      <c r="R342" s="43" t="s">
        <v>1817</v>
      </c>
      <c r="S342" s="43" t="s">
        <v>1818</v>
      </c>
      <c r="T342" s="43" t="s">
        <v>368</v>
      </c>
      <c r="U342" s="45" t="s">
        <v>61</v>
      </c>
      <c r="V342" s="44">
        <v>1831</v>
      </c>
      <c r="W342" s="43" t="s">
        <v>2447</v>
      </c>
      <c r="X342" s="43" t="s">
        <v>2474</v>
      </c>
      <c r="Y342" s="47">
        <v>39645</v>
      </c>
      <c r="Z342" s="45" t="s">
        <v>63</v>
      </c>
      <c r="AA342" s="43" t="s">
        <v>118</v>
      </c>
      <c r="AB342" s="43" t="s">
        <v>162</v>
      </c>
      <c r="AC342" s="43" t="s">
        <v>2475</v>
      </c>
      <c r="AD342" s="43" t="s">
        <v>2476</v>
      </c>
      <c r="AE342" s="45"/>
      <c r="AF342" s="43" t="s">
        <v>2477</v>
      </c>
      <c r="AG342" s="43" t="s">
        <v>2458</v>
      </c>
      <c r="AH342" s="45" t="s">
        <v>70</v>
      </c>
      <c r="AI342" s="48" t="s">
        <v>2478</v>
      </c>
    </row>
    <row r="343" spans="1:35" s="41" customFormat="1">
      <c r="A343" s="42" t="s">
        <v>51</v>
      </c>
      <c r="B343" s="43">
        <v>1975</v>
      </c>
      <c r="C343" s="43" t="s">
        <v>2479</v>
      </c>
      <c r="D343" s="43" t="s">
        <v>2448</v>
      </c>
      <c r="E343" s="43" t="s">
        <v>54</v>
      </c>
      <c r="F343" s="43" t="s">
        <v>2060</v>
      </c>
      <c r="G343" s="43" t="s">
        <v>2449</v>
      </c>
      <c r="H343" s="43" t="s">
        <v>2450</v>
      </c>
      <c r="I343" s="43" t="s">
        <v>55</v>
      </c>
      <c r="J343" s="43" t="s">
        <v>2062</v>
      </c>
      <c r="K343" s="43" t="s">
        <v>2451</v>
      </c>
      <c r="L343" s="43" t="s">
        <v>2461</v>
      </c>
      <c r="M343" s="44" t="s">
        <v>2453</v>
      </c>
      <c r="N343" s="45" t="s">
        <v>123</v>
      </c>
      <c r="O343" s="45" t="s">
        <v>158</v>
      </c>
      <c r="P343" s="45">
        <v>6</v>
      </c>
      <c r="Q343" s="45">
        <v>20610</v>
      </c>
      <c r="R343" s="43" t="s">
        <v>590</v>
      </c>
      <c r="S343" s="43" t="s">
        <v>591</v>
      </c>
      <c r="T343" s="43" t="s">
        <v>368</v>
      </c>
      <c r="U343" s="45" t="s">
        <v>61</v>
      </c>
      <c r="V343" s="44">
        <v>1831</v>
      </c>
      <c r="W343" s="43" t="s">
        <v>2447</v>
      </c>
      <c r="X343" s="43" t="s">
        <v>2480</v>
      </c>
      <c r="Y343" s="47">
        <v>36617</v>
      </c>
      <c r="Z343" s="45" t="s">
        <v>201</v>
      </c>
      <c r="AA343" s="43" t="s">
        <v>118</v>
      </c>
      <c r="AB343" s="43" t="s">
        <v>162</v>
      </c>
      <c r="AC343" s="43" t="s">
        <v>2481</v>
      </c>
      <c r="AD343" s="43" t="s">
        <v>2482</v>
      </c>
      <c r="AE343" s="45"/>
      <c r="AF343" s="43" t="s">
        <v>2483</v>
      </c>
      <c r="AG343" s="43" t="s">
        <v>2458</v>
      </c>
      <c r="AH343" s="45" t="s">
        <v>70</v>
      </c>
      <c r="AI343" s="48" t="s">
        <v>2484</v>
      </c>
    </row>
    <row r="344" spans="1:35" s="41" customFormat="1">
      <c r="A344" s="42" t="s">
        <v>51</v>
      </c>
      <c r="B344" s="43">
        <v>2605</v>
      </c>
      <c r="C344" s="43" t="s">
        <v>2485</v>
      </c>
      <c r="D344" s="43" t="s">
        <v>2448</v>
      </c>
      <c r="E344" s="43" t="s">
        <v>54</v>
      </c>
      <c r="F344" s="43" t="s">
        <v>2060</v>
      </c>
      <c r="G344" s="43" t="s">
        <v>2449</v>
      </c>
      <c r="H344" s="43" t="s">
        <v>2486</v>
      </c>
      <c r="I344" s="43" t="s">
        <v>55</v>
      </c>
      <c r="J344" s="43" t="s">
        <v>2062</v>
      </c>
      <c r="K344" s="43" t="s">
        <v>2451</v>
      </c>
      <c r="L344" s="43" t="s">
        <v>2452</v>
      </c>
      <c r="M344" s="44" t="s">
        <v>2453</v>
      </c>
      <c r="N344" s="45" t="s">
        <v>123</v>
      </c>
      <c r="O344" s="45" t="s">
        <v>158</v>
      </c>
      <c r="P344" s="46">
        <v>6</v>
      </c>
      <c r="Q344" s="45">
        <v>21630</v>
      </c>
      <c r="R344" s="43" t="s">
        <v>527</v>
      </c>
      <c r="S344" s="43" t="s">
        <v>528</v>
      </c>
      <c r="T344" s="43" t="s">
        <v>529</v>
      </c>
      <c r="U344" s="45" t="s">
        <v>61</v>
      </c>
      <c r="V344" s="44">
        <v>1831</v>
      </c>
      <c r="W344" s="43" t="s">
        <v>2447</v>
      </c>
      <c r="X344" s="43" t="s">
        <v>2487</v>
      </c>
      <c r="Y344" s="47">
        <v>37712</v>
      </c>
      <c r="Z344" s="45" t="s">
        <v>63</v>
      </c>
      <c r="AA344" s="43" t="s">
        <v>118</v>
      </c>
      <c r="AB344" s="43" t="s">
        <v>119</v>
      </c>
      <c r="AC344" s="43" t="s">
        <v>2488</v>
      </c>
      <c r="AD344" s="43" t="s">
        <v>2489</v>
      </c>
      <c r="AE344" s="45"/>
      <c r="AF344" s="43" t="s">
        <v>2490</v>
      </c>
      <c r="AG344" s="43" t="s">
        <v>2458</v>
      </c>
      <c r="AH344" s="45" t="s">
        <v>70</v>
      </c>
      <c r="AI344" s="48" t="s">
        <v>2491</v>
      </c>
    </row>
    <row r="345" spans="1:35" s="41" customFormat="1">
      <c r="A345" s="42" t="s">
        <v>51</v>
      </c>
      <c r="B345" s="43">
        <v>3174</v>
      </c>
      <c r="C345" s="43" t="s">
        <v>2492</v>
      </c>
      <c r="D345" s="43" t="s">
        <v>2448</v>
      </c>
      <c r="E345" s="43" t="s">
        <v>54</v>
      </c>
      <c r="F345" s="43" t="s">
        <v>2060</v>
      </c>
      <c r="G345" s="43" t="s">
        <v>2449</v>
      </c>
      <c r="H345" s="43" t="s">
        <v>2486</v>
      </c>
      <c r="I345" s="43" t="s">
        <v>55</v>
      </c>
      <c r="J345" s="43" t="s">
        <v>2062</v>
      </c>
      <c r="K345" s="43" t="s">
        <v>2451</v>
      </c>
      <c r="L345" s="43" t="s">
        <v>2461</v>
      </c>
      <c r="M345" s="44" t="s">
        <v>2453</v>
      </c>
      <c r="N345" s="45" t="s">
        <v>123</v>
      </c>
      <c r="O345" s="45" t="s">
        <v>158</v>
      </c>
      <c r="P345" s="46">
        <v>6</v>
      </c>
      <c r="Q345" s="45">
        <v>20610</v>
      </c>
      <c r="R345" s="43" t="s">
        <v>590</v>
      </c>
      <c r="S345" s="43" t="s">
        <v>591</v>
      </c>
      <c r="T345" s="43" t="s">
        <v>368</v>
      </c>
      <c r="U345" s="45" t="s">
        <v>61</v>
      </c>
      <c r="V345" s="44">
        <v>1831</v>
      </c>
      <c r="W345" s="43" t="s">
        <v>2447</v>
      </c>
      <c r="X345" s="43" t="s">
        <v>2493</v>
      </c>
      <c r="Y345" s="47">
        <v>38976</v>
      </c>
      <c r="Z345" s="45" t="s">
        <v>63</v>
      </c>
      <c r="AA345" s="43" t="s">
        <v>118</v>
      </c>
      <c r="AB345" s="43" t="s">
        <v>162</v>
      </c>
      <c r="AC345" s="43" t="s">
        <v>2494</v>
      </c>
      <c r="AD345" s="43" t="s">
        <v>2495</v>
      </c>
      <c r="AE345" s="45"/>
      <c r="AF345" s="43" t="s">
        <v>2496</v>
      </c>
      <c r="AG345" s="43" t="s">
        <v>2458</v>
      </c>
      <c r="AH345" s="45" t="s">
        <v>70</v>
      </c>
      <c r="AI345" s="48" t="s">
        <v>2497</v>
      </c>
    </row>
    <row r="346" spans="1:35" s="41" customFormat="1">
      <c r="A346" s="42" t="s">
        <v>51</v>
      </c>
      <c r="B346" s="43">
        <v>746449</v>
      </c>
      <c r="C346" s="43" t="s">
        <v>2498</v>
      </c>
      <c r="D346" s="43" t="s">
        <v>2448</v>
      </c>
      <c r="E346" s="43" t="s">
        <v>54</v>
      </c>
      <c r="F346" s="43" t="s">
        <v>2060</v>
      </c>
      <c r="G346" s="43" t="s">
        <v>2449</v>
      </c>
      <c r="H346" s="43" t="s">
        <v>2450</v>
      </c>
      <c r="I346" s="43" t="s">
        <v>55</v>
      </c>
      <c r="J346" s="43" t="s">
        <v>2062</v>
      </c>
      <c r="K346" s="43" t="s">
        <v>2451</v>
      </c>
      <c r="L346" s="43" t="s">
        <v>2461</v>
      </c>
      <c r="M346" s="44" t="s">
        <v>2453</v>
      </c>
      <c r="N346" s="45" t="s">
        <v>123</v>
      </c>
      <c r="O346" s="45" t="s">
        <v>158</v>
      </c>
      <c r="P346" s="46">
        <v>6</v>
      </c>
      <c r="Q346" s="45">
        <v>20610</v>
      </c>
      <c r="R346" s="43" t="s">
        <v>590</v>
      </c>
      <c r="S346" s="43" t="s">
        <v>591</v>
      </c>
      <c r="T346" s="43" t="s">
        <v>368</v>
      </c>
      <c r="U346" s="45" t="s">
        <v>61</v>
      </c>
      <c r="V346" s="44">
        <v>1831</v>
      </c>
      <c r="W346" s="43" t="s">
        <v>2447</v>
      </c>
      <c r="X346" s="43" t="s">
        <v>2499</v>
      </c>
      <c r="Y346" s="47">
        <v>43052</v>
      </c>
      <c r="Z346" s="45" t="s">
        <v>63</v>
      </c>
      <c r="AA346" s="43" t="s">
        <v>118</v>
      </c>
      <c r="AB346" s="43" t="s">
        <v>162</v>
      </c>
      <c r="AC346" s="43" t="s">
        <v>2500</v>
      </c>
      <c r="AD346" s="43" t="s">
        <v>2501</v>
      </c>
      <c r="AE346" s="45"/>
      <c r="AF346" s="43" t="s">
        <v>2502</v>
      </c>
      <c r="AG346" s="43" t="s">
        <v>2458</v>
      </c>
      <c r="AH346" s="45" t="s">
        <v>70</v>
      </c>
      <c r="AI346" s="48" t="s">
        <v>2503</v>
      </c>
    </row>
    <row r="347" spans="1:35" s="41" customFormat="1">
      <c r="A347" s="42" t="s">
        <v>51</v>
      </c>
      <c r="B347" s="43">
        <v>1027467</v>
      </c>
      <c r="C347" s="43" t="s">
        <v>2504</v>
      </c>
      <c r="D347" s="43" t="s">
        <v>2448</v>
      </c>
      <c r="E347" s="43" t="s">
        <v>54</v>
      </c>
      <c r="F347" s="43" t="s">
        <v>2060</v>
      </c>
      <c r="G347" s="43" t="s">
        <v>2449</v>
      </c>
      <c r="H347" s="43" t="s">
        <v>2450</v>
      </c>
      <c r="I347" s="43" t="s">
        <v>55</v>
      </c>
      <c r="J347" s="43" t="s">
        <v>2062</v>
      </c>
      <c r="K347" s="43" t="s">
        <v>2451</v>
      </c>
      <c r="L347" s="43" t="s">
        <v>2461</v>
      </c>
      <c r="M347" s="44" t="s">
        <v>2453</v>
      </c>
      <c r="N347" s="45" t="s">
        <v>123</v>
      </c>
      <c r="O347" s="45" t="s">
        <v>158</v>
      </c>
      <c r="P347" s="46">
        <v>6</v>
      </c>
      <c r="Q347" s="45">
        <v>20610</v>
      </c>
      <c r="R347" s="43" t="s">
        <v>590</v>
      </c>
      <c r="S347" s="43" t="s">
        <v>591</v>
      </c>
      <c r="T347" s="43" t="s">
        <v>368</v>
      </c>
      <c r="U347" s="45" t="s">
        <v>61</v>
      </c>
      <c r="V347" s="44">
        <v>1831</v>
      </c>
      <c r="W347" s="43" t="s">
        <v>2447</v>
      </c>
      <c r="X347" s="43" t="s">
        <v>2505</v>
      </c>
      <c r="Y347" s="47">
        <v>43191</v>
      </c>
      <c r="Z347" s="45" t="s">
        <v>63</v>
      </c>
      <c r="AA347" s="43" t="s">
        <v>64</v>
      </c>
      <c r="AB347" s="43" t="s">
        <v>162</v>
      </c>
      <c r="AC347" s="43" t="s">
        <v>2506</v>
      </c>
      <c r="AD347" s="43" t="s">
        <v>2507</v>
      </c>
      <c r="AE347" s="45"/>
      <c r="AF347" s="43" t="s">
        <v>2508</v>
      </c>
      <c r="AG347" s="43" t="s">
        <v>2458</v>
      </c>
      <c r="AH347" s="45" t="s">
        <v>70</v>
      </c>
      <c r="AI347" s="48" t="s">
        <v>2509</v>
      </c>
    </row>
    <row r="348" spans="1:35" s="41" customFormat="1">
      <c r="A348" s="42" t="s">
        <v>51</v>
      </c>
      <c r="B348" s="43">
        <v>1043566</v>
      </c>
      <c r="C348" s="43" t="s">
        <v>2510</v>
      </c>
      <c r="D348" s="43" t="s">
        <v>2448</v>
      </c>
      <c r="E348" s="43" t="s">
        <v>54</v>
      </c>
      <c r="F348" s="43" t="s">
        <v>2060</v>
      </c>
      <c r="G348" s="43" t="s">
        <v>2449</v>
      </c>
      <c r="H348" s="43" t="s">
        <v>2486</v>
      </c>
      <c r="I348" s="43" t="s">
        <v>55</v>
      </c>
      <c r="J348" s="43" t="s">
        <v>2062</v>
      </c>
      <c r="K348" s="43" t="s">
        <v>2451</v>
      </c>
      <c r="L348" s="43" t="s">
        <v>2461</v>
      </c>
      <c r="M348" s="44" t="s">
        <v>2453</v>
      </c>
      <c r="N348" s="45" t="s">
        <v>123</v>
      </c>
      <c r="O348" s="45" t="s">
        <v>158</v>
      </c>
      <c r="P348" s="46">
        <v>6</v>
      </c>
      <c r="Q348" s="45">
        <v>20610</v>
      </c>
      <c r="R348" s="43" t="s">
        <v>590</v>
      </c>
      <c r="S348" s="43" t="s">
        <v>591</v>
      </c>
      <c r="T348" s="43" t="s">
        <v>368</v>
      </c>
      <c r="U348" s="45" t="s">
        <v>61</v>
      </c>
      <c r="V348" s="44">
        <v>1831</v>
      </c>
      <c r="W348" s="43" t="s">
        <v>2447</v>
      </c>
      <c r="X348" s="43" t="s">
        <v>2511</v>
      </c>
      <c r="Y348" s="47">
        <v>43282</v>
      </c>
      <c r="Z348" s="45" t="s">
        <v>63</v>
      </c>
      <c r="AA348" s="43" t="s">
        <v>118</v>
      </c>
      <c r="AB348" s="43" t="s">
        <v>162</v>
      </c>
      <c r="AC348" s="43" t="s">
        <v>2512</v>
      </c>
      <c r="AD348" s="43" t="s">
        <v>2513</v>
      </c>
      <c r="AE348" s="45"/>
      <c r="AF348" s="43" t="s">
        <v>2514</v>
      </c>
      <c r="AG348" s="43" t="s">
        <v>2458</v>
      </c>
      <c r="AH348" s="45"/>
      <c r="AI348" s="48" t="s">
        <v>2515</v>
      </c>
    </row>
    <row r="349" spans="1:35" s="41" customFormat="1">
      <c r="A349" s="42" t="s">
        <v>51</v>
      </c>
      <c r="B349" s="43">
        <v>3947</v>
      </c>
      <c r="C349" s="43" t="s">
        <v>2516</v>
      </c>
      <c r="D349" s="43" t="s">
        <v>2448</v>
      </c>
      <c r="E349" s="43" t="s">
        <v>54</v>
      </c>
      <c r="F349" s="43" t="s">
        <v>2060</v>
      </c>
      <c r="G349" s="43" t="s">
        <v>2449</v>
      </c>
      <c r="H349" s="43" t="s">
        <v>2486</v>
      </c>
      <c r="I349" s="43" t="s">
        <v>55</v>
      </c>
      <c r="J349" s="43" t="s">
        <v>2062</v>
      </c>
      <c r="K349" s="43" t="s">
        <v>2451</v>
      </c>
      <c r="L349" s="43" t="s">
        <v>2461</v>
      </c>
      <c r="M349" s="44" t="s">
        <v>2453</v>
      </c>
      <c r="N349" s="45" t="s">
        <v>123</v>
      </c>
      <c r="O349" s="45" t="s">
        <v>124</v>
      </c>
      <c r="P349" s="46">
        <v>5</v>
      </c>
      <c r="Q349" s="45">
        <v>20515</v>
      </c>
      <c r="R349" s="43" t="s">
        <v>432</v>
      </c>
      <c r="S349" s="43" t="s">
        <v>433</v>
      </c>
      <c r="T349" s="43" t="s">
        <v>368</v>
      </c>
      <c r="U349" s="45" t="s">
        <v>61</v>
      </c>
      <c r="V349" s="44">
        <v>1831</v>
      </c>
      <c r="W349" s="43" t="s">
        <v>2447</v>
      </c>
      <c r="X349" s="43" t="s">
        <v>2517</v>
      </c>
      <c r="Y349" s="47">
        <v>39919</v>
      </c>
      <c r="Z349" s="45" t="s">
        <v>63</v>
      </c>
      <c r="AA349" s="43" t="s">
        <v>118</v>
      </c>
      <c r="AB349" s="43" t="s">
        <v>162</v>
      </c>
      <c r="AC349" s="43" t="s">
        <v>2518</v>
      </c>
      <c r="AD349" s="43" t="s">
        <v>2519</v>
      </c>
      <c r="AE349" s="45"/>
      <c r="AF349" s="43" t="s">
        <v>2520</v>
      </c>
      <c r="AG349" s="43" t="s">
        <v>2458</v>
      </c>
      <c r="AH349" s="45" t="s">
        <v>70</v>
      </c>
      <c r="AI349" s="48" t="s">
        <v>2521</v>
      </c>
    </row>
    <row r="350" spans="1:35" s="41" customFormat="1">
      <c r="A350" s="42" t="s">
        <v>51</v>
      </c>
      <c r="B350" s="43">
        <v>1019989</v>
      </c>
      <c r="C350" s="43" t="s">
        <v>2522</v>
      </c>
      <c r="D350" s="43" t="s">
        <v>2448</v>
      </c>
      <c r="E350" s="43" t="s">
        <v>54</v>
      </c>
      <c r="F350" s="43" t="s">
        <v>2060</v>
      </c>
      <c r="G350" s="43" t="s">
        <v>2449</v>
      </c>
      <c r="H350" s="43" t="s">
        <v>2450</v>
      </c>
      <c r="I350" s="43" t="s">
        <v>55</v>
      </c>
      <c r="J350" s="43" t="s">
        <v>2062</v>
      </c>
      <c r="K350" s="43" t="s">
        <v>2451</v>
      </c>
      <c r="L350" s="43" t="s">
        <v>2452</v>
      </c>
      <c r="M350" s="44" t="s">
        <v>2453</v>
      </c>
      <c r="N350" s="45" t="s">
        <v>123</v>
      </c>
      <c r="O350" s="45" t="s">
        <v>124</v>
      </c>
      <c r="P350" s="46">
        <v>5</v>
      </c>
      <c r="Q350" s="45">
        <v>20515</v>
      </c>
      <c r="R350" s="43" t="s">
        <v>432</v>
      </c>
      <c r="S350" s="43" t="s">
        <v>433</v>
      </c>
      <c r="T350" s="43" t="s">
        <v>368</v>
      </c>
      <c r="U350" s="45" t="s">
        <v>61</v>
      </c>
      <c r="V350" s="44">
        <v>1831</v>
      </c>
      <c r="W350" s="43" t="s">
        <v>2447</v>
      </c>
      <c r="X350" s="43" t="s">
        <v>2523</v>
      </c>
      <c r="Y350" s="47">
        <v>43205</v>
      </c>
      <c r="Z350" s="45" t="s">
        <v>63</v>
      </c>
      <c r="AA350" s="43" t="s">
        <v>118</v>
      </c>
      <c r="AB350" s="43" t="s">
        <v>910</v>
      </c>
      <c r="AC350" s="43" t="s">
        <v>2524</v>
      </c>
      <c r="AD350" s="43" t="s">
        <v>2525</v>
      </c>
      <c r="AE350" s="45"/>
      <c r="AF350" s="43" t="s">
        <v>2526</v>
      </c>
      <c r="AG350" s="43" t="s">
        <v>2458</v>
      </c>
      <c r="AH350" s="45" t="s">
        <v>70</v>
      </c>
      <c r="AI350" s="48" t="s">
        <v>2527</v>
      </c>
    </row>
    <row r="351" spans="1:35" s="41" customFormat="1">
      <c r="A351" s="42" t="s">
        <v>51</v>
      </c>
      <c r="B351" s="43">
        <v>1028137</v>
      </c>
      <c r="C351" s="43" t="s">
        <v>2528</v>
      </c>
      <c r="D351" s="43" t="s">
        <v>2448</v>
      </c>
      <c r="E351" s="43" t="s">
        <v>54</v>
      </c>
      <c r="F351" s="43" t="s">
        <v>2060</v>
      </c>
      <c r="G351" s="43" t="s">
        <v>2449</v>
      </c>
      <c r="H351" s="43" t="s">
        <v>2450</v>
      </c>
      <c r="I351" s="43" t="s">
        <v>55</v>
      </c>
      <c r="J351" s="43" t="s">
        <v>2062</v>
      </c>
      <c r="K351" s="43" t="s">
        <v>2451</v>
      </c>
      <c r="L351" s="43" t="s">
        <v>2461</v>
      </c>
      <c r="M351" s="44" t="s">
        <v>2453</v>
      </c>
      <c r="N351" s="45" t="s">
        <v>123</v>
      </c>
      <c r="O351" s="45" t="s">
        <v>124</v>
      </c>
      <c r="P351" s="46">
        <v>5</v>
      </c>
      <c r="Q351" s="45">
        <v>20515</v>
      </c>
      <c r="R351" s="43" t="s">
        <v>432</v>
      </c>
      <c r="S351" s="43" t="s">
        <v>433</v>
      </c>
      <c r="T351" s="43" t="s">
        <v>368</v>
      </c>
      <c r="U351" s="45" t="s">
        <v>61</v>
      </c>
      <c r="V351" s="44">
        <v>1831</v>
      </c>
      <c r="W351" s="43" t="s">
        <v>2447</v>
      </c>
      <c r="X351" s="43" t="s">
        <v>2529</v>
      </c>
      <c r="Y351" s="47">
        <v>43221</v>
      </c>
      <c r="Z351" s="45" t="s">
        <v>63</v>
      </c>
      <c r="AA351" s="43" t="s">
        <v>118</v>
      </c>
      <c r="AB351" s="43" t="s">
        <v>162</v>
      </c>
      <c r="AC351" s="43" t="s">
        <v>2530</v>
      </c>
      <c r="AD351" s="43" t="s">
        <v>2531</v>
      </c>
      <c r="AE351" s="45"/>
      <c r="AF351" s="43" t="s">
        <v>2532</v>
      </c>
      <c r="AG351" s="43" t="s">
        <v>2458</v>
      </c>
      <c r="AH351" s="45" t="s">
        <v>70</v>
      </c>
      <c r="AI351" s="48" t="s">
        <v>2533</v>
      </c>
    </row>
    <row r="352" spans="1:35" s="41" customFormat="1">
      <c r="A352" s="42" t="s">
        <v>51</v>
      </c>
      <c r="B352" s="43">
        <v>1048487</v>
      </c>
      <c r="C352" s="43" t="s">
        <v>2534</v>
      </c>
      <c r="D352" s="43" t="s">
        <v>2448</v>
      </c>
      <c r="E352" s="43" t="s">
        <v>54</v>
      </c>
      <c r="F352" s="43" t="s">
        <v>2060</v>
      </c>
      <c r="G352" s="43" t="s">
        <v>2449</v>
      </c>
      <c r="H352" s="43" t="s">
        <v>2450</v>
      </c>
      <c r="I352" s="43" t="s">
        <v>55</v>
      </c>
      <c r="J352" s="43" t="s">
        <v>2062</v>
      </c>
      <c r="K352" s="43" t="s">
        <v>2451</v>
      </c>
      <c r="L352" s="43" t="s">
        <v>2452</v>
      </c>
      <c r="M352" s="44" t="s">
        <v>2453</v>
      </c>
      <c r="N352" s="45" t="s">
        <v>123</v>
      </c>
      <c r="O352" s="45" t="s">
        <v>124</v>
      </c>
      <c r="P352" s="46">
        <v>5</v>
      </c>
      <c r="Q352" s="45">
        <v>20515</v>
      </c>
      <c r="R352" s="43" t="s">
        <v>432</v>
      </c>
      <c r="S352" s="43" t="s">
        <v>433</v>
      </c>
      <c r="T352" s="43" t="s">
        <v>368</v>
      </c>
      <c r="U352" s="45" t="s">
        <v>61</v>
      </c>
      <c r="V352" s="44">
        <v>1831</v>
      </c>
      <c r="W352" s="43" t="s">
        <v>2447</v>
      </c>
      <c r="X352" s="43" t="s">
        <v>2535</v>
      </c>
      <c r="Y352" s="47">
        <v>43374</v>
      </c>
      <c r="Z352" s="45" t="s">
        <v>331</v>
      </c>
      <c r="AA352" s="43" t="s">
        <v>118</v>
      </c>
      <c r="AB352" s="43" t="s">
        <v>162</v>
      </c>
      <c r="AC352" s="43" t="s">
        <v>2536</v>
      </c>
      <c r="AD352" s="43" t="s">
        <v>2537</v>
      </c>
      <c r="AE352" s="45"/>
      <c r="AF352" s="43" t="s">
        <v>2538</v>
      </c>
      <c r="AG352" s="43" t="s">
        <v>2458</v>
      </c>
      <c r="AH352" s="45"/>
      <c r="AI352" s="48" t="s">
        <v>2539</v>
      </c>
    </row>
    <row r="353" spans="1:35" s="41" customFormat="1">
      <c r="A353" s="42" t="s">
        <v>51</v>
      </c>
      <c r="B353" s="43">
        <v>1029326</v>
      </c>
      <c r="C353" s="43" t="s">
        <v>2540</v>
      </c>
      <c r="D353" s="43" t="s">
        <v>2448</v>
      </c>
      <c r="E353" s="43" t="s">
        <v>54</v>
      </c>
      <c r="F353" s="43" t="s">
        <v>2060</v>
      </c>
      <c r="G353" s="43" t="s">
        <v>2449</v>
      </c>
      <c r="H353" s="43" t="s">
        <v>2450</v>
      </c>
      <c r="I353" s="43" t="s">
        <v>55</v>
      </c>
      <c r="J353" s="43" t="s">
        <v>2062</v>
      </c>
      <c r="K353" s="43" t="s">
        <v>2451</v>
      </c>
      <c r="L353" s="43" t="s">
        <v>2461</v>
      </c>
      <c r="M353" s="44" t="s">
        <v>2453</v>
      </c>
      <c r="N353" s="45" t="s">
        <v>273</v>
      </c>
      <c r="O353" s="45" t="s">
        <v>274</v>
      </c>
      <c r="P353" s="46">
        <v>4</v>
      </c>
      <c r="Q353" s="45">
        <v>20410</v>
      </c>
      <c r="R353" s="43" t="s">
        <v>542</v>
      </c>
      <c r="S353" s="43" t="s">
        <v>543</v>
      </c>
      <c r="T353" s="43" t="s">
        <v>368</v>
      </c>
      <c r="U353" s="45" t="s">
        <v>61</v>
      </c>
      <c r="V353" s="44">
        <v>1831</v>
      </c>
      <c r="W353" s="43" t="s">
        <v>2447</v>
      </c>
      <c r="X353" s="43" t="s">
        <v>2541</v>
      </c>
      <c r="Y353" s="47">
        <v>43221</v>
      </c>
      <c r="Z353" s="45" t="s">
        <v>63</v>
      </c>
      <c r="AA353" s="43" t="s">
        <v>118</v>
      </c>
      <c r="AB353" s="43" t="s">
        <v>162</v>
      </c>
      <c r="AC353" s="43" t="s">
        <v>2542</v>
      </c>
      <c r="AD353" s="43" t="s">
        <v>2543</v>
      </c>
      <c r="AE353" s="45"/>
      <c r="AF353" s="43" t="s">
        <v>2544</v>
      </c>
      <c r="AG353" s="43" t="s">
        <v>2458</v>
      </c>
      <c r="AH353" s="45" t="s">
        <v>70</v>
      </c>
      <c r="AI353" s="48" t="s">
        <v>2545</v>
      </c>
    </row>
    <row r="354" spans="1:35" s="41" customFormat="1">
      <c r="A354" s="42" t="s">
        <v>51</v>
      </c>
      <c r="B354" s="43">
        <v>1091567</v>
      </c>
      <c r="C354" s="43" t="s">
        <v>2546</v>
      </c>
      <c r="D354" s="43" t="s">
        <v>2448</v>
      </c>
      <c r="E354" s="43" t="s">
        <v>54</v>
      </c>
      <c r="F354" s="43" t="s">
        <v>2060</v>
      </c>
      <c r="G354" s="43" t="s">
        <v>2449</v>
      </c>
      <c r="H354" s="43" t="s">
        <v>2450</v>
      </c>
      <c r="I354" s="43" t="s">
        <v>55</v>
      </c>
      <c r="J354" s="43" t="s">
        <v>2062</v>
      </c>
      <c r="K354" s="43" t="s">
        <v>2451</v>
      </c>
      <c r="L354" s="43" t="s">
        <v>2461</v>
      </c>
      <c r="M354" s="44" t="s">
        <v>2453</v>
      </c>
      <c r="N354" s="45" t="s">
        <v>273</v>
      </c>
      <c r="O354" s="45" t="s">
        <v>274</v>
      </c>
      <c r="P354" s="46">
        <v>4</v>
      </c>
      <c r="Q354" s="45">
        <v>20410</v>
      </c>
      <c r="R354" s="43" t="s">
        <v>542</v>
      </c>
      <c r="S354" s="43" t="s">
        <v>543</v>
      </c>
      <c r="T354" s="43" t="s">
        <v>368</v>
      </c>
      <c r="U354" s="45" t="s">
        <v>61</v>
      </c>
      <c r="V354" s="44">
        <v>1831</v>
      </c>
      <c r="W354" s="43" t="s">
        <v>2447</v>
      </c>
      <c r="X354" s="43" t="s">
        <v>2547</v>
      </c>
      <c r="Y354" s="47">
        <v>43525</v>
      </c>
      <c r="Z354" s="45" t="s">
        <v>63</v>
      </c>
      <c r="AA354" s="43" t="s">
        <v>118</v>
      </c>
      <c r="AB354" s="43" t="s">
        <v>162</v>
      </c>
      <c r="AC354" s="43" t="s">
        <v>2548</v>
      </c>
      <c r="AD354" s="43" t="s">
        <v>2549</v>
      </c>
      <c r="AE354" s="45"/>
      <c r="AF354" s="43" t="s">
        <v>2550</v>
      </c>
      <c r="AG354" s="43" t="s">
        <v>2458</v>
      </c>
      <c r="AH354" s="45"/>
      <c r="AI354" s="49" t="s">
        <v>2551</v>
      </c>
    </row>
    <row r="355" spans="1:35" s="41" customFormat="1">
      <c r="A355" s="42" t="s">
        <v>51</v>
      </c>
      <c r="B355" s="43">
        <v>952617</v>
      </c>
      <c r="C355" s="43" t="s">
        <v>2552</v>
      </c>
      <c r="D355" s="43" t="s">
        <v>2448</v>
      </c>
      <c r="E355" s="43" t="s">
        <v>54</v>
      </c>
      <c r="F355" s="43" t="s">
        <v>2060</v>
      </c>
      <c r="G355" s="43" t="s">
        <v>2449</v>
      </c>
      <c r="H355" s="43" t="s">
        <v>2450</v>
      </c>
      <c r="I355" s="43" t="s">
        <v>55</v>
      </c>
      <c r="J355" s="43" t="s">
        <v>2062</v>
      </c>
      <c r="K355" s="43" t="s">
        <v>2451</v>
      </c>
      <c r="L355" s="43" t="s">
        <v>2461</v>
      </c>
      <c r="M355" s="44" t="s">
        <v>2453</v>
      </c>
      <c r="N355" s="45" t="s">
        <v>219</v>
      </c>
      <c r="O355" s="45" t="s">
        <v>355</v>
      </c>
      <c r="P355" s="46">
        <v>2</v>
      </c>
      <c r="Q355" s="45">
        <v>20110</v>
      </c>
      <c r="R355" s="43" t="s">
        <v>568</v>
      </c>
      <c r="S355" s="43" t="s">
        <v>569</v>
      </c>
      <c r="T355" s="43" t="s">
        <v>368</v>
      </c>
      <c r="U355" s="45" t="s">
        <v>61</v>
      </c>
      <c r="V355" s="44">
        <v>1831</v>
      </c>
      <c r="W355" s="43" t="s">
        <v>2447</v>
      </c>
      <c r="X355" s="43" t="s">
        <v>2553</v>
      </c>
      <c r="Y355" s="47">
        <v>42826</v>
      </c>
      <c r="Z355" s="45" t="s">
        <v>201</v>
      </c>
      <c r="AA355" s="43" t="s">
        <v>64</v>
      </c>
      <c r="AB355" s="43" t="s">
        <v>162</v>
      </c>
      <c r="AC355" s="43" t="s">
        <v>2554</v>
      </c>
      <c r="AD355" s="43" t="s">
        <v>2555</v>
      </c>
      <c r="AE355" s="45"/>
      <c r="AF355" s="43" t="s">
        <v>2556</v>
      </c>
      <c r="AG355" s="43" t="s">
        <v>2458</v>
      </c>
      <c r="AH355" s="45" t="s">
        <v>70</v>
      </c>
      <c r="AI355" s="48" t="s">
        <v>2557</v>
      </c>
    </row>
    <row r="356" spans="1:35" s="41" customFormat="1">
      <c r="A356" s="42" t="s">
        <v>51</v>
      </c>
      <c r="B356" s="43">
        <v>1465</v>
      </c>
      <c r="C356" s="43" t="s">
        <v>2558</v>
      </c>
      <c r="D356" s="43" t="s">
        <v>2559</v>
      </c>
      <c r="E356" s="43" t="s">
        <v>54</v>
      </c>
      <c r="F356" s="43" t="s">
        <v>2060</v>
      </c>
      <c r="G356" s="43" t="s">
        <v>2560</v>
      </c>
      <c r="H356" s="43" t="s">
        <v>2561</v>
      </c>
      <c r="I356" s="43" t="s">
        <v>55</v>
      </c>
      <c r="J356" s="43" t="s">
        <v>2062</v>
      </c>
      <c r="K356" s="43" t="s">
        <v>2562</v>
      </c>
      <c r="L356" s="43" t="s">
        <v>2563</v>
      </c>
      <c r="M356" s="44" t="s">
        <v>2564</v>
      </c>
      <c r="N356" s="45" t="s">
        <v>197</v>
      </c>
      <c r="O356" s="45" t="s">
        <v>170</v>
      </c>
      <c r="P356" s="46">
        <v>7</v>
      </c>
      <c r="Q356" s="45">
        <v>21110</v>
      </c>
      <c r="R356" s="43" t="s">
        <v>496</v>
      </c>
      <c r="S356" s="43" t="s">
        <v>497</v>
      </c>
      <c r="T356" s="43" t="s">
        <v>60</v>
      </c>
      <c r="U356" s="45" t="s">
        <v>61</v>
      </c>
      <c r="V356" s="44">
        <v>1082126</v>
      </c>
      <c r="W356" s="43" t="s">
        <v>2058</v>
      </c>
      <c r="X356" s="43" t="s">
        <v>2565</v>
      </c>
      <c r="Y356" s="47">
        <v>35886</v>
      </c>
      <c r="Z356" s="45" t="s">
        <v>201</v>
      </c>
      <c r="AA356" s="43" t="s">
        <v>118</v>
      </c>
      <c r="AB356" s="43" t="s">
        <v>119</v>
      </c>
      <c r="AC356" s="43" t="s">
        <v>2566</v>
      </c>
      <c r="AD356" s="43" t="s">
        <v>2567</v>
      </c>
      <c r="AE356" s="45" t="s">
        <v>67</v>
      </c>
      <c r="AF356" s="43" t="s">
        <v>2568</v>
      </c>
      <c r="AG356" s="43" t="s">
        <v>2569</v>
      </c>
      <c r="AH356" s="45" t="s">
        <v>70</v>
      </c>
      <c r="AI356" s="48" t="s">
        <v>2570</v>
      </c>
    </row>
    <row r="357" spans="1:35" s="41" customFormat="1">
      <c r="A357" s="42" t="s">
        <v>51</v>
      </c>
      <c r="B357" s="43">
        <v>1034197</v>
      </c>
      <c r="C357" s="43" t="s">
        <v>2571</v>
      </c>
      <c r="D357" s="43" t="s">
        <v>2559</v>
      </c>
      <c r="E357" s="43" t="s">
        <v>54</v>
      </c>
      <c r="F357" s="43" t="s">
        <v>2060</v>
      </c>
      <c r="G357" s="43" t="s">
        <v>2560</v>
      </c>
      <c r="H357" s="43" t="s">
        <v>2561</v>
      </c>
      <c r="I357" s="43" t="s">
        <v>55</v>
      </c>
      <c r="J357" s="43" t="s">
        <v>2062</v>
      </c>
      <c r="K357" s="43" t="s">
        <v>2562</v>
      </c>
      <c r="L357" s="43" t="s">
        <v>2563</v>
      </c>
      <c r="M357" s="44" t="s">
        <v>2564</v>
      </c>
      <c r="N357" s="45" t="s">
        <v>243</v>
      </c>
      <c r="O357" s="45" t="s">
        <v>143</v>
      </c>
      <c r="P357" s="46">
        <v>9</v>
      </c>
      <c r="Q357" s="45">
        <v>12613</v>
      </c>
      <c r="R357" s="43" t="s">
        <v>2572</v>
      </c>
      <c r="S357" s="43" t="s">
        <v>2573</v>
      </c>
      <c r="T357" s="43" t="s">
        <v>619</v>
      </c>
      <c r="U357" s="45" t="s">
        <v>61</v>
      </c>
      <c r="V357" s="44">
        <v>1465</v>
      </c>
      <c r="W357" s="43" t="s">
        <v>2558</v>
      </c>
      <c r="X357" s="43" t="s">
        <v>2574</v>
      </c>
      <c r="Y357" s="47">
        <v>43252</v>
      </c>
      <c r="Z357" s="45" t="s">
        <v>63</v>
      </c>
      <c r="AA357" s="43" t="s">
        <v>64</v>
      </c>
      <c r="AB357" s="43" t="s">
        <v>162</v>
      </c>
      <c r="AC357" s="43" t="s">
        <v>2575</v>
      </c>
      <c r="AD357" s="43" t="s">
        <v>2576</v>
      </c>
      <c r="AE357" s="45"/>
      <c r="AF357" s="43" t="s">
        <v>2577</v>
      </c>
      <c r="AG357" s="43" t="s">
        <v>2569</v>
      </c>
      <c r="AH357" s="45"/>
      <c r="AI357" s="48" t="s">
        <v>2578</v>
      </c>
    </row>
    <row r="358" spans="1:35" s="41" customFormat="1">
      <c r="A358" s="42" t="s">
        <v>51</v>
      </c>
      <c r="B358" s="43">
        <v>1444</v>
      </c>
      <c r="C358" s="43" t="s">
        <v>2579</v>
      </c>
      <c r="D358" s="43" t="s">
        <v>2559</v>
      </c>
      <c r="E358" s="43" t="s">
        <v>54</v>
      </c>
      <c r="F358" s="43" t="s">
        <v>2060</v>
      </c>
      <c r="G358" s="43" t="s">
        <v>2560</v>
      </c>
      <c r="H358" s="43" t="s">
        <v>2561</v>
      </c>
      <c r="I358" s="43" t="s">
        <v>55</v>
      </c>
      <c r="J358" s="43" t="s">
        <v>2062</v>
      </c>
      <c r="K358" s="43" t="s">
        <v>2562</v>
      </c>
      <c r="L358" s="43" t="s">
        <v>2563</v>
      </c>
      <c r="M358" s="44" t="s">
        <v>2564</v>
      </c>
      <c r="N358" s="45" t="s">
        <v>123</v>
      </c>
      <c r="O358" s="45" t="s">
        <v>158</v>
      </c>
      <c r="P358" s="46">
        <v>6</v>
      </c>
      <c r="Q358" s="45">
        <v>12609</v>
      </c>
      <c r="R358" s="43" t="s">
        <v>632</v>
      </c>
      <c r="S358" s="43" t="s">
        <v>633</v>
      </c>
      <c r="T358" s="43" t="s">
        <v>619</v>
      </c>
      <c r="U358" s="45" t="s">
        <v>61</v>
      </c>
      <c r="V358" s="44">
        <v>1465</v>
      </c>
      <c r="W358" s="43" t="s">
        <v>2558</v>
      </c>
      <c r="X358" s="43" t="s">
        <v>2580</v>
      </c>
      <c r="Y358" s="47">
        <v>35886</v>
      </c>
      <c r="Z358" s="45" t="s">
        <v>201</v>
      </c>
      <c r="AA358" s="43" t="s">
        <v>118</v>
      </c>
      <c r="AB358" s="43" t="s">
        <v>162</v>
      </c>
      <c r="AC358" s="43" t="s">
        <v>2581</v>
      </c>
      <c r="AD358" s="43" t="s">
        <v>2582</v>
      </c>
      <c r="AE358" s="45"/>
      <c r="AF358" s="43" t="s">
        <v>2583</v>
      </c>
      <c r="AG358" s="43" t="s">
        <v>2569</v>
      </c>
      <c r="AH358" s="45" t="s">
        <v>70</v>
      </c>
      <c r="AI358" s="48" t="s">
        <v>2584</v>
      </c>
    </row>
    <row r="359" spans="1:35" s="41" customFormat="1">
      <c r="A359" s="42" t="s">
        <v>51</v>
      </c>
      <c r="B359" s="43">
        <v>3763</v>
      </c>
      <c r="C359" s="43" t="s">
        <v>2585</v>
      </c>
      <c r="D359" s="43" t="s">
        <v>2559</v>
      </c>
      <c r="E359" s="43" t="s">
        <v>54</v>
      </c>
      <c r="F359" s="43" t="s">
        <v>2060</v>
      </c>
      <c r="G359" s="43" t="s">
        <v>2560</v>
      </c>
      <c r="H359" s="43" t="s">
        <v>2561</v>
      </c>
      <c r="I359" s="43" t="s">
        <v>55</v>
      </c>
      <c r="J359" s="43" t="s">
        <v>2062</v>
      </c>
      <c r="K359" s="43" t="s">
        <v>2562</v>
      </c>
      <c r="L359" s="43" t="s">
        <v>2563</v>
      </c>
      <c r="M359" s="44" t="s">
        <v>2586</v>
      </c>
      <c r="N359" s="45" t="s">
        <v>123</v>
      </c>
      <c r="O359" s="45" t="s">
        <v>158</v>
      </c>
      <c r="P359" s="46">
        <v>6</v>
      </c>
      <c r="Q359" s="45">
        <v>12609</v>
      </c>
      <c r="R359" s="43" t="s">
        <v>632</v>
      </c>
      <c r="S359" s="43" t="s">
        <v>633</v>
      </c>
      <c r="T359" s="43" t="s">
        <v>619</v>
      </c>
      <c r="U359" s="45" t="s">
        <v>61</v>
      </c>
      <c r="V359" s="44">
        <v>1465</v>
      </c>
      <c r="W359" s="43" t="s">
        <v>2558</v>
      </c>
      <c r="X359" s="43" t="s">
        <v>2587</v>
      </c>
      <c r="Y359" s="47">
        <v>39569</v>
      </c>
      <c r="Z359" s="45" t="s">
        <v>63</v>
      </c>
      <c r="AA359" s="43" t="s">
        <v>118</v>
      </c>
      <c r="AB359" s="43" t="s">
        <v>162</v>
      </c>
      <c r="AC359" s="43" t="s">
        <v>2588</v>
      </c>
      <c r="AD359" s="43" t="s">
        <v>2589</v>
      </c>
      <c r="AE359" s="45"/>
      <c r="AF359" s="43" t="s">
        <v>2590</v>
      </c>
      <c r="AG359" s="43" t="s">
        <v>2569</v>
      </c>
      <c r="AH359" s="45" t="s">
        <v>70</v>
      </c>
      <c r="AI359" s="48" t="s">
        <v>2591</v>
      </c>
    </row>
    <row r="360" spans="1:35" s="41" customFormat="1">
      <c r="A360" s="42" t="s">
        <v>51</v>
      </c>
      <c r="B360" s="43">
        <v>5021</v>
      </c>
      <c r="C360" s="43" t="s">
        <v>2592</v>
      </c>
      <c r="D360" s="43" t="s">
        <v>2559</v>
      </c>
      <c r="E360" s="43" t="s">
        <v>54</v>
      </c>
      <c r="F360" s="43" t="s">
        <v>2060</v>
      </c>
      <c r="G360" s="43" t="s">
        <v>2560</v>
      </c>
      <c r="H360" s="43" t="s">
        <v>2561</v>
      </c>
      <c r="I360" s="43" t="s">
        <v>55</v>
      </c>
      <c r="J360" s="43" t="s">
        <v>2062</v>
      </c>
      <c r="K360" s="43" t="s">
        <v>2562</v>
      </c>
      <c r="L360" s="43" t="s">
        <v>2563</v>
      </c>
      <c r="M360" s="44" t="s">
        <v>2586</v>
      </c>
      <c r="N360" s="45" t="s">
        <v>123</v>
      </c>
      <c r="O360" s="45" t="s">
        <v>158</v>
      </c>
      <c r="P360" s="46">
        <v>6</v>
      </c>
      <c r="Q360" s="45">
        <v>20610</v>
      </c>
      <c r="R360" s="43" t="s">
        <v>590</v>
      </c>
      <c r="S360" s="43" t="s">
        <v>591</v>
      </c>
      <c r="T360" s="43" t="s">
        <v>368</v>
      </c>
      <c r="U360" s="45" t="s">
        <v>61</v>
      </c>
      <c r="V360" s="44">
        <v>1465</v>
      </c>
      <c r="W360" s="43" t="s">
        <v>2558</v>
      </c>
      <c r="X360" s="43" t="s">
        <v>2593</v>
      </c>
      <c r="Y360" s="47">
        <v>38718</v>
      </c>
      <c r="Z360" s="45" t="s">
        <v>63</v>
      </c>
      <c r="AA360" s="43" t="s">
        <v>118</v>
      </c>
      <c r="AB360" s="43" t="s">
        <v>162</v>
      </c>
      <c r="AC360" s="43" t="s">
        <v>2594</v>
      </c>
      <c r="AD360" s="43" t="s">
        <v>2595</v>
      </c>
      <c r="AE360" s="45"/>
      <c r="AF360" s="43" t="s">
        <v>2596</v>
      </c>
      <c r="AG360" s="43" t="s">
        <v>2569</v>
      </c>
      <c r="AH360" s="45" t="s">
        <v>70</v>
      </c>
      <c r="AI360" s="48" t="s">
        <v>2597</v>
      </c>
    </row>
    <row r="361" spans="1:35" s="41" customFormat="1">
      <c r="A361" s="42" t="s">
        <v>51</v>
      </c>
      <c r="B361" s="43">
        <v>702426</v>
      </c>
      <c r="C361" s="43" t="s">
        <v>2598</v>
      </c>
      <c r="D361" s="43" t="s">
        <v>2559</v>
      </c>
      <c r="E361" s="43" t="s">
        <v>54</v>
      </c>
      <c r="F361" s="43" t="s">
        <v>2060</v>
      </c>
      <c r="G361" s="43" t="s">
        <v>2560</v>
      </c>
      <c r="H361" s="43" t="s">
        <v>2561</v>
      </c>
      <c r="I361" s="43" t="s">
        <v>55</v>
      </c>
      <c r="J361" s="43" t="s">
        <v>2062</v>
      </c>
      <c r="K361" s="43" t="s">
        <v>2562</v>
      </c>
      <c r="L361" s="43" t="s">
        <v>2563</v>
      </c>
      <c r="M361" s="44" t="s">
        <v>2564</v>
      </c>
      <c r="N361" s="45" t="s">
        <v>123</v>
      </c>
      <c r="O361" s="45" t="s">
        <v>158</v>
      </c>
      <c r="P361" s="46">
        <v>6</v>
      </c>
      <c r="Q361" s="45">
        <v>12609</v>
      </c>
      <c r="R361" s="43" t="s">
        <v>632</v>
      </c>
      <c r="S361" s="43" t="s">
        <v>633</v>
      </c>
      <c r="T361" s="43" t="s">
        <v>619</v>
      </c>
      <c r="U361" s="45" t="s">
        <v>61</v>
      </c>
      <c r="V361" s="44">
        <v>1465</v>
      </c>
      <c r="W361" s="43" t="s">
        <v>2558</v>
      </c>
      <c r="X361" s="43" t="s">
        <v>2599</v>
      </c>
      <c r="Y361" s="47">
        <v>43497</v>
      </c>
      <c r="Z361" s="45" t="s">
        <v>312</v>
      </c>
      <c r="AA361" s="43" t="s">
        <v>118</v>
      </c>
      <c r="AB361" s="43" t="s">
        <v>162</v>
      </c>
      <c r="AC361" s="43" t="s">
        <v>2600</v>
      </c>
      <c r="AD361" s="43" t="s">
        <v>2601</v>
      </c>
      <c r="AE361" s="45"/>
      <c r="AF361" s="43" t="s">
        <v>2602</v>
      </c>
      <c r="AG361" s="43" t="s">
        <v>2569</v>
      </c>
      <c r="AH361" s="45"/>
      <c r="AI361" s="48" t="s">
        <v>2603</v>
      </c>
    </row>
    <row r="362" spans="1:35" s="41" customFormat="1">
      <c r="A362" s="42" t="s">
        <v>51</v>
      </c>
      <c r="B362" s="43">
        <v>704750</v>
      </c>
      <c r="C362" s="43" t="s">
        <v>2604</v>
      </c>
      <c r="D362" s="43" t="s">
        <v>2559</v>
      </c>
      <c r="E362" s="43" t="s">
        <v>54</v>
      </c>
      <c r="F362" s="43" t="s">
        <v>2060</v>
      </c>
      <c r="G362" s="43" t="s">
        <v>2560</v>
      </c>
      <c r="H362" s="43" t="s">
        <v>2561</v>
      </c>
      <c r="I362" s="43" t="s">
        <v>55</v>
      </c>
      <c r="J362" s="43" t="s">
        <v>2062</v>
      </c>
      <c r="K362" s="43" t="s">
        <v>2562</v>
      </c>
      <c r="L362" s="43" t="s">
        <v>2563</v>
      </c>
      <c r="M362" s="44" t="s">
        <v>2564</v>
      </c>
      <c r="N362" s="45" t="s">
        <v>123</v>
      </c>
      <c r="O362" s="45" t="s">
        <v>158</v>
      </c>
      <c r="P362" s="46">
        <v>6</v>
      </c>
      <c r="Q362" s="45">
        <v>21630</v>
      </c>
      <c r="R362" s="43" t="s">
        <v>527</v>
      </c>
      <c r="S362" s="43" t="s">
        <v>528</v>
      </c>
      <c r="T362" s="43" t="s">
        <v>529</v>
      </c>
      <c r="U362" s="45" t="s">
        <v>61</v>
      </c>
      <c r="V362" s="44">
        <v>1465</v>
      </c>
      <c r="W362" s="43" t="s">
        <v>2558</v>
      </c>
      <c r="X362" s="43" t="s">
        <v>2605</v>
      </c>
      <c r="Y362" s="47">
        <v>43525</v>
      </c>
      <c r="Z362" s="45" t="s">
        <v>63</v>
      </c>
      <c r="AA362" s="43" t="s">
        <v>118</v>
      </c>
      <c r="AB362" s="43" t="s">
        <v>162</v>
      </c>
      <c r="AC362" s="43" t="s">
        <v>2606</v>
      </c>
      <c r="AD362" s="43" t="s">
        <v>2607</v>
      </c>
      <c r="AE362" s="45"/>
      <c r="AF362" s="43" t="s">
        <v>2608</v>
      </c>
      <c r="AG362" s="43" t="s">
        <v>2569</v>
      </c>
      <c r="AH362" s="45"/>
      <c r="AI362" s="49" t="s">
        <v>2609</v>
      </c>
    </row>
    <row r="363" spans="1:35" s="41" customFormat="1">
      <c r="A363" s="42" t="s">
        <v>51</v>
      </c>
      <c r="B363" s="43">
        <v>1021097</v>
      </c>
      <c r="C363" s="43" t="s">
        <v>2610</v>
      </c>
      <c r="D363" s="43" t="s">
        <v>2559</v>
      </c>
      <c r="E363" s="43" t="s">
        <v>54</v>
      </c>
      <c r="F363" s="43" t="s">
        <v>2060</v>
      </c>
      <c r="G363" s="43" t="s">
        <v>2560</v>
      </c>
      <c r="H363" s="43" t="s">
        <v>2611</v>
      </c>
      <c r="I363" s="43" t="s">
        <v>55</v>
      </c>
      <c r="J363" s="43" t="s">
        <v>2062</v>
      </c>
      <c r="K363" s="43" t="s">
        <v>2562</v>
      </c>
      <c r="L363" s="43" t="s">
        <v>2563</v>
      </c>
      <c r="M363" s="44" t="s">
        <v>2564</v>
      </c>
      <c r="N363" s="45" t="s">
        <v>123</v>
      </c>
      <c r="O363" s="45" t="s">
        <v>158</v>
      </c>
      <c r="P363" s="46">
        <v>6</v>
      </c>
      <c r="Q363" s="45">
        <v>21630</v>
      </c>
      <c r="R363" s="43" t="s">
        <v>527</v>
      </c>
      <c r="S363" s="43" t="s">
        <v>528</v>
      </c>
      <c r="T363" s="43" t="s">
        <v>529</v>
      </c>
      <c r="U363" s="45" t="s">
        <v>61</v>
      </c>
      <c r="V363" s="44">
        <v>1465</v>
      </c>
      <c r="W363" s="43" t="s">
        <v>2558</v>
      </c>
      <c r="X363" s="43" t="s">
        <v>2612</v>
      </c>
      <c r="Y363" s="47">
        <v>43191</v>
      </c>
      <c r="Z363" s="45" t="s">
        <v>63</v>
      </c>
      <c r="AA363" s="43" t="s">
        <v>118</v>
      </c>
      <c r="AB363" s="43" t="s">
        <v>162</v>
      </c>
      <c r="AC363" s="43" t="s">
        <v>2613</v>
      </c>
      <c r="AD363" s="43" t="s">
        <v>2614</v>
      </c>
      <c r="AE363" s="45"/>
      <c r="AF363" s="43" t="s">
        <v>2615</v>
      </c>
      <c r="AG363" s="43" t="s">
        <v>2569</v>
      </c>
      <c r="AH363" s="45" t="s">
        <v>70</v>
      </c>
      <c r="AI363" s="48" t="s">
        <v>2616</v>
      </c>
    </row>
    <row r="364" spans="1:35" s="41" customFormat="1">
      <c r="A364" s="42" t="s">
        <v>51</v>
      </c>
      <c r="B364" s="43">
        <v>1023810</v>
      </c>
      <c r="C364" s="43" t="s">
        <v>2617</v>
      </c>
      <c r="D364" s="43" t="s">
        <v>2559</v>
      </c>
      <c r="E364" s="43" t="s">
        <v>54</v>
      </c>
      <c r="F364" s="43" t="s">
        <v>2060</v>
      </c>
      <c r="G364" s="43" t="s">
        <v>2560</v>
      </c>
      <c r="H364" s="43" t="s">
        <v>2561</v>
      </c>
      <c r="I364" s="43" t="s">
        <v>55</v>
      </c>
      <c r="J364" s="43" t="s">
        <v>2062</v>
      </c>
      <c r="K364" s="43" t="s">
        <v>2562</v>
      </c>
      <c r="L364" s="43" t="s">
        <v>2618</v>
      </c>
      <c r="M364" s="44" t="s">
        <v>2564</v>
      </c>
      <c r="N364" s="45" t="s">
        <v>123</v>
      </c>
      <c r="O364" s="45" t="s">
        <v>158</v>
      </c>
      <c r="P364" s="46">
        <v>6</v>
      </c>
      <c r="Q364" s="45">
        <v>21630</v>
      </c>
      <c r="R364" s="43" t="s">
        <v>527</v>
      </c>
      <c r="S364" s="43" t="s">
        <v>528</v>
      </c>
      <c r="T364" s="43" t="s">
        <v>529</v>
      </c>
      <c r="U364" s="45" t="s">
        <v>61</v>
      </c>
      <c r="V364" s="44">
        <v>1465</v>
      </c>
      <c r="W364" s="43" t="s">
        <v>2558</v>
      </c>
      <c r="X364" s="43" t="s">
        <v>2619</v>
      </c>
      <c r="Y364" s="47">
        <v>43191</v>
      </c>
      <c r="Z364" s="45" t="s">
        <v>63</v>
      </c>
      <c r="AA364" s="43" t="s">
        <v>118</v>
      </c>
      <c r="AB364" s="43" t="s">
        <v>162</v>
      </c>
      <c r="AC364" s="43" t="s">
        <v>2620</v>
      </c>
      <c r="AD364" s="43" t="s">
        <v>2621</v>
      </c>
      <c r="AE364" s="45"/>
      <c r="AF364" s="43" t="s">
        <v>2622</v>
      </c>
      <c r="AG364" s="43" t="s">
        <v>2569</v>
      </c>
      <c r="AH364" s="45" t="s">
        <v>70</v>
      </c>
      <c r="AI364" s="48" t="s">
        <v>2623</v>
      </c>
    </row>
    <row r="365" spans="1:35" s="41" customFormat="1">
      <c r="A365" s="42" t="s">
        <v>51</v>
      </c>
      <c r="B365" s="43">
        <v>1032613</v>
      </c>
      <c r="C365" s="43" t="s">
        <v>2624</v>
      </c>
      <c r="D365" s="43" t="s">
        <v>2559</v>
      </c>
      <c r="E365" s="43" t="s">
        <v>54</v>
      </c>
      <c r="F365" s="43" t="s">
        <v>2060</v>
      </c>
      <c r="G365" s="43" t="s">
        <v>2560</v>
      </c>
      <c r="H365" s="43" t="s">
        <v>2561</v>
      </c>
      <c r="I365" s="43" t="s">
        <v>55</v>
      </c>
      <c r="J365" s="43" t="s">
        <v>2062</v>
      </c>
      <c r="K365" s="43" t="s">
        <v>2562</v>
      </c>
      <c r="L365" s="43" t="s">
        <v>2618</v>
      </c>
      <c r="M365" s="44" t="s">
        <v>2564</v>
      </c>
      <c r="N365" s="45" t="s">
        <v>123</v>
      </c>
      <c r="O365" s="45" t="s">
        <v>158</v>
      </c>
      <c r="P365" s="46">
        <v>6</v>
      </c>
      <c r="Q365" s="45">
        <v>12609</v>
      </c>
      <c r="R365" s="43" t="s">
        <v>632</v>
      </c>
      <c r="S365" s="43" t="s">
        <v>633</v>
      </c>
      <c r="T365" s="43" t="s">
        <v>619</v>
      </c>
      <c r="U365" s="45" t="s">
        <v>61</v>
      </c>
      <c r="V365" s="44">
        <v>1465</v>
      </c>
      <c r="W365" s="43" t="s">
        <v>2558</v>
      </c>
      <c r="X365" s="43" t="s">
        <v>2625</v>
      </c>
      <c r="Y365" s="47">
        <v>43243</v>
      </c>
      <c r="Z365" s="45" t="s">
        <v>63</v>
      </c>
      <c r="AA365" s="43" t="s">
        <v>118</v>
      </c>
      <c r="AB365" s="43" t="s">
        <v>162</v>
      </c>
      <c r="AC365" s="43" t="s">
        <v>2626</v>
      </c>
      <c r="AD365" s="43" t="s">
        <v>2627</v>
      </c>
      <c r="AE365" s="45"/>
      <c r="AF365" s="43" t="s">
        <v>2628</v>
      </c>
      <c r="AG365" s="43" t="s">
        <v>2569</v>
      </c>
      <c r="AH365" s="45"/>
      <c r="AI365" s="48" t="s">
        <v>2629</v>
      </c>
    </row>
    <row r="366" spans="1:35" s="41" customFormat="1">
      <c r="A366" s="42" t="s">
        <v>51</v>
      </c>
      <c r="B366" s="43">
        <v>2701</v>
      </c>
      <c r="C366" s="43" t="s">
        <v>2630</v>
      </c>
      <c r="D366" s="43" t="s">
        <v>2559</v>
      </c>
      <c r="E366" s="43" t="s">
        <v>54</v>
      </c>
      <c r="F366" s="43" t="s">
        <v>2060</v>
      </c>
      <c r="G366" s="43" t="s">
        <v>2560</v>
      </c>
      <c r="H366" s="43" t="s">
        <v>2561</v>
      </c>
      <c r="I366" s="43" t="s">
        <v>55</v>
      </c>
      <c r="J366" s="43" t="s">
        <v>2062</v>
      </c>
      <c r="K366" s="43" t="s">
        <v>2562</v>
      </c>
      <c r="L366" s="43" t="s">
        <v>2563</v>
      </c>
      <c r="M366" s="44" t="s">
        <v>2564</v>
      </c>
      <c r="N366" s="45" t="s">
        <v>123</v>
      </c>
      <c r="O366" s="45" t="s">
        <v>124</v>
      </c>
      <c r="P366" s="46">
        <v>5</v>
      </c>
      <c r="Q366" s="45">
        <v>20515</v>
      </c>
      <c r="R366" s="43" t="s">
        <v>432</v>
      </c>
      <c r="S366" s="43" t="s">
        <v>433</v>
      </c>
      <c r="T366" s="43" t="s">
        <v>368</v>
      </c>
      <c r="U366" s="45" t="s">
        <v>61</v>
      </c>
      <c r="V366" s="44">
        <v>1465</v>
      </c>
      <c r="W366" s="43" t="s">
        <v>2558</v>
      </c>
      <c r="X366" s="43" t="s">
        <v>2631</v>
      </c>
      <c r="Y366" s="47">
        <v>38033</v>
      </c>
      <c r="Z366" s="45" t="s">
        <v>63</v>
      </c>
      <c r="AA366" s="43" t="s">
        <v>118</v>
      </c>
      <c r="AB366" s="43" t="s">
        <v>162</v>
      </c>
      <c r="AC366" s="43" t="s">
        <v>2632</v>
      </c>
      <c r="AD366" s="43" t="s">
        <v>2633</v>
      </c>
      <c r="AE366" s="45"/>
      <c r="AF366" s="43" t="s">
        <v>2634</v>
      </c>
      <c r="AG366" s="43" t="s">
        <v>2569</v>
      </c>
      <c r="AH366" s="45" t="s">
        <v>70</v>
      </c>
      <c r="AI366" s="48" t="s">
        <v>2635</v>
      </c>
    </row>
    <row r="367" spans="1:35" s="41" customFormat="1">
      <c r="A367" s="42" t="s">
        <v>51</v>
      </c>
      <c r="B367" s="43">
        <v>3640</v>
      </c>
      <c r="C367" s="43" t="s">
        <v>2636</v>
      </c>
      <c r="D367" s="43" t="s">
        <v>2559</v>
      </c>
      <c r="E367" s="43" t="s">
        <v>54</v>
      </c>
      <c r="F367" s="43" t="s">
        <v>2060</v>
      </c>
      <c r="G367" s="43" t="s">
        <v>2560</v>
      </c>
      <c r="H367" s="43" t="s">
        <v>2561</v>
      </c>
      <c r="I367" s="43" t="s">
        <v>55</v>
      </c>
      <c r="J367" s="43" t="s">
        <v>2062</v>
      </c>
      <c r="K367" s="43" t="s">
        <v>2562</v>
      </c>
      <c r="L367" s="43" t="s">
        <v>2563</v>
      </c>
      <c r="M367" s="44" t="s">
        <v>2564</v>
      </c>
      <c r="N367" s="45" t="s">
        <v>123</v>
      </c>
      <c r="O367" s="45" t="s">
        <v>124</v>
      </c>
      <c r="P367" s="46">
        <v>5</v>
      </c>
      <c r="Q367" s="45">
        <v>20515</v>
      </c>
      <c r="R367" s="43" t="s">
        <v>432</v>
      </c>
      <c r="S367" s="43" t="s">
        <v>433</v>
      </c>
      <c r="T367" s="43" t="s">
        <v>368</v>
      </c>
      <c r="U367" s="45" t="s">
        <v>61</v>
      </c>
      <c r="V367" s="44">
        <v>1465</v>
      </c>
      <c r="W367" s="43" t="s">
        <v>2558</v>
      </c>
      <c r="X367" s="43" t="s">
        <v>2637</v>
      </c>
      <c r="Y367" s="47">
        <v>39494</v>
      </c>
      <c r="Z367" s="45" t="s">
        <v>63</v>
      </c>
      <c r="AA367" s="43" t="s">
        <v>118</v>
      </c>
      <c r="AB367" s="43" t="s">
        <v>162</v>
      </c>
      <c r="AC367" s="43" t="s">
        <v>2638</v>
      </c>
      <c r="AD367" s="43" t="s">
        <v>2639</v>
      </c>
      <c r="AE367" s="45"/>
      <c r="AF367" s="43" t="s">
        <v>2640</v>
      </c>
      <c r="AG367" s="43" t="s">
        <v>2569</v>
      </c>
      <c r="AH367" s="45" t="s">
        <v>70</v>
      </c>
      <c r="AI367" s="48" t="s">
        <v>2641</v>
      </c>
    </row>
    <row r="368" spans="1:35" s="41" customFormat="1">
      <c r="A368" s="42" t="s">
        <v>51</v>
      </c>
      <c r="B368" s="43">
        <v>980147</v>
      </c>
      <c r="C368" s="43" t="s">
        <v>2642</v>
      </c>
      <c r="D368" s="43" t="s">
        <v>2559</v>
      </c>
      <c r="E368" s="43" t="s">
        <v>54</v>
      </c>
      <c r="F368" s="43" t="s">
        <v>2060</v>
      </c>
      <c r="G368" s="43" t="s">
        <v>2560</v>
      </c>
      <c r="H368" s="43" t="s">
        <v>2561</v>
      </c>
      <c r="I368" s="43" t="s">
        <v>55</v>
      </c>
      <c r="J368" s="43" t="s">
        <v>2062</v>
      </c>
      <c r="K368" s="43" t="s">
        <v>2562</v>
      </c>
      <c r="L368" s="43" t="s">
        <v>2618</v>
      </c>
      <c r="M368" s="44" t="s">
        <v>2586</v>
      </c>
      <c r="N368" s="45" t="s">
        <v>123</v>
      </c>
      <c r="O368" s="45" t="s">
        <v>124</v>
      </c>
      <c r="P368" s="46">
        <v>5</v>
      </c>
      <c r="Q368" s="45">
        <v>20515</v>
      </c>
      <c r="R368" s="43" t="s">
        <v>432</v>
      </c>
      <c r="S368" s="43" t="s">
        <v>433</v>
      </c>
      <c r="T368" s="43" t="s">
        <v>368</v>
      </c>
      <c r="U368" s="45" t="s">
        <v>61</v>
      </c>
      <c r="V368" s="44">
        <v>1465</v>
      </c>
      <c r="W368" s="43" t="s">
        <v>2558</v>
      </c>
      <c r="X368" s="43" t="s">
        <v>2643</v>
      </c>
      <c r="Y368" s="47">
        <v>42962</v>
      </c>
      <c r="Z368" s="45" t="s">
        <v>63</v>
      </c>
      <c r="AA368" s="43" t="s">
        <v>118</v>
      </c>
      <c r="AB368" s="43" t="s">
        <v>162</v>
      </c>
      <c r="AC368" s="43" t="s">
        <v>2644</v>
      </c>
      <c r="AD368" s="43" t="s">
        <v>2645</v>
      </c>
      <c r="AE368" s="45"/>
      <c r="AF368" s="43" t="s">
        <v>2646</v>
      </c>
      <c r="AG368" s="43" t="s">
        <v>2569</v>
      </c>
      <c r="AH368" s="45" t="s">
        <v>70</v>
      </c>
      <c r="AI368" s="48" t="s">
        <v>2647</v>
      </c>
    </row>
    <row r="369" spans="1:35" s="41" customFormat="1">
      <c r="A369" s="42" t="s">
        <v>51</v>
      </c>
      <c r="B369" s="43">
        <v>1013640</v>
      </c>
      <c r="C369" s="43" t="s">
        <v>2648</v>
      </c>
      <c r="D369" s="43" t="s">
        <v>2559</v>
      </c>
      <c r="E369" s="43" t="s">
        <v>54</v>
      </c>
      <c r="F369" s="43" t="s">
        <v>2060</v>
      </c>
      <c r="G369" s="43" t="s">
        <v>2560</v>
      </c>
      <c r="H369" s="43" t="s">
        <v>2611</v>
      </c>
      <c r="I369" s="43" t="s">
        <v>55</v>
      </c>
      <c r="J369" s="43" t="s">
        <v>2062</v>
      </c>
      <c r="K369" s="43" t="s">
        <v>2562</v>
      </c>
      <c r="L369" s="43" t="s">
        <v>2563</v>
      </c>
      <c r="M369" s="44" t="s">
        <v>2586</v>
      </c>
      <c r="N369" s="45" t="s">
        <v>123</v>
      </c>
      <c r="O369" s="45" t="s">
        <v>124</v>
      </c>
      <c r="P369" s="46">
        <v>5</v>
      </c>
      <c r="Q369" s="45">
        <v>12608</v>
      </c>
      <c r="R369" s="43" t="s">
        <v>2649</v>
      </c>
      <c r="S369" s="43" t="s">
        <v>2650</v>
      </c>
      <c r="T369" s="43" t="s">
        <v>619</v>
      </c>
      <c r="U369" s="45" t="s">
        <v>61</v>
      </c>
      <c r="V369" s="44">
        <v>1465</v>
      </c>
      <c r="W369" s="43" t="s">
        <v>2558</v>
      </c>
      <c r="X369" s="43" t="s">
        <v>2651</v>
      </c>
      <c r="Y369" s="47">
        <v>43132</v>
      </c>
      <c r="Z369" s="45" t="s">
        <v>63</v>
      </c>
      <c r="AA369" s="43" t="s">
        <v>118</v>
      </c>
      <c r="AB369" s="43" t="s">
        <v>162</v>
      </c>
      <c r="AC369" s="43" t="s">
        <v>2652</v>
      </c>
      <c r="AD369" s="43" t="s">
        <v>2653</v>
      </c>
      <c r="AE369" s="45"/>
      <c r="AF369" s="43" t="s">
        <v>2654</v>
      </c>
      <c r="AG369" s="43" t="s">
        <v>2569</v>
      </c>
      <c r="AH369" s="45" t="s">
        <v>70</v>
      </c>
      <c r="AI369" s="48" t="s">
        <v>2655</v>
      </c>
    </row>
    <row r="370" spans="1:35" s="41" customFormat="1">
      <c r="A370" s="42" t="s">
        <v>51</v>
      </c>
      <c r="B370" s="43">
        <v>1021318</v>
      </c>
      <c r="C370" s="43" t="s">
        <v>2656</v>
      </c>
      <c r="D370" s="43" t="s">
        <v>2559</v>
      </c>
      <c r="E370" s="43" t="s">
        <v>54</v>
      </c>
      <c r="F370" s="43" t="s">
        <v>2060</v>
      </c>
      <c r="G370" s="43" t="s">
        <v>2560</v>
      </c>
      <c r="H370" s="43" t="s">
        <v>2611</v>
      </c>
      <c r="I370" s="43" t="s">
        <v>55</v>
      </c>
      <c r="J370" s="43" t="s">
        <v>2062</v>
      </c>
      <c r="K370" s="43" t="s">
        <v>2562</v>
      </c>
      <c r="L370" s="43" t="s">
        <v>2563</v>
      </c>
      <c r="M370" s="44" t="s">
        <v>2586</v>
      </c>
      <c r="N370" s="45" t="s">
        <v>123</v>
      </c>
      <c r="O370" s="45" t="s">
        <v>124</v>
      </c>
      <c r="P370" s="46">
        <v>5</v>
      </c>
      <c r="Q370" s="45">
        <v>20515</v>
      </c>
      <c r="R370" s="43" t="s">
        <v>432</v>
      </c>
      <c r="S370" s="43" t="s">
        <v>433</v>
      </c>
      <c r="T370" s="43" t="s">
        <v>368</v>
      </c>
      <c r="U370" s="45" t="s">
        <v>61</v>
      </c>
      <c r="V370" s="44">
        <v>1465</v>
      </c>
      <c r="W370" s="43" t="s">
        <v>2558</v>
      </c>
      <c r="X370" s="43" t="s">
        <v>2657</v>
      </c>
      <c r="Y370" s="47">
        <v>43191</v>
      </c>
      <c r="Z370" s="45" t="s">
        <v>63</v>
      </c>
      <c r="AA370" s="43" t="s">
        <v>118</v>
      </c>
      <c r="AB370" s="43" t="s">
        <v>162</v>
      </c>
      <c r="AC370" s="43" t="s">
        <v>2658</v>
      </c>
      <c r="AD370" s="43" t="s">
        <v>2659</v>
      </c>
      <c r="AE370" s="45"/>
      <c r="AF370" s="43" t="s">
        <v>2660</v>
      </c>
      <c r="AG370" s="43" t="s">
        <v>2569</v>
      </c>
      <c r="AH370" s="45" t="s">
        <v>70</v>
      </c>
      <c r="AI370" s="48" t="s">
        <v>2661</v>
      </c>
    </row>
    <row r="371" spans="1:35" s="41" customFormat="1">
      <c r="A371" s="42" t="s">
        <v>51</v>
      </c>
      <c r="B371" s="43">
        <v>1022504</v>
      </c>
      <c r="C371" s="43" t="s">
        <v>2662</v>
      </c>
      <c r="D371" s="43" t="s">
        <v>2559</v>
      </c>
      <c r="E371" s="43" t="s">
        <v>54</v>
      </c>
      <c r="F371" s="43" t="s">
        <v>2060</v>
      </c>
      <c r="G371" s="43" t="s">
        <v>2560</v>
      </c>
      <c r="H371" s="43" t="s">
        <v>2561</v>
      </c>
      <c r="I371" s="43" t="s">
        <v>55</v>
      </c>
      <c r="J371" s="43" t="s">
        <v>2062</v>
      </c>
      <c r="K371" s="43" t="s">
        <v>2562</v>
      </c>
      <c r="L371" s="43" t="s">
        <v>2563</v>
      </c>
      <c r="M371" s="44" t="s">
        <v>2564</v>
      </c>
      <c r="N371" s="45" t="s">
        <v>123</v>
      </c>
      <c r="O371" s="45" t="s">
        <v>124</v>
      </c>
      <c r="P371" s="46">
        <v>5</v>
      </c>
      <c r="Q371" s="45">
        <v>20515</v>
      </c>
      <c r="R371" s="43" t="s">
        <v>432</v>
      </c>
      <c r="S371" s="43" t="s">
        <v>433</v>
      </c>
      <c r="T371" s="43" t="s">
        <v>368</v>
      </c>
      <c r="U371" s="45" t="s">
        <v>61</v>
      </c>
      <c r="V371" s="44">
        <v>1465</v>
      </c>
      <c r="W371" s="43" t="s">
        <v>2558</v>
      </c>
      <c r="X371" s="43" t="s">
        <v>2663</v>
      </c>
      <c r="Y371" s="47">
        <v>43221</v>
      </c>
      <c r="Z371" s="45" t="s">
        <v>63</v>
      </c>
      <c r="AA371" s="43" t="s">
        <v>118</v>
      </c>
      <c r="AB371" s="43" t="s">
        <v>162</v>
      </c>
      <c r="AC371" s="43" t="s">
        <v>2664</v>
      </c>
      <c r="AD371" s="43" t="s">
        <v>2665</v>
      </c>
      <c r="AE371" s="45"/>
      <c r="AF371" s="43" t="s">
        <v>2666</v>
      </c>
      <c r="AG371" s="43" t="s">
        <v>2569</v>
      </c>
      <c r="AH371" s="45" t="s">
        <v>70</v>
      </c>
      <c r="AI371" s="48" t="s">
        <v>2667</v>
      </c>
    </row>
    <row r="372" spans="1:35" s="41" customFormat="1">
      <c r="A372" s="42" t="s">
        <v>51</v>
      </c>
      <c r="B372" s="43">
        <v>1080926</v>
      </c>
      <c r="C372" s="43" t="s">
        <v>2668</v>
      </c>
      <c r="D372" s="43" t="s">
        <v>2559</v>
      </c>
      <c r="E372" s="43" t="s">
        <v>54</v>
      </c>
      <c r="F372" s="43" t="s">
        <v>2060</v>
      </c>
      <c r="G372" s="43" t="s">
        <v>2560</v>
      </c>
      <c r="H372" s="43" t="s">
        <v>2561</v>
      </c>
      <c r="I372" s="43" t="s">
        <v>55</v>
      </c>
      <c r="J372" s="43" t="s">
        <v>2062</v>
      </c>
      <c r="K372" s="43" t="s">
        <v>2562</v>
      </c>
      <c r="L372" s="43" t="s">
        <v>2618</v>
      </c>
      <c r="M372" s="44" t="s">
        <v>2564</v>
      </c>
      <c r="N372" s="45" t="s">
        <v>123</v>
      </c>
      <c r="O372" s="45" t="s">
        <v>124</v>
      </c>
      <c r="P372" s="46">
        <v>5</v>
      </c>
      <c r="Q372" s="45">
        <v>20515</v>
      </c>
      <c r="R372" s="43" t="s">
        <v>432</v>
      </c>
      <c r="S372" s="43" t="s">
        <v>433</v>
      </c>
      <c r="T372" s="43" t="s">
        <v>368</v>
      </c>
      <c r="U372" s="45" t="s">
        <v>61</v>
      </c>
      <c r="V372" s="44">
        <v>1465</v>
      </c>
      <c r="W372" s="43" t="s">
        <v>2558</v>
      </c>
      <c r="X372" s="43" t="s">
        <v>2669</v>
      </c>
      <c r="Y372" s="47">
        <v>43497</v>
      </c>
      <c r="Z372" s="45" t="s">
        <v>2670</v>
      </c>
      <c r="AA372" s="43" t="s">
        <v>118</v>
      </c>
      <c r="AB372" s="43" t="s">
        <v>162</v>
      </c>
      <c r="AC372" s="43" t="s">
        <v>2671</v>
      </c>
      <c r="AD372" s="43" t="s">
        <v>2672</v>
      </c>
      <c r="AE372" s="45"/>
      <c r="AF372" s="43" t="s">
        <v>2673</v>
      </c>
      <c r="AG372" s="43" t="s">
        <v>2569</v>
      </c>
      <c r="AH372" s="45"/>
      <c r="AI372" s="48" t="s">
        <v>2674</v>
      </c>
    </row>
    <row r="373" spans="1:35" s="41" customFormat="1">
      <c r="A373" s="42" t="s">
        <v>51</v>
      </c>
      <c r="B373" s="43">
        <v>4476</v>
      </c>
      <c r="C373" s="43" t="s">
        <v>2675</v>
      </c>
      <c r="D373" s="43" t="s">
        <v>2559</v>
      </c>
      <c r="E373" s="43" t="s">
        <v>54</v>
      </c>
      <c r="F373" s="43" t="s">
        <v>2060</v>
      </c>
      <c r="G373" s="43" t="s">
        <v>2560</v>
      </c>
      <c r="H373" s="43" t="s">
        <v>2561</v>
      </c>
      <c r="I373" s="43" t="s">
        <v>55</v>
      </c>
      <c r="J373" s="43" t="s">
        <v>2062</v>
      </c>
      <c r="K373" s="43" t="s">
        <v>2562</v>
      </c>
      <c r="L373" s="43" t="s">
        <v>2563</v>
      </c>
      <c r="M373" s="44" t="s">
        <v>2564</v>
      </c>
      <c r="N373" s="45" t="s">
        <v>273</v>
      </c>
      <c r="O373" s="45" t="s">
        <v>274</v>
      </c>
      <c r="P373" s="46">
        <v>4</v>
      </c>
      <c r="Q373" s="45">
        <v>20410</v>
      </c>
      <c r="R373" s="43" t="s">
        <v>542</v>
      </c>
      <c r="S373" s="43" t="s">
        <v>543</v>
      </c>
      <c r="T373" s="43" t="s">
        <v>368</v>
      </c>
      <c r="U373" s="45" t="s">
        <v>61</v>
      </c>
      <c r="V373" s="44">
        <v>1465</v>
      </c>
      <c r="W373" s="43" t="s">
        <v>2558</v>
      </c>
      <c r="X373" s="43" t="s">
        <v>2676</v>
      </c>
      <c r="Y373" s="47">
        <v>40954</v>
      </c>
      <c r="Z373" s="45" t="s">
        <v>63</v>
      </c>
      <c r="AA373" s="43" t="s">
        <v>118</v>
      </c>
      <c r="AB373" s="43" t="s">
        <v>162</v>
      </c>
      <c r="AC373" s="43" t="s">
        <v>2677</v>
      </c>
      <c r="AD373" s="43" t="s">
        <v>2678</v>
      </c>
      <c r="AE373" s="45"/>
      <c r="AF373" s="43" t="s">
        <v>2679</v>
      </c>
      <c r="AG373" s="43" t="s">
        <v>2569</v>
      </c>
      <c r="AH373" s="45" t="s">
        <v>70</v>
      </c>
      <c r="AI373" s="48" t="s">
        <v>2680</v>
      </c>
    </row>
    <row r="374" spans="1:35" s="41" customFormat="1">
      <c r="A374" s="42" t="s">
        <v>51</v>
      </c>
      <c r="B374" s="43">
        <v>4524</v>
      </c>
      <c r="C374" s="43" t="s">
        <v>2681</v>
      </c>
      <c r="D374" s="43" t="s">
        <v>2559</v>
      </c>
      <c r="E374" s="43" t="s">
        <v>54</v>
      </c>
      <c r="F374" s="43" t="s">
        <v>2060</v>
      </c>
      <c r="G374" s="43" t="s">
        <v>2560</v>
      </c>
      <c r="H374" s="43" t="s">
        <v>2611</v>
      </c>
      <c r="I374" s="43" t="s">
        <v>55</v>
      </c>
      <c r="J374" s="43" t="s">
        <v>2062</v>
      </c>
      <c r="K374" s="43" t="s">
        <v>2562</v>
      </c>
      <c r="L374" s="43" t="s">
        <v>2563</v>
      </c>
      <c r="M374" s="44" t="s">
        <v>2564</v>
      </c>
      <c r="N374" s="45" t="s">
        <v>273</v>
      </c>
      <c r="O374" s="45" t="s">
        <v>274</v>
      </c>
      <c r="P374" s="46">
        <v>4</v>
      </c>
      <c r="Q374" s="45">
        <v>20410</v>
      </c>
      <c r="R374" s="43" t="s">
        <v>542</v>
      </c>
      <c r="S374" s="43" t="s">
        <v>543</v>
      </c>
      <c r="T374" s="43" t="s">
        <v>368</v>
      </c>
      <c r="U374" s="45" t="s">
        <v>61</v>
      </c>
      <c r="V374" s="44">
        <v>1465</v>
      </c>
      <c r="W374" s="43" t="s">
        <v>2558</v>
      </c>
      <c r="X374" s="43" t="s">
        <v>2682</v>
      </c>
      <c r="Y374" s="47">
        <v>41000</v>
      </c>
      <c r="Z374" s="45" t="s">
        <v>201</v>
      </c>
      <c r="AA374" s="43" t="s">
        <v>118</v>
      </c>
      <c r="AB374" s="43" t="s">
        <v>162</v>
      </c>
      <c r="AC374" s="43" t="s">
        <v>2683</v>
      </c>
      <c r="AD374" s="43" t="s">
        <v>2684</v>
      </c>
      <c r="AE374" s="45"/>
      <c r="AF374" s="43" t="s">
        <v>2685</v>
      </c>
      <c r="AG374" s="43" t="s">
        <v>2569</v>
      </c>
      <c r="AH374" s="45" t="s">
        <v>70</v>
      </c>
      <c r="AI374" s="48" t="s">
        <v>2686</v>
      </c>
    </row>
    <row r="375" spans="1:35" s="41" customFormat="1">
      <c r="A375" s="42" t="s">
        <v>51</v>
      </c>
      <c r="B375" s="43">
        <v>1007727</v>
      </c>
      <c r="C375" s="43" t="s">
        <v>2687</v>
      </c>
      <c r="D375" s="43" t="s">
        <v>2559</v>
      </c>
      <c r="E375" s="43" t="s">
        <v>54</v>
      </c>
      <c r="F375" s="43" t="s">
        <v>2060</v>
      </c>
      <c r="G375" s="43" t="s">
        <v>2560</v>
      </c>
      <c r="H375" s="43" t="s">
        <v>2611</v>
      </c>
      <c r="I375" s="43" t="s">
        <v>55</v>
      </c>
      <c r="J375" s="43" t="s">
        <v>2062</v>
      </c>
      <c r="K375" s="43" t="s">
        <v>2562</v>
      </c>
      <c r="L375" s="43" t="s">
        <v>2563</v>
      </c>
      <c r="M375" s="44" t="s">
        <v>2564</v>
      </c>
      <c r="N375" s="45" t="s">
        <v>273</v>
      </c>
      <c r="O375" s="45" t="s">
        <v>274</v>
      </c>
      <c r="P375" s="46">
        <v>4</v>
      </c>
      <c r="Q375" s="45">
        <v>20410</v>
      </c>
      <c r="R375" s="43" t="s">
        <v>542</v>
      </c>
      <c r="S375" s="43" t="s">
        <v>543</v>
      </c>
      <c r="T375" s="43" t="s">
        <v>368</v>
      </c>
      <c r="U375" s="45" t="s">
        <v>61</v>
      </c>
      <c r="V375" s="44">
        <v>1465</v>
      </c>
      <c r="W375" s="43" t="s">
        <v>2558</v>
      </c>
      <c r="X375" s="43" t="s">
        <v>2688</v>
      </c>
      <c r="Y375" s="47">
        <v>43101</v>
      </c>
      <c r="Z375" s="45" t="s">
        <v>63</v>
      </c>
      <c r="AA375" s="43" t="s">
        <v>118</v>
      </c>
      <c r="AB375" s="43" t="s">
        <v>162</v>
      </c>
      <c r="AC375" s="43" t="s">
        <v>2689</v>
      </c>
      <c r="AD375" s="43" t="s">
        <v>2690</v>
      </c>
      <c r="AE375" s="45"/>
      <c r="AF375" s="43" t="s">
        <v>2691</v>
      </c>
      <c r="AG375" s="43" t="s">
        <v>2569</v>
      </c>
      <c r="AH375" s="45" t="s">
        <v>70</v>
      </c>
      <c r="AI375" s="48" t="s">
        <v>2692</v>
      </c>
    </row>
    <row r="376" spans="1:35" s="41" customFormat="1">
      <c r="A376" s="42" t="s">
        <v>51</v>
      </c>
      <c r="B376" s="43">
        <v>1021483</v>
      </c>
      <c r="C376" s="43" t="s">
        <v>2693</v>
      </c>
      <c r="D376" s="43" t="s">
        <v>2559</v>
      </c>
      <c r="E376" s="43" t="s">
        <v>54</v>
      </c>
      <c r="F376" s="43" t="s">
        <v>2060</v>
      </c>
      <c r="G376" s="43" t="s">
        <v>2560</v>
      </c>
      <c r="H376" s="43" t="s">
        <v>2561</v>
      </c>
      <c r="I376" s="43" t="s">
        <v>55</v>
      </c>
      <c r="J376" s="43" t="s">
        <v>2062</v>
      </c>
      <c r="K376" s="43" t="s">
        <v>2562</v>
      </c>
      <c r="L376" s="43" t="s">
        <v>2563</v>
      </c>
      <c r="M376" s="44" t="s">
        <v>2564</v>
      </c>
      <c r="N376" s="45" t="s">
        <v>273</v>
      </c>
      <c r="O376" s="45" t="s">
        <v>274</v>
      </c>
      <c r="P376" s="46">
        <v>4</v>
      </c>
      <c r="Q376" s="45">
        <v>20410</v>
      </c>
      <c r="R376" s="43" t="s">
        <v>542</v>
      </c>
      <c r="S376" s="43" t="s">
        <v>543</v>
      </c>
      <c r="T376" s="43" t="s">
        <v>368</v>
      </c>
      <c r="U376" s="45" t="s">
        <v>61</v>
      </c>
      <c r="V376" s="44">
        <v>1465</v>
      </c>
      <c r="W376" s="43" t="s">
        <v>2558</v>
      </c>
      <c r="X376" s="43" t="s">
        <v>2694</v>
      </c>
      <c r="Y376" s="47">
        <v>43221</v>
      </c>
      <c r="Z376" s="45" t="s">
        <v>63</v>
      </c>
      <c r="AA376" s="43" t="s">
        <v>118</v>
      </c>
      <c r="AB376" s="43" t="s">
        <v>162</v>
      </c>
      <c r="AC376" s="43" t="s">
        <v>2695</v>
      </c>
      <c r="AD376" s="43" t="s">
        <v>2696</v>
      </c>
      <c r="AE376" s="45"/>
      <c r="AF376" s="43" t="s">
        <v>2697</v>
      </c>
      <c r="AG376" s="43" t="s">
        <v>2569</v>
      </c>
      <c r="AH376" s="45" t="s">
        <v>70</v>
      </c>
      <c r="AI376" s="48" t="s">
        <v>2698</v>
      </c>
    </row>
    <row r="377" spans="1:35" s="41" customFormat="1">
      <c r="A377" s="42" t="s">
        <v>51</v>
      </c>
      <c r="B377" s="43">
        <v>1083092</v>
      </c>
      <c r="C377" s="43" t="s">
        <v>2699</v>
      </c>
      <c r="D377" s="43" t="s">
        <v>2559</v>
      </c>
      <c r="E377" s="43" t="s">
        <v>54</v>
      </c>
      <c r="F377" s="43" t="s">
        <v>2060</v>
      </c>
      <c r="G377" s="43" t="s">
        <v>2560</v>
      </c>
      <c r="H377" s="43" t="s">
        <v>2611</v>
      </c>
      <c r="I377" s="43" t="s">
        <v>55</v>
      </c>
      <c r="J377" s="43" t="s">
        <v>2062</v>
      </c>
      <c r="K377" s="43" t="s">
        <v>2562</v>
      </c>
      <c r="L377" s="43" t="s">
        <v>2563</v>
      </c>
      <c r="M377" s="44" t="s">
        <v>2564</v>
      </c>
      <c r="N377" s="45" t="s">
        <v>273</v>
      </c>
      <c r="O377" s="45" t="s">
        <v>274</v>
      </c>
      <c r="P377" s="46">
        <v>4</v>
      </c>
      <c r="Q377" s="45">
        <v>20410</v>
      </c>
      <c r="R377" s="43" t="s">
        <v>542</v>
      </c>
      <c r="S377" s="43" t="s">
        <v>543</v>
      </c>
      <c r="T377" s="43" t="s">
        <v>368</v>
      </c>
      <c r="U377" s="45" t="s">
        <v>61</v>
      </c>
      <c r="V377" s="44">
        <v>1465</v>
      </c>
      <c r="W377" s="43" t="s">
        <v>2558</v>
      </c>
      <c r="X377" s="43" t="s">
        <v>2700</v>
      </c>
      <c r="Y377" s="47">
        <v>43497</v>
      </c>
      <c r="Z377" s="45" t="s">
        <v>2670</v>
      </c>
      <c r="AA377" s="43" t="s">
        <v>118</v>
      </c>
      <c r="AB377" s="43" t="s">
        <v>162</v>
      </c>
      <c r="AC377" s="43" t="s">
        <v>2701</v>
      </c>
      <c r="AD377" s="43" t="s">
        <v>2702</v>
      </c>
      <c r="AE377" s="45"/>
      <c r="AF377" s="43" t="s">
        <v>2703</v>
      </c>
      <c r="AG377" s="43" t="s">
        <v>2569</v>
      </c>
      <c r="AH377" s="45"/>
      <c r="AI377" s="48" t="s">
        <v>2704</v>
      </c>
    </row>
    <row r="378" spans="1:35" s="41" customFormat="1">
      <c r="A378" s="42" t="s">
        <v>51</v>
      </c>
      <c r="B378" s="43">
        <v>8476</v>
      </c>
      <c r="C378" s="43" t="s">
        <v>2705</v>
      </c>
      <c r="D378" s="43" t="s">
        <v>2559</v>
      </c>
      <c r="E378" s="43" t="s">
        <v>54</v>
      </c>
      <c r="F378" s="43" t="s">
        <v>2060</v>
      </c>
      <c r="G378" s="43" t="s">
        <v>2560</v>
      </c>
      <c r="H378" s="43" t="s">
        <v>2611</v>
      </c>
      <c r="I378" s="43" t="s">
        <v>55</v>
      </c>
      <c r="J378" s="43" t="s">
        <v>2062</v>
      </c>
      <c r="K378" s="43" t="s">
        <v>2562</v>
      </c>
      <c r="L378" s="43" t="s">
        <v>2618</v>
      </c>
      <c r="M378" s="44" t="s">
        <v>2564</v>
      </c>
      <c r="N378" s="45" t="s">
        <v>219</v>
      </c>
      <c r="O378" s="45" t="s">
        <v>355</v>
      </c>
      <c r="P378" s="46">
        <v>2</v>
      </c>
      <c r="Q378" s="45">
        <v>20110</v>
      </c>
      <c r="R378" s="43" t="s">
        <v>568</v>
      </c>
      <c r="S378" s="43" t="s">
        <v>569</v>
      </c>
      <c r="T378" s="43" t="s">
        <v>368</v>
      </c>
      <c r="U378" s="45" t="s">
        <v>61</v>
      </c>
      <c r="V378" s="44">
        <v>1465</v>
      </c>
      <c r="W378" s="43" t="s">
        <v>2558</v>
      </c>
      <c r="X378" s="43" t="s">
        <v>2706</v>
      </c>
      <c r="Y378" s="47">
        <v>42461</v>
      </c>
      <c r="Z378" s="45" t="s">
        <v>201</v>
      </c>
      <c r="AA378" s="43" t="s">
        <v>118</v>
      </c>
      <c r="AB378" s="43" t="s">
        <v>162</v>
      </c>
      <c r="AC378" s="43" t="s">
        <v>2707</v>
      </c>
      <c r="AD378" s="43" t="s">
        <v>2708</v>
      </c>
      <c r="AE378" s="45"/>
      <c r="AF378" s="43" t="s">
        <v>2709</v>
      </c>
      <c r="AG378" s="43" t="s">
        <v>2569</v>
      </c>
      <c r="AH378" s="45" t="s">
        <v>70</v>
      </c>
      <c r="AI378" s="48" t="s">
        <v>2710</v>
      </c>
    </row>
    <row r="379" spans="1:35" s="41" customFormat="1">
      <c r="A379" s="42" t="s">
        <v>51</v>
      </c>
      <c r="B379" s="43">
        <v>952818</v>
      </c>
      <c r="C379" s="43" t="s">
        <v>2711</v>
      </c>
      <c r="D379" s="43" t="s">
        <v>2559</v>
      </c>
      <c r="E379" s="43" t="s">
        <v>54</v>
      </c>
      <c r="F379" s="43" t="s">
        <v>2060</v>
      </c>
      <c r="G379" s="43" t="s">
        <v>2560</v>
      </c>
      <c r="H379" s="43" t="s">
        <v>2561</v>
      </c>
      <c r="I379" s="43" t="s">
        <v>55</v>
      </c>
      <c r="J379" s="43" t="s">
        <v>2062</v>
      </c>
      <c r="K379" s="43" t="s">
        <v>2562</v>
      </c>
      <c r="L379" s="43" t="s">
        <v>2563</v>
      </c>
      <c r="M379" s="44" t="s">
        <v>2564</v>
      </c>
      <c r="N379" s="45" t="s">
        <v>219</v>
      </c>
      <c r="O379" s="45" t="s">
        <v>355</v>
      </c>
      <c r="P379" s="46">
        <v>2</v>
      </c>
      <c r="Q379" s="45">
        <v>20110</v>
      </c>
      <c r="R379" s="43" t="s">
        <v>568</v>
      </c>
      <c r="S379" s="43" t="s">
        <v>569</v>
      </c>
      <c r="T379" s="43" t="s">
        <v>368</v>
      </c>
      <c r="U379" s="45" t="s">
        <v>61</v>
      </c>
      <c r="V379" s="44">
        <v>1465</v>
      </c>
      <c r="W379" s="43" t="s">
        <v>2558</v>
      </c>
      <c r="X379" s="43" t="s">
        <v>2712</v>
      </c>
      <c r="Y379" s="47">
        <v>42826</v>
      </c>
      <c r="Z379" s="45" t="s">
        <v>201</v>
      </c>
      <c r="AA379" s="43" t="s">
        <v>64</v>
      </c>
      <c r="AB379" s="43" t="s">
        <v>162</v>
      </c>
      <c r="AC379" s="43" t="s">
        <v>2713</v>
      </c>
      <c r="AD379" s="43" t="s">
        <v>2714</v>
      </c>
      <c r="AE379" s="45"/>
      <c r="AF379" s="43" t="s">
        <v>2715</v>
      </c>
      <c r="AG379" s="43" t="s">
        <v>2569</v>
      </c>
      <c r="AH379" s="45" t="s">
        <v>70</v>
      </c>
      <c r="AI379" s="48" t="s">
        <v>2716</v>
      </c>
    </row>
    <row r="380" spans="1:35" s="41" customFormat="1">
      <c r="A380" s="42" t="s">
        <v>51</v>
      </c>
      <c r="B380" s="43">
        <v>1010228</v>
      </c>
      <c r="C380" s="43" t="s">
        <v>2717</v>
      </c>
      <c r="D380" s="43" t="s">
        <v>2559</v>
      </c>
      <c r="E380" s="43" t="s">
        <v>54</v>
      </c>
      <c r="F380" s="43" t="s">
        <v>2060</v>
      </c>
      <c r="G380" s="43" t="s">
        <v>2560</v>
      </c>
      <c r="H380" s="43" t="s">
        <v>2611</v>
      </c>
      <c r="I380" s="43" t="s">
        <v>55</v>
      </c>
      <c r="J380" s="43" t="s">
        <v>2062</v>
      </c>
      <c r="K380" s="43" t="s">
        <v>2562</v>
      </c>
      <c r="L380" s="43" t="s">
        <v>2563</v>
      </c>
      <c r="M380" s="44" t="s">
        <v>2586</v>
      </c>
      <c r="N380" s="45" t="s">
        <v>219</v>
      </c>
      <c r="O380" s="45" t="s">
        <v>355</v>
      </c>
      <c r="P380" s="46">
        <v>2</v>
      </c>
      <c r="Q380" s="45">
        <v>20110</v>
      </c>
      <c r="R380" s="43" t="s">
        <v>568</v>
      </c>
      <c r="S380" s="43" t="s">
        <v>569</v>
      </c>
      <c r="T380" s="43" t="s">
        <v>368</v>
      </c>
      <c r="U380" s="45" t="s">
        <v>61</v>
      </c>
      <c r="V380" s="44">
        <v>1465</v>
      </c>
      <c r="W380" s="43" t="s">
        <v>2558</v>
      </c>
      <c r="X380" s="43" t="s">
        <v>2718</v>
      </c>
      <c r="Y380" s="47">
        <v>43101</v>
      </c>
      <c r="Z380" s="45" t="s">
        <v>63</v>
      </c>
      <c r="AA380" s="43" t="s">
        <v>118</v>
      </c>
      <c r="AB380" s="43" t="s">
        <v>162</v>
      </c>
      <c r="AC380" s="43" t="s">
        <v>2719</v>
      </c>
      <c r="AD380" s="43" t="s">
        <v>2720</v>
      </c>
      <c r="AE380" s="45"/>
      <c r="AF380" s="43" t="s">
        <v>2721</v>
      </c>
      <c r="AG380" s="43" t="s">
        <v>2569</v>
      </c>
      <c r="AH380" s="45" t="s">
        <v>70</v>
      </c>
      <c r="AI380" s="48" t="s">
        <v>2722</v>
      </c>
    </row>
    <row r="381" spans="1:35" s="41" customFormat="1">
      <c r="A381" s="42" t="s">
        <v>51</v>
      </c>
      <c r="B381" s="43">
        <v>1022255</v>
      </c>
      <c r="C381" s="43" t="s">
        <v>2723</v>
      </c>
      <c r="D381" s="43" t="s">
        <v>2559</v>
      </c>
      <c r="E381" s="43" t="s">
        <v>54</v>
      </c>
      <c r="F381" s="43" t="s">
        <v>2060</v>
      </c>
      <c r="G381" s="43" t="s">
        <v>2560</v>
      </c>
      <c r="H381" s="43" t="s">
        <v>2561</v>
      </c>
      <c r="I381" s="43" t="s">
        <v>55</v>
      </c>
      <c r="J381" s="43" t="s">
        <v>2062</v>
      </c>
      <c r="K381" s="43" t="s">
        <v>2562</v>
      </c>
      <c r="L381" s="43" t="s">
        <v>2563</v>
      </c>
      <c r="M381" s="44" t="s">
        <v>2564</v>
      </c>
      <c r="N381" s="45" t="s">
        <v>219</v>
      </c>
      <c r="O381" s="45" t="s">
        <v>355</v>
      </c>
      <c r="P381" s="46">
        <v>2</v>
      </c>
      <c r="Q381" s="45">
        <v>22022</v>
      </c>
      <c r="R381" s="43" t="s">
        <v>356</v>
      </c>
      <c r="S381" s="43" t="s">
        <v>357</v>
      </c>
      <c r="T381" s="43" t="s">
        <v>127</v>
      </c>
      <c r="U381" s="45" t="s">
        <v>128</v>
      </c>
      <c r="V381" s="44">
        <v>1465</v>
      </c>
      <c r="W381" s="43" t="s">
        <v>2558</v>
      </c>
      <c r="X381" s="43" t="s">
        <v>2724</v>
      </c>
      <c r="Y381" s="47">
        <v>43191</v>
      </c>
      <c r="Z381" s="45" t="s">
        <v>201</v>
      </c>
      <c r="AA381" s="43" t="s">
        <v>118</v>
      </c>
      <c r="AB381" s="43" t="s">
        <v>162</v>
      </c>
      <c r="AC381" s="43" t="s">
        <v>2725</v>
      </c>
      <c r="AD381" s="43" t="s">
        <v>2726</v>
      </c>
      <c r="AE381" s="45"/>
      <c r="AF381" s="43" t="s">
        <v>2727</v>
      </c>
      <c r="AG381" s="43" t="s">
        <v>2569</v>
      </c>
      <c r="AH381" s="45" t="s">
        <v>70</v>
      </c>
      <c r="AI381" s="48" t="s">
        <v>2728</v>
      </c>
    </row>
    <row r="382" spans="1:35" s="41" customFormat="1">
      <c r="A382" s="42" t="s">
        <v>51</v>
      </c>
      <c r="B382" s="43">
        <v>1062140</v>
      </c>
      <c r="C382" s="43" t="s">
        <v>2729</v>
      </c>
      <c r="D382" s="43" t="s">
        <v>2559</v>
      </c>
      <c r="E382" s="43" t="s">
        <v>54</v>
      </c>
      <c r="F382" s="43" t="s">
        <v>2060</v>
      </c>
      <c r="G382" s="43" t="s">
        <v>2560</v>
      </c>
      <c r="H382" s="43" t="s">
        <v>2561</v>
      </c>
      <c r="I382" s="43" t="s">
        <v>55</v>
      </c>
      <c r="J382" s="43" t="s">
        <v>2062</v>
      </c>
      <c r="K382" s="43" t="s">
        <v>2562</v>
      </c>
      <c r="L382" s="43" t="s">
        <v>2618</v>
      </c>
      <c r="M382" s="44" t="s">
        <v>2564</v>
      </c>
      <c r="N382" s="45" t="s">
        <v>219</v>
      </c>
      <c r="O382" s="45" t="s">
        <v>355</v>
      </c>
      <c r="P382" s="46">
        <v>2</v>
      </c>
      <c r="Q382" s="45">
        <v>20110</v>
      </c>
      <c r="R382" s="43" t="s">
        <v>568</v>
      </c>
      <c r="S382" s="43" t="s">
        <v>569</v>
      </c>
      <c r="T382" s="43" t="s">
        <v>368</v>
      </c>
      <c r="U382" s="45" t="s">
        <v>61</v>
      </c>
      <c r="V382" s="44">
        <v>1465</v>
      </c>
      <c r="W382" s="43" t="s">
        <v>2558</v>
      </c>
      <c r="X382" s="43" t="s">
        <v>2730</v>
      </c>
      <c r="Y382" s="47">
        <v>43374</v>
      </c>
      <c r="Z382" s="45" t="s">
        <v>331</v>
      </c>
      <c r="AA382" s="43" t="s">
        <v>118</v>
      </c>
      <c r="AB382" s="43" t="s">
        <v>162</v>
      </c>
      <c r="AC382" s="43" t="s">
        <v>2731</v>
      </c>
      <c r="AD382" s="43" t="s">
        <v>2732</v>
      </c>
      <c r="AE382" s="45"/>
      <c r="AF382" s="43" t="s">
        <v>2733</v>
      </c>
      <c r="AG382" s="43" t="s">
        <v>2569</v>
      </c>
      <c r="AH382" s="45"/>
      <c r="AI382" s="48" t="s">
        <v>2734</v>
      </c>
    </row>
    <row r="383" spans="1:35" s="41" customFormat="1">
      <c r="A383" s="42" t="s">
        <v>51</v>
      </c>
      <c r="B383" s="43">
        <v>1069725</v>
      </c>
      <c r="C383" s="43" t="s">
        <v>2735</v>
      </c>
      <c r="D383" s="43" t="s">
        <v>2559</v>
      </c>
      <c r="E383" s="43" t="s">
        <v>54</v>
      </c>
      <c r="F383" s="43" t="s">
        <v>2060</v>
      </c>
      <c r="G383" s="43" t="s">
        <v>2560</v>
      </c>
      <c r="H383" s="43" t="s">
        <v>2561</v>
      </c>
      <c r="I383" s="43" t="s">
        <v>55</v>
      </c>
      <c r="J383" s="43" t="s">
        <v>2062</v>
      </c>
      <c r="K383" s="43" t="s">
        <v>2562</v>
      </c>
      <c r="L383" s="43" t="s">
        <v>2563</v>
      </c>
      <c r="M383" s="44" t="s">
        <v>2564</v>
      </c>
      <c r="N383" s="45" t="s">
        <v>219</v>
      </c>
      <c r="O383" s="45" t="s">
        <v>355</v>
      </c>
      <c r="P383" s="46">
        <v>2</v>
      </c>
      <c r="Q383" s="45">
        <v>20110</v>
      </c>
      <c r="R383" s="43" t="s">
        <v>568</v>
      </c>
      <c r="S383" s="43" t="s">
        <v>569</v>
      </c>
      <c r="T383" s="43" t="s">
        <v>368</v>
      </c>
      <c r="U383" s="45" t="s">
        <v>61</v>
      </c>
      <c r="V383" s="44">
        <v>1465</v>
      </c>
      <c r="W383" s="43" t="s">
        <v>2558</v>
      </c>
      <c r="X383" s="43" t="s">
        <v>2736</v>
      </c>
      <c r="Y383" s="47">
        <v>43405</v>
      </c>
      <c r="Z383" s="45" t="s">
        <v>63</v>
      </c>
      <c r="AA383" s="43" t="s">
        <v>118</v>
      </c>
      <c r="AB383" s="43" t="s">
        <v>162</v>
      </c>
      <c r="AC383" s="43" t="s">
        <v>2737</v>
      </c>
      <c r="AD383" s="43" t="s">
        <v>2738</v>
      </c>
      <c r="AE383" s="45"/>
      <c r="AF383" s="43" t="s">
        <v>2739</v>
      </c>
      <c r="AG383" s="43" t="s">
        <v>2569</v>
      </c>
      <c r="AH383" s="45"/>
      <c r="AI383" s="48" t="s">
        <v>2740</v>
      </c>
    </row>
    <row r="384" spans="1:35" s="41" customFormat="1">
      <c r="A384" s="42" t="s">
        <v>51</v>
      </c>
      <c r="B384" s="43">
        <v>1094216</v>
      </c>
      <c r="C384" s="43" t="s">
        <v>2741</v>
      </c>
      <c r="D384" s="43" t="s">
        <v>2742</v>
      </c>
      <c r="E384" s="43" t="s">
        <v>54</v>
      </c>
      <c r="F384" s="43" t="s">
        <v>2060</v>
      </c>
      <c r="G384" s="43" t="s">
        <v>2743</v>
      </c>
      <c r="H384" s="43" t="s">
        <v>2743</v>
      </c>
      <c r="I384" s="43" t="s">
        <v>55</v>
      </c>
      <c r="J384" s="43" t="s">
        <v>2062</v>
      </c>
      <c r="K384" s="43" t="s">
        <v>2744</v>
      </c>
      <c r="L384" s="43" t="s">
        <v>2744</v>
      </c>
      <c r="M384" s="44" t="s">
        <v>2745</v>
      </c>
      <c r="N384" s="45" t="s">
        <v>197</v>
      </c>
      <c r="O384" s="45" t="s">
        <v>170</v>
      </c>
      <c r="P384" s="46">
        <v>7</v>
      </c>
      <c r="Q384" s="45">
        <v>21110</v>
      </c>
      <c r="R384" s="43" t="s">
        <v>496</v>
      </c>
      <c r="S384" s="43" t="s">
        <v>497</v>
      </c>
      <c r="T384" s="43" t="s">
        <v>60</v>
      </c>
      <c r="U384" s="45" t="s">
        <v>61</v>
      </c>
      <c r="V384" s="44">
        <v>1082126</v>
      </c>
      <c r="W384" s="43" t="s">
        <v>2058</v>
      </c>
      <c r="X384" s="43" t="s">
        <v>2746</v>
      </c>
      <c r="Y384" s="47">
        <v>43525</v>
      </c>
      <c r="Z384" s="45" t="s">
        <v>63</v>
      </c>
      <c r="AA384" s="43" t="s">
        <v>64</v>
      </c>
      <c r="AB384" s="43" t="s">
        <v>119</v>
      </c>
      <c r="AC384" s="43" t="s">
        <v>2747</v>
      </c>
      <c r="AD384" s="43" t="s">
        <v>2748</v>
      </c>
      <c r="AE384" s="45" t="s">
        <v>2749</v>
      </c>
      <c r="AF384" s="43" t="s">
        <v>2750</v>
      </c>
      <c r="AG384" s="43" t="s">
        <v>2751</v>
      </c>
      <c r="AH384" s="45"/>
      <c r="AI384" s="49" t="s">
        <v>2752</v>
      </c>
    </row>
    <row r="385" spans="1:36" s="41" customFormat="1">
      <c r="A385" s="42" t="s">
        <v>51</v>
      </c>
      <c r="B385" s="43">
        <v>1948</v>
      </c>
      <c r="C385" s="43" t="s">
        <v>2753</v>
      </c>
      <c r="D385" s="43" t="s">
        <v>2742</v>
      </c>
      <c r="E385" s="43" t="s">
        <v>54</v>
      </c>
      <c r="F385" s="43" t="s">
        <v>2060</v>
      </c>
      <c r="G385" s="43" t="s">
        <v>2743</v>
      </c>
      <c r="H385" s="43" t="s">
        <v>2754</v>
      </c>
      <c r="I385" s="43" t="s">
        <v>55</v>
      </c>
      <c r="J385" s="43" t="s">
        <v>2062</v>
      </c>
      <c r="K385" s="43" t="s">
        <v>2744</v>
      </c>
      <c r="L385" s="43" t="s">
        <v>2755</v>
      </c>
      <c r="M385" s="44" t="s">
        <v>2745</v>
      </c>
      <c r="N385" s="45" t="s">
        <v>197</v>
      </c>
      <c r="O385" s="45" t="s">
        <v>170</v>
      </c>
      <c r="P385" s="46">
        <v>7</v>
      </c>
      <c r="Q385" s="45">
        <v>21110</v>
      </c>
      <c r="R385" s="43" t="s">
        <v>496</v>
      </c>
      <c r="S385" s="43" t="s">
        <v>497</v>
      </c>
      <c r="T385" s="43" t="s">
        <v>60</v>
      </c>
      <c r="U385" s="45" t="s">
        <v>61</v>
      </c>
      <c r="V385" s="44">
        <v>1082126</v>
      </c>
      <c r="W385" s="43" t="s">
        <v>2058</v>
      </c>
      <c r="X385" s="43" t="s">
        <v>2756</v>
      </c>
      <c r="Y385" s="47">
        <v>36617</v>
      </c>
      <c r="Z385" s="45" t="s">
        <v>201</v>
      </c>
      <c r="AA385" s="43" t="s">
        <v>118</v>
      </c>
      <c r="AB385" s="43" t="s">
        <v>119</v>
      </c>
      <c r="AC385" s="43" t="s">
        <v>2757</v>
      </c>
      <c r="AD385" s="43" t="s">
        <v>2758</v>
      </c>
      <c r="AE385" s="45"/>
      <c r="AF385" s="43" t="s">
        <v>2759</v>
      </c>
      <c r="AG385" s="43" t="s">
        <v>2751</v>
      </c>
      <c r="AH385" s="45" t="s">
        <v>70</v>
      </c>
      <c r="AI385" s="48" t="s">
        <v>2760</v>
      </c>
    </row>
    <row r="386" spans="1:36" s="41" customFormat="1">
      <c r="A386" s="42" t="s">
        <v>51</v>
      </c>
      <c r="B386" s="43">
        <v>4827</v>
      </c>
      <c r="C386" s="43" t="s">
        <v>2761</v>
      </c>
      <c r="D386" s="43" t="s">
        <v>2742</v>
      </c>
      <c r="E386" s="43" t="s">
        <v>54</v>
      </c>
      <c r="F386" s="43" t="s">
        <v>2060</v>
      </c>
      <c r="G386" s="43" t="s">
        <v>2743</v>
      </c>
      <c r="H386" s="43" t="s">
        <v>2743</v>
      </c>
      <c r="I386" s="43" t="s">
        <v>55</v>
      </c>
      <c r="J386" s="43" t="s">
        <v>2062</v>
      </c>
      <c r="K386" s="43" t="s">
        <v>2744</v>
      </c>
      <c r="L386" s="43" t="s">
        <v>2744</v>
      </c>
      <c r="M386" s="44" t="s">
        <v>2745</v>
      </c>
      <c r="N386" s="45" t="s">
        <v>169</v>
      </c>
      <c r="O386" s="45" t="s">
        <v>170</v>
      </c>
      <c r="P386" s="46">
        <v>7</v>
      </c>
      <c r="Q386" s="45">
        <v>21640</v>
      </c>
      <c r="R386" s="43" t="s">
        <v>1172</v>
      </c>
      <c r="S386" s="43" t="s">
        <v>1173</v>
      </c>
      <c r="T386" s="43" t="s">
        <v>529</v>
      </c>
      <c r="U386" s="45" t="s">
        <v>61</v>
      </c>
      <c r="V386" s="61">
        <v>1094216</v>
      </c>
      <c r="W386" s="57" t="s">
        <v>2762</v>
      </c>
      <c r="X386" s="43" t="s">
        <v>2763</v>
      </c>
      <c r="Y386" s="47">
        <v>41533</v>
      </c>
      <c r="Z386" s="45" t="s">
        <v>63</v>
      </c>
      <c r="AA386" s="43" t="s">
        <v>64</v>
      </c>
      <c r="AB386" s="43" t="s">
        <v>119</v>
      </c>
      <c r="AC386" s="43" t="s">
        <v>2764</v>
      </c>
      <c r="AD386" s="43" t="s">
        <v>2765</v>
      </c>
      <c r="AE386" s="45"/>
      <c r="AF386" s="43" t="s">
        <v>2766</v>
      </c>
      <c r="AG386" s="43" t="s">
        <v>2751</v>
      </c>
      <c r="AH386" s="45"/>
      <c r="AI386" s="48" t="s">
        <v>2767</v>
      </c>
      <c r="AJ386" s="78" t="s">
        <v>1170</v>
      </c>
    </row>
    <row r="387" spans="1:36" s="41" customFormat="1">
      <c r="A387" s="42" t="s">
        <v>51</v>
      </c>
      <c r="B387" s="43">
        <v>1027434</v>
      </c>
      <c r="C387" s="43" t="s">
        <v>2768</v>
      </c>
      <c r="D387" s="43" t="s">
        <v>2742</v>
      </c>
      <c r="E387" s="43" t="s">
        <v>54</v>
      </c>
      <c r="F387" s="43" t="s">
        <v>2060</v>
      </c>
      <c r="G387" s="43" t="s">
        <v>2743</v>
      </c>
      <c r="H387" s="43" t="s">
        <v>2769</v>
      </c>
      <c r="I387" s="43" t="s">
        <v>55</v>
      </c>
      <c r="J387" s="43" t="s">
        <v>2062</v>
      </c>
      <c r="K387" s="43" t="s">
        <v>2744</v>
      </c>
      <c r="L387" s="43" t="s">
        <v>2770</v>
      </c>
      <c r="M387" s="44" t="s">
        <v>2745</v>
      </c>
      <c r="N387" s="45" t="s">
        <v>169</v>
      </c>
      <c r="O387" s="45" t="s">
        <v>170</v>
      </c>
      <c r="P387" s="46">
        <v>7</v>
      </c>
      <c r="Q387" s="45">
        <v>21640</v>
      </c>
      <c r="R387" s="43" t="s">
        <v>1172</v>
      </c>
      <c r="S387" s="43" t="s">
        <v>1173</v>
      </c>
      <c r="T387" s="43" t="s">
        <v>529</v>
      </c>
      <c r="U387" s="45" t="s">
        <v>61</v>
      </c>
      <c r="V387" s="61">
        <v>1094216</v>
      </c>
      <c r="W387" s="57" t="s">
        <v>2762</v>
      </c>
      <c r="X387" s="43" t="s">
        <v>2771</v>
      </c>
      <c r="Y387" s="47">
        <v>43221</v>
      </c>
      <c r="Z387" s="45" t="s">
        <v>63</v>
      </c>
      <c r="AA387" s="43" t="s">
        <v>118</v>
      </c>
      <c r="AB387" s="43" t="s">
        <v>162</v>
      </c>
      <c r="AC387" s="43" t="s">
        <v>2772</v>
      </c>
      <c r="AD387" s="43" t="s">
        <v>2773</v>
      </c>
      <c r="AE387" s="45"/>
      <c r="AF387" s="43" t="s">
        <v>2774</v>
      </c>
      <c r="AG387" s="43" t="s">
        <v>2751</v>
      </c>
      <c r="AH387" s="45" t="s">
        <v>70</v>
      </c>
      <c r="AI387" s="48" t="s">
        <v>2775</v>
      </c>
      <c r="AJ387" s="78" t="s">
        <v>1170</v>
      </c>
    </row>
    <row r="388" spans="1:36" s="41" customFormat="1">
      <c r="A388" s="42" t="s">
        <v>51</v>
      </c>
      <c r="B388" s="43">
        <v>1072172</v>
      </c>
      <c r="C388" s="43" t="s">
        <v>2776</v>
      </c>
      <c r="D388" s="57" t="s">
        <v>2742</v>
      </c>
      <c r="E388" s="43" t="s">
        <v>54</v>
      </c>
      <c r="F388" s="43" t="s">
        <v>2060</v>
      </c>
      <c r="G388" s="57" t="s">
        <v>2743</v>
      </c>
      <c r="H388" s="57" t="s">
        <v>2769</v>
      </c>
      <c r="I388" s="43" t="s">
        <v>55</v>
      </c>
      <c r="J388" s="43" t="s">
        <v>2062</v>
      </c>
      <c r="K388" s="57" t="s">
        <v>2744</v>
      </c>
      <c r="L388" s="57" t="s">
        <v>2755</v>
      </c>
      <c r="M388" s="44" t="s">
        <v>2745</v>
      </c>
      <c r="N388" s="45" t="s">
        <v>169</v>
      </c>
      <c r="O388" s="45" t="s">
        <v>170</v>
      </c>
      <c r="P388" s="46">
        <v>7</v>
      </c>
      <c r="Q388" s="45">
        <v>21640</v>
      </c>
      <c r="R388" s="43" t="s">
        <v>1172</v>
      </c>
      <c r="S388" s="43" t="s">
        <v>1173</v>
      </c>
      <c r="T388" s="43" t="s">
        <v>529</v>
      </c>
      <c r="U388" s="45" t="s">
        <v>61</v>
      </c>
      <c r="V388" s="61">
        <v>1094216</v>
      </c>
      <c r="W388" s="57" t="s">
        <v>2762</v>
      </c>
      <c r="X388" s="43" t="s">
        <v>2777</v>
      </c>
      <c r="Y388" s="47">
        <v>43435</v>
      </c>
      <c r="Z388" s="45" t="s">
        <v>679</v>
      </c>
      <c r="AA388" s="43" t="s">
        <v>118</v>
      </c>
      <c r="AB388" s="43" t="s">
        <v>162</v>
      </c>
      <c r="AC388" s="43" t="s">
        <v>2778</v>
      </c>
      <c r="AD388" s="43" t="s">
        <v>2779</v>
      </c>
      <c r="AE388" s="45"/>
      <c r="AF388" s="43" t="s">
        <v>2780</v>
      </c>
      <c r="AG388" s="57" t="s">
        <v>2751</v>
      </c>
      <c r="AH388" s="45"/>
      <c r="AI388" s="48" t="s">
        <v>2781</v>
      </c>
      <c r="AJ388" s="78" t="s">
        <v>1170</v>
      </c>
    </row>
    <row r="389" spans="1:36" s="41" customFormat="1">
      <c r="A389" s="42" t="s">
        <v>51</v>
      </c>
      <c r="B389" s="43">
        <v>834</v>
      </c>
      <c r="C389" s="43" t="s">
        <v>2782</v>
      </c>
      <c r="D389" s="43" t="s">
        <v>2742</v>
      </c>
      <c r="E389" s="43" t="s">
        <v>54</v>
      </c>
      <c r="F389" s="43" t="s">
        <v>2060</v>
      </c>
      <c r="G389" s="43" t="s">
        <v>2743</v>
      </c>
      <c r="H389" s="43" t="s">
        <v>2769</v>
      </c>
      <c r="I389" s="43" t="s">
        <v>55</v>
      </c>
      <c r="J389" s="43" t="s">
        <v>2062</v>
      </c>
      <c r="K389" s="43" t="s">
        <v>2744</v>
      </c>
      <c r="L389" s="43" t="s">
        <v>2755</v>
      </c>
      <c r="M389" s="44" t="s">
        <v>2745</v>
      </c>
      <c r="N389" s="45" t="s">
        <v>123</v>
      </c>
      <c r="O389" s="45" t="s">
        <v>158</v>
      </c>
      <c r="P389" s="46">
        <v>6</v>
      </c>
      <c r="Q389" s="45">
        <v>20610</v>
      </c>
      <c r="R389" s="43" t="s">
        <v>590</v>
      </c>
      <c r="S389" s="43" t="s">
        <v>591</v>
      </c>
      <c r="T389" s="43" t="s">
        <v>368</v>
      </c>
      <c r="U389" s="45" t="s">
        <v>61</v>
      </c>
      <c r="V389" s="61">
        <v>1094216</v>
      </c>
      <c r="W389" s="57" t="s">
        <v>2762</v>
      </c>
      <c r="X389" s="43" t="s">
        <v>2783</v>
      </c>
      <c r="Y389" s="47">
        <v>35227</v>
      </c>
      <c r="Z389" s="45" t="s">
        <v>63</v>
      </c>
      <c r="AA389" s="43" t="s">
        <v>118</v>
      </c>
      <c r="AB389" s="43" t="s">
        <v>162</v>
      </c>
      <c r="AC389" s="43" t="s">
        <v>2784</v>
      </c>
      <c r="AD389" s="43" t="s">
        <v>2785</v>
      </c>
      <c r="AE389" s="45"/>
      <c r="AF389" s="43" t="s">
        <v>2786</v>
      </c>
      <c r="AG389" s="43" t="s">
        <v>2751</v>
      </c>
      <c r="AH389" s="45" t="s">
        <v>70</v>
      </c>
      <c r="AI389" s="48" t="s">
        <v>2787</v>
      </c>
      <c r="AJ389" s="78" t="s">
        <v>1170</v>
      </c>
    </row>
    <row r="390" spans="1:36" s="41" customFormat="1">
      <c r="A390" s="42" t="s">
        <v>51</v>
      </c>
      <c r="B390" s="43">
        <v>3183</v>
      </c>
      <c r="C390" s="43" t="s">
        <v>2788</v>
      </c>
      <c r="D390" s="43" t="s">
        <v>2742</v>
      </c>
      <c r="E390" s="43" t="s">
        <v>54</v>
      </c>
      <c r="F390" s="43" t="s">
        <v>2060</v>
      </c>
      <c r="G390" s="43" t="s">
        <v>2743</v>
      </c>
      <c r="H390" s="43" t="s">
        <v>2769</v>
      </c>
      <c r="I390" s="43" t="s">
        <v>55</v>
      </c>
      <c r="J390" s="43" t="s">
        <v>2062</v>
      </c>
      <c r="K390" s="43" t="s">
        <v>2744</v>
      </c>
      <c r="L390" s="43" t="s">
        <v>2755</v>
      </c>
      <c r="M390" s="44" t="s">
        <v>2745</v>
      </c>
      <c r="N390" s="45" t="s">
        <v>123</v>
      </c>
      <c r="O390" s="45" t="s">
        <v>158</v>
      </c>
      <c r="P390" s="46">
        <v>6</v>
      </c>
      <c r="Q390" s="45">
        <v>12609</v>
      </c>
      <c r="R390" s="43" t="s">
        <v>632</v>
      </c>
      <c r="S390" s="43" t="s">
        <v>633</v>
      </c>
      <c r="T390" s="43" t="s">
        <v>619</v>
      </c>
      <c r="U390" s="45" t="s">
        <v>61</v>
      </c>
      <c r="V390" s="61">
        <v>1094216</v>
      </c>
      <c r="W390" s="57" t="s">
        <v>2762</v>
      </c>
      <c r="X390" s="43" t="s">
        <v>2789</v>
      </c>
      <c r="Y390" s="47">
        <v>38991</v>
      </c>
      <c r="Z390" s="45" t="s">
        <v>201</v>
      </c>
      <c r="AA390" s="43" t="s">
        <v>118</v>
      </c>
      <c r="AB390" s="43" t="s">
        <v>162</v>
      </c>
      <c r="AC390" s="43" t="s">
        <v>2790</v>
      </c>
      <c r="AD390" s="43" t="s">
        <v>2791</v>
      </c>
      <c r="AE390" s="45"/>
      <c r="AF390" s="43" t="s">
        <v>2792</v>
      </c>
      <c r="AG390" s="43" t="s">
        <v>2751</v>
      </c>
      <c r="AH390" s="45" t="s">
        <v>70</v>
      </c>
      <c r="AI390" s="48" t="s">
        <v>2793</v>
      </c>
      <c r="AJ390" s="78" t="s">
        <v>1170</v>
      </c>
    </row>
    <row r="391" spans="1:36" s="41" customFormat="1">
      <c r="A391" s="42" t="s">
        <v>51</v>
      </c>
      <c r="B391" s="43">
        <v>3742</v>
      </c>
      <c r="C391" s="43" t="s">
        <v>2794</v>
      </c>
      <c r="D391" s="43" t="s">
        <v>2742</v>
      </c>
      <c r="E391" s="43" t="s">
        <v>54</v>
      </c>
      <c r="F391" s="43" t="s">
        <v>2060</v>
      </c>
      <c r="G391" s="43" t="s">
        <v>2743</v>
      </c>
      <c r="H391" s="43" t="s">
        <v>2754</v>
      </c>
      <c r="I391" s="43" t="s">
        <v>55</v>
      </c>
      <c r="J391" s="43" t="s">
        <v>2062</v>
      </c>
      <c r="K391" s="43" t="s">
        <v>2744</v>
      </c>
      <c r="L391" s="43" t="s">
        <v>2755</v>
      </c>
      <c r="M391" s="44" t="s">
        <v>2745</v>
      </c>
      <c r="N391" s="45" t="s">
        <v>123</v>
      </c>
      <c r="O391" s="45" t="s">
        <v>158</v>
      </c>
      <c r="P391" s="46">
        <v>6</v>
      </c>
      <c r="Q391" s="45">
        <v>21630</v>
      </c>
      <c r="R391" s="43" t="s">
        <v>527</v>
      </c>
      <c r="S391" s="43" t="s">
        <v>528</v>
      </c>
      <c r="T391" s="43" t="s">
        <v>529</v>
      </c>
      <c r="U391" s="45" t="s">
        <v>61</v>
      </c>
      <c r="V391" s="61">
        <v>1094216</v>
      </c>
      <c r="W391" s="57" t="s">
        <v>2762</v>
      </c>
      <c r="X391" s="43" t="s">
        <v>2795</v>
      </c>
      <c r="Y391" s="47">
        <v>39539</v>
      </c>
      <c r="Z391" s="45" t="s">
        <v>63</v>
      </c>
      <c r="AA391" s="43" t="s">
        <v>118</v>
      </c>
      <c r="AB391" s="43" t="s">
        <v>162</v>
      </c>
      <c r="AC391" s="43" t="s">
        <v>2796</v>
      </c>
      <c r="AD391" s="43" t="s">
        <v>2797</v>
      </c>
      <c r="AE391" s="45"/>
      <c r="AF391" s="43" t="s">
        <v>2798</v>
      </c>
      <c r="AG391" s="43" t="s">
        <v>2751</v>
      </c>
      <c r="AH391" s="45" t="s">
        <v>70</v>
      </c>
      <c r="AI391" s="48" t="s">
        <v>2799</v>
      </c>
      <c r="AJ391" s="78" t="s">
        <v>1209</v>
      </c>
    </row>
    <row r="392" spans="1:36" s="41" customFormat="1">
      <c r="A392" s="42" t="s">
        <v>51</v>
      </c>
      <c r="B392" s="43">
        <v>1043531</v>
      </c>
      <c r="C392" s="43" t="s">
        <v>2800</v>
      </c>
      <c r="D392" s="43" t="s">
        <v>2742</v>
      </c>
      <c r="E392" s="43" t="s">
        <v>54</v>
      </c>
      <c r="F392" s="43" t="s">
        <v>2060</v>
      </c>
      <c r="G392" s="43" t="s">
        <v>2743</v>
      </c>
      <c r="H392" s="43" t="s">
        <v>2754</v>
      </c>
      <c r="I392" s="43" t="s">
        <v>55</v>
      </c>
      <c r="J392" s="43" t="s">
        <v>2062</v>
      </c>
      <c r="K392" s="43" t="s">
        <v>2744</v>
      </c>
      <c r="L392" s="43" t="s">
        <v>2770</v>
      </c>
      <c r="M392" s="44" t="s">
        <v>2745</v>
      </c>
      <c r="N392" s="45" t="s">
        <v>123</v>
      </c>
      <c r="O392" s="45" t="s">
        <v>158</v>
      </c>
      <c r="P392" s="46">
        <v>6</v>
      </c>
      <c r="Q392" s="45">
        <v>21630</v>
      </c>
      <c r="R392" s="43" t="s">
        <v>527</v>
      </c>
      <c r="S392" s="43" t="s">
        <v>528</v>
      </c>
      <c r="T392" s="43" t="s">
        <v>529</v>
      </c>
      <c r="U392" s="45" t="s">
        <v>61</v>
      </c>
      <c r="V392" s="61">
        <v>1094216</v>
      </c>
      <c r="W392" s="57" t="s">
        <v>2762</v>
      </c>
      <c r="X392" s="43" t="s">
        <v>2801</v>
      </c>
      <c r="Y392" s="47">
        <v>43282</v>
      </c>
      <c r="Z392" s="45" t="s">
        <v>63</v>
      </c>
      <c r="AA392" s="43" t="s">
        <v>118</v>
      </c>
      <c r="AB392" s="43" t="s">
        <v>162</v>
      </c>
      <c r="AC392" s="43" t="s">
        <v>2802</v>
      </c>
      <c r="AD392" s="43" t="s">
        <v>2803</v>
      </c>
      <c r="AE392" s="45"/>
      <c r="AF392" s="43" t="s">
        <v>2804</v>
      </c>
      <c r="AG392" s="43" t="s">
        <v>2751</v>
      </c>
      <c r="AH392" s="45"/>
      <c r="AI392" s="48" t="s">
        <v>2805</v>
      </c>
      <c r="AJ392" s="78" t="s">
        <v>1209</v>
      </c>
    </row>
    <row r="393" spans="1:36" s="41" customFormat="1">
      <c r="A393" s="42" t="s">
        <v>51</v>
      </c>
      <c r="B393" s="43">
        <v>1091297</v>
      </c>
      <c r="C393" s="43" t="s">
        <v>2806</v>
      </c>
      <c r="D393" s="43" t="s">
        <v>2742</v>
      </c>
      <c r="E393" s="43" t="s">
        <v>54</v>
      </c>
      <c r="F393" s="43" t="s">
        <v>2060</v>
      </c>
      <c r="G393" s="43" t="s">
        <v>2743</v>
      </c>
      <c r="H393" s="43" t="s">
        <v>2769</v>
      </c>
      <c r="I393" s="43" t="s">
        <v>55</v>
      </c>
      <c r="J393" s="43" t="s">
        <v>2062</v>
      </c>
      <c r="K393" s="43" t="s">
        <v>2744</v>
      </c>
      <c r="L393" s="43" t="s">
        <v>2755</v>
      </c>
      <c r="M393" s="44" t="s">
        <v>2745</v>
      </c>
      <c r="N393" s="45" t="s">
        <v>123</v>
      </c>
      <c r="O393" s="45" t="s">
        <v>158</v>
      </c>
      <c r="P393" s="46">
        <v>6</v>
      </c>
      <c r="Q393" s="45">
        <v>21630</v>
      </c>
      <c r="R393" s="43" t="s">
        <v>527</v>
      </c>
      <c r="S393" s="43" t="s">
        <v>528</v>
      </c>
      <c r="T393" s="43" t="s">
        <v>529</v>
      </c>
      <c r="U393" s="45" t="s">
        <v>61</v>
      </c>
      <c r="V393" s="61">
        <v>1094216</v>
      </c>
      <c r="W393" s="57" t="s">
        <v>2762</v>
      </c>
      <c r="X393" s="43" t="s">
        <v>2807</v>
      </c>
      <c r="Y393" s="47">
        <v>43525</v>
      </c>
      <c r="Z393" s="45" t="s">
        <v>63</v>
      </c>
      <c r="AA393" s="43" t="s">
        <v>118</v>
      </c>
      <c r="AB393" s="43" t="s">
        <v>162</v>
      </c>
      <c r="AC393" s="43" t="s">
        <v>2808</v>
      </c>
      <c r="AD393" s="43" t="s">
        <v>2809</v>
      </c>
      <c r="AE393" s="45"/>
      <c r="AF393" s="43" t="s">
        <v>2810</v>
      </c>
      <c r="AG393" s="43" t="s">
        <v>2751</v>
      </c>
      <c r="AH393" s="45"/>
      <c r="AI393" s="49" t="s">
        <v>2811</v>
      </c>
      <c r="AJ393" s="78" t="s">
        <v>1170</v>
      </c>
    </row>
    <row r="394" spans="1:36" s="41" customFormat="1">
      <c r="A394" s="42" t="s">
        <v>51</v>
      </c>
      <c r="B394" s="43">
        <v>3629</v>
      </c>
      <c r="C394" s="43" t="s">
        <v>2812</v>
      </c>
      <c r="D394" s="43" t="s">
        <v>2742</v>
      </c>
      <c r="E394" s="43" t="s">
        <v>54</v>
      </c>
      <c r="F394" s="43" t="s">
        <v>2060</v>
      </c>
      <c r="G394" s="43" t="s">
        <v>2743</v>
      </c>
      <c r="H394" s="43" t="s">
        <v>2754</v>
      </c>
      <c r="I394" s="43" t="s">
        <v>55</v>
      </c>
      <c r="J394" s="43" t="s">
        <v>2062</v>
      </c>
      <c r="K394" s="43" t="s">
        <v>2744</v>
      </c>
      <c r="L394" s="43" t="s">
        <v>2770</v>
      </c>
      <c r="M394" s="44" t="s">
        <v>2745</v>
      </c>
      <c r="N394" s="45" t="s">
        <v>123</v>
      </c>
      <c r="O394" s="45" t="s">
        <v>124</v>
      </c>
      <c r="P394" s="46">
        <v>5</v>
      </c>
      <c r="Q394" s="45">
        <v>20515</v>
      </c>
      <c r="R394" s="43" t="s">
        <v>432</v>
      </c>
      <c r="S394" s="43" t="s">
        <v>433</v>
      </c>
      <c r="T394" s="43" t="s">
        <v>368</v>
      </c>
      <c r="U394" s="45" t="s">
        <v>61</v>
      </c>
      <c r="V394" s="61">
        <v>1094216</v>
      </c>
      <c r="W394" s="57" t="s">
        <v>2762</v>
      </c>
      <c r="X394" s="43" t="s">
        <v>2813</v>
      </c>
      <c r="Y394" s="47">
        <v>39479</v>
      </c>
      <c r="Z394" s="45" t="s">
        <v>63</v>
      </c>
      <c r="AA394" s="43" t="s">
        <v>118</v>
      </c>
      <c r="AB394" s="43" t="s">
        <v>162</v>
      </c>
      <c r="AC394" s="43" t="s">
        <v>2814</v>
      </c>
      <c r="AD394" s="43" t="s">
        <v>2815</v>
      </c>
      <c r="AE394" s="45"/>
      <c r="AF394" s="43" t="s">
        <v>2816</v>
      </c>
      <c r="AG394" s="43" t="s">
        <v>2751</v>
      </c>
      <c r="AH394" s="45" t="s">
        <v>70</v>
      </c>
      <c r="AI394" s="48" t="s">
        <v>2817</v>
      </c>
      <c r="AJ394" s="78" t="s">
        <v>1170</v>
      </c>
    </row>
    <row r="395" spans="1:36" s="41" customFormat="1">
      <c r="A395" s="42" t="s">
        <v>51</v>
      </c>
      <c r="B395" s="43">
        <v>1009707</v>
      </c>
      <c r="C395" s="43" t="s">
        <v>2818</v>
      </c>
      <c r="D395" s="43" t="s">
        <v>2742</v>
      </c>
      <c r="E395" s="43" t="s">
        <v>54</v>
      </c>
      <c r="F395" s="43" t="s">
        <v>2060</v>
      </c>
      <c r="G395" s="43" t="s">
        <v>2743</v>
      </c>
      <c r="H395" s="43" t="s">
        <v>2754</v>
      </c>
      <c r="I395" s="43" t="s">
        <v>55</v>
      </c>
      <c r="J395" s="43" t="s">
        <v>2062</v>
      </c>
      <c r="K395" s="43" t="s">
        <v>2744</v>
      </c>
      <c r="L395" s="43" t="s">
        <v>2755</v>
      </c>
      <c r="M395" s="44" t="s">
        <v>2745</v>
      </c>
      <c r="N395" s="45" t="s">
        <v>123</v>
      </c>
      <c r="O395" s="45" t="s">
        <v>124</v>
      </c>
      <c r="P395" s="46">
        <v>5</v>
      </c>
      <c r="Q395" s="45">
        <v>20515</v>
      </c>
      <c r="R395" s="43" t="s">
        <v>432</v>
      </c>
      <c r="S395" s="43" t="s">
        <v>433</v>
      </c>
      <c r="T395" s="43" t="s">
        <v>368</v>
      </c>
      <c r="U395" s="45" t="s">
        <v>61</v>
      </c>
      <c r="V395" s="61">
        <v>1094216</v>
      </c>
      <c r="W395" s="57" t="s">
        <v>2762</v>
      </c>
      <c r="X395" s="43" t="s">
        <v>2819</v>
      </c>
      <c r="Y395" s="47">
        <v>43115</v>
      </c>
      <c r="Z395" s="45" t="s">
        <v>63</v>
      </c>
      <c r="AA395" s="43" t="s">
        <v>118</v>
      </c>
      <c r="AB395" s="43" t="s">
        <v>162</v>
      </c>
      <c r="AC395" s="43" t="s">
        <v>2820</v>
      </c>
      <c r="AD395" s="43" t="s">
        <v>2821</v>
      </c>
      <c r="AE395" s="45"/>
      <c r="AF395" s="43" t="s">
        <v>2822</v>
      </c>
      <c r="AG395" s="43" t="s">
        <v>2751</v>
      </c>
      <c r="AH395" s="45" t="s">
        <v>70</v>
      </c>
      <c r="AI395" s="48" t="s">
        <v>2823</v>
      </c>
      <c r="AJ395" s="78" t="s">
        <v>1209</v>
      </c>
    </row>
    <row r="396" spans="1:36" s="41" customFormat="1">
      <c r="A396" s="42" t="s">
        <v>51</v>
      </c>
      <c r="B396" s="43">
        <v>1027412</v>
      </c>
      <c r="C396" s="43" t="s">
        <v>2824</v>
      </c>
      <c r="D396" s="43" t="s">
        <v>2742</v>
      </c>
      <c r="E396" s="43" t="s">
        <v>54</v>
      </c>
      <c r="F396" s="43" t="s">
        <v>2060</v>
      </c>
      <c r="G396" s="43" t="s">
        <v>2743</v>
      </c>
      <c r="H396" s="43" t="s">
        <v>2754</v>
      </c>
      <c r="I396" s="43" t="s">
        <v>55</v>
      </c>
      <c r="J396" s="43" t="s">
        <v>2062</v>
      </c>
      <c r="K396" s="43" t="s">
        <v>2744</v>
      </c>
      <c r="L396" s="43" t="s">
        <v>2755</v>
      </c>
      <c r="M396" s="44" t="s">
        <v>2745</v>
      </c>
      <c r="N396" s="45" t="s">
        <v>123</v>
      </c>
      <c r="O396" s="45" t="s">
        <v>124</v>
      </c>
      <c r="P396" s="46">
        <v>5</v>
      </c>
      <c r="Q396" s="45">
        <v>20515</v>
      </c>
      <c r="R396" s="43" t="s">
        <v>432</v>
      </c>
      <c r="S396" s="43" t="s">
        <v>433</v>
      </c>
      <c r="T396" s="43" t="s">
        <v>368</v>
      </c>
      <c r="U396" s="45" t="s">
        <v>61</v>
      </c>
      <c r="V396" s="61">
        <v>1094216</v>
      </c>
      <c r="W396" s="57" t="s">
        <v>2762</v>
      </c>
      <c r="X396" s="43" t="s">
        <v>2825</v>
      </c>
      <c r="Y396" s="47">
        <v>43205</v>
      </c>
      <c r="Z396" s="45" t="s">
        <v>63</v>
      </c>
      <c r="AA396" s="43" t="s">
        <v>118</v>
      </c>
      <c r="AB396" s="43" t="s">
        <v>162</v>
      </c>
      <c r="AC396" s="43" t="s">
        <v>2826</v>
      </c>
      <c r="AD396" s="43" t="s">
        <v>2827</v>
      </c>
      <c r="AE396" s="45"/>
      <c r="AF396" s="43" t="s">
        <v>2828</v>
      </c>
      <c r="AG396" s="43" t="s">
        <v>2751</v>
      </c>
      <c r="AH396" s="45" t="s">
        <v>70</v>
      </c>
      <c r="AI396" s="48" t="s">
        <v>2829</v>
      </c>
      <c r="AJ396" s="78" t="s">
        <v>1170</v>
      </c>
    </row>
    <row r="397" spans="1:36" s="41" customFormat="1">
      <c r="A397" s="42" t="s">
        <v>51</v>
      </c>
      <c r="B397" s="43">
        <v>1068187</v>
      </c>
      <c r="C397" s="43" t="s">
        <v>2830</v>
      </c>
      <c r="D397" s="43" t="s">
        <v>2742</v>
      </c>
      <c r="E397" s="43" t="s">
        <v>54</v>
      </c>
      <c r="F397" s="43" t="s">
        <v>2060</v>
      </c>
      <c r="G397" s="43" t="s">
        <v>2743</v>
      </c>
      <c r="H397" s="43" t="s">
        <v>2754</v>
      </c>
      <c r="I397" s="43" t="s">
        <v>55</v>
      </c>
      <c r="J397" s="43" t="s">
        <v>2062</v>
      </c>
      <c r="K397" s="43" t="s">
        <v>2744</v>
      </c>
      <c r="L397" s="43" t="s">
        <v>2770</v>
      </c>
      <c r="M397" s="44" t="s">
        <v>2745</v>
      </c>
      <c r="N397" s="45" t="s">
        <v>123</v>
      </c>
      <c r="O397" s="45" t="s">
        <v>124</v>
      </c>
      <c r="P397" s="46">
        <v>5</v>
      </c>
      <c r="Q397" s="45">
        <v>20515</v>
      </c>
      <c r="R397" s="43" t="s">
        <v>432</v>
      </c>
      <c r="S397" s="43" t="s">
        <v>433</v>
      </c>
      <c r="T397" s="43" t="s">
        <v>368</v>
      </c>
      <c r="U397" s="45" t="s">
        <v>61</v>
      </c>
      <c r="V397" s="61">
        <v>1094216</v>
      </c>
      <c r="W397" s="57" t="s">
        <v>2762</v>
      </c>
      <c r="X397" s="43" t="s">
        <v>2831</v>
      </c>
      <c r="Y397" s="47">
        <v>43405</v>
      </c>
      <c r="Z397" s="45" t="s">
        <v>63</v>
      </c>
      <c r="AA397" s="43" t="s">
        <v>118</v>
      </c>
      <c r="AB397" s="43" t="s">
        <v>162</v>
      </c>
      <c r="AC397" s="43" t="s">
        <v>2832</v>
      </c>
      <c r="AD397" s="43" t="s">
        <v>2833</v>
      </c>
      <c r="AE397" s="45"/>
      <c r="AF397" s="43" t="s">
        <v>2834</v>
      </c>
      <c r="AG397" s="43" t="s">
        <v>2751</v>
      </c>
      <c r="AH397" s="45"/>
      <c r="AI397" s="48" t="s">
        <v>2835</v>
      </c>
      <c r="AJ397" s="78" t="s">
        <v>1170</v>
      </c>
    </row>
    <row r="398" spans="1:36" s="41" customFormat="1">
      <c r="A398" s="42" t="s">
        <v>51</v>
      </c>
      <c r="B398" s="43">
        <v>1080919</v>
      </c>
      <c r="C398" s="43" t="s">
        <v>2836</v>
      </c>
      <c r="D398" s="57" t="s">
        <v>2742</v>
      </c>
      <c r="E398" s="43" t="s">
        <v>54</v>
      </c>
      <c r="F398" s="43" t="s">
        <v>2060</v>
      </c>
      <c r="G398" s="57" t="s">
        <v>2743</v>
      </c>
      <c r="H398" s="57" t="s">
        <v>2754</v>
      </c>
      <c r="I398" s="43" t="s">
        <v>55</v>
      </c>
      <c r="J398" s="43" t="s">
        <v>2062</v>
      </c>
      <c r="K398" s="57" t="s">
        <v>2744</v>
      </c>
      <c r="L398" s="57" t="s">
        <v>2755</v>
      </c>
      <c r="M398" s="44" t="s">
        <v>2745</v>
      </c>
      <c r="N398" s="45" t="s">
        <v>123</v>
      </c>
      <c r="O398" s="45" t="s">
        <v>124</v>
      </c>
      <c r="P398" s="46">
        <v>5</v>
      </c>
      <c r="Q398" s="45">
        <v>20515</v>
      </c>
      <c r="R398" s="43" t="s">
        <v>432</v>
      </c>
      <c r="S398" s="43" t="s">
        <v>433</v>
      </c>
      <c r="T398" s="43" t="s">
        <v>368</v>
      </c>
      <c r="U398" s="45" t="s">
        <v>61</v>
      </c>
      <c r="V398" s="61">
        <v>1094216</v>
      </c>
      <c r="W398" s="57" t="s">
        <v>2762</v>
      </c>
      <c r="X398" s="43" t="s">
        <v>2837</v>
      </c>
      <c r="Y398" s="47">
        <v>43480</v>
      </c>
      <c r="Z398" s="45" t="s">
        <v>63</v>
      </c>
      <c r="AA398" s="43" t="s">
        <v>118</v>
      </c>
      <c r="AB398" s="43" t="s">
        <v>162</v>
      </c>
      <c r="AC398" s="43" t="s">
        <v>2838</v>
      </c>
      <c r="AD398" s="43" t="s">
        <v>2839</v>
      </c>
      <c r="AE398" s="45"/>
      <c r="AF398" s="43" t="s">
        <v>2840</v>
      </c>
      <c r="AG398" s="57" t="s">
        <v>2751</v>
      </c>
      <c r="AH398" s="45"/>
      <c r="AI398" s="48" t="s">
        <v>2841</v>
      </c>
      <c r="AJ398" s="78" t="s">
        <v>1170</v>
      </c>
    </row>
    <row r="399" spans="1:36" s="41" customFormat="1">
      <c r="A399" s="42" t="s">
        <v>51</v>
      </c>
      <c r="B399" s="43">
        <v>3921</v>
      </c>
      <c r="C399" s="43" t="s">
        <v>2842</v>
      </c>
      <c r="D399" s="43" t="s">
        <v>2742</v>
      </c>
      <c r="E399" s="43" t="s">
        <v>54</v>
      </c>
      <c r="F399" s="43" t="s">
        <v>2060</v>
      </c>
      <c r="G399" s="43" t="s">
        <v>2743</v>
      </c>
      <c r="H399" s="43" t="s">
        <v>2769</v>
      </c>
      <c r="I399" s="43" t="s">
        <v>55</v>
      </c>
      <c r="J399" s="43" t="s">
        <v>2062</v>
      </c>
      <c r="K399" s="43" t="s">
        <v>2744</v>
      </c>
      <c r="L399" s="43" t="s">
        <v>2755</v>
      </c>
      <c r="M399" s="44" t="s">
        <v>2745</v>
      </c>
      <c r="N399" s="45" t="s">
        <v>273</v>
      </c>
      <c r="O399" s="45" t="s">
        <v>274</v>
      </c>
      <c r="P399" s="46">
        <v>4</v>
      </c>
      <c r="Q399" s="45">
        <v>20410</v>
      </c>
      <c r="R399" s="43" t="s">
        <v>542</v>
      </c>
      <c r="S399" s="43" t="s">
        <v>543</v>
      </c>
      <c r="T399" s="43" t="s">
        <v>368</v>
      </c>
      <c r="U399" s="45" t="s">
        <v>61</v>
      </c>
      <c r="V399" s="61">
        <v>1094216</v>
      </c>
      <c r="W399" s="57" t="s">
        <v>2762</v>
      </c>
      <c r="X399" s="43" t="s">
        <v>2843</v>
      </c>
      <c r="Y399" s="47">
        <v>39904</v>
      </c>
      <c r="Z399" s="45" t="s">
        <v>201</v>
      </c>
      <c r="AA399" s="43" t="s">
        <v>118</v>
      </c>
      <c r="AB399" s="43" t="s">
        <v>162</v>
      </c>
      <c r="AC399" s="43" t="s">
        <v>2844</v>
      </c>
      <c r="AD399" s="43" t="s">
        <v>2845</v>
      </c>
      <c r="AE399" s="45"/>
      <c r="AF399" s="43" t="s">
        <v>2846</v>
      </c>
      <c r="AG399" s="43" t="s">
        <v>2751</v>
      </c>
      <c r="AH399" s="45" t="s">
        <v>70</v>
      </c>
      <c r="AI399" s="48" t="s">
        <v>2847</v>
      </c>
      <c r="AJ399" s="78" t="s">
        <v>1170</v>
      </c>
    </row>
    <row r="400" spans="1:36" s="41" customFormat="1">
      <c r="A400" s="42" t="s">
        <v>51</v>
      </c>
      <c r="B400" s="43">
        <v>1079141</v>
      </c>
      <c r="C400" s="43" t="s">
        <v>2848</v>
      </c>
      <c r="D400" s="43" t="s">
        <v>2742</v>
      </c>
      <c r="E400" s="43" t="s">
        <v>54</v>
      </c>
      <c r="F400" s="43" t="s">
        <v>2060</v>
      </c>
      <c r="G400" s="43" t="s">
        <v>2743</v>
      </c>
      <c r="H400" s="43" t="s">
        <v>2754</v>
      </c>
      <c r="I400" s="43" t="s">
        <v>55</v>
      </c>
      <c r="J400" s="43" t="s">
        <v>2062</v>
      </c>
      <c r="K400" s="43" t="s">
        <v>2744</v>
      </c>
      <c r="L400" s="43" t="s">
        <v>2755</v>
      </c>
      <c r="M400" s="44" t="s">
        <v>2745</v>
      </c>
      <c r="N400" s="45" t="s">
        <v>273</v>
      </c>
      <c r="O400" s="45" t="s">
        <v>274</v>
      </c>
      <c r="P400" s="46">
        <v>4</v>
      </c>
      <c r="Q400" s="45">
        <v>20410</v>
      </c>
      <c r="R400" s="43" t="s">
        <v>542</v>
      </c>
      <c r="S400" s="43" t="s">
        <v>543</v>
      </c>
      <c r="T400" s="43" t="s">
        <v>368</v>
      </c>
      <c r="U400" s="45" t="s">
        <v>61</v>
      </c>
      <c r="V400" s="61">
        <v>1094216</v>
      </c>
      <c r="W400" s="57" t="s">
        <v>2762</v>
      </c>
      <c r="X400" s="43" t="s">
        <v>2849</v>
      </c>
      <c r="Y400" s="47">
        <v>43497</v>
      </c>
      <c r="Z400" s="45" t="s">
        <v>2670</v>
      </c>
      <c r="AA400" s="43" t="s">
        <v>118</v>
      </c>
      <c r="AB400" s="43" t="s">
        <v>162</v>
      </c>
      <c r="AC400" s="43" t="s">
        <v>2850</v>
      </c>
      <c r="AD400" s="43" t="s">
        <v>2851</v>
      </c>
      <c r="AE400" s="45"/>
      <c r="AF400" s="43" t="s">
        <v>2852</v>
      </c>
      <c r="AG400" s="43" t="s">
        <v>2751</v>
      </c>
      <c r="AH400" s="45"/>
      <c r="AI400" s="48" t="s">
        <v>2853</v>
      </c>
      <c r="AJ400" s="78" t="s">
        <v>1209</v>
      </c>
    </row>
    <row r="401" spans="1:36" s="41" customFormat="1">
      <c r="A401" s="42" t="s">
        <v>51</v>
      </c>
      <c r="B401" s="43">
        <v>8484</v>
      </c>
      <c r="C401" s="43" t="s">
        <v>2854</v>
      </c>
      <c r="D401" s="43" t="s">
        <v>2742</v>
      </c>
      <c r="E401" s="43" t="s">
        <v>54</v>
      </c>
      <c r="F401" s="43" t="s">
        <v>2060</v>
      </c>
      <c r="G401" s="43" t="s">
        <v>2743</v>
      </c>
      <c r="H401" s="43" t="s">
        <v>2754</v>
      </c>
      <c r="I401" s="43" t="s">
        <v>55</v>
      </c>
      <c r="J401" s="43" t="s">
        <v>2062</v>
      </c>
      <c r="K401" s="43" t="s">
        <v>2744</v>
      </c>
      <c r="L401" s="43" t="s">
        <v>2755</v>
      </c>
      <c r="M401" s="44" t="s">
        <v>2745</v>
      </c>
      <c r="N401" s="45" t="s">
        <v>219</v>
      </c>
      <c r="O401" s="45" t="s">
        <v>355</v>
      </c>
      <c r="P401" s="46">
        <v>2</v>
      </c>
      <c r="Q401" s="45">
        <v>20110</v>
      </c>
      <c r="R401" s="43" t="s">
        <v>568</v>
      </c>
      <c r="S401" s="43" t="s">
        <v>569</v>
      </c>
      <c r="T401" s="43" t="s">
        <v>368</v>
      </c>
      <c r="U401" s="45" t="s">
        <v>61</v>
      </c>
      <c r="V401" s="61">
        <v>1094216</v>
      </c>
      <c r="W401" s="57" t="s">
        <v>2762</v>
      </c>
      <c r="X401" s="43" t="s">
        <v>2855</v>
      </c>
      <c r="Y401" s="47">
        <v>42461</v>
      </c>
      <c r="Z401" s="45" t="s">
        <v>201</v>
      </c>
      <c r="AA401" s="43" t="s">
        <v>118</v>
      </c>
      <c r="AB401" s="43" t="s">
        <v>162</v>
      </c>
      <c r="AC401" s="43" t="s">
        <v>2856</v>
      </c>
      <c r="AD401" s="43" t="s">
        <v>2857</v>
      </c>
      <c r="AE401" s="45"/>
      <c r="AF401" s="43" t="s">
        <v>2858</v>
      </c>
      <c r="AG401" s="43" t="s">
        <v>2751</v>
      </c>
      <c r="AH401" s="45" t="s">
        <v>70</v>
      </c>
      <c r="AI401" s="48" t="s">
        <v>2859</v>
      </c>
      <c r="AJ401" s="78" t="s">
        <v>1170</v>
      </c>
    </row>
    <row r="402" spans="1:36" s="41" customFormat="1">
      <c r="A402" s="42" t="s">
        <v>51</v>
      </c>
      <c r="B402" s="43">
        <v>4588</v>
      </c>
      <c r="C402" s="43" t="s">
        <v>2860</v>
      </c>
      <c r="D402" s="43" t="s">
        <v>2861</v>
      </c>
      <c r="E402" s="43" t="s">
        <v>54</v>
      </c>
      <c r="F402" s="43" t="s">
        <v>2060</v>
      </c>
      <c r="G402" s="43" t="s">
        <v>2862</v>
      </c>
      <c r="H402" s="43" t="s">
        <v>2863</v>
      </c>
      <c r="I402" s="43" t="s">
        <v>55</v>
      </c>
      <c r="J402" s="43" t="s">
        <v>2062</v>
      </c>
      <c r="K402" s="43" t="s">
        <v>2864</v>
      </c>
      <c r="L402" s="43" t="s">
        <v>2865</v>
      </c>
      <c r="M402" s="44" t="s">
        <v>2745</v>
      </c>
      <c r="N402" s="45" t="s">
        <v>197</v>
      </c>
      <c r="O402" s="45" t="s">
        <v>170</v>
      </c>
      <c r="P402" s="46">
        <v>7</v>
      </c>
      <c r="Q402" s="45">
        <v>21110</v>
      </c>
      <c r="R402" s="43" t="s">
        <v>496</v>
      </c>
      <c r="S402" s="43" t="s">
        <v>497</v>
      </c>
      <c r="T402" s="43" t="s">
        <v>60</v>
      </c>
      <c r="U402" s="45" t="s">
        <v>61</v>
      </c>
      <c r="V402" s="44">
        <v>1082126</v>
      </c>
      <c r="W402" s="43" t="s">
        <v>2058</v>
      </c>
      <c r="X402" s="43" t="s">
        <v>2866</v>
      </c>
      <c r="Y402" s="47">
        <v>41122</v>
      </c>
      <c r="Z402" s="45" t="s">
        <v>63</v>
      </c>
      <c r="AA402" s="43" t="s">
        <v>118</v>
      </c>
      <c r="AB402" s="43" t="s">
        <v>162</v>
      </c>
      <c r="AC402" s="43" t="s">
        <v>2867</v>
      </c>
      <c r="AD402" s="43" t="s">
        <v>2868</v>
      </c>
      <c r="AE402" s="45" t="s">
        <v>67</v>
      </c>
      <c r="AF402" s="43" t="s">
        <v>2869</v>
      </c>
      <c r="AG402" s="43" t="s">
        <v>2870</v>
      </c>
      <c r="AH402" s="45" t="s">
        <v>70</v>
      </c>
      <c r="AI402" s="48" t="s">
        <v>2871</v>
      </c>
      <c r="AJ402" s="78" t="s">
        <v>1209</v>
      </c>
    </row>
    <row r="403" spans="1:36" s="41" customFormat="1">
      <c r="A403" s="42" t="s">
        <v>51</v>
      </c>
      <c r="B403" s="43">
        <v>1042543</v>
      </c>
      <c r="C403" s="43" t="s">
        <v>2872</v>
      </c>
      <c r="D403" s="57" t="s">
        <v>2861</v>
      </c>
      <c r="E403" s="43" t="s">
        <v>54</v>
      </c>
      <c r="F403" s="43" t="s">
        <v>2060</v>
      </c>
      <c r="G403" s="57" t="s">
        <v>2862</v>
      </c>
      <c r="H403" s="57" t="s">
        <v>2873</v>
      </c>
      <c r="I403" s="43" t="s">
        <v>55</v>
      </c>
      <c r="J403" s="43" t="s">
        <v>2062</v>
      </c>
      <c r="K403" s="57" t="s">
        <v>2864</v>
      </c>
      <c r="L403" s="57" t="s">
        <v>2865</v>
      </c>
      <c r="M403" s="44" t="s">
        <v>2745</v>
      </c>
      <c r="N403" s="45" t="s">
        <v>243</v>
      </c>
      <c r="O403" s="45" t="s">
        <v>234</v>
      </c>
      <c r="P403" s="46">
        <v>8</v>
      </c>
      <c r="Q403" s="45">
        <v>12612</v>
      </c>
      <c r="R403" s="43" t="s">
        <v>1512</v>
      </c>
      <c r="S403" s="43" t="s">
        <v>1513</v>
      </c>
      <c r="T403" s="43" t="s">
        <v>619</v>
      </c>
      <c r="U403" s="45" t="s">
        <v>61</v>
      </c>
      <c r="V403" s="43">
        <v>4588</v>
      </c>
      <c r="W403" s="43" t="s">
        <v>2860</v>
      </c>
      <c r="X403" s="43" t="s">
        <v>2874</v>
      </c>
      <c r="Y403" s="47">
        <v>43266</v>
      </c>
      <c r="Z403" s="45" t="s">
        <v>63</v>
      </c>
      <c r="AA403" s="43" t="s">
        <v>64</v>
      </c>
      <c r="AB403" s="43" t="s">
        <v>162</v>
      </c>
      <c r="AC403" s="43" t="s">
        <v>2875</v>
      </c>
      <c r="AD403" s="43" t="s">
        <v>2876</v>
      </c>
      <c r="AE403" s="45"/>
      <c r="AF403" s="43" t="s">
        <v>2877</v>
      </c>
      <c r="AG403" s="57" t="s">
        <v>2870</v>
      </c>
      <c r="AH403" s="45"/>
      <c r="AI403" s="48" t="s">
        <v>2878</v>
      </c>
      <c r="AJ403" s="78" t="s">
        <v>1170</v>
      </c>
    </row>
    <row r="404" spans="1:36" s="41" customFormat="1">
      <c r="A404" s="42" t="s">
        <v>51</v>
      </c>
      <c r="B404" s="43">
        <v>2017</v>
      </c>
      <c r="C404" s="43" t="s">
        <v>2879</v>
      </c>
      <c r="D404" s="43" t="s">
        <v>2861</v>
      </c>
      <c r="E404" s="43" t="s">
        <v>54</v>
      </c>
      <c r="F404" s="43" t="s">
        <v>2060</v>
      </c>
      <c r="G404" s="43" t="s">
        <v>2862</v>
      </c>
      <c r="H404" s="43" t="s">
        <v>2873</v>
      </c>
      <c r="I404" s="43" t="s">
        <v>55</v>
      </c>
      <c r="J404" s="43" t="s">
        <v>2062</v>
      </c>
      <c r="K404" s="43" t="s">
        <v>2864</v>
      </c>
      <c r="L404" s="43" t="s">
        <v>2865</v>
      </c>
      <c r="M404" s="44" t="s">
        <v>2745</v>
      </c>
      <c r="N404" s="45" t="s">
        <v>123</v>
      </c>
      <c r="O404" s="45" t="s">
        <v>158</v>
      </c>
      <c r="P404" s="46">
        <v>6</v>
      </c>
      <c r="Q404" s="45">
        <v>20610</v>
      </c>
      <c r="R404" s="43" t="s">
        <v>590</v>
      </c>
      <c r="S404" s="43" t="s">
        <v>591</v>
      </c>
      <c r="T404" s="43" t="s">
        <v>368</v>
      </c>
      <c r="U404" s="45" t="s">
        <v>61</v>
      </c>
      <c r="V404" s="44">
        <v>4588</v>
      </c>
      <c r="W404" s="43" t="s">
        <v>2860</v>
      </c>
      <c r="X404" s="43" t="s">
        <v>2880</v>
      </c>
      <c r="Y404" s="47">
        <v>36647</v>
      </c>
      <c r="Z404" s="45" t="s">
        <v>63</v>
      </c>
      <c r="AA404" s="43" t="s">
        <v>118</v>
      </c>
      <c r="AB404" s="43" t="s">
        <v>162</v>
      </c>
      <c r="AC404" s="43" t="s">
        <v>2881</v>
      </c>
      <c r="AD404" s="43" t="s">
        <v>2882</v>
      </c>
      <c r="AE404" s="45"/>
      <c r="AF404" s="43" t="s">
        <v>2883</v>
      </c>
      <c r="AG404" s="43" t="s">
        <v>2870</v>
      </c>
      <c r="AH404" s="45" t="s">
        <v>70</v>
      </c>
      <c r="AI404" s="48" t="s">
        <v>2884</v>
      </c>
    </row>
    <row r="405" spans="1:36" s="41" customFormat="1">
      <c r="A405" s="42" t="s">
        <v>51</v>
      </c>
      <c r="B405" s="43">
        <v>2442</v>
      </c>
      <c r="C405" s="43" t="s">
        <v>2885</v>
      </c>
      <c r="D405" s="43" t="s">
        <v>2861</v>
      </c>
      <c r="E405" s="43" t="s">
        <v>54</v>
      </c>
      <c r="F405" s="43" t="s">
        <v>2060</v>
      </c>
      <c r="G405" s="43" t="s">
        <v>2862</v>
      </c>
      <c r="H405" s="43" t="s">
        <v>2863</v>
      </c>
      <c r="I405" s="43" t="s">
        <v>55</v>
      </c>
      <c r="J405" s="43" t="s">
        <v>2062</v>
      </c>
      <c r="K405" s="43" t="s">
        <v>2864</v>
      </c>
      <c r="L405" s="43" t="s">
        <v>2865</v>
      </c>
      <c r="M405" s="44" t="s">
        <v>2745</v>
      </c>
      <c r="N405" s="45" t="s">
        <v>123</v>
      </c>
      <c r="O405" s="45" t="s">
        <v>158</v>
      </c>
      <c r="P405" s="46">
        <v>6</v>
      </c>
      <c r="Q405" s="45">
        <v>21630</v>
      </c>
      <c r="R405" s="43" t="s">
        <v>527</v>
      </c>
      <c r="S405" s="43" t="s">
        <v>528</v>
      </c>
      <c r="T405" s="43" t="s">
        <v>529</v>
      </c>
      <c r="U405" s="45" t="s">
        <v>61</v>
      </c>
      <c r="V405" s="44">
        <v>4588</v>
      </c>
      <c r="W405" s="43" t="s">
        <v>2860</v>
      </c>
      <c r="X405" s="43" t="s">
        <v>2886</v>
      </c>
      <c r="Y405" s="47">
        <v>37288</v>
      </c>
      <c r="Z405" s="45" t="s">
        <v>63</v>
      </c>
      <c r="AA405" s="43" t="s">
        <v>118</v>
      </c>
      <c r="AB405" s="43" t="s">
        <v>162</v>
      </c>
      <c r="AC405" s="43" t="s">
        <v>2887</v>
      </c>
      <c r="AD405" s="43" t="s">
        <v>2888</v>
      </c>
      <c r="AE405" s="45"/>
      <c r="AF405" s="43" t="s">
        <v>2889</v>
      </c>
      <c r="AG405" s="43" t="s">
        <v>2870</v>
      </c>
      <c r="AH405" s="45" t="s">
        <v>70</v>
      </c>
      <c r="AI405" s="48" t="s">
        <v>2890</v>
      </c>
    </row>
    <row r="406" spans="1:36" s="41" customFormat="1">
      <c r="A406" s="42" t="s">
        <v>51</v>
      </c>
      <c r="B406" s="43">
        <v>4696</v>
      </c>
      <c r="C406" s="43" t="s">
        <v>2891</v>
      </c>
      <c r="D406" s="43" t="s">
        <v>2861</v>
      </c>
      <c r="E406" s="43" t="s">
        <v>54</v>
      </c>
      <c r="F406" s="43" t="s">
        <v>2060</v>
      </c>
      <c r="G406" s="43" t="s">
        <v>2862</v>
      </c>
      <c r="H406" s="43" t="s">
        <v>2873</v>
      </c>
      <c r="I406" s="43" t="s">
        <v>55</v>
      </c>
      <c r="J406" s="43" t="s">
        <v>2062</v>
      </c>
      <c r="K406" s="43" t="s">
        <v>2864</v>
      </c>
      <c r="L406" s="43" t="s">
        <v>2865</v>
      </c>
      <c r="M406" s="44" t="s">
        <v>2745</v>
      </c>
      <c r="N406" s="45" t="s">
        <v>123</v>
      </c>
      <c r="O406" s="45" t="s">
        <v>158</v>
      </c>
      <c r="P406" s="46">
        <v>6</v>
      </c>
      <c r="Q406" s="45">
        <v>20610</v>
      </c>
      <c r="R406" s="43" t="s">
        <v>590</v>
      </c>
      <c r="S406" s="43" t="s">
        <v>591</v>
      </c>
      <c r="T406" s="43" t="s">
        <v>368</v>
      </c>
      <c r="U406" s="45" t="s">
        <v>61</v>
      </c>
      <c r="V406" s="44">
        <v>4588</v>
      </c>
      <c r="W406" s="43" t="s">
        <v>2860</v>
      </c>
      <c r="X406" s="43" t="s">
        <v>2892</v>
      </c>
      <c r="Y406" s="47">
        <v>41320</v>
      </c>
      <c r="Z406" s="45" t="s">
        <v>63</v>
      </c>
      <c r="AA406" s="43" t="s">
        <v>118</v>
      </c>
      <c r="AB406" s="43" t="s">
        <v>162</v>
      </c>
      <c r="AC406" s="43" t="s">
        <v>2893</v>
      </c>
      <c r="AD406" s="43" t="s">
        <v>2894</v>
      </c>
      <c r="AE406" s="45"/>
      <c r="AF406" s="43" t="s">
        <v>2895</v>
      </c>
      <c r="AG406" s="43" t="s">
        <v>2870</v>
      </c>
      <c r="AH406" s="45" t="s">
        <v>70</v>
      </c>
      <c r="AI406" s="48" t="s">
        <v>2896</v>
      </c>
    </row>
    <row r="407" spans="1:36" s="41" customFormat="1">
      <c r="A407" s="42" t="s">
        <v>51</v>
      </c>
      <c r="B407" s="43">
        <v>1071965</v>
      </c>
      <c r="C407" s="43" t="s">
        <v>2897</v>
      </c>
      <c r="D407" s="43" t="s">
        <v>2861</v>
      </c>
      <c r="E407" s="43" t="s">
        <v>54</v>
      </c>
      <c r="F407" s="43" t="s">
        <v>2060</v>
      </c>
      <c r="G407" s="43" t="s">
        <v>2862</v>
      </c>
      <c r="H407" s="43" t="s">
        <v>2873</v>
      </c>
      <c r="I407" s="43" t="s">
        <v>55</v>
      </c>
      <c r="J407" s="43" t="s">
        <v>2062</v>
      </c>
      <c r="K407" s="43" t="s">
        <v>2864</v>
      </c>
      <c r="L407" s="43" t="s">
        <v>2865</v>
      </c>
      <c r="M407" s="44" t="s">
        <v>2745</v>
      </c>
      <c r="N407" s="45" t="s">
        <v>123</v>
      </c>
      <c r="O407" s="45" t="s">
        <v>158</v>
      </c>
      <c r="P407" s="46">
        <v>6</v>
      </c>
      <c r="Q407" s="45">
        <v>21630</v>
      </c>
      <c r="R407" s="43" t="s">
        <v>527</v>
      </c>
      <c r="S407" s="43" t="s">
        <v>528</v>
      </c>
      <c r="T407" s="43" t="s">
        <v>529</v>
      </c>
      <c r="U407" s="45" t="s">
        <v>61</v>
      </c>
      <c r="V407" s="44">
        <v>4588</v>
      </c>
      <c r="W407" s="43" t="s">
        <v>2860</v>
      </c>
      <c r="X407" s="43" t="s">
        <v>2898</v>
      </c>
      <c r="Y407" s="47">
        <v>43435</v>
      </c>
      <c r="Z407" s="45" t="s">
        <v>331</v>
      </c>
      <c r="AA407" s="43" t="s">
        <v>254</v>
      </c>
      <c r="AB407" s="43" t="s">
        <v>150</v>
      </c>
      <c r="AC407" s="43" t="s">
        <v>2899</v>
      </c>
      <c r="AD407" s="43" t="s">
        <v>2900</v>
      </c>
      <c r="AE407" s="45"/>
      <c r="AF407" s="43" t="s">
        <v>2901</v>
      </c>
      <c r="AG407" s="43" t="s">
        <v>2870</v>
      </c>
      <c r="AH407" s="45"/>
      <c r="AI407" s="48" t="s">
        <v>2902</v>
      </c>
    </row>
    <row r="408" spans="1:36" s="41" customFormat="1">
      <c r="A408" s="42" t="s">
        <v>51</v>
      </c>
      <c r="B408" s="43">
        <v>4408</v>
      </c>
      <c r="C408" s="43" t="s">
        <v>2903</v>
      </c>
      <c r="D408" s="43" t="s">
        <v>2861</v>
      </c>
      <c r="E408" s="43" t="s">
        <v>54</v>
      </c>
      <c r="F408" s="43" t="s">
        <v>2060</v>
      </c>
      <c r="G408" s="43" t="s">
        <v>2862</v>
      </c>
      <c r="H408" s="43" t="s">
        <v>2863</v>
      </c>
      <c r="I408" s="43" t="s">
        <v>55</v>
      </c>
      <c r="J408" s="43" t="s">
        <v>2062</v>
      </c>
      <c r="K408" s="43" t="s">
        <v>2864</v>
      </c>
      <c r="L408" s="43" t="s">
        <v>2904</v>
      </c>
      <c r="M408" s="44" t="s">
        <v>2745</v>
      </c>
      <c r="N408" s="45" t="s">
        <v>123</v>
      </c>
      <c r="O408" s="45" t="s">
        <v>124</v>
      </c>
      <c r="P408" s="46">
        <v>5</v>
      </c>
      <c r="Q408" s="45">
        <v>20515</v>
      </c>
      <c r="R408" s="43" t="s">
        <v>432</v>
      </c>
      <c r="S408" s="43" t="s">
        <v>433</v>
      </c>
      <c r="T408" s="43" t="s">
        <v>368</v>
      </c>
      <c r="U408" s="45" t="s">
        <v>61</v>
      </c>
      <c r="V408" s="44">
        <v>4588</v>
      </c>
      <c r="W408" s="43" t="s">
        <v>2860</v>
      </c>
      <c r="X408" s="43" t="s">
        <v>2905</v>
      </c>
      <c r="Y408" s="47">
        <v>40862</v>
      </c>
      <c r="Z408" s="45" t="s">
        <v>63</v>
      </c>
      <c r="AA408" s="43" t="s">
        <v>118</v>
      </c>
      <c r="AB408" s="43" t="s">
        <v>162</v>
      </c>
      <c r="AC408" s="43" t="s">
        <v>2906</v>
      </c>
      <c r="AD408" s="43" t="s">
        <v>2907</v>
      </c>
      <c r="AE408" s="45"/>
      <c r="AF408" s="43" t="s">
        <v>2908</v>
      </c>
      <c r="AG408" s="43" t="s">
        <v>2870</v>
      </c>
      <c r="AH408" s="45" t="s">
        <v>70</v>
      </c>
      <c r="AI408" s="48" t="s">
        <v>2909</v>
      </c>
    </row>
    <row r="409" spans="1:36" s="41" customFormat="1">
      <c r="A409" s="42" t="s">
        <v>51</v>
      </c>
      <c r="B409" s="43">
        <v>4981</v>
      </c>
      <c r="C409" s="43" t="s">
        <v>2910</v>
      </c>
      <c r="D409" s="57" t="s">
        <v>2861</v>
      </c>
      <c r="E409" s="43" t="s">
        <v>54</v>
      </c>
      <c r="F409" s="43" t="s">
        <v>2060</v>
      </c>
      <c r="G409" s="57" t="s">
        <v>2862</v>
      </c>
      <c r="H409" s="57" t="s">
        <v>2863</v>
      </c>
      <c r="I409" s="43" t="s">
        <v>55</v>
      </c>
      <c r="J409" s="43" t="s">
        <v>2062</v>
      </c>
      <c r="K409" s="57" t="s">
        <v>2864</v>
      </c>
      <c r="L409" s="57" t="s">
        <v>2865</v>
      </c>
      <c r="M409" s="44" t="s">
        <v>2745</v>
      </c>
      <c r="N409" s="45" t="s">
        <v>123</v>
      </c>
      <c r="O409" s="45" t="s">
        <v>124</v>
      </c>
      <c r="P409" s="46">
        <v>5</v>
      </c>
      <c r="Q409" s="45">
        <v>20515</v>
      </c>
      <c r="R409" s="43" t="s">
        <v>432</v>
      </c>
      <c r="S409" s="43" t="s">
        <v>433</v>
      </c>
      <c r="T409" s="43" t="s">
        <v>368</v>
      </c>
      <c r="U409" s="45" t="s">
        <v>61</v>
      </c>
      <c r="V409" s="43">
        <v>4588</v>
      </c>
      <c r="W409" s="43" t="s">
        <v>2860</v>
      </c>
      <c r="X409" s="43" t="s">
        <v>2911</v>
      </c>
      <c r="Y409" s="47">
        <v>41835</v>
      </c>
      <c r="Z409" s="45" t="s">
        <v>63</v>
      </c>
      <c r="AA409" s="43" t="s">
        <v>118</v>
      </c>
      <c r="AB409" s="43" t="s">
        <v>162</v>
      </c>
      <c r="AC409" s="43" t="s">
        <v>2912</v>
      </c>
      <c r="AD409" s="43" t="s">
        <v>2913</v>
      </c>
      <c r="AE409" s="45"/>
      <c r="AF409" s="43" t="s">
        <v>2914</v>
      </c>
      <c r="AG409" s="57" t="s">
        <v>2870</v>
      </c>
      <c r="AH409" s="45" t="s">
        <v>70</v>
      </c>
      <c r="AI409" s="48" t="s">
        <v>2915</v>
      </c>
      <c r="AJ409" s="78" t="s">
        <v>1170</v>
      </c>
    </row>
    <row r="410" spans="1:36" s="41" customFormat="1">
      <c r="A410" s="42" t="s">
        <v>51</v>
      </c>
      <c r="B410" s="43">
        <v>8175</v>
      </c>
      <c r="C410" s="43" t="s">
        <v>2916</v>
      </c>
      <c r="D410" s="43" t="s">
        <v>2861</v>
      </c>
      <c r="E410" s="43" t="s">
        <v>54</v>
      </c>
      <c r="F410" s="43" t="s">
        <v>2060</v>
      </c>
      <c r="G410" s="43" t="s">
        <v>2862</v>
      </c>
      <c r="H410" s="43" t="s">
        <v>2863</v>
      </c>
      <c r="I410" s="43" t="s">
        <v>55</v>
      </c>
      <c r="J410" s="43" t="s">
        <v>2062</v>
      </c>
      <c r="K410" s="43" t="s">
        <v>2864</v>
      </c>
      <c r="L410" s="43" t="s">
        <v>2904</v>
      </c>
      <c r="M410" s="44" t="s">
        <v>2745</v>
      </c>
      <c r="N410" s="45" t="s">
        <v>123</v>
      </c>
      <c r="O410" s="45" t="s">
        <v>124</v>
      </c>
      <c r="P410" s="46">
        <v>5</v>
      </c>
      <c r="Q410" s="45">
        <v>20515</v>
      </c>
      <c r="R410" s="43" t="s">
        <v>432</v>
      </c>
      <c r="S410" s="43" t="s">
        <v>433</v>
      </c>
      <c r="T410" s="43" t="s">
        <v>368</v>
      </c>
      <c r="U410" s="45" t="s">
        <v>61</v>
      </c>
      <c r="V410" s="44">
        <v>4588</v>
      </c>
      <c r="W410" s="43" t="s">
        <v>2860</v>
      </c>
      <c r="X410" s="43" t="s">
        <v>2917</v>
      </c>
      <c r="Y410" s="47">
        <v>42125</v>
      </c>
      <c r="Z410" s="45" t="s">
        <v>63</v>
      </c>
      <c r="AA410" s="43" t="s">
        <v>118</v>
      </c>
      <c r="AB410" s="43" t="s">
        <v>162</v>
      </c>
      <c r="AC410" s="43" t="s">
        <v>2918</v>
      </c>
      <c r="AD410" s="43" t="s">
        <v>2919</v>
      </c>
      <c r="AE410" s="45"/>
      <c r="AF410" s="43" t="s">
        <v>2920</v>
      </c>
      <c r="AG410" s="43" t="s">
        <v>2870</v>
      </c>
      <c r="AH410" s="45" t="s">
        <v>70</v>
      </c>
      <c r="AI410" s="48" t="s">
        <v>2921</v>
      </c>
    </row>
    <row r="411" spans="1:36" s="41" customFormat="1">
      <c r="A411" s="42" t="s">
        <v>51</v>
      </c>
      <c r="B411" s="43">
        <v>983582</v>
      </c>
      <c r="C411" s="43" t="s">
        <v>2922</v>
      </c>
      <c r="D411" s="43" t="s">
        <v>2861</v>
      </c>
      <c r="E411" s="43" t="s">
        <v>54</v>
      </c>
      <c r="F411" s="43" t="s">
        <v>2060</v>
      </c>
      <c r="G411" s="43" t="s">
        <v>2862</v>
      </c>
      <c r="H411" s="43" t="s">
        <v>2873</v>
      </c>
      <c r="I411" s="43" t="s">
        <v>55</v>
      </c>
      <c r="J411" s="43" t="s">
        <v>2062</v>
      </c>
      <c r="K411" s="43" t="s">
        <v>2864</v>
      </c>
      <c r="L411" s="43" t="s">
        <v>2865</v>
      </c>
      <c r="M411" s="44" t="s">
        <v>2745</v>
      </c>
      <c r="N411" s="45" t="s">
        <v>273</v>
      </c>
      <c r="O411" s="45" t="s">
        <v>274</v>
      </c>
      <c r="P411" s="46">
        <v>4</v>
      </c>
      <c r="Q411" s="45">
        <v>20410</v>
      </c>
      <c r="R411" s="43" t="s">
        <v>542</v>
      </c>
      <c r="S411" s="43" t="s">
        <v>543</v>
      </c>
      <c r="T411" s="43" t="s">
        <v>368</v>
      </c>
      <c r="U411" s="45" t="s">
        <v>61</v>
      </c>
      <c r="V411" s="44">
        <v>4588</v>
      </c>
      <c r="W411" s="43" t="s">
        <v>2860</v>
      </c>
      <c r="X411" s="43" t="s">
        <v>2923</v>
      </c>
      <c r="Y411" s="47">
        <v>42962</v>
      </c>
      <c r="Z411" s="45" t="s">
        <v>63</v>
      </c>
      <c r="AA411" s="43" t="s">
        <v>118</v>
      </c>
      <c r="AB411" s="43" t="s">
        <v>162</v>
      </c>
      <c r="AC411" s="43" t="s">
        <v>2924</v>
      </c>
      <c r="AD411" s="43" t="s">
        <v>2925</v>
      </c>
      <c r="AE411" s="45"/>
      <c r="AF411" s="43" t="s">
        <v>2926</v>
      </c>
      <c r="AG411" s="43" t="s">
        <v>2870</v>
      </c>
      <c r="AH411" s="45" t="s">
        <v>70</v>
      </c>
      <c r="AI411" s="48" t="s">
        <v>2927</v>
      </c>
    </row>
    <row r="412" spans="1:36" s="41" customFormat="1">
      <c r="A412" s="42" t="s">
        <v>51</v>
      </c>
      <c r="B412" s="43">
        <v>983957</v>
      </c>
      <c r="C412" s="43" t="s">
        <v>2928</v>
      </c>
      <c r="D412" s="43" t="s">
        <v>2861</v>
      </c>
      <c r="E412" s="43" t="s">
        <v>54</v>
      </c>
      <c r="F412" s="43" t="s">
        <v>2060</v>
      </c>
      <c r="G412" s="43" t="s">
        <v>2862</v>
      </c>
      <c r="H412" s="43" t="s">
        <v>2873</v>
      </c>
      <c r="I412" s="43" t="s">
        <v>55</v>
      </c>
      <c r="J412" s="43" t="s">
        <v>2062</v>
      </c>
      <c r="K412" s="43" t="s">
        <v>2864</v>
      </c>
      <c r="L412" s="43" t="s">
        <v>2865</v>
      </c>
      <c r="M412" s="44" t="s">
        <v>2745</v>
      </c>
      <c r="N412" s="45" t="s">
        <v>273</v>
      </c>
      <c r="O412" s="45" t="s">
        <v>274</v>
      </c>
      <c r="P412" s="46">
        <v>4</v>
      </c>
      <c r="Q412" s="45">
        <v>20410</v>
      </c>
      <c r="R412" s="43" t="s">
        <v>542</v>
      </c>
      <c r="S412" s="43" t="s">
        <v>543</v>
      </c>
      <c r="T412" s="43" t="s">
        <v>368</v>
      </c>
      <c r="U412" s="45" t="s">
        <v>61</v>
      </c>
      <c r="V412" s="44">
        <v>4588</v>
      </c>
      <c r="W412" s="43" t="s">
        <v>2860</v>
      </c>
      <c r="X412" s="43" t="s">
        <v>2929</v>
      </c>
      <c r="Y412" s="47">
        <v>42948</v>
      </c>
      <c r="Z412" s="45" t="s">
        <v>63</v>
      </c>
      <c r="AA412" s="43" t="s">
        <v>118</v>
      </c>
      <c r="AB412" s="43" t="s">
        <v>162</v>
      </c>
      <c r="AC412" s="43" t="s">
        <v>2930</v>
      </c>
      <c r="AD412" s="43" t="s">
        <v>2931</v>
      </c>
      <c r="AE412" s="45"/>
      <c r="AF412" s="43" t="s">
        <v>2932</v>
      </c>
      <c r="AG412" s="43" t="s">
        <v>2870</v>
      </c>
      <c r="AH412" s="45" t="s">
        <v>70</v>
      </c>
      <c r="AI412" s="48" t="s">
        <v>2933</v>
      </c>
    </row>
    <row r="413" spans="1:36" s="41" customFormat="1">
      <c r="A413" s="42" t="s">
        <v>51</v>
      </c>
      <c r="B413" s="43">
        <v>1068191</v>
      </c>
      <c r="C413" s="43" t="s">
        <v>2934</v>
      </c>
      <c r="D413" s="43" t="s">
        <v>2861</v>
      </c>
      <c r="E413" s="43" t="s">
        <v>54</v>
      </c>
      <c r="F413" s="43" t="s">
        <v>2060</v>
      </c>
      <c r="G413" s="43" t="s">
        <v>2862</v>
      </c>
      <c r="H413" s="43" t="s">
        <v>2863</v>
      </c>
      <c r="I413" s="43" t="s">
        <v>55</v>
      </c>
      <c r="J413" s="43" t="s">
        <v>2062</v>
      </c>
      <c r="K413" s="43" t="s">
        <v>2864</v>
      </c>
      <c r="L413" s="43" t="s">
        <v>2865</v>
      </c>
      <c r="M413" s="44" t="s">
        <v>2745</v>
      </c>
      <c r="N413" s="45" t="s">
        <v>219</v>
      </c>
      <c r="O413" s="45" t="s">
        <v>220</v>
      </c>
      <c r="P413" s="46">
        <v>3</v>
      </c>
      <c r="Q413" s="45">
        <v>20310</v>
      </c>
      <c r="R413" s="43" t="s">
        <v>447</v>
      </c>
      <c r="S413" s="43" t="s">
        <v>448</v>
      </c>
      <c r="T413" s="43" t="s">
        <v>368</v>
      </c>
      <c r="U413" s="45" t="s">
        <v>61</v>
      </c>
      <c r="V413" s="44">
        <v>4588</v>
      </c>
      <c r="W413" s="43" t="s">
        <v>2860</v>
      </c>
      <c r="X413" s="43" t="s">
        <v>2935</v>
      </c>
      <c r="Y413" s="47">
        <v>43405</v>
      </c>
      <c r="Z413" s="45" t="s">
        <v>63</v>
      </c>
      <c r="AA413" s="43" t="s">
        <v>118</v>
      </c>
      <c r="AB413" s="43" t="s">
        <v>162</v>
      </c>
      <c r="AC413" s="43" t="s">
        <v>2936</v>
      </c>
      <c r="AD413" s="43" t="s">
        <v>2937</v>
      </c>
      <c r="AE413" s="45"/>
      <c r="AF413" s="43" t="s">
        <v>2938</v>
      </c>
      <c r="AG413" s="43" t="s">
        <v>2870</v>
      </c>
      <c r="AH413" s="45" t="s">
        <v>70</v>
      </c>
      <c r="AI413" s="48" t="s">
        <v>2939</v>
      </c>
    </row>
    <row r="414" spans="1:36" s="41" customFormat="1">
      <c r="A414" s="42" t="s">
        <v>51</v>
      </c>
      <c r="B414" s="43">
        <v>8423</v>
      </c>
      <c r="C414" s="43" t="s">
        <v>2940</v>
      </c>
      <c r="D414" s="43" t="s">
        <v>2861</v>
      </c>
      <c r="E414" s="43" t="s">
        <v>54</v>
      </c>
      <c r="F414" s="43" t="s">
        <v>2060</v>
      </c>
      <c r="G414" s="43" t="s">
        <v>2862</v>
      </c>
      <c r="H414" s="43" t="s">
        <v>2873</v>
      </c>
      <c r="I414" s="43" t="s">
        <v>55</v>
      </c>
      <c r="J414" s="43" t="s">
        <v>2062</v>
      </c>
      <c r="K414" s="43" t="s">
        <v>2864</v>
      </c>
      <c r="L414" s="43" t="s">
        <v>2865</v>
      </c>
      <c r="M414" s="44" t="s">
        <v>2745</v>
      </c>
      <c r="N414" s="45" t="s">
        <v>219</v>
      </c>
      <c r="O414" s="45" t="s">
        <v>355</v>
      </c>
      <c r="P414" s="46">
        <v>2</v>
      </c>
      <c r="Q414" s="45">
        <v>20110</v>
      </c>
      <c r="R414" s="43" t="s">
        <v>568</v>
      </c>
      <c r="S414" s="43" t="s">
        <v>569</v>
      </c>
      <c r="T414" s="43" t="s">
        <v>368</v>
      </c>
      <c r="U414" s="45" t="s">
        <v>61</v>
      </c>
      <c r="V414" s="44">
        <v>4588</v>
      </c>
      <c r="W414" s="43" t="s">
        <v>2860</v>
      </c>
      <c r="X414" s="43" t="s">
        <v>2941</v>
      </c>
      <c r="Y414" s="47">
        <v>42461</v>
      </c>
      <c r="Z414" s="45" t="s">
        <v>201</v>
      </c>
      <c r="AA414" s="43" t="s">
        <v>118</v>
      </c>
      <c r="AB414" s="43" t="s">
        <v>162</v>
      </c>
      <c r="AC414" s="43" t="s">
        <v>2942</v>
      </c>
      <c r="AD414" s="43" t="s">
        <v>2943</v>
      </c>
      <c r="AE414" s="45"/>
      <c r="AF414" s="43" t="s">
        <v>2944</v>
      </c>
      <c r="AG414" s="43" t="s">
        <v>2870</v>
      </c>
      <c r="AH414" s="45" t="s">
        <v>70</v>
      </c>
      <c r="AI414" s="48" t="s">
        <v>2945</v>
      </c>
    </row>
    <row r="415" spans="1:36" s="41" customFormat="1">
      <c r="A415" s="42" t="s">
        <v>51</v>
      </c>
      <c r="B415" s="43">
        <v>952853</v>
      </c>
      <c r="C415" s="43" t="s">
        <v>2946</v>
      </c>
      <c r="D415" s="43" t="s">
        <v>2861</v>
      </c>
      <c r="E415" s="43" t="s">
        <v>54</v>
      </c>
      <c r="F415" s="43" t="s">
        <v>2060</v>
      </c>
      <c r="G415" s="43" t="s">
        <v>2862</v>
      </c>
      <c r="H415" s="43" t="s">
        <v>2863</v>
      </c>
      <c r="I415" s="43" t="s">
        <v>55</v>
      </c>
      <c r="J415" s="43" t="s">
        <v>2062</v>
      </c>
      <c r="K415" s="43" t="s">
        <v>2864</v>
      </c>
      <c r="L415" s="43" t="s">
        <v>2865</v>
      </c>
      <c r="M415" s="44" t="s">
        <v>2745</v>
      </c>
      <c r="N415" s="45" t="s">
        <v>219</v>
      </c>
      <c r="O415" s="45" t="s">
        <v>355</v>
      </c>
      <c r="P415" s="46">
        <v>2</v>
      </c>
      <c r="Q415" s="45">
        <v>20110</v>
      </c>
      <c r="R415" s="43" t="s">
        <v>568</v>
      </c>
      <c r="S415" s="43" t="s">
        <v>569</v>
      </c>
      <c r="T415" s="43" t="s">
        <v>368</v>
      </c>
      <c r="U415" s="45" t="s">
        <v>61</v>
      </c>
      <c r="V415" s="44">
        <v>4588</v>
      </c>
      <c r="W415" s="43" t="s">
        <v>2860</v>
      </c>
      <c r="X415" s="43" t="s">
        <v>2947</v>
      </c>
      <c r="Y415" s="47">
        <v>42826</v>
      </c>
      <c r="Z415" s="45" t="s">
        <v>201</v>
      </c>
      <c r="AA415" s="43" t="s">
        <v>64</v>
      </c>
      <c r="AB415" s="43" t="s">
        <v>162</v>
      </c>
      <c r="AC415" s="43" t="s">
        <v>2948</v>
      </c>
      <c r="AD415" s="43" t="s">
        <v>2949</v>
      </c>
      <c r="AE415" s="45"/>
      <c r="AF415" s="43" t="s">
        <v>2950</v>
      </c>
      <c r="AG415" s="43" t="s">
        <v>2870</v>
      </c>
      <c r="AH415" s="45" t="s">
        <v>70</v>
      </c>
      <c r="AI415" s="48" t="s">
        <v>2951</v>
      </c>
    </row>
    <row r="416" spans="1:36" s="41" customFormat="1">
      <c r="A416" s="42" t="s">
        <v>51</v>
      </c>
      <c r="B416" s="43">
        <v>5079</v>
      </c>
      <c r="C416" s="43" t="s">
        <v>2952</v>
      </c>
      <c r="D416" s="43" t="s">
        <v>2953</v>
      </c>
      <c r="E416" s="43" t="s">
        <v>54</v>
      </c>
      <c r="F416" s="43" t="s">
        <v>2060</v>
      </c>
      <c r="G416" s="43" t="s">
        <v>2954</v>
      </c>
      <c r="H416" s="43" t="s">
        <v>2955</v>
      </c>
      <c r="I416" s="43" t="s">
        <v>55</v>
      </c>
      <c r="J416" s="43" t="s">
        <v>2062</v>
      </c>
      <c r="K416" s="43" t="s">
        <v>2956</v>
      </c>
      <c r="L416" s="43" t="s">
        <v>2957</v>
      </c>
      <c r="M416" s="44" t="s">
        <v>2586</v>
      </c>
      <c r="N416" s="45" t="s">
        <v>233</v>
      </c>
      <c r="O416" s="45" t="s">
        <v>234</v>
      </c>
      <c r="P416" s="46">
        <v>8</v>
      </c>
      <c r="Q416" s="45">
        <v>21310</v>
      </c>
      <c r="R416" s="43" t="s">
        <v>581</v>
      </c>
      <c r="S416" s="43" t="s">
        <v>367</v>
      </c>
      <c r="T416" s="43" t="s">
        <v>60</v>
      </c>
      <c r="U416" s="45" t="s">
        <v>61</v>
      </c>
      <c r="V416" s="44">
        <v>1082126</v>
      </c>
      <c r="W416" s="43" t="s">
        <v>2058</v>
      </c>
      <c r="X416" s="43" t="s">
        <v>2958</v>
      </c>
      <c r="Y416" s="47">
        <v>38718</v>
      </c>
      <c r="Z416" s="45" t="s">
        <v>63</v>
      </c>
      <c r="AA416" s="43" t="s">
        <v>118</v>
      </c>
      <c r="AB416" s="43" t="s">
        <v>119</v>
      </c>
      <c r="AC416" s="43" t="s">
        <v>2959</v>
      </c>
      <c r="AD416" s="43" t="s">
        <v>2960</v>
      </c>
      <c r="AE416" s="45" t="s">
        <v>67</v>
      </c>
      <c r="AF416" s="43" t="s">
        <v>2961</v>
      </c>
      <c r="AG416" s="43" t="s">
        <v>2962</v>
      </c>
      <c r="AH416" s="45" t="s">
        <v>133</v>
      </c>
      <c r="AI416" s="48" t="s">
        <v>2963</v>
      </c>
    </row>
    <row r="417" spans="1:35" s="41" customFormat="1">
      <c r="A417" s="42" t="s">
        <v>51</v>
      </c>
      <c r="B417" s="43">
        <v>1051</v>
      </c>
      <c r="C417" s="43" t="s">
        <v>2964</v>
      </c>
      <c r="D417" s="43" t="s">
        <v>2953</v>
      </c>
      <c r="E417" s="43" t="s">
        <v>54</v>
      </c>
      <c r="F417" s="43" t="s">
        <v>2060</v>
      </c>
      <c r="G417" s="43" t="s">
        <v>2954</v>
      </c>
      <c r="H417" s="43" t="s">
        <v>2955</v>
      </c>
      <c r="I417" s="43" t="s">
        <v>55</v>
      </c>
      <c r="J417" s="43" t="s">
        <v>2062</v>
      </c>
      <c r="K417" s="43" t="s">
        <v>2956</v>
      </c>
      <c r="L417" s="43" t="s">
        <v>2957</v>
      </c>
      <c r="M417" s="44" t="s">
        <v>2586</v>
      </c>
      <c r="N417" s="45" t="s">
        <v>169</v>
      </c>
      <c r="O417" s="45" t="s">
        <v>170</v>
      </c>
      <c r="P417" s="46">
        <v>7</v>
      </c>
      <c r="Q417" s="45">
        <v>12611</v>
      </c>
      <c r="R417" s="43" t="s">
        <v>617</v>
      </c>
      <c r="S417" s="43" t="s">
        <v>618</v>
      </c>
      <c r="T417" s="43" t="s">
        <v>619</v>
      </c>
      <c r="U417" s="45" t="s">
        <v>61</v>
      </c>
      <c r="V417" s="44">
        <v>5079</v>
      </c>
      <c r="W417" s="43" t="s">
        <v>2952</v>
      </c>
      <c r="X417" s="43" t="s">
        <v>2965</v>
      </c>
      <c r="Y417" s="47">
        <v>35490</v>
      </c>
      <c r="Z417" s="45" t="s">
        <v>63</v>
      </c>
      <c r="AA417" s="43" t="s">
        <v>118</v>
      </c>
      <c r="AB417" s="43" t="s">
        <v>162</v>
      </c>
      <c r="AC417" s="43" t="s">
        <v>2966</v>
      </c>
      <c r="AD417" s="43" t="s">
        <v>2967</v>
      </c>
      <c r="AE417" s="45"/>
      <c r="AF417" s="43" t="s">
        <v>2968</v>
      </c>
      <c r="AG417" s="43" t="s">
        <v>2962</v>
      </c>
      <c r="AH417" s="45" t="s">
        <v>70</v>
      </c>
      <c r="AI417" s="48" t="s">
        <v>2969</v>
      </c>
    </row>
    <row r="418" spans="1:35" s="41" customFormat="1">
      <c r="A418" s="42" t="s">
        <v>51</v>
      </c>
      <c r="B418" s="43">
        <v>1637</v>
      </c>
      <c r="C418" s="43" t="s">
        <v>2970</v>
      </c>
      <c r="D418" s="43" t="s">
        <v>2953</v>
      </c>
      <c r="E418" s="43" t="s">
        <v>54</v>
      </c>
      <c r="F418" s="43" t="s">
        <v>2060</v>
      </c>
      <c r="G418" s="43" t="s">
        <v>2954</v>
      </c>
      <c r="H418" s="43" t="s">
        <v>2955</v>
      </c>
      <c r="I418" s="43" t="s">
        <v>55</v>
      </c>
      <c r="J418" s="43" t="s">
        <v>2062</v>
      </c>
      <c r="K418" s="43" t="s">
        <v>2956</v>
      </c>
      <c r="L418" s="43" t="s">
        <v>2957</v>
      </c>
      <c r="M418" s="44" t="s">
        <v>2586</v>
      </c>
      <c r="N418" s="45" t="s">
        <v>169</v>
      </c>
      <c r="O418" s="45" t="s">
        <v>170</v>
      </c>
      <c r="P418" s="46">
        <v>7</v>
      </c>
      <c r="Q418" s="45">
        <v>21640</v>
      </c>
      <c r="R418" s="43" t="s">
        <v>1172</v>
      </c>
      <c r="S418" s="43" t="s">
        <v>1173</v>
      </c>
      <c r="T418" s="43" t="s">
        <v>529</v>
      </c>
      <c r="U418" s="45" t="s">
        <v>61</v>
      </c>
      <c r="V418" s="44">
        <v>5079</v>
      </c>
      <c r="W418" s="43" t="s">
        <v>2952</v>
      </c>
      <c r="X418" s="43" t="s">
        <v>2971</v>
      </c>
      <c r="Y418" s="47">
        <v>36161</v>
      </c>
      <c r="Z418" s="45" t="s">
        <v>63</v>
      </c>
      <c r="AA418" s="43" t="s">
        <v>118</v>
      </c>
      <c r="AB418" s="43" t="s">
        <v>162</v>
      </c>
      <c r="AC418" s="43" t="s">
        <v>2972</v>
      </c>
      <c r="AD418" s="43" t="s">
        <v>2973</v>
      </c>
      <c r="AE418" s="45"/>
      <c r="AF418" s="43" t="s">
        <v>2974</v>
      </c>
      <c r="AG418" s="43" t="s">
        <v>2962</v>
      </c>
      <c r="AH418" s="45" t="s">
        <v>70</v>
      </c>
      <c r="AI418" s="48" t="s">
        <v>2975</v>
      </c>
    </row>
    <row r="419" spans="1:35" s="41" customFormat="1">
      <c r="A419" s="42" t="s">
        <v>51</v>
      </c>
      <c r="B419" s="43">
        <v>3116</v>
      </c>
      <c r="C419" s="43" t="s">
        <v>2976</v>
      </c>
      <c r="D419" s="43" t="s">
        <v>2953</v>
      </c>
      <c r="E419" s="43" t="s">
        <v>54</v>
      </c>
      <c r="F419" s="43" t="s">
        <v>2060</v>
      </c>
      <c r="G419" s="43" t="s">
        <v>2954</v>
      </c>
      <c r="H419" s="43" t="s">
        <v>2977</v>
      </c>
      <c r="I419" s="43" t="s">
        <v>55</v>
      </c>
      <c r="J419" s="43" t="s">
        <v>2062</v>
      </c>
      <c r="K419" s="43" t="s">
        <v>2956</v>
      </c>
      <c r="L419" s="43" t="s">
        <v>2957</v>
      </c>
      <c r="M419" s="44" t="s">
        <v>2586</v>
      </c>
      <c r="N419" s="45" t="s">
        <v>169</v>
      </c>
      <c r="O419" s="45" t="s">
        <v>170</v>
      </c>
      <c r="P419" s="46">
        <v>7</v>
      </c>
      <c r="Q419" s="45">
        <v>12611</v>
      </c>
      <c r="R419" s="43" t="s">
        <v>617</v>
      </c>
      <c r="S419" s="43" t="s">
        <v>618</v>
      </c>
      <c r="T419" s="43" t="s">
        <v>619</v>
      </c>
      <c r="U419" s="45" t="s">
        <v>61</v>
      </c>
      <c r="V419" s="44">
        <v>5079</v>
      </c>
      <c r="W419" s="43" t="s">
        <v>2952</v>
      </c>
      <c r="X419" s="43" t="s">
        <v>2978</v>
      </c>
      <c r="Y419" s="47">
        <v>38899</v>
      </c>
      <c r="Z419" s="45" t="s">
        <v>63</v>
      </c>
      <c r="AA419" s="43" t="s">
        <v>118</v>
      </c>
      <c r="AB419" s="43" t="s">
        <v>162</v>
      </c>
      <c r="AC419" s="43" t="s">
        <v>2979</v>
      </c>
      <c r="AD419" s="43" t="s">
        <v>2980</v>
      </c>
      <c r="AE419" s="45"/>
      <c r="AF419" s="43" t="s">
        <v>2981</v>
      </c>
      <c r="AG419" s="43" t="s">
        <v>2962</v>
      </c>
      <c r="AH419" s="45" t="s">
        <v>70</v>
      </c>
      <c r="AI419" s="48" t="s">
        <v>2982</v>
      </c>
    </row>
    <row r="420" spans="1:35" s="41" customFormat="1">
      <c r="A420" s="42" t="s">
        <v>51</v>
      </c>
      <c r="B420" s="43">
        <v>5094</v>
      </c>
      <c r="C420" s="43" t="s">
        <v>2983</v>
      </c>
      <c r="D420" s="43" t="s">
        <v>2953</v>
      </c>
      <c r="E420" s="43" t="s">
        <v>54</v>
      </c>
      <c r="F420" s="43" t="s">
        <v>2060</v>
      </c>
      <c r="G420" s="43" t="s">
        <v>2954</v>
      </c>
      <c r="H420" s="43" t="s">
        <v>2977</v>
      </c>
      <c r="I420" s="43" t="s">
        <v>55</v>
      </c>
      <c r="J420" s="43" t="s">
        <v>2062</v>
      </c>
      <c r="K420" s="43" t="s">
        <v>2956</v>
      </c>
      <c r="L420" s="43" t="s">
        <v>2957</v>
      </c>
      <c r="M420" s="44" t="s">
        <v>2586</v>
      </c>
      <c r="N420" s="45" t="s">
        <v>169</v>
      </c>
      <c r="O420" s="45" t="s">
        <v>170</v>
      </c>
      <c r="P420" s="46">
        <v>7</v>
      </c>
      <c r="Q420" s="45">
        <v>12611</v>
      </c>
      <c r="R420" s="43" t="s">
        <v>617</v>
      </c>
      <c r="S420" s="43" t="s">
        <v>618</v>
      </c>
      <c r="T420" s="43" t="s">
        <v>619</v>
      </c>
      <c r="U420" s="45" t="s">
        <v>61</v>
      </c>
      <c r="V420" s="44">
        <v>5079</v>
      </c>
      <c r="W420" s="43" t="s">
        <v>2952</v>
      </c>
      <c r="X420" s="43" t="s">
        <v>2984</v>
      </c>
      <c r="Y420" s="47">
        <v>38718</v>
      </c>
      <c r="Z420" s="45" t="s">
        <v>63</v>
      </c>
      <c r="AA420" s="43" t="s">
        <v>118</v>
      </c>
      <c r="AB420" s="43" t="s">
        <v>162</v>
      </c>
      <c r="AC420" s="43" t="s">
        <v>2985</v>
      </c>
      <c r="AD420" s="43" t="s">
        <v>2986</v>
      </c>
      <c r="AE420" s="45"/>
      <c r="AF420" s="43" t="s">
        <v>2987</v>
      </c>
      <c r="AG420" s="43" t="s">
        <v>2962</v>
      </c>
      <c r="AH420" s="45" t="s">
        <v>133</v>
      </c>
      <c r="AI420" s="48" t="s">
        <v>2988</v>
      </c>
    </row>
    <row r="421" spans="1:35" s="41" customFormat="1">
      <c r="A421" s="42" t="s">
        <v>51</v>
      </c>
      <c r="B421" s="43">
        <v>3533</v>
      </c>
      <c r="C421" s="43" t="s">
        <v>2989</v>
      </c>
      <c r="D421" s="43" t="s">
        <v>2953</v>
      </c>
      <c r="E421" s="43" t="s">
        <v>54</v>
      </c>
      <c r="F421" s="43" t="s">
        <v>2060</v>
      </c>
      <c r="G421" s="43" t="s">
        <v>2954</v>
      </c>
      <c r="H421" s="43" t="s">
        <v>2955</v>
      </c>
      <c r="I421" s="43" t="s">
        <v>55</v>
      </c>
      <c r="J421" s="43" t="s">
        <v>2062</v>
      </c>
      <c r="K421" s="43" t="s">
        <v>2956</v>
      </c>
      <c r="L421" s="43" t="s">
        <v>2957</v>
      </c>
      <c r="M421" s="44" t="s">
        <v>2586</v>
      </c>
      <c r="N421" s="45" t="s">
        <v>123</v>
      </c>
      <c r="O421" s="45" t="s">
        <v>158</v>
      </c>
      <c r="P421" s="45">
        <v>6</v>
      </c>
      <c r="Q421" s="45">
        <v>20610</v>
      </c>
      <c r="R421" s="43" t="s">
        <v>590</v>
      </c>
      <c r="S421" s="43" t="s">
        <v>591</v>
      </c>
      <c r="T421" s="43" t="s">
        <v>368</v>
      </c>
      <c r="U421" s="45" t="s">
        <v>61</v>
      </c>
      <c r="V421" s="44">
        <v>5079</v>
      </c>
      <c r="W421" s="43" t="s">
        <v>2952</v>
      </c>
      <c r="X421" s="43" t="s">
        <v>2990</v>
      </c>
      <c r="Y421" s="47">
        <v>39371</v>
      </c>
      <c r="Z421" s="45" t="s">
        <v>63</v>
      </c>
      <c r="AA421" s="43" t="s">
        <v>118</v>
      </c>
      <c r="AB421" s="43" t="s">
        <v>162</v>
      </c>
      <c r="AC421" s="43" t="s">
        <v>2991</v>
      </c>
      <c r="AD421" s="43" t="s">
        <v>2992</v>
      </c>
      <c r="AE421" s="45"/>
      <c r="AF421" s="43" t="s">
        <v>2993</v>
      </c>
      <c r="AG421" s="43" t="s">
        <v>2962</v>
      </c>
      <c r="AH421" s="45" t="s">
        <v>70</v>
      </c>
      <c r="AI421" s="48" t="s">
        <v>2994</v>
      </c>
    </row>
    <row r="422" spans="1:35" s="41" customFormat="1">
      <c r="A422" s="42" t="s">
        <v>51</v>
      </c>
      <c r="B422" s="43">
        <v>3577</v>
      </c>
      <c r="C422" s="43" t="s">
        <v>2995</v>
      </c>
      <c r="D422" s="43" t="s">
        <v>2953</v>
      </c>
      <c r="E422" s="43" t="s">
        <v>54</v>
      </c>
      <c r="F422" s="43" t="s">
        <v>2060</v>
      </c>
      <c r="G422" s="43" t="s">
        <v>2954</v>
      </c>
      <c r="H422" s="43" t="s">
        <v>2955</v>
      </c>
      <c r="I422" s="43" t="s">
        <v>55</v>
      </c>
      <c r="J422" s="43" t="s">
        <v>2062</v>
      </c>
      <c r="K422" s="43" t="s">
        <v>2956</v>
      </c>
      <c r="L422" s="43" t="s">
        <v>2957</v>
      </c>
      <c r="M422" s="44" t="s">
        <v>2586</v>
      </c>
      <c r="N422" s="45" t="s">
        <v>123</v>
      </c>
      <c r="O422" s="45" t="s">
        <v>158</v>
      </c>
      <c r="P422" s="45">
        <v>6</v>
      </c>
      <c r="Q422" s="45">
        <v>20610</v>
      </c>
      <c r="R422" s="43" t="s">
        <v>590</v>
      </c>
      <c r="S422" s="43" t="s">
        <v>591</v>
      </c>
      <c r="T422" s="43" t="s">
        <v>368</v>
      </c>
      <c r="U422" s="45" t="s">
        <v>61</v>
      </c>
      <c r="V422" s="44">
        <v>5079</v>
      </c>
      <c r="W422" s="43" t="s">
        <v>2952</v>
      </c>
      <c r="X422" s="43" t="s">
        <v>2996</v>
      </c>
      <c r="Y422" s="47">
        <v>39417</v>
      </c>
      <c r="Z422" s="45" t="s">
        <v>63</v>
      </c>
      <c r="AA422" s="43" t="s">
        <v>909</v>
      </c>
      <c r="AB422" s="43" t="s">
        <v>910</v>
      </c>
      <c r="AC422" s="43" t="s">
        <v>2997</v>
      </c>
      <c r="AD422" s="43" t="s">
        <v>2998</v>
      </c>
      <c r="AE422" s="45"/>
      <c r="AF422" s="43" t="s">
        <v>2999</v>
      </c>
      <c r="AG422" s="43" t="s">
        <v>2962</v>
      </c>
      <c r="AH422" s="45" t="s">
        <v>70</v>
      </c>
      <c r="AI422" s="48" t="s">
        <v>3000</v>
      </c>
    </row>
    <row r="423" spans="1:35" s="41" customFormat="1">
      <c r="A423" s="42" t="s">
        <v>51</v>
      </c>
      <c r="B423" s="43">
        <v>5075</v>
      </c>
      <c r="C423" s="43" t="s">
        <v>3001</v>
      </c>
      <c r="D423" s="43" t="s">
        <v>2953</v>
      </c>
      <c r="E423" s="43" t="s">
        <v>54</v>
      </c>
      <c r="F423" s="43" t="s">
        <v>2060</v>
      </c>
      <c r="G423" s="43" t="s">
        <v>2954</v>
      </c>
      <c r="H423" s="43" t="s">
        <v>2955</v>
      </c>
      <c r="I423" s="43" t="s">
        <v>55</v>
      </c>
      <c r="J423" s="43" t="s">
        <v>2062</v>
      </c>
      <c r="K423" s="43" t="s">
        <v>2956</v>
      </c>
      <c r="L423" s="43" t="s">
        <v>2957</v>
      </c>
      <c r="M423" s="44" t="s">
        <v>2586</v>
      </c>
      <c r="N423" s="45" t="s">
        <v>123</v>
      </c>
      <c r="O423" s="45" t="s">
        <v>158</v>
      </c>
      <c r="P423" s="46">
        <v>6</v>
      </c>
      <c r="Q423" s="45">
        <v>20610</v>
      </c>
      <c r="R423" s="43" t="s">
        <v>590</v>
      </c>
      <c r="S423" s="43" t="s">
        <v>591</v>
      </c>
      <c r="T423" s="43" t="s">
        <v>368</v>
      </c>
      <c r="U423" s="45" t="s">
        <v>61</v>
      </c>
      <c r="V423" s="44">
        <v>5079</v>
      </c>
      <c r="W423" s="43" t="s">
        <v>2952</v>
      </c>
      <c r="X423" s="43" t="s">
        <v>3002</v>
      </c>
      <c r="Y423" s="47">
        <v>38718</v>
      </c>
      <c r="Z423" s="45" t="s">
        <v>63</v>
      </c>
      <c r="AA423" s="43" t="s">
        <v>118</v>
      </c>
      <c r="AB423" s="43" t="s">
        <v>162</v>
      </c>
      <c r="AC423" s="43" t="s">
        <v>3003</v>
      </c>
      <c r="AD423" s="43" t="s">
        <v>3004</v>
      </c>
      <c r="AE423" s="45"/>
      <c r="AF423" s="43" t="s">
        <v>3005</v>
      </c>
      <c r="AG423" s="43" t="s">
        <v>2962</v>
      </c>
      <c r="AH423" s="45" t="s">
        <v>133</v>
      </c>
      <c r="AI423" s="48" t="s">
        <v>3006</v>
      </c>
    </row>
    <row r="424" spans="1:35" s="41" customFormat="1">
      <c r="A424" s="42" t="s">
        <v>51</v>
      </c>
      <c r="B424" s="43">
        <v>5081</v>
      </c>
      <c r="C424" s="43" t="s">
        <v>3007</v>
      </c>
      <c r="D424" s="43" t="s">
        <v>2953</v>
      </c>
      <c r="E424" s="43" t="s">
        <v>54</v>
      </c>
      <c r="F424" s="43" t="s">
        <v>2060</v>
      </c>
      <c r="G424" s="43" t="s">
        <v>2954</v>
      </c>
      <c r="H424" s="43" t="s">
        <v>2955</v>
      </c>
      <c r="I424" s="43" t="s">
        <v>55</v>
      </c>
      <c r="J424" s="43" t="s">
        <v>2062</v>
      </c>
      <c r="K424" s="43" t="s">
        <v>2956</v>
      </c>
      <c r="L424" s="43" t="s">
        <v>2957</v>
      </c>
      <c r="M424" s="44" t="s">
        <v>2586</v>
      </c>
      <c r="N424" s="45" t="s">
        <v>123</v>
      </c>
      <c r="O424" s="45" t="s">
        <v>158</v>
      </c>
      <c r="P424" s="46">
        <v>6</v>
      </c>
      <c r="Q424" s="45">
        <v>20610</v>
      </c>
      <c r="R424" s="43" t="s">
        <v>590</v>
      </c>
      <c r="S424" s="43" t="s">
        <v>591</v>
      </c>
      <c r="T424" s="43" t="s">
        <v>368</v>
      </c>
      <c r="U424" s="45" t="s">
        <v>61</v>
      </c>
      <c r="V424" s="44">
        <v>5079</v>
      </c>
      <c r="W424" s="43" t="s">
        <v>2952</v>
      </c>
      <c r="X424" s="43" t="s">
        <v>3008</v>
      </c>
      <c r="Y424" s="47">
        <v>38718</v>
      </c>
      <c r="Z424" s="45" t="s">
        <v>63</v>
      </c>
      <c r="AA424" s="43" t="s">
        <v>118</v>
      </c>
      <c r="AB424" s="43" t="s">
        <v>162</v>
      </c>
      <c r="AC424" s="43" t="s">
        <v>3009</v>
      </c>
      <c r="AD424" s="43" t="s">
        <v>3010</v>
      </c>
      <c r="AE424" s="45"/>
      <c r="AF424" s="43" t="s">
        <v>3011</v>
      </c>
      <c r="AG424" s="43" t="s">
        <v>2962</v>
      </c>
      <c r="AH424" s="45" t="s">
        <v>133</v>
      </c>
      <c r="AI424" s="48" t="s">
        <v>3012</v>
      </c>
    </row>
    <row r="425" spans="1:35" s="41" customFormat="1">
      <c r="A425" s="42" t="s">
        <v>51</v>
      </c>
      <c r="B425" s="43">
        <v>5095</v>
      </c>
      <c r="C425" s="43" t="s">
        <v>3013</v>
      </c>
      <c r="D425" s="43" t="s">
        <v>2953</v>
      </c>
      <c r="E425" s="43" t="s">
        <v>54</v>
      </c>
      <c r="F425" s="43" t="s">
        <v>2060</v>
      </c>
      <c r="G425" s="43" t="s">
        <v>2954</v>
      </c>
      <c r="H425" s="43" t="s">
        <v>2955</v>
      </c>
      <c r="I425" s="43" t="s">
        <v>55</v>
      </c>
      <c r="J425" s="43" t="s">
        <v>2062</v>
      </c>
      <c r="K425" s="43" t="s">
        <v>2956</v>
      </c>
      <c r="L425" s="43" t="s">
        <v>2957</v>
      </c>
      <c r="M425" s="44" t="s">
        <v>2586</v>
      </c>
      <c r="N425" s="45" t="s">
        <v>123</v>
      </c>
      <c r="O425" s="45" t="s">
        <v>158</v>
      </c>
      <c r="P425" s="46">
        <v>6</v>
      </c>
      <c r="Q425" s="45">
        <v>20610</v>
      </c>
      <c r="R425" s="43" t="s">
        <v>590</v>
      </c>
      <c r="S425" s="43" t="s">
        <v>591</v>
      </c>
      <c r="T425" s="43" t="s">
        <v>368</v>
      </c>
      <c r="U425" s="45" t="s">
        <v>61</v>
      </c>
      <c r="V425" s="44">
        <v>5079</v>
      </c>
      <c r="W425" s="43" t="s">
        <v>2952</v>
      </c>
      <c r="X425" s="43" t="s">
        <v>3014</v>
      </c>
      <c r="Y425" s="47">
        <v>38718</v>
      </c>
      <c r="Z425" s="45" t="s">
        <v>63</v>
      </c>
      <c r="AA425" s="43" t="s">
        <v>118</v>
      </c>
      <c r="AB425" s="43" t="s">
        <v>162</v>
      </c>
      <c r="AC425" s="43" t="s">
        <v>3015</v>
      </c>
      <c r="AD425" s="43" t="s">
        <v>3016</v>
      </c>
      <c r="AE425" s="45"/>
      <c r="AF425" s="43" t="s">
        <v>3017</v>
      </c>
      <c r="AG425" s="43" t="s">
        <v>2962</v>
      </c>
      <c r="AH425" s="45" t="s">
        <v>133</v>
      </c>
      <c r="AI425" s="48" t="s">
        <v>3018</v>
      </c>
    </row>
    <row r="426" spans="1:35" s="41" customFormat="1">
      <c r="A426" s="42" t="s">
        <v>51</v>
      </c>
      <c r="B426" s="43">
        <v>5099</v>
      </c>
      <c r="C426" s="43" t="s">
        <v>3019</v>
      </c>
      <c r="D426" s="43" t="s">
        <v>2953</v>
      </c>
      <c r="E426" s="43" t="s">
        <v>54</v>
      </c>
      <c r="F426" s="43" t="s">
        <v>2060</v>
      </c>
      <c r="G426" s="43" t="s">
        <v>2954</v>
      </c>
      <c r="H426" s="43" t="s">
        <v>2955</v>
      </c>
      <c r="I426" s="43" t="s">
        <v>55</v>
      </c>
      <c r="J426" s="43" t="s">
        <v>2062</v>
      </c>
      <c r="K426" s="43" t="s">
        <v>2956</v>
      </c>
      <c r="L426" s="43" t="s">
        <v>3020</v>
      </c>
      <c r="M426" s="44" t="s">
        <v>2586</v>
      </c>
      <c r="N426" s="45" t="s">
        <v>123</v>
      </c>
      <c r="O426" s="45" t="s">
        <v>158</v>
      </c>
      <c r="P426" s="46">
        <v>6</v>
      </c>
      <c r="Q426" s="45">
        <v>20610</v>
      </c>
      <c r="R426" s="43" t="s">
        <v>590</v>
      </c>
      <c r="S426" s="43" t="s">
        <v>591</v>
      </c>
      <c r="T426" s="43" t="s">
        <v>368</v>
      </c>
      <c r="U426" s="45" t="s">
        <v>61</v>
      </c>
      <c r="V426" s="44">
        <v>5079</v>
      </c>
      <c r="W426" s="43" t="s">
        <v>2952</v>
      </c>
      <c r="X426" s="43" t="s">
        <v>3021</v>
      </c>
      <c r="Y426" s="47">
        <v>38718</v>
      </c>
      <c r="Z426" s="45" t="s">
        <v>63</v>
      </c>
      <c r="AA426" s="43" t="s">
        <v>118</v>
      </c>
      <c r="AB426" s="43" t="s">
        <v>162</v>
      </c>
      <c r="AC426" s="43" t="s">
        <v>3022</v>
      </c>
      <c r="AD426" s="43" t="s">
        <v>3023</v>
      </c>
      <c r="AE426" s="45"/>
      <c r="AF426" s="43" t="s">
        <v>3024</v>
      </c>
      <c r="AG426" s="43" t="s">
        <v>2962</v>
      </c>
      <c r="AH426" s="45" t="s">
        <v>133</v>
      </c>
      <c r="AI426" s="48" t="s">
        <v>3025</v>
      </c>
    </row>
    <row r="427" spans="1:35" s="41" customFormat="1">
      <c r="A427" s="42" t="s">
        <v>51</v>
      </c>
      <c r="B427" s="43">
        <v>5288</v>
      </c>
      <c r="C427" s="43" t="s">
        <v>3026</v>
      </c>
      <c r="D427" s="43" t="s">
        <v>2953</v>
      </c>
      <c r="E427" s="43" t="s">
        <v>54</v>
      </c>
      <c r="F427" s="43" t="s">
        <v>2060</v>
      </c>
      <c r="G427" s="43" t="s">
        <v>2954</v>
      </c>
      <c r="H427" s="43" t="s">
        <v>2977</v>
      </c>
      <c r="I427" s="43" t="s">
        <v>55</v>
      </c>
      <c r="J427" s="43" t="s">
        <v>2062</v>
      </c>
      <c r="K427" s="43" t="s">
        <v>2956</v>
      </c>
      <c r="L427" s="43" t="s">
        <v>3020</v>
      </c>
      <c r="M427" s="44" t="s">
        <v>2586</v>
      </c>
      <c r="N427" s="45" t="s">
        <v>123</v>
      </c>
      <c r="O427" s="45" t="s">
        <v>158</v>
      </c>
      <c r="P427" s="46">
        <v>6</v>
      </c>
      <c r="Q427" s="45">
        <v>21630</v>
      </c>
      <c r="R427" s="43" t="s">
        <v>527</v>
      </c>
      <c r="S427" s="43" t="s">
        <v>528</v>
      </c>
      <c r="T427" s="43" t="s">
        <v>529</v>
      </c>
      <c r="U427" s="45" t="s">
        <v>61</v>
      </c>
      <c r="V427" s="44">
        <v>5079</v>
      </c>
      <c r="W427" s="43" t="s">
        <v>2952</v>
      </c>
      <c r="X427" s="43" t="s">
        <v>3027</v>
      </c>
      <c r="Y427" s="47">
        <v>42186</v>
      </c>
      <c r="Z427" s="45" t="s">
        <v>63</v>
      </c>
      <c r="AA427" s="43" t="s">
        <v>909</v>
      </c>
      <c r="AB427" s="43" t="s">
        <v>910</v>
      </c>
      <c r="AC427" s="43" t="s">
        <v>3028</v>
      </c>
      <c r="AD427" s="43" t="s">
        <v>3029</v>
      </c>
      <c r="AE427" s="45"/>
      <c r="AF427" s="43" t="s">
        <v>3030</v>
      </c>
      <c r="AG427" s="43" t="s">
        <v>2962</v>
      </c>
      <c r="AH427" s="45" t="s">
        <v>70</v>
      </c>
      <c r="AI427" s="48" t="s">
        <v>3031</v>
      </c>
    </row>
    <row r="428" spans="1:35" s="41" customFormat="1">
      <c r="A428" s="42" t="s">
        <v>51</v>
      </c>
      <c r="B428" s="43">
        <v>5376</v>
      </c>
      <c r="C428" s="43" t="s">
        <v>3032</v>
      </c>
      <c r="D428" s="43" t="s">
        <v>2953</v>
      </c>
      <c r="E428" s="43" t="s">
        <v>54</v>
      </c>
      <c r="F428" s="43" t="s">
        <v>2060</v>
      </c>
      <c r="G428" s="43" t="s">
        <v>2954</v>
      </c>
      <c r="H428" s="43" t="s">
        <v>2977</v>
      </c>
      <c r="I428" s="43" t="s">
        <v>55</v>
      </c>
      <c r="J428" s="43" t="s">
        <v>2062</v>
      </c>
      <c r="K428" s="43" t="s">
        <v>2956</v>
      </c>
      <c r="L428" s="43" t="s">
        <v>2957</v>
      </c>
      <c r="M428" s="44" t="s">
        <v>2586</v>
      </c>
      <c r="N428" s="45" t="s">
        <v>123</v>
      </c>
      <c r="O428" s="45" t="s">
        <v>158</v>
      </c>
      <c r="P428" s="46">
        <v>6</v>
      </c>
      <c r="Q428" s="45">
        <v>20610</v>
      </c>
      <c r="R428" s="43" t="s">
        <v>590</v>
      </c>
      <c r="S428" s="43" t="s">
        <v>591</v>
      </c>
      <c r="T428" s="43" t="s">
        <v>368</v>
      </c>
      <c r="U428" s="45" t="s">
        <v>61</v>
      </c>
      <c r="V428" s="44">
        <v>5079</v>
      </c>
      <c r="W428" s="43" t="s">
        <v>2952</v>
      </c>
      <c r="X428" s="43" t="s">
        <v>3033</v>
      </c>
      <c r="Y428" s="47">
        <v>39356</v>
      </c>
      <c r="Z428" s="45" t="s">
        <v>63</v>
      </c>
      <c r="AA428" s="43" t="s">
        <v>118</v>
      </c>
      <c r="AB428" s="43" t="s">
        <v>162</v>
      </c>
      <c r="AC428" s="43" t="s">
        <v>3034</v>
      </c>
      <c r="AD428" s="43" t="s">
        <v>3035</v>
      </c>
      <c r="AE428" s="45"/>
      <c r="AF428" s="43" t="s">
        <v>3036</v>
      </c>
      <c r="AG428" s="43" t="s">
        <v>2962</v>
      </c>
      <c r="AH428" s="45" t="s">
        <v>133</v>
      </c>
      <c r="AI428" s="48" t="s">
        <v>3037</v>
      </c>
    </row>
    <row r="429" spans="1:35" s="41" customFormat="1">
      <c r="A429" s="42" t="s">
        <v>51</v>
      </c>
      <c r="B429" s="43">
        <v>5379</v>
      </c>
      <c r="C429" s="43" t="s">
        <v>3038</v>
      </c>
      <c r="D429" s="43" t="s">
        <v>2953</v>
      </c>
      <c r="E429" s="43" t="s">
        <v>54</v>
      </c>
      <c r="F429" s="43" t="s">
        <v>2060</v>
      </c>
      <c r="G429" s="43" t="s">
        <v>2954</v>
      </c>
      <c r="H429" s="43" t="s">
        <v>2955</v>
      </c>
      <c r="I429" s="43" t="s">
        <v>55</v>
      </c>
      <c r="J429" s="43" t="s">
        <v>2062</v>
      </c>
      <c r="K429" s="43" t="s">
        <v>2956</v>
      </c>
      <c r="L429" s="43" t="s">
        <v>2957</v>
      </c>
      <c r="M429" s="44" t="s">
        <v>2586</v>
      </c>
      <c r="N429" s="45" t="s">
        <v>123</v>
      </c>
      <c r="O429" s="45" t="s">
        <v>158</v>
      </c>
      <c r="P429" s="46">
        <v>6</v>
      </c>
      <c r="Q429" s="45">
        <v>20610</v>
      </c>
      <c r="R429" s="43" t="s">
        <v>590</v>
      </c>
      <c r="S429" s="43" t="s">
        <v>591</v>
      </c>
      <c r="T429" s="43" t="s">
        <v>368</v>
      </c>
      <c r="U429" s="45" t="s">
        <v>61</v>
      </c>
      <c r="V429" s="44">
        <v>5079</v>
      </c>
      <c r="W429" s="43" t="s">
        <v>2952</v>
      </c>
      <c r="X429" s="43" t="s">
        <v>3039</v>
      </c>
      <c r="Y429" s="47">
        <v>39356</v>
      </c>
      <c r="Z429" s="45" t="s">
        <v>63</v>
      </c>
      <c r="AA429" s="43" t="s">
        <v>118</v>
      </c>
      <c r="AB429" s="43" t="s">
        <v>162</v>
      </c>
      <c r="AC429" s="43" t="s">
        <v>3040</v>
      </c>
      <c r="AD429" s="43" t="s">
        <v>3041</v>
      </c>
      <c r="AE429" s="45"/>
      <c r="AF429" s="43" t="s">
        <v>3042</v>
      </c>
      <c r="AG429" s="43" t="s">
        <v>2962</v>
      </c>
      <c r="AH429" s="45" t="s">
        <v>133</v>
      </c>
      <c r="AI429" s="48" t="s">
        <v>3043</v>
      </c>
    </row>
    <row r="430" spans="1:35" s="41" customFormat="1">
      <c r="A430" s="42" t="s">
        <v>51</v>
      </c>
      <c r="B430" s="43">
        <v>1032853</v>
      </c>
      <c r="C430" s="43" t="s">
        <v>3044</v>
      </c>
      <c r="D430" s="43" t="s">
        <v>2953</v>
      </c>
      <c r="E430" s="43" t="s">
        <v>54</v>
      </c>
      <c r="F430" s="43" t="s">
        <v>2060</v>
      </c>
      <c r="G430" s="43" t="s">
        <v>2954</v>
      </c>
      <c r="H430" s="43" t="s">
        <v>2955</v>
      </c>
      <c r="I430" s="43" t="s">
        <v>55</v>
      </c>
      <c r="J430" s="43" t="s">
        <v>2062</v>
      </c>
      <c r="K430" s="43" t="s">
        <v>2956</v>
      </c>
      <c r="L430" s="43" t="s">
        <v>3020</v>
      </c>
      <c r="M430" s="44" t="s">
        <v>2586</v>
      </c>
      <c r="N430" s="45" t="s">
        <v>123</v>
      </c>
      <c r="O430" s="45" t="s">
        <v>158</v>
      </c>
      <c r="P430" s="46">
        <v>6</v>
      </c>
      <c r="Q430" s="45">
        <v>21630</v>
      </c>
      <c r="R430" s="43" t="s">
        <v>527</v>
      </c>
      <c r="S430" s="43" t="s">
        <v>528</v>
      </c>
      <c r="T430" s="43" t="s">
        <v>529</v>
      </c>
      <c r="U430" s="45" t="s">
        <v>61</v>
      </c>
      <c r="V430" s="44">
        <v>5079</v>
      </c>
      <c r="W430" s="43" t="s">
        <v>2952</v>
      </c>
      <c r="X430" s="43" t="s">
        <v>3045</v>
      </c>
      <c r="Y430" s="47">
        <v>43252</v>
      </c>
      <c r="Z430" s="45" t="s">
        <v>63</v>
      </c>
      <c r="AA430" s="43" t="s">
        <v>64</v>
      </c>
      <c r="AB430" s="43" t="s">
        <v>150</v>
      </c>
      <c r="AC430" s="43" t="s">
        <v>3046</v>
      </c>
      <c r="AD430" s="43" t="s">
        <v>3047</v>
      </c>
      <c r="AE430" s="45"/>
      <c r="AF430" s="43" t="s">
        <v>3048</v>
      </c>
      <c r="AG430" s="43" t="s">
        <v>2962</v>
      </c>
      <c r="AH430" s="45"/>
      <c r="AI430" s="48" t="s">
        <v>3049</v>
      </c>
    </row>
    <row r="431" spans="1:35" s="41" customFormat="1">
      <c r="A431" s="42" t="s">
        <v>51</v>
      </c>
      <c r="B431" s="43">
        <v>3639</v>
      </c>
      <c r="C431" s="43" t="s">
        <v>3050</v>
      </c>
      <c r="D431" s="43" t="s">
        <v>2953</v>
      </c>
      <c r="E431" s="43" t="s">
        <v>54</v>
      </c>
      <c r="F431" s="43" t="s">
        <v>2060</v>
      </c>
      <c r="G431" s="43" t="s">
        <v>2954</v>
      </c>
      <c r="H431" s="43" t="s">
        <v>2955</v>
      </c>
      <c r="I431" s="43" t="s">
        <v>55</v>
      </c>
      <c r="J431" s="43" t="s">
        <v>2062</v>
      </c>
      <c r="K431" s="43" t="s">
        <v>2956</v>
      </c>
      <c r="L431" s="43" t="s">
        <v>2957</v>
      </c>
      <c r="M431" s="44" t="s">
        <v>2586</v>
      </c>
      <c r="N431" s="45" t="s">
        <v>123</v>
      </c>
      <c r="O431" s="45" t="s">
        <v>124</v>
      </c>
      <c r="P431" s="45">
        <v>5</v>
      </c>
      <c r="Q431" s="45">
        <v>20515</v>
      </c>
      <c r="R431" s="43" t="s">
        <v>432</v>
      </c>
      <c r="S431" s="43" t="s">
        <v>433</v>
      </c>
      <c r="T431" s="43" t="s">
        <v>368</v>
      </c>
      <c r="U431" s="45" t="s">
        <v>61</v>
      </c>
      <c r="V431" s="44">
        <v>5079</v>
      </c>
      <c r="W431" s="43" t="s">
        <v>2952</v>
      </c>
      <c r="X431" s="43" t="s">
        <v>3051</v>
      </c>
      <c r="Y431" s="47">
        <v>39494</v>
      </c>
      <c r="Z431" s="45" t="s">
        <v>63</v>
      </c>
      <c r="AA431" s="43" t="s">
        <v>118</v>
      </c>
      <c r="AB431" s="43" t="s">
        <v>162</v>
      </c>
      <c r="AC431" s="43" t="s">
        <v>3052</v>
      </c>
      <c r="AD431" s="43" t="s">
        <v>3053</v>
      </c>
      <c r="AE431" s="45"/>
      <c r="AF431" s="43" t="s">
        <v>3054</v>
      </c>
      <c r="AG431" s="43" t="s">
        <v>2962</v>
      </c>
      <c r="AH431" s="45" t="s">
        <v>70</v>
      </c>
      <c r="AI431" s="48" t="s">
        <v>3055</v>
      </c>
    </row>
    <row r="432" spans="1:35" s="41" customFormat="1">
      <c r="A432" s="42" t="s">
        <v>51</v>
      </c>
      <c r="B432" s="43">
        <v>5074</v>
      </c>
      <c r="C432" s="43" t="s">
        <v>3056</v>
      </c>
      <c r="D432" s="43" t="s">
        <v>2953</v>
      </c>
      <c r="E432" s="43" t="s">
        <v>54</v>
      </c>
      <c r="F432" s="43" t="s">
        <v>2060</v>
      </c>
      <c r="G432" s="43" t="s">
        <v>2954</v>
      </c>
      <c r="H432" s="43" t="s">
        <v>2955</v>
      </c>
      <c r="I432" s="43" t="s">
        <v>55</v>
      </c>
      <c r="J432" s="43" t="s">
        <v>2062</v>
      </c>
      <c r="K432" s="43" t="s">
        <v>2956</v>
      </c>
      <c r="L432" s="43" t="s">
        <v>2957</v>
      </c>
      <c r="M432" s="44" t="s">
        <v>2586</v>
      </c>
      <c r="N432" s="45" t="s">
        <v>123</v>
      </c>
      <c r="O432" s="45" t="s">
        <v>124</v>
      </c>
      <c r="P432" s="46">
        <v>5</v>
      </c>
      <c r="Q432" s="45">
        <v>20515</v>
      </c>
      <c r="R432" s="43" t="s">
        <v>432</v>
      </c>
      <c r="S432" s="43" t="s">
        <v>433</v>
      </c>
      <c r="T432" s="43" t="s">
        <v>368</v>
      </c>
      <c r="U432" s="45" t="s">
        <v>61</v>
      </c>
      <c r="V432" s="44">
        <v>5079</v>
      </c>
      <c r="W432" s="43" t="s">
        <v>2952</v>
      </c>
      <c r="X432" s="43" t="s">
        <v>3057</v>
      </c>
      <c r="Y432" s="47">
        <v>38718</v>
      </c>
      <c r="Z432" s="45" t="s">
        <v>63</v>
      </c>
      <c r="AA432" s="43" t="s">
        <v>118</v>
      </c>
      <c r="AB432" s="43" t="s">
        <v>162</v>
      </c>
      <c r="AC432" s="43" t="s">
        <v>3058</v>
      </c>
      <c r="AD432" s="43" t="s">
        <v>3059</v>
      </c>
      <c r="AE432" s="45"/>
      <c r="AF432" s="43" t="s">
        <v>3060</v>
      </c>
      <c r="AG432" s="43" t="s">
        <v>2962</v>
      </c>
      <c r="AH432" s="45" t="s">
        <v>133</v>
      </c>
      <c r="AI432" s="48" t="s">
        <v>3061</v>
      </c>
    </row>
    <row r="433" spans="1:35" s="41" customFormat="1">
      <c r="A433" s="42" t="s">
        <v>51</v>
      </c>
      <c r="B433" s="43">
        <v>3333</v>
      </c>
      <c r="C433" s="43" t="s">
        <v>3062</v>
      </c>
      <c r="D433" s="43" t="s">
        <v>2953</v>
      </c>
      <c r="E433" s="43" t="s">
        <v>54</v>
      </c>
      <c r="F433" s="43" t="s">
        <v>2060</v>
      </c>
      <c r="G433" s="43" t="s">
        <v>2954</v>
      </c>
      <c r="H433" s="43" t="s">
        <v>2977</v>
      </c>
      <c r="I433" s="43" t="s">
        <v>55</v>
      </c>
      <c r="J433" s="43" t="s">
        <v>2062</v>
      </c>
      <c r="K433" s="43" t="s">
        <v>2956</v>
      </c>
      <c r="L433" s="43" t="s">
        <v>3020</v>
      </c>
      <c r="M433" s="44" t="s">
        <v>2586</v>
      </c>
      <c r="N433" s="45" t="s">
        <v>273</v>
      </c>
      <c r="O433" s="45" t="s">
        <v>274</v>
      </c>
      <c r="P433" s="46">
        <v>4</v>
      </c>
      <c r="Q433" s="45">
        <v>20410</v>
      </c>
      <c r="R433" s="43" t="s">
        <v>542</v>
      </c>
      <c r="S433" s="43" t="s">
        <v>543</v>
      </c>
      <c r="T433" s="43" t="s">
        <v>368</v>
      </c>
      <c r="U433" s="45" t="s">
        <v>61</v>
      </c>
      <c r="V433" s="44">
        <v>5079</v>
      </c>
      <c r="W433" s="43" t="s">
        <v>2952</v>
      </c>
      <c r="X433" s="43" t="s">
        <v>3063</v>
      </c>
      <c r="Y433" s="47">
        <v>39173</v>
      </c>
      <c r="Z433" s="45" t="s">
        <v>201</v>
      </c>
      <c r="AA433" s="43" t="s">
        <v>118</v>
      </c>
      <c r="AB433" s="43" t="s">
        <v>162</v>
      </c>
      <c r="AC433" s="43" t="s">
        <v>3064</v>
      </c>
      <c r="AD433" s="43" t="s">
        <v>3065</v>
      </c>
      <c r="AE433" s="45"/>
      <c r="AF433" s="43" t="s">
        <v>3066</v>
      </c>
      <c r="AG433" s="43" t="s">
        <v>2962</v>
      </c>
      <c r="AH433" s="45" t="s">
        <v>70</v>
      </c>
      <c r="AI433" s="48" t="s">
        <v>3067</v>
      </c>
    </row>
    <row r="434" spans="1:35" s="41" customFormat="1">
      <c r="A434" s="42" t="s">
        <v>51</v>
      </c>
      <c r="B434" s="43">
        <v>509155</v>
      </c>
      <c r="C434" s="43" t="s">
        <v>3068</v>
      </c>
      <c r="D434" s="43" t="s">
        <v>3069</v>
      </c>
      <c r="E434" s="43" t="s">
        <v>54</v>
      </c>
      <c r="F434" s="43" t="s">
        <v>2060</v>
      </c>
      <c r="G434" s="43" t="s">
        <v>3070</v>
      </c>
      <c r="H434" s="43" t="s">
        <v>3071</v>
      </c>
      <c r="I434" s="43" t="s">
        <v>55</v>
      </c>
      <c r="J434" s="43" t="s">
        <v>2062</v>
      </c>
      <c r="K434" s="43" t="s">
        <v>3072</v>
      </c>
      <c r="L434" s="43" t="s">
        <v>3073</v>
      </c>
      <c r="M434" s="44" t="s">
        <v>2064</v>
      </c>
      <c r="N434" s="45" t="s">
        <v>197</v>
      </c>
      <c r="O434" s="45" t="s">
        <v>170</v>
      </c>
      <c r="P434" s="46">
        <v>7</v>
      </c>
      <c r="Q434" s="45">
        <v>21110</v>
      </c>
      <c r="R434" s="43" t="s">
        <v>496</v>
      </c>
      <c r="S434" s="43" t="s">
        <v>497</v>
      </c>
      <c r="T434" s="43" t="s">
        <v>60</v>
      </c>
      <c r="U434" s="45" t="s">
        <v>61</v>
      </c>
      <c r="V434" s="44">
        <v>1082126</v>
      </c>
      <c r="W434" s="43" t="s">
        <v>2058</v>
      </c>
      <c r="X434" s="43" t="s">
        <v>3074</v>
      </c>
      <c r="Y434" s="47">
        <v>43262</v>
      </c>
      <c r="Z434" s="45" t="s">
        <v>63</v>
      </c>
      <c r="AA434" s="43" t="s">
        <v>64</v>
      </c>
      <c r="AB434" s="43" t="s">
        <v>119</v>
      </c>
      <c r="AC434" s="43" t="s">
        <v>3075</v>
      </c>
      <c r="AD434" s="43" t="s">
        <v>3076</v>
      </c>
      <c r="AE434" s="45" t="s">
        <v>67</v>
      </c>
      <c r="AF434" s="43" t="s">
        <v>3077</v>
      </c>
      <c r="AG434" s="43" t="s">
        <v>3078</v>
      </c>
      <c r="AH434" s="45"/>
      <c r="AI434" s="48" t="s">
        <v>3079</v>
      </c>
    </row>
    <row r="435" spans="1:35" s="41" customFormat="1">
      <c r="A435" s="42" t="s">
        <v>51</v>
      </c>
      <c r="B435" s="43">
        <v>743</v>
      </c>
      <c r="C435" s="43" t="s">
        <v>3080</v>
      </c>
      <c r="D435" s="43" t="s">
        <v>3069</v>
      </c>
      <c r="E435" s="43" t="s">
        <v>54</v>
      </c>
      <c r="F435" s="43" t="s">
        <v>2060</v>
      </c>
      <c r="G435" s="43" t="s">
        <v>3070</v>
      </c>
      <c r="H435" s="43" t="s">
        <v>3081</v>
      </c>
      <c r="I435" s="43" t="s">
        <v>55</v>
      </c>
      <c r="J435" s="43" t="s">
        <v>2062</v>
      </c>
      <c r="K435" s="43" t="s">
        <v>3072</v>
      </c>
      <c r="L435" s="43" t="s">
        <v>3073</v>
      </c>
      <c r="M435" s="44" t="s">
        <v>2064</v>
      </c>
      <c r="N435" s="45" t="s">
        <v>123</v>
      </c>
      <c r="O435" s="45" t="s">
        <v>158</v>
      </c>
      <c r="P435" s="46">
        <v>6</v>
      </c>
      <c r="Q435" s="45">
        <v>20610</v>
      </c>
      <c r="R435" s="43" t="s">
        <v>590</v>
      </c>
      <c r="S435" s="43" t="s">
        <v>591</v>
      </c>
      <c r="T435" s="43" t="s">
        <v>368</v>
      </c>
      <c r="U435" s="45" t="s">
        <v>61</v>
      </c>
      <c r="V435" s="44">
        <v>509155</v>
      </c>
      <c r="W435" s="43" t="s">
        <v>3068</v>
      </c>
      <c r="X435" s="43" t="s">
        <v>3082</v>
      </c>
      <c r="Y435" s="47">
        <v>35156</v>
      </c>
      <c r="Z435" s="45" t="s">
        <v>201</v>
      </c>
      <c r="AA435" s="43" t="s">
        <v>909</v>
      </c>
      <c r="AB435" s="43" t="s">
        <v>910</v>
      </c>
      <c r="AC435" s="43" t="s">
        <v>3083</v>
      </c>
      <c r="AD435" s="43" t="s">
        <v>3084</v>
      </c>
      <c r="AE435" s="45"/>
      <c r="AF435" s="43" t="s">
        <v>3085</v>
      </c>
      <c r="AG435" s="43" t="s">
        <v>3078</v>
      </c>
      <c r="AH435" s="45" t="s">
        <v>70</v>
      </c>
      <c r="AI435" s="48" t="s">
        <v>3086</v>
      </c>
    </row>
    <row r="436" spans="1:35" s="41" customFormat="1">
      <c r="A436" s="42" t="s">
        <v>51</v>
      </c>
      <c r="B436" s="43">
        <v>938</v>
      </c>
      <c r="C436" s="43" t="s">
        <v>3087</v>
      </c>
      <c r="D436" s="43" t="s">
        <v>3069</v>
      </c>
      <c r="E436" s="43" t="s">
        <v>54</v>
      </c>
      <c r="F436" s="43" t="s">
        <v>2060</v>
      </c>
      <c r="G436" s="43" t="s">
        <v>3070</v>
      </c>
      <c r="H436" s="43" t="s">
        <v>3071</v>
      </c>
      <c r="I436" s="43" t="s">
        <v>55</v>
      </c>
      <c r="J436" s="43" t="s">
        <v>2062</v>
      </c>
      <c r="K436" s="43" t="s">
        <v>3072</v>
      </c>
      <c r="L436" s="43" t="s">
        <v>3073</v>
      </c>
      <c r="M436" s="44" t="s">
        <v>2064</v>
      </c>
      <c r="N436" s="45" t="s">
        <v>123</v>
      </c>
      <c r="O436" s="45" t="s">
        <v>158</v>
      </c>
      <c r="P436" s="46">
        <v>6</v>
      </c>
      <c r="Q436" s="45">
        <v>20610</v>
      </c>
      <c r="R436" s="43" t="s">
        <v>590</v>
      </c>
      <c r="S436" s="43" t="s">
        <v>591</v>
      </c>
      <c r="T436" s="43" t="s">
        <v>368</v>
      </c>
      <c r="U436" s="45" t="s">
        <v>61</v>
      </c>
      <c r="V436" s="44">
        <v>509155</v>
      </c>
      <c r="W436" s="43" t="s">
        <v>3068</v>
      </c>
      <c r="X436" s="43" t="s">
        <v>3088</v>
      </c>
      <c r="Y436" s="47">
        <v>35339</v>
      </c>
      <c r="Z436" s="45" t="s">
        <v>63</v>
      </c>
      <c r="AA436" s="43" t="s">
        <v>909</v>
      </c>
      <c r="AB436" s="43" t="s">
        <v>910</v>
      </c>
      <c r="AC436" s="43" t="s">
        <v>3089</v>
      </c>
      <c r="AD436" s="43" t="s">
        <v>3090</v>
      </c>
      <c r="AE436" s="45"/>
      <c r="AF436" s="43" t="s">
        <v>3091</v>
      </c>
      <c r="AG436" s="43" t="s">
        <v>3078</v>
      </c>
      <c r="AH436" s="45" t="s">
        <v>70</v>
      </c>
      <c r="AI436" s="48" t="s">
        <v>3092</v>
      </c>
    </row>
    <row r="437" spans="1:35" s="41" customFormat="1">
      <c r="A437" s="42" t="s">
        <v>51</v>
      </c>
      <c r="B437" s="43">
        <v>1501</v>
      </c>
      <c r="C437" s="43" t="s">
        <v>3093</v>
      </c>
      <c r="D437" s="43" t="s">
        <v>3069</v>
      </c>
      <c r="E437" s="43" t="s">
        <v>54</v>
      </c>
      <c r="F437" s="43" t="s">
        <v>2060</v>
      </c>
      <c r="G437" s="43" t="s">
        <v>3070</v>
      </c>
      <c r="H437" s="43" t="s">
        <v>3071</v>
      </c>
      <c r="I437" s="43" t="s">
        <v>55</v>
      </c>
      <c r="J437" s="43" t="s">
        <v>2062</v>
      </c>
      <c r="K437" s="43" t="s">
        <v>3072</v>
      </c>
      <c r="L437" s="43" t="s">
        <v>3073</v>
      </c>
      <c r="M437" s="44" t="s">
        <v>2064</v>
      </c>
      <c r="N437" s="45" t="s">
        <v>123</v>
      </c>
      <c r="O437" s="45" t="s">
        <v>158</v>
      </c>
      <c r="P437" s="46">
        <v>6</v>
      </c>
      <c r="Q437" s="45">
        <v>12609</v>
      </c>
      <c r="R437" s="43" t="s">
        <v>632</v>
      </c>
      <c r="S437" s="43" t="s">
        <v>633</v>
      </c>
      <c r="T437" s="43" t="s">
        <v>619</v>
      </c>
      <c r="U437" s="45" t="s">
        <v>61</v>
      </c>
      <c r="V437" s="44">
        <v>509155</v>
      </c>
      <c r="W437" s="43" t="s">
        <v>3068</v>
      </c>
      <c r="X437" s="43" t="s">
        <v>3094</v>
      </c>
      <c r="Y437" s="47">
        <v>35886</v>
      </c>
      <c r="Z437" s="45" t="s">
        <v>63</v>
      </c>
      <c r="AA437" s="43" t="s">
        <v>118</v>
      </c>
      <c r="AB437" s="43" t="s">
        <v>162</v>
      </c>
      <c r="AC437" s="43" t="s">
        <v>3095</v>
      </c>
      <c r="AD437" s="43" t="s">
        <v>3096</v>
      </c>
      <c r="AE437" s="45"/>
      <c r="AF437" s="43" t="s">
        <v>3097</v>
      </c>
      <c r="AG437" s="43" t="s">
        <v>3078</v>
      </c>
      <c r="AH437" s="45" t="s">
        <v>70</v>
      </c>
      <c r="AI437" s="48" t="s">
        <v>3098</v>
      </c>
    </row>
    <row r="438" spans="1:35" s="41" customFormat="1">
      <c r="A438" s="42" t="s">
        <v>51</v>
      </c>
      <c r="B438" s="43">
        <v>2865</v>
      </c>
      <c r="C438" s="43" t="s">
        <v>3099</v>
      </c>
      <c r="D438" s="43" t="s">
        <v>3069</v>
      </c>
      <c r="E438" s="43" t="s">
        <v>54</v>
      </c>
      <c r="F438" s="43" t="s">
        <v>2060</v>
      </c>
      <c r="G438" s="43" t="s">
        <v>3070</v>
      </c>
      <c r="H438" s="43" t="s">
        <v>3081</v>
      </c>
      <c r="I438" s="43" t="s">
        <v>55</v>
      </c>
      <c r="J438" s="43" t="s">
        <v>2062</v>
      </c>
      <c r="K438" s="43" t="s">
        <v>3072</v>
      </c>
      <c r="L438" s="43" t="s">
        <v>3073</v>
      </c>
      <c r="M438" s="44" t="s">
        <v>2064</v>
      </c>
      <c r="N438" s="45" t="s">
        <v>123</v>
      </c>
      <c r="O438" s="45" t="s">
        <v>158</v>
      </c>
      <c r="P438" s="46">
        <v>6</v>
      </c>
      <c r="Q438" s="45">
        <v>20610</v>
      </c>
      <c r="R438" s="43" t="s">
        <v>590</v>
      </c>
      <c r="S438" s="43" t="s">
        <v>591</v>
      </c>
      <c r="T438" s="43" t="s">
        <v>368</v>
      </c>
      <c r="U438" s="45" t="s">
        <v>61</v>
      </c>
      <c r="V438" s="44">
        <v>509155</v>
      </c>
      <c r="W438" s="43" t="s">
        <v>3068</v>
      </c>
      <c r="X438" s="43" t="s">
        <v>3100</v>
      </c>
      <c r="Y438" s="47">
        <v>38384</v>
      </c>
      <c r="Z438" s="45" t="s">
        <v>63</v>
      </c>
      <c r="AA438" s="43" t="s">
        <v>118</v>
      </c>
      <c r="AB438" s="43" t="s">
        <v>162</v>
      </c>
      <c r="AC438" s="43" t="s">
        <v>3101</v>
      </c>
      <c r="AD438" s="43" t="s">
        <v>3102</v>
      </c>
      <c r="AE438" s="45"/>
      <c r="AF438" s="43" t="s">
        <v>3103</v>
      </c>
      <c r="AG438" s="43" t="s">
        <v>3078</v>
      </c>
      <c r="AH438" s="45" t="s">
        <v>70</v>
      </c>
      <c r="AI438" s="48" t="s">
        <v>3104</v>
      </c>
    </row>
    <row r="439" spans="1:35" s="41" customFormat="1">
      <c r="A439" s="42" t="s">
        <v>51</v>
      </c>
      <c r="B439" s="43">
        <v>3579</v>
      </c>
      <c r="C439" s="43" t="s">
        <v>3105</v>
      </c>
      <c r="D439" s="43" t="s">
        <v>3069</v>
      </c>
      <c r="E439" s="43" t="s">
        <v>54</v>
      </c>
      <c r="F439" s="43" t="s">
        <v>2060</v>
      </c>
      <c r="G439" s="43" t="s">
        <v>3070</v>
      </c>
      <c r="H439" s="43" t="s">
        <v>3081</v>
      </c>
      <c r="I439" s="43" t="s">
        <v>55</v>
      </c>
      <c r="J439" s="43" t="s">
        <v>2062</v>
      </c>
      <c r="K439" s="43" t="s">
        <v>3072</v>
      </c>
      <c r="L439" s="43" t="s">
        <v>3106</v>
      </c>
      <c r="M439" s="44" t="s">
        <v>2064</v>
      </c>
      <c r="N439" s="45" t="s">
        <v>123</v>
      </c>
      <c r="O439" s="45" t="s">
        <v>158</v>
      </c>
      <c r="P439" s="46">
        <v>6</v>
      </c>
      <c r="Q439" s="45">
        <v>20610</v>
      </c>
      <c r="R439" s="43" t="s">
        <v>590</v>
      </c>
      <c r="S439" s="43" t="s">
        <v>591</v>
      </c>
      <c r="T439" s="43" t="s">
        <v>368</v>
      </c>
      <c r="U439" s="45" t="s">
        <v>61</v>
      </c>
      <c r="V439" s="44">
        <v>509155</v>
      </c>
      <c r="W439" s="43" t="s">
        <v>3068</v>
      </c>
      <c r="X439" s="43" t="s">
        <v>3107</v>
      </c>
      <c r="Y439" s="47">
        <v>39417</v>
      </c>
      <c r="Z439" s="45" t="s">
        <v>63</v>
      </c>
      <c r="AA439" s="43" t="s">
        <v>909</v>
      </c>
      <c r="AB439" s="43" t="s">
        <v>910</v>
      </c>
      <c r="AC439" s="43" t="s">
        <v>3108</v>
      </c>
      <c r="AD439" s="43" t="s">
        <v>3109</v>
      </c>
      <c r="AE439" s="45"/>
      <c r="AF439" s="43" t="s">
        <v>3110</v>
      </c>
      <c r="AG439" s="43" t="s">
        <v>3078</v>
      </c>
      <c r="AH439" s="45" t="s">
        <v>70</v>
      </c>
      <c r="AI439" s="48" t="s">
        <v>3111</v>
      </c>
    </row>
    <row r="440" spans="1:35" s="41" customFormat="1">
      <c r="A440" s="42" t="s">
        <v>51</v>
      </c>
      <c r="B440" s="43">
        <v>3745</v>
      </c>
      <c r="C440" s="43" t="s">
        <v>3112</v>
      </c>
      <c r="D440" s="43" t="s">
        <v>3069</v>
      </c>
      <c r="E440" s="43" t="s">
        <v>54</v>
      </c>
      <c r="F440" s="43" t="s">
        <v>2060</v>
      </c>
      <c r="G440" s="43" t="s">
        <v>3070</v>
      </c>
      <c r="H440" s="43" t="s">
        <v>3081</v>
      </c>
      <c r="I440" s="43" t="s">
        <v>55</v>
      </c>
      <c r="J440" s="43" t="s">
        <v>2062</v>
      </c>
      <c r="K440" s="43" t="s">
        <v>3072</v>
      </c>
      <c r="L440" s="43" t="s">
        <v>3073</v>
      </c>
      <c r="M440" s="44" t="s">
        <v>2064</v>
      </c>
      <c r="N440" s="45" t="s">
        <v>123</v>
      </c>
      <c r="O440" s="45" t="s">
        <v>158</v>
      </c>
      <c r="P440" s="45">
        <v>6</v>
      </c>
      <c r="Q440" s="45">
        <v>20610</v>
      </c>
      <c r="R440" s="43" t="s">
        <v>590</v>
      </c>
      <c r="S440" s="43" t="s">
        <v>591</v>
      </c>
      <c r="T440" s="43" t="s">
        <v>368</v>
      </c>
      <c r="U440" s="45" t="s">
        <v>61</v>
      </c>
      <c r="V440" s="44">
        <v>509155</v>
      </c>
      <c r="W440" s="43" t="s">
        <v>3068</v>
      </c>
      <c r="X440" s="43" t="s">
        <v>3113</v>
      </c>
      <c r="Y440" s="47">
        <v>39539</v>
      </c>
      <c r="Z440" s="45" t="s">
        <v>63</v>
      </c>
      <c r="AA440" s="43" t="s">
        <v>118</v>
      </c>
      <c r="AB440" s="43" t="s">
        <v>162</v>
      </c>
      <c r="AC440" s="43" t="s">
        <v>3114</v>
      </c>
      <c r="AD440" s="43" t="s">
        <v>3115</v>
      </c>
      <c r="AE440" s="45"/>
      <c r="AF440" s="43" t="s">
        <v>3116</v>
      </c>
      <c r="AG440" s="43" t="s">
        <v>3078</v>
      </c>
      <c r="AH440" s="45" t="s">
        <v>70</v>
      </c>
      <c r="AI440" s="48" t="s">
        <v>3117</v>
      </c>
    </row>
    <row r="441" spans="1:35" s="41" customFormat="1">
      <c r="A441" s="42" t="s">
        <v>51</v>
      </c>
      <c r="B441" s="43">
        <v>3752</v>
      </c>
      <c r="C441" s="43" t="s">
        <v>3118</v>
      </c>
      <c r="D441" s="43" t="s">
        <v>3069</v>
      </c>
      <c r="E441" s="43" t="s">
        <v>54</v>
      </c>
      <c r="F441" s="43" t="s">
        <v>2060</v>
      </c>
      <c r="G441" s="43" t="s">
        <v>3070</v>
      </c>
      <c r="H441" s="43" t="s">
        <v>3071</v>
      </c>
      <c r="I441" s="43" t="s">
        <v>55</v>
      </c>
      <c r="J441" s="43" t="s">
        <v>2062</v>
      </c>
      <c r="K441" s="43" t="s">
        <v>3072</v>
      </c>
      <c r="L441" s="43" t="s">
        <v>3073</v>
      </c>
      <c r="M441" s="44" t="s">
        <v>2064</v>
      </c>
      <c r="N441" s="45" t="s">
        <v>123</v>
      </c>
      <c r="O441" s="45" t="s">
        <v>158</v>
      </c>
      <c r="P441" s="46">
        <v>6</v>
      </c>
      <c r="Q441" s="45">
        <v>21630</v>
      </c>
      <c r="R441" s="43" t="s">
        <v>527</v>
      </c>
      <c r="S441" s="43" t="s">
        <v>528</v>
      </c>
      <c r="T441" s="43" t="s">
        <v>529</v>
      </c>
      <c r="U441" s="45" t="s">
        <v>61</v>
      </c>
      <c r="V441" s="44">
        <v>509155</v>
      </c>
      <c r="W441" s="43" t="s">
        <v>3068</v>
      </c>
      <c r="X441" s="43" t="s">
        <v>3119</v>
      </c>
      <c r="Y441" s="47">
        <v>39554</v>
      </c>
      <c r="Z441" s="45" t="s">
        <v>63</v>
      </c>
      <c r="AA441" s="43" t="s">
        <v>118</v>
      </c>
      <c r="AB441" s="43" t="s">
        <v>162</v>
      </c>
      <c r="AC441" s="43" t="s">
        <v>3120</v>
      </c>
      <c r="AD441" s="43" t="s">
        <v>3121</v>
      </c>
      <c r="AE441" s="45"/>
      <c r="AF441" s="43" t="s">
        <v>3122</v>
      </c>
      <c r="AG441" s="43" t="s">
        <v>3078</v>
      </c>
      <c r="AH441" s="45" t="s">
        <v>70</v>
      </c>
      <c r="AI441" s="48" t="s">
        <v>3123</v>
      </c>
    </row>
    <row r="442" spans="1:35" s="41" customFormat="1">
      <c r="A442" s="42" t="s">
        <v>51</v>
      </c>
      <c r="B442" s="43">
        <v>1408</v>
      </c>
      <c r="C442" s="43" t="s">
        <v>3124</v>
      </c>
      <c r="D442" s="43" t="s">
        <v>3069</v>
      </c>
      <c r="E442" s="43" t="s">
        <v>54</v>
      </c>
      <c r="F442" s="43" t="s">
        <v>2060</v>
      </c>
      <c r="G442" s="43" t="s">
        <v>3070</v>
      </c>
      <c r="H442" s="43" t="s">
        <v>3081</v>
      </c>
      <c r="I442" s="43" t="s">
        <v>55</v>
      </c>
      <c r="J442" s="43" t="s">
        <v>2062</v>
      </c>
      <c r="K442" s="43" t="s">
        <v>3072</v>
      </c>
      <c r="L442" s="43" t="s">
        <v>3073</v>
      </c>
      <c r="M442" s="44" t="s">
        <v>2064</v>
      </c>
      <c r="N442" s="45" t="s">
        <v>123</v>
      </c>
      <c r="O442" s="45" t="s">
        <v>124</v>
      </c>
      <c r="P442" s="46">
        <v>5</v>
      </c>
      <c r="Q442" s="45">
        <v>20515</v>
      </c>
      <c r="R442" s="43" t="s">
        <v>432</v>
      </c>
      <c r="S442" s="43" t="s">
        <v>433</v>
      </c>
      <c r="T442" s="43" t="s">
        <v>368</v>
      </c>
      <c r="U442" s="45" t="s">
        <v>61</v>
      </c>
      <c r="V442" s="44">
        <v>509155</v>
      </c>
      <c r="W442" s="43" t="s">
        <v>3068</v>
      </c>
      <c r="X442" s="43" t="s">
        <v>3125</v>
      </c>
      <c r="Y442" s="47">
        <v>35886</v>
      </c>
      <c r="Z442" s="45" t="s">
        <v>201</v>
      </c>
      <c r="AA442" s="43" t="s">
        <v>118</v>
      </c>
      <c r="AB442" s="43" t="s">
        <v>162</v>
      </c>
      <c r="AC442" s="43" t="s">
        <v>3126</v>
      </c>
      <c r="AD442" s="43" t="s">
        <v>3127</v>
      </c>
      <c r="AE442" s="45"/>
      <c r="AF442" s="43" t="s">
        <v>3128</v>
      </c>
      <c r="AG442" s="43" t="s">
        <v>3078</v>
      </c>
      <c r="AH442" s="45" t="s">
        <v>70</v>
      </c>
      <c r="AI442" s="48" t="s">
        <v>3129</v>
      </c>
    </row>
    <row r="443" spans="1:35" s="41" customFormat="1">
      <c r="A443" s="42" t="s">
        <v>51</v>
      </c>
      <c r="B443" s="43">
        <v>1852</v>
      </c>
      <c r="C443" s="43" t="s">
        <v>3130</v>
      </c>
      <c r="D443" s="43" t="s">
        <v>3069</v>
      </c>
      <c r="E443" s="43" t="s">
        <v>54</v>
      </c>
      <c r="F443" s="43" t="s">
        <v>2060</v>
      </c>
      <c r="G443" s="43" t="s">
        <v>3070</v>
      </c>
      <c r="H443" s="43" t="s">
        <v>3081</v>
      </c>
      <c r="I443" s="43" t="s">
        <v>55</v>
      </c>
      <c r="J443" s="43" t="s">
        <v>2062</v>
      </c>
      <c r="K443" s="43" t="s">
        <v>3072</v>
      </c>
      <c r="L443" s="43" t="s">
        <v>3073</v>
      </c>
      <c r="M443" s="44" t="s">
        <v>2064</v>
      </c>
      <c r="N443" s="45" t="s">
        <v>123</v>
      </c>
      <c r="O443" s="45" t="s">
        <v>124</v>
      </c>
      <c r="P443" s="46">
        <v>5</v>
      </c>
      <c r="Q443" s="45">
        <v>20515</v>
      </c>
      <c r="R443" s="43" t="s">
        <v>432</v>
      </c>
      <c r="S443" s="43" t="s">
        <v>433</v>
      </c>
      <c r="T443" s="43" t="s">
        <v>368</v>
      </c>
      <c r="U443" s="45" t="s">
        <v>61</v>
      </c>
      <c r="V443" s="44">
        <v>509155</v>
      </c>
      <c r="W443" s="43" t="s">
        <v>3068</v>
      </c>
      <c r="X443" s="43" t="s">
        <v>3131</v>
      </c>
      <c r="Y443" s="47">
        <v>36495</v>
      </c>
      <c r="Z443" s="45" t="s">
        <v>63</v>
      </c>
      <c r="AA443" s="43" t="s">
        <v>118</v>
      </c>
      <c r="AB443" s="43" t="s">
        <v>162</v>
      </c>
      <c r="AC443" s="43" t="s">
        <v>3132</v>
      </c>
      <c r="AD443" s="43" t="s">
        <v>3133</v>
      </c>
      <c r="AE443" s="45"/>
      <c r="AF443" s="43" t="s">
        <v>3134</v>
      </c>
      <c r="AG443" s="43" t="s">
        <v>3078</v>
      </c>
      <c r="AH443" s="45" t="s">
        <v>70</v>
      </c>
      <c r="AI443" s="48" t="s">
        <v>3135</v>
      </c>
    </row>
    <row r="444" spans="1:35" s="41" customFormat="1">
      <c r="A444" s="42" t="s">
        <v>51</v>
      </c>
      <c r="B444" s="43">
        <v>1880</v>
      </c>
      <c r="C444" s="43" t="s">
        <v>3136</v>
      </c>
      <c r="D444" s="43" t="s">
        <v>3069</v>
      </c>
      <c r="E444" s="43" t="s">
        <v>54</v>
      </c>
      <c r="F444" s="43" t="s">
        <v>2060</v>
      </c>
      <c r="G444" s="43" t="s">
        <v>3070</v>
      </c>
      <c r="H444" s="43" t="s">
        <v>3081</v>
      </c>
      <c r="I444" s="43" t="s">
        <v>55</v>
      </c>
      <c r="J444" s="43" t="s">
        <v>2062</v>
      </c>
      <c r="K444" s="43" t="s">
        <v>3072</v>
      </c>
      <c r="L444" s="43" t="s">
        <v>3073</v>
      </c>
      <c r="M444" s="44" t="s">
        <v>2064</v>
      </c>
      <c r="N444" s="45" t="s">
        <v>123</v>
      </c>
      <c r="O444" s="45" t="s">
        <v>124</v>
      </c>
      <c r="P444" s="46">
        <v>5</v>
      </c>
      <c r="Q444" s="45">
        <v>20515</v>
      </c>
      <c r="R444" s="43" t="s">
        <v>432</v>
      </c>
      <c r="S444" s="43" t="s">
        <v>433</v>
      </c>
      <c r="T444" s="43" t="s">
        <v>368</v>
      </c>
      <c r="U444" s="45" t="s">
        <v>61</v>
      </c>
      <c r="V444" s="44">
        <v>509155</v>
      </c>
      <c r="W444" s="43" t="s">
        <v>3068</v>
      </c>
      <c r="X444" s="43" t="s">
        <v>3137</v>
      </c>
      <c r="Y444" s="47">
        <v>36557</v>
      </c>
      <c r="Z444" s="45" t="s">
        <v>63</v>
      </c>
      <c r="AA444" s="43" t="s">
        <v>118</v>
      </c>
      <c r="AB444" s="43" t="s">
        <v>162</v>
      </c>
      <c r="AC444" s="43" t="s">
        <v>3138</v>
      </c>
      <c r="AD444" s="43" t="s">
        <v>3139</v>
      </c>
      <c r="AE444" s="45"/>
      <c r="AF444" s="43" t="s">
        <v>3140</v>
      </c>
      <c r="AG444" s="43" t="s">
        <v>3078</v>
      </c>
      <c r="AH444" s="45" t="s">
        <v>70</v>
      </c>
      <c r="AI444" s="48" t="s">
        <v>3141</v>
      </c>
    </row>
    <row r="445" spans="1:35" s="41" customFormat="1">
      <c r="A445" s="42" t="s">
        <v>51</v>
      </c>
      <c r="B445" s="43">
        <v>2967</v>
      </c>
      <c r="C445" s="43" t="s">
        <v>3142</v>
      </c>
      <c r="D445" s="43" t="s">
        <v>3069</v>
      </c>
      <c r="E445" s="43" t="s">
        <v>54</v>
      </c>
      <c r="F445" s="43" t="s">
        <v>2060</v>
      </c>
      <c r="G445" s="43" t="s">
        <v>3070</v>
      </c>
      <c r="H445" s="43" t="s">
        <v>3071</v>
      </c>
      <c r="I445" s="43" t="s">
        <v>55</v>
      </c>
      <c r="J445" s="43" t="s">
        <v>2062</v>
      </c>
      <c r="K445" s="43" t="s">
        <v>3072</v>
      </c>
      <c r="L445" s="43" t="s">
        <v>3073</v>
      </c>
      <c r="M445" s="44" t="s">
        <v>2064</v>
      </c>
      <c r="N445" s="45" t="s">
        <v>123</v>
      </c>
      <c r="O445" s="45" t="s">
        <v>124</v>
      </c>
      <c r="P445" s="46">
        <v>5</v>
      </c>
      <c r="Q445" s="45">
        <v>20515</v>
      </c>
      <c r="R445" s="43" t="s">
        <v>432</v>
      </c>
      <c r="S445" s="43" t="s">
        <v>433</v>
      </c>
      <c r="T445" s="43" t="s">
        <v>368</v>
      </c>
      <c r="U445" s="45" t="s">
        <v>61</v>
      </c>
      <c r="V445" s="44">
        <v>509155</v>
      </c>
      <c r="W445" s="43" t="s">
        <v>3068</v>
      </c>
      <c r="X445" s="43" t="s">
        <v>3143</v>
      </c>
      <c r="Y445" s="47">
        <v>38596</v>
      </c>
      <c r="Z445" s="45" t="s">
        <v>63</v>
      </c>
      <c r="AA445" s="43" t="s">
        <v>118</v>
      </c>
      <c r="AB445" s="43" t="s">
        <v>162</v>
      </c>
      <c r="AC445" s="43" t="s">
        <v>3144</v>
      </c>
      <c r="AD445" s="43" t="s">
        <v>3145</v>
      </c>
      <c r="AE445" s="45"/>
      <c r="AF445" s="43" t="s">
        <v>3146</v>
      </c>
      <c r="AG445" s="43" t="s">
        <v>3078</v>
      </c>
      <c r="AH445" s="45" t="s">
        <v>70</v>
      </c>
      <c r="AI445" s="48" t="s">
        <v>3147</v>
      </c>
    </row>
    <row r="446" spans="1:35" s="41" customFormat="1">
      <c r="A446" s="42" t="s">
        <v>51</v>
      </c>
      <c r="B446" s="43">
        <v>3597</v>
      </c>
      <c r="C446" s="43" t="s">
        <v>3148</v>
      </c>
      <c r="D446" s="43" t="s">
        <v>3069</v>
      </c>
      <c r="E446" s="43" t="s">
        <v>54</v>
      </c>
      <c r="F446" s="43" t="s">
        <v>2060</v>
      </c>
      <c r="G446" s="43" t="s">
        <v>3070</v>
      </c>
      <c r="H446" s="43" t="s">
        <v>3081</v>
      </c>
      <c r="I446" s="43" t="s">
        <v>55</v>
      </c>
      <c r="J446" s="43" t="s">
        <v>2062</v>
      </c>
      <c r="K446" s="43" t="s">
        <v>3072</v>
      </c>
      <c r="L446" s="43" t="s">
        <v>3073</v>
      </c>
      <c r="M446" s="44" t="s">
        <v>2064</v>
      </c>
      <c r="N446" s="45" t="s">
        <v>123</v>
      </c>
      <c r="O446" s="45" t="s">
        <v>124</v>
      </c>
      <c r="P446" s="46">
        <v>5</v>
      </c>
      <c r="Q446" s="45">
        <v>20515</v>
      </c>
      <c r="R446" s="43" t="s">
        <v>432</v>
      </c>
      <c r="S446" s="43" t="s">
        <v>433</v>
      </c>
      <c r="T446" s="43" t="s">
        <v>368</v>
      </c>
      <c r="U446" s="45" t="s">
        <v>61</v>
      </c>
      <c r="V446" s="44">
        <v>509155</v>
      </c>
      <c r="W446" s="43" t="s">
        <v>3068</v>
      </c>
      <c r="X446" s="43" t="s">
        <v>3149</v>
      </c>
      <c r="Y446" s="47">
        <v>39448</v>
      </c>
      <c r="Z446" s="45" t="s">
        <v>63</v>
      </c>
      <c r="AA446" s="43" t="s">
        <v>118</v>
      </c>
      <c r="AB446" s="43" t="s">
        <v>162</v>
      </c>
      <c r="AC446" s="43" t="s">
        <v>3150</v>
      </c>
      <c r="AD446" s="43" t="s">
        <v>3151</v>
      </c>
      <c r="AE446" s="45"/>
      <c r="AF446" s="43" t="s">
        <v>3152</v>
      </c>
      <c r="AG446" s="43" t="s">
        <v>3078</v>
      </c>
      <c r="AH446" s="45" t="s">
        <v>70</v>
      </c>
      <c r="AI446" s="48" t="s">
        <v>3153</v>
      </c>
    </row>
    <row r="447" spans="1:35" s="41" customFormat="1">
      <c r="A447" s="42" t="s">
        <v>51</v>
      </c>
      <c r="B447" s="43">
        <v>973764</v>
      </c>
      <c r="C447" s="43" t="s">
        <v>3154</v>
      </c>
      <c r="D447" s="43" t="s">
        <v>3069</v>
      </c>
      <c r="E447" s="43" t="s">
        <v>54</v>
      </c>
      <c r="F447" s="43" t="s">
        <v>2060</v>
      </c>
      <c r="G447" s="43" t="s">
        <v>3070</v>
      </c>
      <c r="H447" s="43" t="s">
        <v>3081</v>
      </c>
      <c r="I447" s="43" t="s">
        <v>55</v>
      </c>
      <c r="J447" s="43" t="s">
        <v>2062</v>
      </c>
      <c r="K447" s="43" t="s">
        <v>3072</v>
      </c>
      <c r="L447" s="43" t="s">
        <v>3073</v>
      </c>
      <c r="M447" s="44" t="s">
        <v>2064</v>
      </c>
      <c r="N447" s="45" t="s">
        <v>123</v>
      </c>
      <c r="O447" s="45" t="s">
        <v>124</v>
      </c>
      <c r="P447" s="46">
        <v>5</v>
      </c>
      <c r="Q447" s="45">
        <v>12608</v>
      </c>
      <c r="R447" s="43" t="s">
        <v>2649</v>
      </c>
      <c r="S447" s="43" t="s">
        <v>2650</v>
      </c>
      <c r="T447" s="43" t="s">
        <v>619</v>
      </c>
      <c r="U447" s="45" t="s">
        <v>61</v>
      </c>
      <c r="V447" s="44">
        <v>509155</v>
      </c>
      <c r="W447" s="43" t="s">
        <v>3068</v>
      </c>
      <c r="X447" s="43" t="s">
        <v>3155</v>
      </c>
      <c r="Y447" s="47">
        <v>42917</v>
      </c>
      <c r="Z447" s="45" t="s">
        <v>63</v>
      </c>
      <c r="AA447" s="43" t="s">
        <v>64</v>
      </c>
      <c r="AB447" s="43" t="s">
        <v>150</v>
      </c>
      <c r="AC447" s="43" t="s">
        <v>3156</v>
      </c>
      <c r="AD447" s="43" t="s">
        <v>3157</v>
      </c>
      <c r="AE447" s="45"/>
      <c r="AF447" s="43" t="s">
        <v>3154</v>
      </c>
      <c r="AG447" s="43" t="s">
        <v>3078</v>
      </c>
      <c r="AH447" s="45" t="s">
        <v>70</v>
      </c>
      <c r="AI447" s="48" t="s">
        <v>3158</v>
      </c>
    </row>
    <row r="448" spans="1:35" s="41" customFormat="1">
      <c r="A448" s="42" t="s">
        <v>51</v>
      </c>
      <c r="B448" s="43">
        <v>1049528</v>
      </c>
      <c r="C448" s="43" t="s">
        <v>3159</v>
      </c>
      <c r="D448" s="43" t="s">
        <v>3069</v>
      </c>
      <c r="E448" s="43" t="s">
        <v>54</v>
      </c>
      <c r="F448" s="43" t="s">
        <v>2060</v>
      </c>
      <c r="G448" s="43" t="s">
        <v>3070</v>
      </c>
      <c r="H448" s="43" t="s">
        <v>3081</v>
      </c>
      <c r="I448" s="43" t="s">
        <v>55</v>
      </c>
      <c r="J448" s="43" t="s">
        <v>2062</v>
      </c>
      <c r="K448" s="43" t="s">
        <v>3072</v>
      </c>
      <c r="L448" s="43" t="s">
        <v>3073</v>
      </c>
      <c r="M448" s="44" t="s">
        <v>2064</v>
      </c>
      <c r="N448" s="45" t="s">
        <v>123</v>
      </c>
      <c r="O448" s="45" t="s">
        <v>124</v>
      </c>
      <c r="P448" s="46">
        <v>5</v>
      </c>
      <c r="Q448" s="45">
        <v>20515</v>
      </c>
      <c r="R448" s="43" t="s">
        <v>432</v>
      </c>
      <c r="S448" s="43" t="s">
        <v>433</v>
      </c>
      <c r="T448" s="43" t="s">
        <v>368</v>
      </c>
      <c r="U448" s="45" t="s">
        <v>61</v>
      </c>
      <c r="V448" s="44">
        <v>509155</v>
      </c>
      <c r="W448" s="43" t="s">
        <v>3068</v>
      </c>
      <c r="X448" s="43" t="s">
        <v>3160</v>
      </c>
      <c r="Y448" s="47">
        <v>43313</v>
      </c>
      <c r="Z448" s="45" t="s">
        <v>63</v>
      </c>
      <c r="AA448" s="43" t="s">
        <v>118</v>
      </c>
      <c r="AB448" s="43" t="s">
        <v>162</v>
      </c>
      <c r="AC448" s="43" t="s">
        <v>3161</v>
      </c>
      <c r="AD448" s="43" t="s">
        <v>3162</v>
      </c>
      <c r="AE448" s="45"/>
      <c r="AF448" s="43" t="s">
        <v>3163</v>
      </c>
      <c r="AG448" s="43" t="s">
        <v>3078</v>
      </c>
      <c r="AH448" s="45"/>
      <c r="AI448" s="48" t="s">
        <v>3164</v>
      </c>
    </row>
    <row r="449" spans="1:35" s="41" customFormat="1">
      <c r="A449" s="42" t="s">
        <v>51</v>
      </c>
      <c r="B449" s="43">
        <v>1056134</v>
      </c>
      <c r="C449" s="43" t="s">
        <v>3165</v>
      </c>
      <c r="D449" s="43" t="s">
        <v>3069</v>
      </c>
      <c r="E449" s="43" t="s">
        <v>54</v>
      </c>
      <c r="F449" s="43" t="s">
        <v>2060</v>
      </c>
      <c r="G449" s="43" t="s">
        <v>3070</v>
      </c>
      <c r="H449" s="43" t="s">
        <v>3081</v>
      </c>
      <c r="I449" s="43" t="s">
        <v>55</v>
      </c>
      <c r="J449" s="43" t="s">
        <v>2062</v>
      </c>
      <c r="K449" s="43" t="s">
        <v>3072</v>
      </c>
      <c r="L449" s="43" t="s">
        <v>3106</v>
      </c>
      <c r="M449" s="44" t="s">
        <v>2064</v>
      </c>
      <c r="N449" s="45" t="s">
        <v>123</v>
      </c>
      <c r="O449" s="45" t="s">
        <v>124</v>
      </c>
      <c r="P449" s="46">
        <v>5</v>
      </c>
      <c r="Q449" s="45">
        <v>20515</v>
      </c>
      <c r="R449" s="43" t="s">
        <v>432</v>
      </c>
      <c r="S449" s="43" t="s">
        <v>433</v>
      </c>
      <c r="T449" s="43" t="s">
        <v>368</v>
      </c>
      <c r="U449" s="45" t="s">
        <v>61</v>
      </c>
      <c r="V449" s="44">
        <v>509155</v>
      </c>
      <c r="W449" s="43" t="s">
        <v>3068</v>
      </c>
      <c r="X449" s="43" t="s">
        <v>3166</v>
      </c>
      <c r="Y449" s="47">
        <v>43344</v>
      </c>
      <c r="Z449" s="45" t="s">
        <v>63</v>
      </c>
      <c r="AA449" s="43" t="s">
        <v>118</v>
      </c>
      <c r="AB449" s="43" t="s">
        <v>162</v>
      </c>
      <c r="AC449" s="43" t="s">
        <v>3167</v>
      </c>
      <c r="AD449" s="43" t="s">
        <v>3168</v>
      </c>
      <c r="AE449" s="45"/>
      <c r="AF449" s="43" t="s">
        <v>3169</v>
      </c>
      <c r="AG449" s="43" t="s">
        <v>3078</v>
      </c>
      <c r="AH449" s="45"/>
      <c r="AI449" s="48" t="s">
        <v>3170</v>
      </c>
    </row>
    <row r="450" spans="1:35" s="41" customFormat="1">
      <c r="A450" s="42" t="s">
        <v>51</v>
      </c>
      <c r="B450" s="43">
        <v>1059069</v>
      </c>
      <c r="C450" s="43" t="s">
        <v>3171</v>
      </c>
      <c r="D450" s="43" t="s">
        <v>3069</v>
      </c>
      <c r="E450" s="43" t="s">
        <v>54</v>
      </c>
      <c r="F450" s="43" t="s">
        <v>2060</v>
      </c>
      <c r="G450" s="43" t="s">
        <v>3070</v>
      </c>
      <c r="H450" s="43" t="s">
        <v>3081</v>
      </c>
      <c r="I450" s="43" t="s">
        <v>55</v>
      </c>
      <c r="J450" s="43" t="s">
        <v>2062</v>
      </c>
      <c r="K450" s="43" t="s">
        <v>3072</v>
      </c>
      <c r="L450" s="43" t="s">
        <v>3073</v>
      </c>
      <c r="M450" s="44" t="s">
        <v>2064</v>
      </c>
      <c r="N450" s="45" t="s">
        <v>123</v>
      </c>
      <c r="O450" s="45" t="s">
        <v>124</v>
      </c>
      <c r="P450" s="46">
        <v>5</v>
      </c>
      <c r="Q450" s="45">
        <v>20515</v>
      </c>
      <c r="R450" s="43" t="s">
        <v>432</v>
      </c>
      <c r="S450" s="43" t="s">
        <v>433</v>
      </c>
      <c r="T450" s="43" t="s">
        <v>368</v>
      </c>
      <c r="U450" s="45" t="s">
        <v>61</v>
      </c>
      <c r="V450" s="44">
        <v>509155</v>
      </c>
      <c r="W450" s="43" t="s">
        <v>3068</v>
      </c>
      <c r="X450" s="43" t="s">
        <v>3172</v>
      </c>
      <c r="Y450" s="47">
        <v>43358</v>
      </c>
      <c r="Z450" s="45" t="s">
        <v>331</v>
      </c>
      <c r="AA450" s="43" t="s">
        <v>64</v>
      </c>
      <c r="AB450" s="43" t="s">
        <v>162</v>
      </c>
      <c r="AC450" s="43" t="s">
        <v>3173</v>
      </c>
      <c r="AD450" s="43" t="s">
        <v>3174</v>
      </c>
      <c r="AE450" s="45"/>
      <c r="AF450" s="43" t="s">
        <v>3175</v>
      </c>
      <c r="AG450" s="43" t="s">
        <v>3078</v>
      </c>
      <c r="AH450" s="45"/>
      <c r="AI450" s="48" t="s">
        <v>3176</v>
      </c>
    </row>
    <row r="451" spans="1:35" s="41" customFormat="1">
      <c r="A451" s="42" t="s">
        <v>51</v>
      </c>
      <c r="B451" s="43">
        <v>1064575</v>
      </c>
      <c r="C451" s="43" t="s">
        <v>3177</v>
      </c>
      <c r="D451" s="43" t="s">
        <v>3069</v>
      </c>
      <c r="E451" s="43" t="s">
        <v>54</v>
      </c>
      <c r="F451" s="43" t="s">
        <v>2060</v>
      </c>
      <c r="G451" s="43" t="s">
        <v>3070</v>
      </c>
      <c r="H451" s="43" t="s">
        <v>3081</v>
      </c>
      <c r="I451" s="43" t="s">
        <v>55</v>
      </c>
      <c r="J451" s="43" t="s">
        <v>2062</v>
      </c>
      <c r="K451" s="43" t="s">
        <v>3072</v>
      </c>
      <c r="L451" s="43" t="s">
        <v>3106</v>
      </c>
      <c r="M451" s="44" t="s">
        <v>2064</v>
      </c>
      <c r="N451" s="45" t="s">
        <v>123</v>
      </c>
      <c r="O451" s="45" t="s">
        <v>124</v>
      </c>
      <c r="P451" s="46">
        <v>5</v>
      </c>
      <c r="Q451" s="45">
        <v>20515</v>
      </c>
      <c r="R451" s="43" t="s">
        <v>432</v>
      </c>
      <c r="S451" s="43" t="s">
        <v>433</v>
      </c>
      <c r="T451" s="43" t="s">
        <v>368</v>
      </c>
      <c r="U451" s="45" t="s">
        <v>61</v>
      </c>
      <c r="V451" s="44">
        <v>509155</v>
      </c>
      <c r="W451" s="43" t="s">
        <v>3068</v>
      </c>
      <c r="X451" s="43" t="s">
        <v>3178</v>
      </c>
      <c r="Y451" s="47">
        <v>43388</v>
      </c>
      <c r="Z451" s="45" t="s">
        <v>710</v>
      </c>
      <c r="AA451" s="43" t="s">
        <v>64</v>
      </c>
      <c r="AB451" s="43" t="s">
        <v>162</v>
      </c>
      <c r="AC451" s="43" t="s">
        <v>3179</v>
      </c>
      <c r="AD451" s="43" t="s">
        <v>3180</v>
      </c>
      <c r="AE451" s="45"/>
      <c r="AF451" s="43" t="s">
        <v>3181</v>
      </c>
      <c r="AG451" s="43" t="s">
        <v>3078</v>
      </c>
      <c r="AH451" s="45"/>
      <c r="AI451" s="48" t="s">
        <v>3182</v>
      </c>
    </row>
    <row r="452" spans="1:35" s="41" customFormat="1">
      <c r="A452" s="42" t="s">
        <v>51</v>
      </c>
      <c r="B452" s="43">
        <v>1071967</v>
      </c>
      <c r="C452" s="43" t="s">
        <v>3183</v>
      </c>
      <c r="D452" s="43" t="s">
        <v>3069</v>
      </c>
      <c r="E452" s="43" t="s">
        <v>54</v>
      </c>
      <c r="F452" s="43" t="s">
        <v>2060</v>
      </c>
      <c r="G452" s="43" t="s">
        <v>3070</v>
      </c>
      <c r="H452" s="43" t="s">
        <v>3081</v>
      </c>
      <c r="I452" s="43" t="s">
        <v>55</v>
      </c>
      <c r="J452" s="43" t="s">
        <v>2062</v>
      </c>
      <c r="K452" s="43" t="s">
        <v>3072</v>
      </c>
      <c r="L452" s="43" t="s">
        <v>3073</v>
      </c>
      <c r="M452" s="44" t="s">
        <v>2064</v>
      </c>
      <c r="N452" s="45" t="s">
        <v>123</v>
      </c>
      <c r="O452" s="45" t="s">
        <v>124</v>
      </c>
      <c r="P452" s="46">
        <v>5</v>
      </c>
      <c r="Q452" s="45">
        <v>20515</v>
      </c>
      <c r="R452" s="43" t="s">
        <v>432</v>
      </c>
      <c r="S452" s="43" t="s">
        <v>433</v>
      </c>
      <c r="T452" s="43" t="s">
        <v>368</v>
      </c>
      <c r="U452" s="45" t="s">
        <v>61</v>
      </c>
      <c r="V452" s="44">
        <v>509155</v>
      </c>
      <c r="W452" s="43" t="s">
        <v>3068</v>
      </c>
      <c r="X452" s="43" t="s">
        <v>3184</v>
      </c>
      <c r="Y452" s="47">
        <v>43435</v>
      </c>
      <c r="Z452" s="45" t="s">
        <v>331</v>
      </c>
      <c r="AA452" s="43" t="s">
        <v>64</v>
      </c>
      <c r="AB452" s="43" t="s">
        <v>162</v>
      </c>
      <c r="AC452" s="43" t="s">
        <v>3185</v>
      </c>
      <c r="AD452" s="43" t="s">
        <v>3186</v>
      </c>
      <c r="AE452" s="45"/>
      <c r="AF452" s="43" t="s">
        <v>3187</v>
      </c>
      <c r="AG452" s="43" t="s">
        <v>3078</v>
      </c>
      <c r="AH452" s="45"/>
      <c r="AI452" s="48" t="s">
        <v>3188</v>
      </c>
    </row>
    <row r="453" spans="1:35" s="41" customFormat="1">
      <c r="A453" s="42" t="s">
        <v>51</v>
      </c>
      <c r="B453" s="43">
        <v>1075994</v>
      </c>
      <c r="C453" s="43" t="s">
        <v>3189</v>
      </c>
      <c r="D453" s="43" t="s">
        <v>3069</v>
      </c>
      <c r="E453" s="43" t="s">
        <v>54</v>
      </c>
      <c r="F453" s="43" t="s">
        <v>2060</v>
      </c>
      <c r="G453" s="43" t="s">
        <v>3070</v>
      </c>
      <c r="H453" s="43" t="s">
        <v>3071</v>
      </c>
      <c r="I453" s="43" t="s">
        <v>55</v>
      </c>
      <c r="J453" s="43" t="s">
        <v>2062</v>
      </c>
      <c r="K453" s="43" t="s">
        <v>3072</v>
      </c>
      <c r="L453" s="43" t="s">
        <v>3073</v>
      </c>
      <c r="M453" s="44" t="s">
        <v>2064</v>
      </c>
      <c r="N453" s="45" t="s">
        <v>273</v>
      </c>
      <c r="O453" s="45" t="s">
        <v>274</v>
      </c>
      <c r="P453" s="46">
        <v>4</v>
      </c>
      <c r="Q453" s="45">
        <v>20410</v>
      </c>
      <c r="R453" s="43" t="s">
        <v>542</v>
      </c>
      <c r="S453" s="43" t="s">
        <v>543</v>
      </c>
      <c r="T453" s="43" t="s">
        <v>368</v>
      </c>
      <c r="U453" s="45" t="s">
        <v>61</v>
      </c>
      <c r="V453" s="44">
        <v>509155</v>
      </c>
      <c r="W453" s="43" t="s">
        <v>3068</v>
      </c>
      <c r="X453" s="43" t="s">
        <v>3190</v>
      </c>
      <c r="Y453" s="47">
        <v>43525</v>
      </c>
      <c r="Z453" s="45" t="s">
        <v>63</v>
      </c>
      <c r="AA453" s="43" t="s">
        <v>118</v>
      </c>
      <c r="AB453" s="43" t="s">
        <v>162</v>
      </c>
      <c r="AC453" s="43" t="s">
        <v>3191</v>
      </c>
      <c r="AD453" s="43" t="s">
        <v>3192</v>
      </c>
      <c r="AE453" s="45"/>
      <c r="AF453" s="43" t="s">
        <v>3193</v>
      </c>
      <c r="AG453" s="43" t="s">
        <v>3078</v>
      </c>
      <c r="AH453" s="45"/>
      <c r="AI453" s="49" t="s">
        <v>3194</v>
      </c>
    </row>
    <row r="454" spans="1:35" s="41" customFormat="1">
      <c r="A454" s="42" t="s">
        <v>51</v>
      </c>
      <c r="B454" s="43">
        <v>1076223</v>
      </c>
      <c r="C454" s="43" t="s">
        <v>3195</v>
      </c>
      <c r="D454" s="43" t="s">
        <v>3069</v>
      </c>
      <c r="E454" s="43" t="s">
        <v>54</v>
      </c>
      <c r="F454" s="43" t="s">
        <v>2060</v>
      </c>
      <c r="G454" s="43" t="s">
        <v>3070</v>
      </c>
      <c r="H454" s="43" t="s">
        <v>3081</v>
      </c>
      <c r="I454" s="43" t="s">
        <v>55</v>
      </c>
      <c r="J454" s="43" t="s">
        <v>2062</v>
      </c>
      <c r="K454" s="43" t="s">
        <v>3072</v>
      </c>
      <c r="L454" s="43" t="s">
        <v>3106</v>
      </c>
      <c r="M454" s="44" t="s">
        <v>2064</v>
      </c>
      <c r="N454" s="45" t="s">
        <v>273</v>
      </c>
      <c r="O454" s="45" t="s">
        <v>274</v>
      </c>
      <c r="P454" s="46">
        <v>4</v>
      </c>
      <c r="Q454" s="45">
        <v>20410</v>
      </c>
      <c r="R454" s="43" t="s">
        <v>542</v>
      </c>
      <c r="S454" s="43" t="s">
        <v>543</v>
      </c>
      <c r="T454" s="43" t="s">
        <v>368</v>
      </c>
      <c r="U454" s="45" t="s">
        <v>61</v>
      </c>
      <c r="V454" s="44">
        <v>509155</v>
      </c>
      <c r="W454" s="43" t="s">
        <v>3068</v>
      </c>
      <c r="X454" s="43" t="s">
        <v>3196</v>
      </c>
      <c r="Y454" s="47">
        <v>43466</v>
      </c>
      <c r="Z454" s="45" t="s">
        <v>63</v>
      </c>
      <c r="AA454" s="43" t="s">
        <v>118</v>
      </c>
      <c r="AB454" s="43" t="s">
        <v>162</v>
      </c>
      <c r="AC454" s="43" t="s">
        <v>3197</v>
      </c>
      <c r="AD454" s="43" t="s">
        <v>3198</v>
      </c>
      <c r="AE454" s="45"/>
      <c r="AF454" s="43" t="s">
        <v>3199</v>
      </c>
      <c r="AG454" s="43" t="s">
        <v>3078</v>
      </c>
      <c r="AH454" s="45"/>
      <c r="AI454" s="49" t="s">
        <v>3200</v>
      </c>
    </row>
    <row r="455" spans="1:35" s="41" customFormat="1">
      <c r="A455" s="42" t="s">
        <v>51</v>
      </c>
      <c r="B455" s="43">
        <v>1076995</v>
      </c>
      <c r="C455" s="43" t="s">
        <v>3201</v>
      </c>
      <c r="D455" s="43" t="s">
        <v>3069</v>
      </c>
      <c r="E455" s="43" t="s">
        <v>54</v>
      </c>
      <c r="F455" s="43" t="s">
        <v>2060</v>
      </c>
      <c r="G455" s="43" t="s">
        <v>3070</v>
      </c>
      <c r="H455" s="43" t="s">
        <v>3071</v>
      </c>
      <c r="I455" s="43" t="s">
        <v>55</v>
      </c>
      <c r="J455" s="43" t="s">
        <v>2062</v>
      </c>
      <c r="K455" s="43" t="s">
        <v>3072</v>
      </c>
      <c r="L455" s="43" t="s">
        <v>3073</v>
      </c>
      <c r="M455" s="44" t="s">
        <v>2064</v>
      </c>
      <c r="N455" s="45" t="s">
        <v>273</v>
      </c>
      <c r="O455" s="45" t="s">
        <v>274</v>
      </c>
      <c r="P455" s="46">
        <v>4</v>
      </c>
      <c r="Q455" s="45">
        <v>20410</v>
      </c>
      <c r="R455" s="43" t="s">
        <v>542</v>
      </c>
      <c r="S455" s="43" t="s">
        <v>543</v>
      </c>
      <c r="T455" s="43" t="s">
        <v>368</v>
      </c>
      <c r="U455" s="45" t="s">
        <v>61</v>
      </c>
      <c r="V455" s="44">
        <v>509155</v>
      </c>
      <c r="W455" s="43" t="s">
        <v>3068</v>
      </c>
      <c r="X455" s="43" t="s">
        <v>3202</v>
      </c>
      <c r="Y455" s="47">
        <v>43466</v>
      </c>
      <c r="Z455" s="45" t="s">
        <v>679</v>
      </c>
      <c r="AA455" s="43" t="s">
        <v>118</v>
      </c>
      <c r="AB455" s="43" t="s">
        <v>162</v>
      </c>
      <c r="AC455" s="43" t="s">
        <v>3203</v>
      </c>
      <c r="AD455" s="43" t="s">
        <v>3204</v>
      </c>
      <c r="AE455" s="45"/>
      <c r="AF455" s="43" t="s">
        <v>3205</v>
      </c>
      <c r="AG455" s="43" t="s">
        <v>3078</v>
      </c>
      <c r="AH455" s="45"/>
      <c r="AI455" s="49" t="s">
        <v>3206</v>
      </c>
    </row>
    <row r="456" spans="1:35" s="41" customFormat="1">
      <c r="A456" s="42" t="s">
        <v>51</v>
      </c>
      <c r="B456" s="43">
        <v>4960</v>
      </c>
      <c r="C456" s="43" t="s">
        <v>3207</v>
      </c>
      <c r="D456" s="43" t="s">
        <v>3069</v>
      </c>
      <c r="E456" s="43" t="s">
        <v>54</v>
      </c>
      <c r="F456" s="43" t="s">
        <v>2060</v>
      </c>
      <c r="G456" s="43" t="s">
        <v>3070</v>
      </c>
      <c r="H456" s="43" t="s">
        <v>3081</v>
      </c>
      <c r="I456" s="43" t="s">
        <v>55</v>
      </c>
      <c r="J456" s="43" t="s">
        <v>2062</v>
      </c>
      <c r="K456" s="43" t="s">
        <v>3072</v>
      </c>
      <c r="L456" s="43" t="s">
        <v>3073</v>
      </c>
      <c r="M456" s="44" t="s">
        <v>2064</v>
      </c>
      <c r="N456" s="45" t="s">
        <v>219</v>
      </c>
      <c r="O456" s="45" t="s">
        <v>220</v>
      </c>
      <c r="P456" s="46">
        <v>3</v>
      </c>
      <c r="Q456" s="45">
        <v>20310</v>
      </c>
      <c r="R456" s="43" t="s">
        <v>447</v>
      </c>
      <c r="S456" s="43" t="s">
        <v>448</v>
      </c>
      <c r="T456" s="43" t="s">
        <v>368</v>
      </c>
      <c r="U456" s="45" t="s">
        <v>61</v>
      </c>
      <c r="V456" s="44">
        <v>509155</v>
      </c>
      <c r="W456" s="43" t="s">
        <v>3068</v>
      </c>
      <c r="X456" s="43" t="s">
        <v>3208</v>
      </c>
      <c r="Y456" s="47">
        <v>41730</v>
      </c>
      <c r="Z456" s="45" t="s">
        <v>201</v>
      </c>
      <c r="AA456" s="43" t="s">
        <v>64</v>
      </c>
      <c r="AB456" s="43" t="s">
        <v>162</v>
      </c>
      <c r="AC456" s="43" t="s">
        <v>3209</v>
      </c>
      <c r="AD456" s="43" t="s">
        <v>3210</v>
      </c>
      <c r="AE456" s="45"/>
      <c r="AF456" s="43" t="s">
        <v>3211</v>
      </c>
      <c r="AG456" s="43" t="s">
        <v>3078</v>
      </c>
      <c r="AH456" s="45" t="s">
        <v>70</v>
      </c>
      <c r="AI456" s="48" t="s">
        <v>3212</v>
      </c>
    </row>
    <row r="457" spans="1:35" s="41" customFormat="1">
      <c r="A457" s="42" t="s">
        <v>51</v>
      </c>
      <c r="B457" s="43">
        <v>1007434</v>
      </c>
      <c r="C457" s="43" t="s">
        <v>3213</v>
      </c>
      <c r="D457" s="43" t="s">
        <v>3069</v>
      </c>
      <c r="E457" s="43" t="s">
        <v>54</v>
      </c>
      <c r="F457" s="43" t="s">
        <v>2060</v>
      </c>
      <c r="G457" s="43" t="s">
        <v>3070</v>
      </c>
      <c r="H457" s="43" t="s">
        <v>3081</v>
      </c>
      <c r="I457" s="43" t="s">
        <v>55</v>
      </c>
      <c r="J457" s="43" t="s">
        <v>2062</v>
      </c>
      <c r="K457" s="43" t="s">
        <v>3072</v>
      </c>
      <c r="L457" s="43" t="s">
        <v>3073</v>
      </c>
      <c r="M457" s="44" t="s">
        <v>2064</v>
      </c>
      <c r="N457" s="45" t="s">
        <v>219</v>
      </c>
      <c r="O457" s="45" t="s">
        <v>220</v>
      </c>
      <c r="P457" s="45">
        <v>3</v>
      </c>
      <c r="Q457" s="45">
        <v>20310</v>
      </c>
      <c r="R457" s="43" t="s">
        <v>447</v>
      </c>
      <c r="S457" s="43" t="s">
        <v>448</v>
      </c>
      <c r="T457" s="43" t="s">
        <v>368</v>
      </c>
      <c r="U457" s="45" t="s">
        <v>61</v>
      </c>
      <c r="V457" s="44">
        <v>509155</v>
      </c>
      <c r="W457" s="43" t="s">
        <v>3068</v>
      </c>
      <c r="X457" s="43" t="s">
        <v>3214</v>
      </c>
      <c r="Y457" s="47">
        <v>43101</v>
      </c>
      <c r="Z457" s="45" t="s">
        <v>3215</v>
      </c>
      <c r="AA457" s="43" t="s">
        <v>64</v>
      </c>
      <c r="AB457" s="43" t="s">
        <v>162</v>
      </c>
      <c r="AC457" s="43" t="s">
        <v>3216</v>
      </c>
      <c r="AD457" s="43" t="s">
        <v>3217</v>
      </c>
      <c r="AE457" s="45"/>
      <c r="AF457" s="43" t="s">
        <v>3218</v>
      </c>
      <c r="AG457" s="43" t="s">
        <v>3078</v>
      </c>
      <c r="AH457" s="45"/>
      <c r="AI457" s="48" t="s">
        <v>3219</v>
      </c>
    </row>
    <row r="458" spans="1:35" s="41" customFormat="1">
      <c r="A458" s="42" t="s">
        <v>51</v>
      </c>
      <c r="B458" s="43">
        <v>1057507</v>
      </c>
      <c r="C458" s="43" t="s">
        <v>3220</v>
      </c>
      <c r="D458" s="43" t="s">
        <v>3069</v>
      </c>
      <c r="E458" s="43" t="s">
        <v>54</v>
      </c>
      <c r="F458" s="43" t="s">
        <v>2060</v>
      </c>
      <c r="G458" s="43" t="s">
        <v>3070</v>
      </c>
      <c r="H458" s="43" t="s">
        <v>3070</v>
      </c>
      <c r="I458" s="43" t="s">
        <v>55</v>
      </c>
      <c r="J458" s="43" t="s">
        <v>2062</v>
      </c>
      <c r="K458" s="43" t="s">
        <v>3072</v>
      </c>
      <c r="L458" s="43" t="s">
        <v>3072</v>
      </c>
      <c r="M458" s="44" t="s">
        <v>2064</v>
      </c>
      <c r="N458" s="45" t="s">
        <v>219</v>
      </c>
      <c r="O458" s="45" t="s">
        <v>220</v>
      </c>
      <c r="P458" s="46">
        <v>3</v>
      </c>
      <c r="Q458" s="45">
        <v>20310</v>
      </c>
      <c r="R458" s="43" t="s">
        <v>447</v>
      </c>
      <c r="S458" s="43" t="s">
        <v>448</v>
      </c>
      <c r="T458" s="43" t="s">
        <v>368</v>
      </c>
      <c r="U458" s="45" t="s">
        <v>61</v>
      </c>
      <c r="V458" s="44">
        <v>509155</v>
      </c>
      <c r="W458" s="43" t="s">
        <v>3068</v>
      </c>
      <c r="X458" s="43" t="s">
        <v>3221</v>
      </c>
      <c r="Y458" s="47">
        <v>43344</v>
      </c>
      <c r="Z458" s="45" t="s">
        <v>63</v>
      </c>
      <c r="AA458" s="43" t="s">
        <v>118</v>
      </c>
      <c r="AB458" s="43" t="s">
        <v>162</v>
      </c>
      <c r="AC458" s="43" t="s">
        <v>3222</v>
      </c>
      <c r="AD458" s="43" t="s">
        <v>3223</v>
      </c>
      <c r="AE458" s="45"/>
      <c r="AF458" s="43" t="s">
        <v>3224</v>
      </c>
      <c r="AG458" s="43" t="s">
        <v>3078</v>
      </c>
      <c r="AH458" s="45"/>
      <c r="AI458" s="48" t="s">
        <v>3225</v>
      </c>
    </row>
    <row r="459" spans="1:35" s="41" customFormat="1">
      <c r="A459" s="42" t="s">
        <v>51</v>
      </c>
      <c r="B459" s="43">
        <v>1068183</v>
      </c>
      <c r="C459" s="43" t="s">
        <v>3226</v>
      </c>
      <c r="D459" s="43" t="s">
        <v>3069</v>
      </c>
      <c r="E459" s="43" t="s">
        <v>54</v>
      </c>
      <c r="F459" s="43" t="s">
        <v>2060</v>
      </c>
      <c r="G459" s="43" t="s">
        <v>3070</v>
      </c>
      <c r="H459" s="43" t="s">
        <v>3070</v>
      </c>
      <c r="I459" s="43" t="s">
        <v>55</v>
      </c>
      <c r="J459" s="43" t="s">
        <v>2062</v>
      </c>
      <c r="K459" s="43" t="s">
        <v>3072</v>
      </c>
      <c r="L459" s="43" t="s">
        <v>3072</v>
      </c>
      <c r="M459" s="44" t="s">
        <v>2064</v>
      </c>
      <c r="N459" s="45" t="s">
        <v>219</v>
      </c>
      <c r="O459" s="45" t="s">
        <v>220</v>
      </c>
      <c r="P459" s="46">
        <v>3</v>
      </c>
      <c r="Q459" s="45">
        <v>20310</v>
      </c>
      <c r="R459" s="43" t="s">
        <v>447</v>
      </c>
      <c r="S459" s="43" t="s">
        <v>448</v>
      </c>
      <c r="T459" s="43" t="s">
        <v>368</v>
      </c>
      <c r="U459" s="45" t="s">
        <v>61</v>
      </c>
      <c r="V459" s="44">
        <v>509155</v>
      </c>
      <c r="W459" s="43" t="s">
        <v>3068</v>
      </c>
      <c r="X459" s="43" t="s">
        <v>3227</v>
      </c>
      <c r="Y459" s="47">
        <v>43405</v>
      </c>
      <c r="Z459" s="45" t="s">
        <v>710</v>
      </c>
      <c r="AA459" s="43" t="s">
        <v>64</v>
      </c>
      <c r="AB459" s="43" t="s">
        <v>162</v>
      </c>
      <c r="AC459" s="43" t="s">
        <v>3228</v>
      </c>
      <c r="AD459" s="43" t="s">
        <v>3229</v>
      </c>
      <c r="AE459" s="45"/>
      <c r="AF459" s="43" t="s">
        <v>3230</v>
      </c>
      <c r="AG459" s="43" t="s">
        <v>3078</v>
      </c>
      <c r="AH459" s="45"/>
      <c r="AI459" s="48" t="s">
        <v>3231</v>
      </c>
    </row>
    <row r="460" spans="1:35" s="41" customFormat="1">
      <c r="A460" s="42" t="s">
        <v>51</v>
      </c>
      <c r="B460" s="43">
        <v>1087792</v>
      </c>
      <c r="C460" s="43" t="s">
        <v>3232</v>
      </c>
      <c r="D460" s="43" t="s">
        <v>3069</v>
      </c>
      <c r="E460" s="43" t="s">
        <v>54</v>
      </c>
      <c r="F460" s="43" t="s">
        <v>2060</v>
      </c>
      <c r="G460" s="43" t="s">
        <v>3070</v>
      </c>
      <c r="H460" s="43" t="s">
        <v>3071</v>
      </c>
      <c r="I460" s="43" t="s">
        <v>55</v>
      </c>
      <c r="J460" s="43" t="s">
        <v>2062</v>
      </c>
      <c r="K460" s="43" t="s">
        <v>3072</v>
      </c>
      <c r="L460" s="43" t="s">
        <v>3106</v>
      </c>
      <c r="M460" s="44" t="s">
        <v>2064</v>
      </c>
      <c r="N460" s="45" t="s">
        <v>219</v>
      </c>
      <c r="O460" s="45" t="s">
        <v>220</v>
      </c>
      <c r="P460" s="46">
        <v>3</v>
      </c>
      <c r="Q460" s="45">
        <v>20310</v>
      </c>
      <c r="R460" s="43" t="s">
        <v>447</v>
      </c>
      <c r="S460" s="43" t="s">
        <v>448</v>
      </c>
      <c r="T460" s="43" t="s">
        <v>368</v>
      </c>
      <c r="U460" s="45" t="s">
        <v>61</v>
      </c>
      <c r="V460" s="44">
        <v>509155</v>
      </c>
      <c r="W460" s="43" t="s">
        <v>3068</v>
      </c>
      <c r="X460" s="43" t="s">
        <v>3233</v>
      </c>
      <c r="Y460" s="47">
        <v>43525</v>
      </c>
      <c r="Z460" s="45" t="s">
        <v>63</v>
      </c>
      <c r="AA460" s="43" t="s">
        <v>118</v>
      </c>
      <c r="AB460" s="43" t="s">
        <v>162</v>
      </c>
      <c r="AC460" s="43" t="s">
        <v>3234</v>
      </c>
      <c r="AD460" s="43" t="s">
        <v>3235</v>
      </c>
      <c r="AE460" s="45"/>
      <c r="AF460" s="43" t="s">
        <v>3236</v>
      </c>
      <c r="AG460" s="43" t="s">
        <v>3078</v>
      </c>
      <c r="AH460" s="45"/>
      <c r="AI460" s="49" t="s">
        <v>3237</v>
      </c>
    </row>
    <row r="461" spans="1:35" s="41" customFormat="1">
      <c r="A461" s="42" t="s">
        <v>51</v>
      </c>
      <c r="B461" s="43">
        <v>1021064</v>
      </c>
      <c r="C461" s="43" t="s">
        <v>3238</v>
      </c>
      <c r="D461" s="43" t="s">
        <v>3069</v>
      </c>
      <c r="E461" s="43" t="s">
        <v>54</v>
      </c>
      <c r="F461" s="43" t="s">
        <v>2060</v>
      </c>
      <c r="G461" s="43" t="s">
        <v>3070</v>
      </c>
      <c r="H461" s="43" t="s">
        <v>3071</v>
      </c>
      <c r="I461" s="43" t="s">
        <v>55</v>
      </c>
      <c r="J461" s="43" t="s">
        <v>2062</v>
      </c>
      <c r="K461" s="43" t="s">
        <v>3072</v>
      </c>
      <c r="L461" s="43" t="s">
        <v>3106</v>
      </c>
      <c r="M461" s="44" t="s">
        <v>2064</v>
      </c>
      <c r="N461" s="45" t="s">
        <v>219</v>
      </c>
      <c r="O461" s="45" t="s">
        <v>355</v>
      </c>
      <c r="P461" s="46">
        <v>2</v>
      </c>
      <c r="Q461" s="45">
        <v>22022</v>
      </c>
      <c r="R461" s="43" t="s">
        <v>356</v>
      </c>
      <c r="S461" s="43" t="s">
        <v>357</v>
      </c>
      <c r="T461" s="43" t="s">
        <v>127</v>
      </c>
      <c r="U461" s="45" t="s">
        <v>128</v>
      </c>
      <c r="V461" s="44">
        <v>509155</v>
      </c>
      <c r="W461" s="43" t="s">
        <v>3068</v>
      </c>
      <c r="X461" s="43" t="s">
        <v>3239</v>
      </c>
      <c r="Y461" s="47">
        <v>43191</v>
      </c>
      <c r="Z461" s="45" t="s">
        <v>201</v>
      </c>
      <c r="AA461" s="43" t="s">
        <v>118</v>
      </c>
      <c r="AB461" s="43" t="s">
        <v>162</v>
      </c>
      <c r="AC461" s="43" t="s">
        <v>3240</v>
      </c>
      <c r="AD461" s="43" t="s">
        <v>3241</v>
      </c>
      <c r="AE461" s="45"/>
      <c r="AF461" s="43" t="s">
        <v>3242</v>
      </c>
      <c r="AG461" s="43" t="s">
        <v>3078</v>
      </c>
      <c r="AH461" s="45" t="s">
        <v>70</v>
      </c>
      <c r="AI461" s="48" t="s">
        <v>3243</v>
      </c>
    </row>
    <row r="462" spans="1:35" s="41" customFormat="1">
      <c r="A462" s="42" t="s">
        <v>51</v>
      </c>
      <c r="B462" s="43">
        <v>2213</v>
      </c>
      <c r="C462" s="43" t="s">
        <v>3244</v>
      </c>
      <c r="D462" s="43" t="s">
        <v>3245</v>
      </c>
      <c r="E462" s="43" t="s">
        <v>54</v>
      </c>
      <c r="F462" s="43" t="s">
        <v>2060</v>
      </c>
      <c r="G462" s="43" t="s">
        <v>3246</v>
      </c>
      <c r="H462" s="43" t="s">
        <v>3247</v>
      </c>
      <c r="I462" s="43" t="s">
        <v>55</v>
      </c>
      <c r="J462" s="43" t="s">
        <v>2062</v>
      </c>
      <c r="K462" s="43" t="s">
        <v>3248</v>
      </c>
      <c r="L462" s="43" t="s">
        <v>3249</v>
      </c>
      <c r="M462" s="44" t="s">
        <v>474</v>
      </c>
      <c r="N462" s="45" t="s">
        <v>197</v>
      </c>
      <c r="O462" s="45" t="s">
        <v>170</v>
      </c>
      <c r="P462" s="46">
        <v>7</v>
      </c>
      <c r="Q462" s="45">
        <v>21110</v>
      </c>
      <c r="R462" s="43" t="s">
        <v>496</v>
      </c>
      <c r="S462" s="43" t="s">
        <v>497</v>
      </c>
      <c r="T462" s="43" t="s">
        <v>60</v>
      </c>
      <c r="U462" s="45" t="s">
        <v>61</v>
      </c>
      <c r="V462" s="44">
        <v>1082126</v>
      </c>
      <c r="W462" s="43" t="s">
        <v>2058</v>
      </c>
      <c r="X462" s="43" t="s">
        <v>3250</v>
      </c>
      <c r="Y462" s="47">
        <v>36982</v>
      </c>
      <c r="Z462" s="45" t="s">
        <v>201</v>
      </c>
      <c r="AA462" s="43" t="s">
        <v>118</v>
      </c>
      <c r="AB462" s="43" t="s">
        <v>162</v>
      </c>
      <c r="AC462" s="43" t="s">
        <v>3251</v>
      </c>
      <c r="AD462" s="43" t="s">
        <v>3252</v>
      </c>
      <c r="AE462" s="45" t="s">
        <v>67</v>
      </c>
      <c r="AF462" s="43" t="s">
        <v>3253</v>
      </c>
      <c r="AG462" s="43" t="s">
        <v>3254</v>
      </c>
      <c r="AH462" s="45" t="s">
        <v>70</v>
      </c>
      <c r="AI462" s="48" t="s">
        <v>3255</v>
      </c>
    </row>
    <row r="463" spans="1:35" s="41" customFormat="1">
      <c r="A463" s="42" t="s">
        <v>51</v>
      </c>
      <c r="B463" s="43">
        <v>511</v>
      </c>
      <c r="C463" s="43" t="s">
        <v>3256</v>
      </c>
      <c r="D463" s="43" t="s">
        <v>3245</v>
      </c>
      <c r="E463" s="43" t="s">
        <v>54</v>
      </c>
      <c r="F463" s="43" t="s">
        <v>2060</v>
      </c>
      <c r="G463" s="43" t="s">
        <v>3246</v>
      </c>
      <c r="H463" s="43" t="s">
        <v>3257</v>
      </c>
      <c r="I463" s="43" t="s">
        <v>55</v>
      </c>
      <c r="J463" s="43" t="s">
        <v>2062</v>
      </c>
      <c r="K463" s="43" t="s">
        <v>3248</v>
      </c>
      <c r="L463" s="43" t="s">
        <v>3249</v>
      </c>
      <c r="M463" s="44" t="s">
        <v>474</v>
      </c>
      <c r="N463" s="45" t="s">
        <v>169</v>
      </c>
      <c r="O463" s="45" t="s">
        <v>170</v>
      </c>
      <c r="P463" s="46">
        <v>7</v>
      </c>
      <c r="Q463" s="45">
        <v>21640</v>
      </c>
      <c r="R463" s="43" t="s">
        <v>1172</v>
      </c>
      <c r="S463" s="43" t="s">
        <v>1173</v>
      </c>
      <c r="T463" s="43" t="s">
        <v>529</v>
      </c>
      <c r="U463" s="45" t="s">
        <v>61</v>
      </c>
      <c r="V463" s="44">
        <v>2213</v>
      </c>
      <c r="W463" s="43" t="s">
        <v>3244</v>
      </c>
      <c r="X463" s="43" t="s">
        <v>3258</v>
      </c>
      <c r="Y463" s="47">
        <v>34790</v>
      </c>
      <c r="Z463" s="45" t="s">
        <v>201</v>
      </c>
      <c r="AA463" s="43" t="s">
        <v>909</v>
      </c>
      <c r="AB463" s="43" t="s">
        <v>910</v>
      </c>
      <c r="AC463" s="43" t="s">
        <v>3259</v>
      </c>
      <c r="AD463" s="43" t="s">
        <v>3260</v>
      </c>
      <c r="AE463" s="45"/>
      <c r="AF463" s="43" t="s">
        <v>3261</v>
      </c>
      <c r="AG463" s="43" t="s">
        <v>3254</v>
      </c>
      <c r="AH463" s="45" t="s">
        <v>70</v>
      </c>
      <c r="AI463" s="48" t="s">
        <v>3262</v>
      </c>
    </row>
    <row r="464" spans="1:35" s="41" customFormat="1">
      <c r="A464" s="42" t="s">
        <v>51</v>
      </c>
      <c r="B464" s="43">
        <v>530342</v>
      </c>
      <c r="C464" s="43" t="s">
        <v>3263</v>
      </c>
      <c r="D464" s="43" t="s">
        <v>3245</v>
      </c>
      <c r="E464" s="43" t="s">
        <v>54</v>
      </c>
      <c r="F464" s="43" t="s">
        <v>2060</v>
      </c>
      <c r="G464" s="43" t="s">
        <v>3246</v>
      </c>
      <c r="H464" s="43" t="s">
        <v>3247</v>
      </c>
      <c r="I464" s="43" t="s">
        <v>55</v>
      </c>
      <c r="J464" s="43" t="s">
        <v>2062</v>
      </c>
      <c r="K464" s="43" t="s">
        <v>3248</v>
      </c>
      <c r="L464" s="43" t="s">
        <v>3264</v>
      </c>
      <c r="M464" s="44" t="s">
        <v>474</v>
      </c>
      <c r="N464" s="45" t="s">
        <v>169</v>
      </c>
      <c r="O464" s="45" t="s">
        <v>170</v>
      </c>
      <c r="P464" s="46">
        <v>7</v>
      </c>
      <c r="Q464" s="45">
        <v>12611</v>
      </c>
      <c r="R464" s="43" t="s">
        <v>617</v>
      </c>
      <c r="S464" s="43" t="s">
        <v>618</v>
      </c>
      <c r="T464" s="43" t="s">
        <v>619</v>
      </c>
      <c r="U464" s="45" t="s">
        <v>61</v>
      </c>
      <c r="V464" s="44">
        <v>2213</v>
      </c>
      <c r="W464" s="43" t="s">
        <v>3244</v>
      </c>
      <c r="X464" s="43" t="s">
        <v>3265</v>
      </c>
      <c r="Y464" s="47">
        <v>43374</v>
      </c>
      <c r="Z464" s="45" t="s">
        <v>331</v>
      </c>
      <c r="AA464" s="43" t="s">
        <v>118</v>
      </c>
      <c r="AB464" s="43" t="s">
        <v>162</v>
      </c>
      <c r="AC464" s="43" t="s">
        <v>3266</v>
      </c>
      <c r="AD464" s="43" t="s">
        <v>3267</v>
      </c>
      <c r="AE464" s="45"/>
      <c r="AF464" s="43" t="s">
        <v>3268</v>
      </c>
      <c r="AG464" s="43" t="s">
        <v>3254</v>
      </c>
      <c r="AH464" s="45"/>
      <c r="AI464" s="48" t="s">
        <v>3269</v>
      </c>
    </row>
    <row r="465" spans="1:35" s="41" customFormat="1">
      <c r="A465" s="42" t="s">
        <v>51</v>
      </c>
      <c r="B465" s="43">
        <v>208</v>
      </c>
      <c r="C465" s="43" t="s">
        <v>3270</v>
      </c>
      <c r="D465" s="43" t="s">
        <v>3245</v>
      </c>
      <c r="E465" s="43" t="s">
        <v>54</v>
      </c>
      <c r="F465" s="43" t="s">
        <v>2060</v>
      </c>
      <c r="G465" s="43" t="s">
        <v>3246</v>
      </c>
      <c r="H465" s="43" t="s">
        <v>3257</v>
      </c>
      <c r="I465" s="43" t="s">
        <v>55</v>
      </c>
      <c r="J465" s="43" t="s">
        <v>2062</v>
      </c>
      <c r="K465" s="43" t="s">
        <v>3248</v>
      </c>
      <c r="L465" s="43" t="s">
        <v>3249</v>
      </c>
      <c r="M465" s="44" t="s">
        <v>474</v>
      </c>
      <c r="N465" s="45" t="s">
        <v>123</v>
      </c>
      <c r="O465" s="45" t="s">
        <v>158</v>
      </c>
      <c r="P465" s="46">
        <v>6</v>
      </c>
      <c r="Q465" s="45">
        <v>20610</v>
      </c>
      <c r="R465" s="43" t="s">
        <v>590</v>
      </c>
      <c r="S465" s="43" t="s">
        <v>591</v>
      </c>
      <c r="T465" s="43" t="s">
        <v>368</v>
      </c>
      <c r="U465" s="45" t="s">
        <v>61</v>
      </c>
      <c r="V465" s="44">
        <v>2213</v>
      </c>
      <c r="W465" s="43" t="s">
        <v>3244</v>
      </c>
      <c r="X465" s="43" t="s">
        <v>3271</v>
      </c>
      <c r="Y465" s="47">
        <v>34166</v>
      </c>
      <c r="Z465" s="45" t="s">
        <v>63</v>
      </c>
      <c r="AA465" s="43" t="s">
        <v>118</v>
      </c>
      <c r="AB465" s="43" t="s">
        <v>162</v>
      </c>
      <c r="AC465" s="43" t="s">
        <v>3272</v>
      </c>
      <c r="AD465" s="43" t="s">
        <v>3273</v>
      </c>
      <c r="AE465" s="45"/>
      <c r="AF465" s="43" t="s">
        <v>3274</v>
      </c>
      <c r="AG465" s="43" t="s">
        <v>3254</v>
      </c>
      <c r="AH465" s="45" t="s">
        <v>70</v>
      </c>
      <c r="AI465" s="48" t="s">
        <v>3275</v>
      </c>
    </row>
    <row r="466" spans="1:35" s="41" customFormat="1">
      <c r="A466" s="42" t="s">
        <v>51</v>
      </c>
      <c r="B466" s="43">
        <v>1287</v>
      </c>
      <c r="C466" s="43" t="s">
        <v>3276</v>
      </c>
      <c r="D466" s="43" t="s">
        <v>3245</v>
      </c>
      <c r="E466" s="43" t="s">
        <v>54</v>
      </c>
      <c r="F466" s="43" t="s">
        <v>2060</v>
      </c>
      <c r="G466" s="43" t="s">
        <v>3246</v>
      </c>
      <c r="H466" s="43" t="s">
        <v>3247</v>
      </c>
      <c r="I466" s="43" t="s">
        <v>55</v>
      </c>
      <c r="J466" s="43" t="s">
        <v>2062</v>
      </c>
      <c r="K466" s="43" t="s">
        <v>3248</v>
      </c>
      <c r="L466" s="43" t="s">
        <v>3249</v>
      </c>
      <c r="M466" s="44" t="s">
        <v>474</v>
      </c>
      <c r="N466" s="45" t="s">
        <v>123</v>
      </c>
      <c r="O466" s="45" t="s">
        <v>158</v>
      </c>
      <c r="P466" s="46">
        <v>6</v>
      </c>
      <c r="Q466" s="45">
        <v>20610</v>
      </c>
      <c r="R466" s="43" t="s">
        <v>590</v>
      </c>
      <c r="S466" s="43" t="s">
        <v>591</v>
      </c>
      <c r="T466" s="43" t="s">
        <v>368</v>
      </c>
      <c r="U466" s="45" t="s">
        <v>61</v>
      </c>
      <c r="V466" s="44">
        <v>2213</v>
      </c>
      <c r="W466" s="43" t="s">
        <v>3244</v>
      </c>
      <c r="X466" s="43" t="s">
        <v>3277</v>
      </c>
      <c r="Y466" s="47">
        <v>35643</v>
      </c>
      <c r="Z466" s="45" t="s">
        <v>63</v>
      </c>
      <c r="AA466" s="43" t="s">
        <v>118</v>
      </c>
      <c r="AB466" s="43" t="s">
        <v>162</v>
      </c>
      <c r="AC466" s="43" t="s">
        <v>3278</v>
      </c>
      <c r="AD466" s="43" t="s">
        <v>3279</v>
      </c>
      <c r="AE466" s="45"/>
      <c r="AF466" s="43" t="s">
        <v>3280</v>
      </c>
      <c r="AG466" s="43" t="s">
        <v>3254</v>
      </c>
      <c r="AH466" s="45" t="s">
        <v>70</v>
      </c>
      <c r="AI466" s="48" t="s">
        <v>3281</v>
      </c>
    </row>
    <row r="467" spans="1:35" s="41" customFormat="1">
      <c r="A467" s="42" t="s">
        <v>51</v>
      </c>
      <c r="B467" s="43">
        <v>1434</v>
      </c>
      <c r="C467" s="43" t="s">
        <v>3282</v>
      </c>
      <c r="D467" s="43" t="s">
        <v>3245</v>
      </c>
      <c r="E467" s="43" t="s">
        <v>54</v>
      </c>
      <c r="F467" s="43" t="s">
        <v>2060</v>
      </c>
      <c r="G467" s="43" t="s">
        <v>3246</v>
      </c>
      <c r="H467" s="43" t="s">
        <v>3247</v>
      </c>
      <c r="I467" s="43" t="s">
        <v>55</v>
      </c>
      <c r="J467" s="43" t="s">
        <v>2062</v>
      </c>
      <c r="K467" s="43" t="s">
        <v>3248</v>
      </c>
      <c r="L467" s="43" t="s">
        <v>3249</v>
      </c>
      <c r="M467" s="44" t="s">
        <v>474</v>
      </c>
      <c r="N467" s="45" t="s">
        <v>123</v>
      </c>
      <c r="O467" s="45" t="s">
        <v>158</v>
      </c>
      <c r="P467" s="46">
        <v>6</v>
      </c>
      <c r="Q467" s="45">
        <v>20610</v>
      </c>
      <c r="R467" s="43" t="s">
        <v>590</v>
      </c>
      <c r="S467" s="43" t="s">
        <v>591</v>
      </c>
      <c r="T467" s="43" t="s">
        <v>368</v>
      </c>
      <c r="U467" s="45" t="s">
        <v>61</v>
      </c>
      <c r="V467" s="44">
        <v>2213</v>
      </c>
      <c r="W467" s="43" t="s">
        <v>3244</v>
      </c>
      <c r="X467" s="43" t="s">
        <v>3283</v>
      </c>
      <c r="Y467" s="47">
        <v>42491</v>
      </c>
      <c r="Z467" s="45" t="s">
        <v>63</v>
      </c>
      <c r="AA467" s="43" t="s">
        <v>118</v>
      </c>
      <c r="AB467" s="43" t="s">
        <v>162</v>
      </c>
      <c r="AC467" s="43" t="s">
        <v>3284</v>
      </c>
      <c r="AD467" s="43" t="s">
        <v>3285</v>
      </c>
      <c r="AE467" s="45"/>
      <c r="AF467" s="43" t="s">
        <v>3286</v>
      </c>
      <c r="AG467" s="43" t="s">
        <v>3254</v>
      </c>
      <c r="AH467" s="45" t="s">
        <v>70</v>
      </c>
      <c r="AI467" s="48" t="s">
        <v>3287</v>
      </c>
    </row>
    <row r="468" spans="1:35" s="41" customFormat="1">
      <c r="A468" s="42" t="s">
        <v>51</v>
      </c>
      <c r="B468" s="43">
        <v>2941</v>
      </c>
      <c r="C468" s="43" t="s">
        <v>3288</v>
      </c>
      <c r="D468" s="43" t="s">
        <v>3245</v>
      </c>
      <c r="E468" s="43" t="s">
        <v>54</v>
      </c>
      <c r="F468" s="43" t="s">
        <v>2060</v>
      </c>
      <c r="G468" s="43" t="s">
        <v>3246</v>
      </c>
      <c r="H468" s="43" t="s">
        <v>3257</v>
      </c>
      <c r="I468" s="43" t="s">
        <v>55</v>
      </c>
      <c r="J468" s="43" t="s">
        <v>2062</v>
      </c>
      <c r="K468" s="43" t="s">
        <v>3248</v>
      </c>
      <c r="L468" s="43" t="s">
        <v>3249</v>
      </c>
      <c r="M468" s="44" t="s">
        <v>474</v>
      </c>
      <c r="N468" s="45" t="s">
        <v>123</v>
      </c>
      <c r="O468" s="45" t="s">
        <v>158</v>
      </c>
      <c r="P468" s="46">
        <v>6</v>
      </c>
      <c r="Q468" s="45">
        <v>20610</v>
      </c>
      <c r="R468" s="43" t="s">
        <v>590</v>
      </c>
      <c r="S468" s="43" t="s">
        <v>591</v>
      </c>
      <c r="T468" s="43" t="s">
        <v>368</v>
      </c>
      <c r="U468" s="45" t="s">
        <v>61</v>
      </c>
      <c r="V468" s="44">
        <v>2213</v>
      </c>
      <c r="W468" s="43" t="s">
        <v>3244</v>
      </c>
      <c r="X468" s="43" t="s">
        <v>3289</v>
      </c>
      <c r="Y468" s="47">
        <v>38549</v>
      </c>
      <c r="Z468" s="45" t="s">
        <v>63</v>
      </c>
      <c r="AA468" s="43" t="s">
        <v>909</v>
      </c>
      <c r="AB468" s="43" t="s">
        <v>910</v>
      </c>
      <c r="AC468" s="43" t="s">
        <v>3290</v>
      </c>
      <c r="AD468" s="43" t="s">
        <v>3291</v>
      </c>
      <c r="AE468" s="45"/>
      <c r="AF468" s="43" t="s">
        <v>3292</v>
      </c>
      <c r="AG468" s="43" t="s">
        <v>3254</v>
      </c>
      <c r="AH468" s="45" t="s">
        <v>70</v>
      </c>
      <c r="AI468" s="48" t="s">
        <v>3293</v>
      </c>
    </row>
    <row r="469" spans="1:35" s="41" customFormat="1">
      <c r="A469" s="42" t="s">
        <v>51</v>
      </c>
      <c r="B469" s="43">
        <v>2983</v>
      </c>
      <c r="C469" s="43" t="s">
        <v>3294</v>
      </c>
      <c r="D469" s="43" t="s">
        <v>3245</v>
      </c>
      <c r="E469" s="43" t="s">
        <v>54</v>
      </c>
      <c r="F469" s="43" t="s">
        <v>2060</v>
      </c>
      <c r="G469" s="43" t="s">
        <v>3246</v>
      </c>
      <c r="H469" s="43" t="s">
        <v>3247</v>
      </c>
      <c r="I469" s="43" t="s">
        <v>55</v>
      </c>
      <c r="J469" s="43" t="s">
        <v>2062</v>
      </c>
      <c r="K469" s="43" t="s">
        <v>3248</v>
      </c>
      <c r="L469" s="43" t="s">
        <v>3249</v>
      </c>
      <c r="M469" s="44" t="s">
        <v>474</v>
      </c>
      <c r="N469" s="45" t="s">
        <v>123</v>
      </c>
      <c r="O469" s="45" t="s">
        <v>158</v>
      </c>
      <c r="P469" s="46">
        <v>6</v>
      </c>
      <c r="Q469" s="45">
        <v>21630</v>
      </c>
      <c r="R469" s="43" t="s">
        <v>527</v>
      </c>
      <c r="S469" s="43" t="s">
        <v>528</v>
      </c>
      <c r="T469" s="43" t="s">
        <v>529</v>
      </c>
      <c r="U469" s="45" t="s">
        <v>61</v>
      </c>
      <c r="V469" s="44">
        <v>2213</v>
      </c>
      <c r="W469" s="43" t="s">
        <v>3244</v>
      </c>
      <c r="X469" s="43" t="s">
        <v>3295</v>
      </c>
      <c r="Y469" s="47">
        <v>38626</v>
      </c>
      <c r="Z469" s="45" t="s">
        <v>63</v>
      </c>
      <c r="AA469" s="43" t="s">
        <v>118</v>
      </c>
      <c r="AB469" s="43" t="s">
        <v>162</v>
      </c>
      <c r="AC469" s="43" t="s">
        <v>3296</v>
      </c>
      <c r="AD469" s="43" t="s">
        <v>3297</v>
      </c>
      <c r="AE469" s="45"/>
      <c r="AF469" s="43" t="s">
        <v>3298</v>
      </c>
      <c r="AG469" s="43" t="s">
        <v>3254</v>
      </c>
      <c r="AH469" s="45" t="s">
        <v>70</v>
      </c>
      <c r="AI469" s="48" t="s">
        <v>3299</v>
      </c>
    </row>
    <row r="470" spans="1:35" s="41" customFormat="1">
      <c r="A470" s="42" t="s">
        <v>51</v>
      </c>
      <c r="B470" s="43">
        <v>3372</v>
      </c>
      <c r="C470" s="43" t="s">
        <v>3300</v>
      </c>
      <c r="D470" s="43" t="s">
        <v>3245</v>
      </c>
      <c r="E470" s="43" t="s">
        <v>54</v>
      </c>
      <c r="F470" s="43" t="s">
        <v>2060</v>
      </c>
      <c r="G470" s="43" t="s">
        <v>3246</v>
      </c>
      <c r="H470" s="43" t="s">
        <v>3247</v>
      </c>
      <c r="I470" s="43" t="s">
        <v>55</v>
      </c>
      <c r="J470" s="43" t="s">
        <v>2062</v>
      </c>
      <c r="K470" s="43" t="s">
        <v>3248</v>
      </c>
      <c r="L470" s="43" t="s">
        <v>3249</v>
      </c>
      <c r="M470" s="44" t="s">
        <v>474</v>
      </c>
      <c r="N470" s="45" t="s">
        <v>123</v>
      </c>
      <c r="O470" s="45" t="s">
        <v>158</v>
      </c>
      <c r="P470" s="46">
        <v>6</v>
      </c>
      <c r="Q470" s="45">
        <v>21630</v>
      </c>
      <c r="R470" s="43" t="s">
        <v>527</v>
      </c>
      <c r="S470" s="43" t="s">
        <v>528</v>
      </c>
      <c r="T470" s="43" t="s">
        <v>529</v>
      </c>
      <c r="U470" s="45" t="s">
        <v>61</v>
      </c>
      <c r="V470" s="44">
        <v>2213</v>
      </c>
      <c r="W470" s="43" t="s">
        <v>3244</v>
      </c>
      <c r="X470" s="43" t="s">
        <v>3301</v>
      </c>
      <c r="Y470" s="47">
        <v>42461</v>
      </c>
      <c r="Z470" s="45" t="s">
        <v>63</v>
      </c>
      <c r="AA470" s="43" t="s">
        <v>118</v>
      </c>
      <c r="AB470" s="43" t="s">
        <v>162</v>
      </c>
      <c r="AC470" s="43" t="s">
        <v>3302</v>
      </c>
      <c r="AD470" s="43" t="s">
        <v>3303</v>
      </c>
      <c r="AE470" s="45"/>
      <c r="AF470" s="43" t="s">
        <v>3304</v>
      </c>
      <c r="AG470" s="43" t="s">
        <v>3254</v>
      </c>
      <c r="AH470" s="45" t="s">
        <v>70</v>
      </c>
      <c r="AI470" s="48" t="s">
        <v>3305</v>
      </c>
    </row>
    <row r="471" spans="1:35" s="41" customFormat="1">
      <c r="A471" s="42" t="s">
        <v>51</v>
      </c>
      <c r="B471" s="43">
        <v>3659</v>
      </c>
      <c r="C471" s="43" t="s">
        <v>3306</v>
      </c>
      <c r="D471" s="43" t="s">
        <v>3245</v>
      </c>
      <c r="E471" s="43" t="s">
        <v>54</v>
      </c>
      <c r="F471" s="43" t="s">
        <v>2060</v>
      </c>
      <c r="G471" s="43" t="s">
        <v>3246</v>
      </c>
      <c r="H471" s="43" t="s">
        <v>3257</v>
      </c>
      <c r="I471" s="43" t="s">
        <v>55</v>
      </c>
      <c r="J471" s="43" t="s">
        <v>2062</v>
      </c>
      <c r="K471" s="43" t="s">
        <v>3248</v>
      </c>
      <c r="L471" s="43" t="s">
        <v>3264</v>
      </c>
      <c r="M471" s="44" t="s">
        <v>474</v>
      </c>
      <c r="N471" s="45" t="s">
        <v>123</v>
      </c>
      <c r="O471" s="45" t="s">
        <v>158</v>
      </c>
      <c r="P471" s="46">
        <v>6</v>
      </c>
      <c r="Q471" s="45">
        <v>20610</v>
      </c>
      <c r="R471" s="43" t="s">
        <v>590</v>
      </c>
      <c r="S471" s="43" t="s">
        <v>591</v>
      </c>
      <c r="T471" s="43" t="s">
        <v>368</v>
      </c>
      <c r="U471" s="45" t="s">
        <v>61</v>
      </c>
      <c r="V471" s="44">
        <v>2213</v>
      </c>
      <c r="W471" s="43" t="s">
        <v>3244</v>
      </c>
      <c r="X471" s="43" t="s">
        <v>3307</v>
      </c>
      <c r="Y471" s="47">
        <v>39508</v>
      </c>
      <c r="Z471" s="45" t="s">
        <v>63</v>
      </c>
      <c r="AA471" s="43" t="s">
        <v>909</v>
      </c>
      <c r="AB471" s="43" t="s">
        <v>910</v>
      </c>
      <c r="AC471" s="43" t="s">
        <v>3308</v>
      </c>
      <c r="AD471" s="43" t="s">
        <v>3309</v>
      </c>
      <c r="AE471" s="45"/>
      <c r="AF471" s="43" t="s">
        <v>3310</v>
      </c>
      <c r="AG471" s="43" t="s">
        <v>3254</v>
      </c>
      <c r="AH471" s="45" t="s">
        <v>70</v>
      </c>
      <c r="AI471" s="48" t="s">
        <v>3311</v>
      </c>
    </row>
    <row r="472" spans="1:35" s="41" customFormat="1">
      <c r="A472" s="42" t="s">
        <v>51</v>
      </c>
      <c r="B472" s="43">
        <v>4484</v>
      </c>
      <c r="C472" s="43" t="s">
        <v>3312</v>
      </c>
      <c r="D472" s="43" t="s">
        <v>3245</v>
      </c>
      <c r="E472" s="43" t="s">
        <v>54</v>
      </c>
      <c r="F472" s="43" t="s">
        <v>2060</v>
      </c>
      <c r="G472" s="43" t="s">
        <v>3246</v>
      </c>
      <c r="H472" s="43" t="s">
        <v>3247</v>
      </c>
      <c r="I472" s="43" t="s">
        <v>55</v>
      </c>
      <c r="J472" s="43" t="s">
        <v>2062</v>
      </c>
      <c r="K472" s="43" t="s">
        <v>3248</v>
      </c>
      <c r="L472" s="43" t="s">
        <v>3264</v>
      </c>
      <c r="M472" s="44" t="s">
        <v>474</v>
      </c>
      <c r="N472" s="45" t="s">
        <v>123</v>
      </c>
      <c r="O472" s="45" t="s">
        <v>158</v>
      </c>
      <c r="P472" s="46">
        <v>6</v>
      </c>
      <c r="Q472" s="45">
        <v>21630</v>
      </c>
      <c r="R472" s="43" t="s">
        <v>527</v>
      </c>
      <c r="S472" s="43" t="s">
        <v>528</v>
      </c>
      <c r="T472" s="43" t="s">
        <v>529</v>
      </c>
      <c r="U472" s="45" t="s">
        <v>61</v>
      </c>
      <c r="V472" s="44">
        <v>2213</v>
      </c>
      <c r="W472" s="43" t="s">
        <v>3244</v>
      </c>
      <c r="X472" s="43" t="s">
        <v>3313</v>
      </c>
      <c r="Y472" s="47">
        <v>40969</v>
      </c>
      <c r="Z472" s="45" t="s">
        <v>63</v>
      </c>
      <c r="AA472" s="43" t="s">
        <v>118</v>
      </c>
      <c r="AB472" s="43" t="s">
        <v>162</v>
      </c>
      <c r="AC472" s="43" t="s">
        <v>3314</v>
      </c>
      <c r="AD472" s="43" t="s">
        <v>3315</v>
      </c>
      <c r="AE472" s="45"/>
      <c r="AF472" s="43" t="s">
        <v>3316</v>
      </c>
      <c r="AG472" s="43" t="s">
        <v>3254</v>
      </c>
      <c r="AH472" s="45" t="s">
        <v>70</v>
      </c>
      <c r="AI472" s="48" t="s">
        <v>3317</v>
      </c>
    </row>
    <row r="473" spans="1:35" s="41" customFormat="1">
      <c r="A473" s="42" t="s">
        <v>51</v>
      </c>
      <c r="B473" s="43">
        <v>1068194</v>
      </c>
      <c r="C473" s="43" t="s">
        <v>3318</v>
      </c>
      <c r="D473" s="43" t="s">
        <v>3245</v>
      </c>
      <c r="E473" s="43" t="s">
        <v>54</v>
      </c>
      <c r="F473" s="43" t="s">
        <v>2060</v>
      </c>
      <c r="G473" s="43" t="s">
        <v>3246</v>
      </c>
      <c r="H473" s="43" t="s">
        <v>3247</v>
      </c>
      <c r="I473" s="43" t="s">
        <v>55</v>
      </c>
      <c r="J473" s="43" t="s">
        <v>2062</v>
      </c>
      <c r="K473" s="43" t="s">
        <v>3248</v>
      </c>
      <c r="L473" s="43" t="s">
        <v>3264</v>
      </c>
      <c r="M473" s="44" t="s">
        <v>474</v>
      </c>
      <c r="N473" s="45" t="s">
        <v>123</v>
      </c>
      <c r="O473" s="45" t="s">
        <v>158</v>
      </c>
      <c r="P473" s="46">
        <v>6</v>
      </c>
      <c r="Q473" s="45">
        <v>20610</v>
      </c>
      <c r="R473" s="43" t="s">
        <v>590</v>
      </c>
      <c r="S473" s="43" t="s">
        <v>591</v>
      </c>
      <c r="T473" s="43" t="s">
        <v>368</v>
      </c>
      <c r="U473" s="45" t="s">
        <v>61</v>
      </c>
      <c r="V473" s="44">
        <v>2213</v>
      </c>
      <c r="W473" s="43" t="s">
        <v>3244</v>
      </c>
      <c r="X473" s="43" t="s">
        <v>3319</v>
      </c>
      <c r="Y473" s="47">
        <v>43419</v>
      </c>
      <c r="Z473" s="45" t="s">
        <v>679</v>
      </c>
      <c r="AA473" s="43" t="s">
        <v>118</v>
      </c>
      <c r="AB473" s="43" t="s">
        <v>162</v>
      </c>
      <c r="AC473" s="43" t="s">
        <v>3320</v>
      </c>
      <c r="AD473" s="43" t="s">
        <v>3321</v>
      </c>
      <c r="AE473" s="45"/>
      <c r="AF473" s="43" t="s">
        <v>3322</v>
      </c>
      <c r="AG473" s="43" t="s">
        <v>3254</v>
      </c>
      <c r="AH473" s="45"/>
      <c r="AI473" s="48" t="s">
        <v>3323</v>
      </c>
    </row>
    <row r="474" spans="1:35" s="41" customFormat="1">
      <c r="A474" s="42" t="s">
        <v>51</v>
      </c>
      <c r="B474" s="43">
        <v>4237</v>
      </c>
      <c r="C474" s="43" t="s">
        <v>3324</v>
      </c>
      <c r="D474" s="43" t="s">
        <v>3245</v>
      </c>
      <c r="E474" s="43" t="s">
        <v>54</v>
      </c>
      <c r="F474" s="43" t="s">
        <v>2060</v>
      </c>
      <c r="G474" s="43" t="s">
        <v>3246</v>
      </c>
      <c r="H474" s="43" t="s">
        <v>3247</v>
      </c>
      <c r="I474" s="43" t="s">
        <v>55</v>
      </c>
      <c r="J474" s="43" t="s">
        <v>2062</v>
      </c>
      <c r="K474" s="43" t="s">
        <v>3248</v>
      </c>
      <c r="L474" s="43" t="s">
        <v>3249</v>
      </c>
      <c r="M474" s="44" t="s">
        <v>474</v>
      </c>
      <c r="N474" s="58" t="s">
        <v>123</v>
      </c>
      <c r="O474" s="58" t="s">
        <v>124</v>
      </c>
      <c r="P474" s="58">
        <v>5</v>
      </c>
      <c r="Q474" s="58">
        <v>20515</v>
      </c>
      <c r="R474" s="64" t="s">
        <v>432</v>
      </c>
      <c r="S474" s="64" t="s">
        <v>433</v>
      </c>
      <c r="T474" s="80" t="s">
        <v>368</v>
      </c>
      <c r="U474" s="81" t="s">
        <v>61</v>
      </c>
      <c r="V474" s="44">
        <v>2213</v>
      </c>
      <c r="W474" s="43" t="s">
        <v>3244</v>
      </c>
      <c r="X474" s="43" t="s">
        <v>3325</v>
      </c>
      <c r="Y474" s="47">
        <v>40634</v>
      </c>
      <c r="Z474" s="45" t="s">
        <v>201</v>
      </c>
      <c r="AA474" s="43" t="s">
        <v>118</v>
      </c>
      <c r="AB474" s="43" t="s">
        <v>162</v>
      </c>
      <c r="AC474" s="43" t="s">
        <v>3326</v>
      </c>
      <c r="AD474" s="43" t="s">
        <v>3327</v>
      </c>
      <c r="AE474" s="45"/>
      <c r="AF474" s="43" t="s">
        <v>3328</v>
      </c>
      <c r="AG474" s="43" t="s">
        <v>3254</v>
      </c>
      <c r="AH474" s="45" t="s">
        <v>70</v>
      </c>
      <c r="AI474" s="48" t="s">
        <v>3329</v>
      </c>
    </row>
    <row r="475" spans="1:35" s="41" customFormat="1">
      <c r="A475" s="42" t="s">
        <v>51</v>
      </c>
      <c r="B475" s="43">
        <v>1087798</v>
      </c>
      <c r="C475" s="43" t="s">
        <v>3330</v>
      </c>
      <c r="D475" s="43" t="s">
        <v>3245</v>
      </c>
      <c r="E475" s="43" t="s">
        <v>54</v>
      </c>
      <c r="F475" s="43" t="s">
        <v>2060</v>
      </c>
      <c r="G475" s="43" t="s">
        <v>3246</v>
      </c>
      <c r="H475" s="43" t="s">
        <v>3257</v>
      </c>
      <c r="I475" s="43" t="s">
        <v>55</v>
      </c>
      <c r="J475" s="43" t="s">
        <v>2062</v>
      </c>
      <c r="K475" s="43" t="s">
        <v>3248</v>
      </c>
      <c r="L475" s="43" t="s">
        <v>3249</v>
      </c>
      <c r="M475" s="44" t="s">
        <v>474</v>
      </c>
      <c r="N475" s="45" t="s">
        <v>273</v>
      </c>
      <c r="O475" s="45" t="s">
        <v>274</v>
      </c>
      <c r="P475" s="46">
        <v>4</v>
      </c>
      <c r="Q475" s="45">
        <v>20410</v>
      </c>
      <c r="R475" s="43" t="s">
        <v>542</v>
      </c>
      <c r="S475" s="43" t="s">
        <v>543</v>
      </c>
      <c r="T475" s="43" t="s">
        <v>368</v>
      </c>
      <c r="U475" s="45" t="s">
        <v>61</v>
      </c>
      <c r="V475" s="44">
        <v>2213</v>
      </c>
      <c r="W475" s="43" t="s">
        <v>3244</v>
      </c>
      <c r="X475" s="43" t="s">
        <v>3331</v>
      </c>
      <c r="Y475" s="47">
        <v>43525</v>
      </c>
      <c r="Z475" s="45" t="s">
        <v>63</v>
      </c>
      <c r="AA475" s="43" t="s">
        <v>118</v>
      </c>
      <c r="AB475" s="43" t="s">
        <v>162</v>
      </c>
      <c r="AC475" s="43" t="s">
        <v>3332</v>
      </c>
      <c r="AD475" s="43" t="s">
        <v>3333</v>
      </c>
      <c r="AE475" s="45"/>
      <c r="AF475" s="43" t="s">
        <v>3334</v>
      </c>
      <c r="AG475" s="43" t="s">
        <v>3254</v>
      </c>
      <c r="AH475" s="45"/>
      <c r="AI475" s="49" t="s">
        <v>3335</v>
      </c>
    </row>
    <row r="476" spans="1:35" s="41" customFormat="1">
      <c r="A476" s="42" t="s">
        <v>51</v>
      </c>
      <c r="B476" s="43">
        <v>4942</v>
      </c>
      <c r="C476" s="43" t="s">
        <v>3336</v>
      </c>
      <c r="D476" s="43" t="s">
        <v>3245</v>
      </c>
      <c r="E476" s="43" t="s">
        <v>54</v>
      </c>
      <c r="F476" s="43" t="s">
        <v>2060</v>
      </c>
      <c r="G476" s="43" t="s">
        <v>3246</v>
      </c>
      <c r="H476" s="43" t="s">
        <v>3257</v>
      </c>
      <c r="I476" s="43" t="s">
        <v>55</v>
      </c>
      <c r="J476" s="43" t="s">
        <v>2062</v>
      </c>
      <c r="K476" s="43" t="s">
        <v>3248</v>
      </c>
      <c r="L476" s="43" t="s">
        <v>3249</v>
      </c>
      <c r="M476" s="44" t="s">
        <v>474</v>
      </c>
      <c r="N476" s="45" t="s">
        <v>219</v>
      </c>
      <c r="O476" s="45" t="s">
        <v>220</v>
      </c>
      <c r="P476" s="46">
        <v>3</v>
      </c>
      <c r="Q476" s="45">
        <v>20310</v>
      </c>
      <c r="R476" s="43" t="s">
        <v>447</v>
      </c>
      <c r="S476" s="43" t="s">
        <v>448</v>
      </c>
      <c r="T476" s="43" t="s">
        <v>368</v>
      </c>
      <c r="U476" s="45" t="s">
        <v>61</v>
      </c>
      <c r="V476" s="44">
        <v>2213</v>
      </c>
      <c r="W476" s="43" t="s">
        <v>3244</v>
      </c>
      <c r="X476" s="43" t="s">
        <v>3337</v>
      </c>
      <c r="Y476" s="47">
        <v>41730</v>
      </c>
      <c r="Z476" s="45" t="s">
        <v>201</v>
      </c>
      <c r="AA476" s="43" t="s">
        <v>118</v>
      </c>
      <c r="AB476" s="43" t="s">
        <v>162</v>
      </c>
      <c r="AC476" s="43" t="s">
        <v>3338</v>
      </c>
      <c r="AD476" s="43" t="s">
        <v>3339</v>
      </c>
      <c r="AE476" s="45"/>
      <c r="AF476" s="43" t="s">
        <v>3340</v>
      </c>
      <c r="AG476" s="43" t="s">
        <v>3254</v>
      </c>
      <c r="AH476" s="45" t="s">
        <v>70</v>
      </c>
      <c r="AI476" s="48" t="s">
        <v>3341</v>
      </c>
    </row>
    <row r="477" spans="1:35" s="41" customFormat="1">
      <c r="A477" s="42" t="s">
        <v>51</v>
      </c>
      <c r="B477" s="43">
        <v>1062678</v>
      </c>
      <c r="C477" s="43" t="s">
        <v>3342</v>
      </c>
      <c r="D477" s="43" t="s">
        <v>3245</v>
      </c>
      <c r="E477" s="43" t="s">
        <v>54</v>
      </c>
      <c r="F477" s="43" t="s">
        <v>2060</v>
      </c>
      <c r="G477" s="43" t="s">
        <v>3246</v>
      </c>
      <c r="H477" s="43" t="s">
        <v>3257</v>
      </c>
      <c r="I477" s="43" t="s">
        <v>55</v>
      </c>
      <c r="J477" s="43" t="s">
        <v>2062</v>
      </c>
      <c r="K477" s="43" t="s">
        <v>3248</v>
      </c>
      <c r="L477" s="43" t="s">
        <v>3249</v>
      </c>
      <c r="M477" s="44" t="s">
        <v>474</v>
      </c>
      <c r="N477" s="45" t="s">
        <v>219</v>
      </c>
      <c r="O477" s="45" t="s">
        <v>220</v>
      </c>
      <c r="P477" s="46">
        <v>3</v>
      </c>
      <c r="Q477" s="45">
        <v>20310</v>
      </c>
      <c r="R477" s="43" t="s">
        <v>447</v>
      </c>
      <c r="S477" s="43" t="s">
        <v>448</v>
      </c>
      <c r="T477" s="43" t="s">
        <v>368</v>
      </c>
      <c r="U477" s="45" t="s">
        <v>61</v>
      </c>
      <c r="V477" s="44">
        <v>2213</v>
      </c>
      <c r="W477" s="43" t="s">
        <v>3244</v>
      </c>
      <c r="X477" s="43" t="s">
        <v>3343</v>
      </c>
      <c r="Y477" s="47">
        <v>43374</v>
      </c>
      <c r="Z477" s="45" t="s">
        <v>331</v>
      </c>
      <c r="AA477" s="43" t="s">
        <v>118</v>
      </c>
      <c r="AB477" s="43" t="s">
        <v>162</v>
      </c>
      <c r="AC477" s="43" t="s">
        <v>3344</v>
      </c>
      <c r="AD477" s="43" t="s">
        <v>3345</v>
      </c>
      <c r="AE477" s="45"/>
      <c r="AF477" s="43" t="s">
        <v>3346</v>
      </c>
      <c r="AG477" s="43" t="s">
        <v>3254</v>
      </c>
      <c r="AH477" s="45"/>
      <c r="AI477" s="48" t="s">
        <v>3347</v>
      </c>
    </row>
    <row r="478" spans="1:35" s="41" customFormat="1">
      <c r="A478" s="42" t="s">
        <v>51</v>
      </c>
      <c r="B478" s="43">
        <v>1064786</v>
      </c>
      <c r="C478" s="43" t="s">
        <v>3348</v>
      </c>
      <c r="D478" s="43" t="s">
        <v>3245</v>
      </c>
      <c r="E478" s="43" t="s">
        <v>54</v>
      </c>
      <c r="F478" s="43" t="s">
        <v>2060</v>
      </c>
      <c r="G478" s="43" t="s">
        <v>3246</v>
      </c>
      <c r="H478" s="43" t="s">
        <v>3247</v>
      </c>
      <c r="I478" s="43" t="s">
        <v>55</v>
      </c>
      <c r="J478" s="43" t="s">
        <v>2062</v>
      </c>
      <c r="K478" s="43" t="s">
        <v>3248</v>
      </c>
      <c r="L478" s="43" t="s">
        <v>3264</v>
      </c>
      <c r="M478" s="44" t="s">
        <v>474</v>
      </c>
      <c r="N478" s="45" t="s">
        <v>219</v>
      </c>
      <c r="O478" s="45" t="s">
        <v>220</v>
      </c>
      <c r="P478" s="46">
        <v>3</v>
      </c>
      <c r="Q478" s="45">
        <v>20310</v>
      </c>
      <c r="R478" s="43" t="s">
        <v>447</v>
      </c>
      <c r="S478" s="43" t="s">
        <v>448</v>
      </c>
      <c r="T478" s="43" t="s">
        <v>368</v>
      </c>
      <c r="U478" s="45" t="s">
        <v>61</v>
      </c>
      <c r="V478" s="44">
        <v>2213</v>
      </c>
      <c r="W478" s="43" t="s">
        <v>3244</v>
      </c>
      <c r="X478" s="43" t="s">
        <v>3349</v>
      </c>
      <c r="Y478" s="47">
        <v>43388</v>
      </c>
      <c r="Z478" s="45" t="s">
        <v>710</v>
      </c>
      <c r="AA478" s="43" t="s">
        <v>118</v>
      </c>
      <c r="AB478" s="43" t="s">
        <v>162</v>
      </c>
      <c r="AC478" s="43" t="s">
        <v>3350</v>
      </c>
      <c r="AD478" s="43" t="s">
        <v>3351</v>
      </c>
      <c r="AE478" s="45"/>
      <c r="AF478" s="43" t="s">
        <v>3352</v>
      </c>
      <c r="AG478" s="43" t="s">
        <v>3254</v>
      </c>
      <c r="AH478" s="45"/>
      <c r="AI478" s="48" t="s">
        <v>3353</v>
      </c>
    </row>
    <row r="479" spans="1:35" s="41" customFormat="1">
      <c r="A479" s="42" t="s">
        <v>51</v>
      </c>
      <c r="B479" s="43">
        <v>1071997</v>
      </c>
      <c r="C479" s="43" t="s">
        <v>3354</v>
      </c>
      <c r="D479" s="43" t="s">
        <v>3245</v>
      </c>
      <c r="E479" s="43" t="s">
        <v>54</v>
      </c>
      <c r="F479" s="43" t="s">
        <v>2060</v>
      </c>
      <c r="G479" s="43" t="s">
        <v>3246</v>
      </c>
      <c r="H479" s="43" t="s">
        <v>3247</v>
      </c>
      <c r="I479" s="43" t="s">
        <v>55</v>
      </c>
      <c r="J479" s="43" t="s">
        <v>2062</v>
      </c>
      <c r="K479" s="43" t="s">
        <v>3248</v>
      </c>
      <c r="L479" s="43" t="s">
        <v>3249</v>
      </c>
      <c r="M479" s="44" t="s">
        <v>474</v>
      </c>
      <c r="N479" s="45" t="s">
        <v>219</v>
      </c>
      <c r="O479" s="45" t="s">
        <v>220</v>
      </c>
      <c r="P479" s="46">
        <v>3</v>
      </c>
      <c r="Q479" s="45">
        <v>20310</v>
      </c>
      <c r="R479" s="43" t="s">
        <v>447</v>
      </c>
      <c r="S479" s="43" t="s">
        <v>448</v>
      </c>
      <c r="T479" s="43" t="s">
        <v>368</v>
      </c>
      <c r="U479" s="45" t="s">
        <v>61</v>
      </c>
      <c r="V479" s="44">
        <v>2213</v>
      </c>
      <c r="W479" s="43" t="s">
        <v>3244</v>
      </c>
      <c r="X479" s="43" t="s">
        <v>3355</v>
      </c>
      <c r="Y479" s="47">
        <v>43466</v>
      </c>
      <c r="Z479" s="45" t="s">
        <v>679</v>
      </c>
      <c r="AA479" s="43" t="s">
        <v>118</v>
      </c>
      <c r="AB479" s="43" t="s">
        <v>162</v>
      </c>
      <c r="AC479" s="43" t="s">
        <v>3356</v>
      </c>
      <c r="AD479" s="43" t="s">
        <v>3357</v>
      </c>
      <c r="AE479" s="45"/>
      <c r="AF479" s="43" t="s">
        <v>3358</v>
      </c>
      <c r="AG479" s="43" t="s">
        <v>3254</v>
      </c>
      <c r="AH479" s="45"/>
      <c r="AI479" s="49" t="s">
        <v>3359</v>
      </c>
    </row>
    <row r="480" spans="1:35" s="41" customFormat="1">
      <c r="A480" s="42" t="s">
        <v>51</v>
      </c>
      <c r="B480" s="43">
        <v>1076235</v>
      </c>
      <c r="C480" s="43" t="s">
        <v>3360</v>
      </c>
      <c r="D480" s="43" t="s">
        <v>3245</v>
      </c>
      <c r="E480" s="43" t="s">
        <v>54</v>
      </c>
      <c r="F480" s="43" t="s">
        <v>2060</v>
      </c>
      <c r="G480" s="43" t="s">
        <v>3246</v>
      </c>
      <c r="H480" s="43" t="s">
        <v>3247</v>
      </c>
      <c r="I480" s="43" t="s">
        <v>55</v>
      </c>
      <c r="J480" s="43" t="s">
        <v>2062</v>
      </c>
      <c r="K480" s="43" t="s">
        <v>3248</v>
      </c>
      <c r="L480" s="43" t="s">
        <v>3249</v>
      </c>
      <c r="M480" s="44" t="s">
        <v>474</v>
      </c>
      <c r="N480" s="45" t="s">
        <v>219</v>
      </c>
      <c r="O480" s="45" t="s">
        <v>220</v>
      </c>
      <c r="P480" s="46">
        <v>3</v>
      </c>
      <c r="Q480" s="45">
        <v>20310</v>
      </c>
      <c r="R480" s="43" t="s">
        <v>447</v>
      </c>
      <c r="S480" s="43" t="s">
        <v>448</v>
      </c>
      <c r="T480" s="43" t="s">
        <v>368</v>
      </c>
      <c r="U480" s="45" t="s">
        <v>61</v>
      </c>
      <c r="V480" s="44">
        <v>2213</v>
      </c>
      <c r="W480" s="43" t="s">
        <v>3244</v>
      </c>
      <c r="X480" s="43" t="s">
        <v>3361</v>
      </c>
      <c r="Y480" s="47">
        <v>43466</v>
      </c>
      <c r="Z480" s="45" t="s">
        <v>331</v>
      </c>
      <c r="AA480" s="43" t="s">
        <v>118</v>
      </c>
      <c r="AB480" s="43" t="s">
        <v>162</v>
      </c>
      <c r="AC480" s="43" t="s">
        <v>3362</v>
      </c>
      <c r="AD480" s="43" t="s">
        <v>3363</v>
      </c>
      <c r="AE480" s="45"/>
      <c r="AF480" s="43" t="s">
        <v>3364</v>
      </c>
      <c r="AG480" s="43" t="s">
        <v>3254</v>
      </c>
      <c r="AH480" s="45"/>
      <c r="AI480" s="49" t="s">
        <v>3365</v>
      </c>
    </row>
    <row r="481" spans="1:35" s="41" customFormat="1">
      <c r="A481" s="42" t="s">
        <v>51</v>
      </c>
      <c r="B481" s="43">
        <v>8429</v>
      </c>
      <c r="C481" s="43" t="s">
        <v>3366</v>
      </c>
      <c r="D481" s="43" t="s">
        <v>3245</v>
      </c>
      <c r="E481" s="43" t="s">
        <v>54</v>
      </c>
      <c r="F481" s="43" t="s">
        <v>2060</v>
      </c>
      <c r="G481" s="43" t="s">
        <v>3246</v>
      </c>
      <c r="H481" s="43" t="s">
        <v>3247</v>
      </c>
      <c r="I481" s="43" t="s">
        <v>55</v>
      </c>
      <c r="J481" s="43" t="s">
        <v>2062</v>
      </c>
      <c r="K481" s="43" t="s">
        <v>3248</v>
      </c>
      <c r="L481" s="43" t="s">
        <v>3249</v>
      </c>
      <c r="M481" s="44" t="s">
        <v>474</v>
      </c>
      <c r="N481" s="45" t="s">
        <v>219</v>
      </c>
      <c r="O481" s="45" t="s">
        <v>355</v>
      </c>
      <c r="P481" s="46">
        <v>2</v>
      </c>
      <c r="Q481" s="45">
        <v>20110</v>
      </c>
      <c r="R481" s="43" t="s">
        <v>568</v>
      </c>
      <c r="S481" s="43" t="s">
        <v>569</v>
      </c>
      <c r="T481" s="43" t="s">
        <v>368</v>
      </c>
      <c r="U481" s="45" t="s">
        <v>61</v>
      </c>
      <c r="V481" s="44">
        <v>2213</v>
      </c>
      <c r="W481" s="43" t="s">
        <v>3244</v>
      </c>
      <c r="X481" s="43" t="s">
        <v>3367</v>
      </c>
      <c r="Y481" s="47">
        <v>42461</v>
      </c>
      <c r="Z481" s="45" t="s">
        <v>201</v>
      </c>
      <c r="AA481" s="43" t="s">
        <v>118</v>
      </c>
      <c r="AB481" s="43" t="s">
        <v>162</v>
      </c>
      <c r="AC481" s="43" t="s">
        <v>3368</v>
      </c>
      <c r="AD481" s="43" t="s">
        <v>3369</v>
      </c>
      <c r="AE481" s="45"/>
      <c r="AF481" s="43" t="s">
        <v>3370</v>
      </c>
      <c r="AG481" s="43" t="s">
        <v>3254</v>
      </c>
      <c r="AH481" s="45" t="s">
        <v>70</v>
      </c>
      <c r="AI481" s="48" t="s">
        <v>3371</v>
      </c>
    </row>
    <row r="482" spans="1:35" s="41" customFormat="1">
      <c r="A482" s="42" t="s">
        <v>51</v>
      </c>
      <c r="B482" s="43">
        <v>3654</v>
      </c>
      <c r="C482" s="43" t="s">
        <v>3372</v>
      </c>
      <c r="D482" s="43" t="s">
        <v>3373</v>
      </c>
      <c r="E482" s="43" t="s">
        <v>54</v>
      </c>
      <c r="F482" s="43" t="s">
        <v>2060</v>
      </c>
      <c r="G482" s="43" t="s">
        <v>3374</v>
      </c>
      <c r="H482" s="43" t="s">
        <v>3375</v>
      </c>
      <c r="I482" s="43" t="s">
        <v>55</v>
      </c>
      <c r="J482" s="43" t="s">
        <v>2062</v>
      </c>
      <c r="K482" s="43" t="s">
        <v>3376</v>
      </c>
      <c r="L482" s="43" t="s">
        <v>3377</v>
      </c>
      <c r="M482" s="44" t="s">
        <v>2064</v>
      </c>
      <c r="N482" s="45" t="s">
        <v>197</v>
      </c>
      <c r="O482" s="45" t="s">
        <v>170</v>
      </c>
      <c r="P482" s="46">
        <v>7</v>
      </c>
      <c r="Q482" s="45">
        <v>21110</v>
      </c>
      <c r="R482" s="43" t="s">
        <v>496</v>
      </c>
      <c r="S482" s="43" t="s">
        <v>497</v>
      </c>
      <c r="T482" s="43" t="s">
        <v>60</v>
      </c>
      <c r="U482" s="45" t="s">
        <v>61</v>
      </c>
      <c r="V482" s="44">
        <v>1082126</v>
      </c>
      <c r="W482" s="43" t="s">
        <v>2058</v>
      </c>
      <c r="X482" s="43" t="s">
        <v>3378</v>
      </c>
      <c r="Y482" s="47">
        <v>39508</v>
      </c>
      <c r="Z482" s="45" t="s">
        <v>63</v>
      </c>
      <c r="AA482" s="43" t="s">
        <v>118</v>
      </c>
      <c r="AB482" s="43" t="s">
        <v>162</v>
      </c>
      <c r="AC482" s="43" t="s">
        <v>3379</v>
      </c>
      <c r="AD482" s="43" t="s">
        <v>3380</v>
      </c>
      <c r="AE482" s="45" t="s">
        <v>67</v>
      </c>
      <c r="AF482" s="43" t="s">
        <v>3381</v>
      </c>
      <c r="AG482" s="43" t="s">
        <v>3382</v>
      </c>
      <c r="AH482" s="45" t="s">
        <v>70</v>
      </c>
      <c r="AI482" s="48" t="s">
        <v>3383</v>
      </c>
    </row>
    <row r="483" spans="1:35" s="41" customFormat="1">
      <c r="A483" s="42" t="s">
        <v>51</v>
      </c>
      <c r="B483" s="43">
        <v>2939</v>
      </c>
      <c r="C483" s="43" t="s">
        <v>3384</v>
      </c>
      <c r="D483" s="43" t="s">
        <v>3373</v>
      </c>
      <c r="E483" s="43" t="s">
        <v>54</v>
      </c>
      <c r="F483" s="43" t="s">
        <v>2060</v>
      </c>
      <c r="G483" s="43" t="s">
        <v>3374</v>
      </c>
      <c r="H483" s="43" t="s">
        <v>3385</v>
      </c>
      <c r="I483" s="43" t="s">
        <v>55</v>
      </c>
      <c r="J483" s="43" t="s">
        <v>2062</v>
      </c>
      <c r="K483" s="43" t="s">
        <v>3376</v>
      </c>
      <c r="L483" s="43" t="s">
        <v>3377</v>
      </c>
      <c r="M483" s="44" t="s">
        <v>2064</v>
      </c>
      <c r="N483" s="45" t="s">
        <v>169</v>
      </c>
      <c r="O483" s="45" t="s">
        <v>170</v>
      </c>
      <c r="P483" s="45">
        <v>7</v>
      </c>
      <c r="Q483" s="45">
        <v>12611</v>
      </c>
      <c r="R483" s="43" t="s">
        <v>617</v>
      </c>
      <c r="S483" s="43" t="s">
        <v>618</v>
      </c>
      <c r="T483" s="43" t="s">
        <v>619</v>
      </c>
      <c r="U483" s="45" t="s">
        <v>61</v>
      </c>
      <c r="V483" s="44">
        <v>3654</v>
      </c>
      <c r="W483" s="43" t="s">
        <v>3372</v>
      </c>
      <c r="X483" s="43" t="s">
        <v>3386</v>
      </c>
      <c r="Y483" s="47">
        <v>38534</v>
      </c>
      <c r="Z483" s="45" t="s">
        <v>63</v>
      </c>
      <c r="AA483" s="43" t="s">
        <v>118</v>
      </c>
      <c r="AB483" s="43" t="s">
        <v>162</v>
      </c>
      <c r="AC483" s="43" t="s">
        <v>3387</v>
      </c>
      <c r="AD483" s="43" t="s">
        <v>3388</v>
      </c>
      <c r="AE483" s="45"/>
      <c r="AF483" s="43" t="s">
        <v>3389</v>
      </c>
      <c r="AG483" s="43" t="s">
        <v>3382</v>
      </c>
      <c r="AH483" s="45" t="s">
        <v>70</v>
      </c>
      <c r="AI483" s="48" t="s">
        <v>3390</v>
      </c>
    </row>
    <row r="484" spans="1:35" s="41" customFormat="1">
      <c r="A484" s="42" t="s">
        <v>51</v>
      </c>
      <c r="B484" s="43">
        <v>577</v>
      </c>
      <c r="C484" s="43" t="s">
        <v>3391</v>
      </c>
      <c r="D484" s="43" t="s">
        <v>3373</v>
      </c>
      <c r="E484" s="43" t="s">
        <v>54</v>
      </c>
      <c r="F484" s="43" t="s">
        <v>2060</v>
      </c>
      <c r="G484" s="43" t="s">
        <v>3374</v>
      </c>
      <c r="H484" s="43" t="s">
        <v>3385</v>
      </c>
      <c r="I484" s="43" t="s">
        <v>55</v>
      </c>
      <c r="J484" s="43" t="s">
        <v>2062</v>
      </c>
      <c r="K484" s="43" t="s">
        <v>3376</v>
      </c>
      <c r="L484" s="43" t="s">
        <v>3392</v>
      </c>
      <c r="M484" s="44" t="s">
        <v>2064</v>
      </c>
      <c r="N484" s="45" t="s">
        <v>123</v>
      </c>
      <c r="O484" s="45" t="s">
        <v>158</v>
      </c>
      <c r="P484" s="46">
        <v>6</v>
      </c>
      <c r="Q484" s="45">
        <v>20610</v>
      </c>
      <c r="R484" s="43" t="s">
        <v>590</v>
      </c>
      <c r="S484" s="43" t="s">
        <v>591</v>
      </c>
      <c r="T484" s="43" t="s">
        <v>368</v>
      </c>
      <c r="U484" s="45" t="s">
        <v>61</v>
      </c>
      <c r="V484" s="44">
        <v>3654</v>
      </c>
      <c r="W484" s="43" t="s">
        <v>3372</v>
      </c>
      <c r="X484" s="43" t="s">
        <v>3393</v>
      </c>
      <c r="Y484" s="47">
        <v>34851</v>
      </c>
      <c r="Z484" s="45" t="s">
        <v>63</v>
      </c>
      <c r="AA484" s="43" t="s">
        <v>64</v>
      </c>
      <c r="AB484" s="43" t="s">
        <v>162</v>
      </c>
      <c r="AC484" s="43" t="s">
        <v>3394</v>
      </c>
      <c r="AD484" s="43" t="s">
        <v>3395</v>
      </c>
      <c r="AE484" s="45"/>
      <c r="AF484" s="43" t="s">
        <v>3396</v>
      </c>
      <c r="AG484" s="43" t="s">
        <v>3382</v>
      </c>
      <c r="AH484" s="45" t="s">
        <v>70</v>
      </c>
      <c r="AI484" s="48" t="s">
        <v>3397</v>
      </c>
    </row>
    <row r="485" spans="1:35" s="41" customFormat="1">
      <c r="A485" s="42" t="s">
        <v>51</v>
      </c>
      <c r="B485" s="43">
        <v>1765</v>
      </c>
      <c r="C485" s="43" t="s">
        <v>3398</v>
      </c>
      <c r="D485" s="43" t="s">
        <v>3373</v>
      </c>
      <c r="E485" s="43" t="s">
        <v>54</v>
      </c>
      <c r="F485" s="43" t="s">
        <v>2060</v>
      </c>
      <c r="G485" s="43" t="s">
        <v>3374</v>
      </c>
      <c r="H485" s="43" t="s">
        <v>3375</v>
      </c>
      <c r="I485" s="43" t="s">
        <v>55</v>
      </c>
      <c r="J485" s="43" t="s">
        <v>2062</v>
      </c>
      <c r="K485" s="43" t="s">
        <v>3376</v>
      </c>
      <c r="L485" s="43" t="s">
        <v>3392</v>
      </c>
      <c r="M485" s="44" t="s">
        <v>2064</v>
      </c>
      <c r="N485" s="45" t="s">
        <v>123</v>
      </c>
      <c r="O485" s="45" t="s">
        <v>158</v>
      </c>
      <c r="P485" s="46">
        <v>6</v>
      </c>
      <c r="Q485" s="45">
        <v>20610</v>
      </c>
      <c r="R485" s="43" t="s">
        <v>590</v>
      </c>
      <c r="S485" s="43" t="s">
        <v>591</v>
      </c>
      <c r="T485" s="43" t="s">
        <v>368</v>
      </c>
      <c r="U485" s="45" t="s">
        <v>61</v>
      </c>
      <c r="V485" s="44">
        <v>3654</v>
      </c>
      <c r="W485" s="43" t="s">
        <v>3372</v>
      </c>
      <c r="X485" s="43" t="s">
        <v>3399</v>
      </c>
      <c r="Y485" s="47">
        <v>36312</v>
      </c>
      <c r="Z485" s="45" t="s">
        <v>63</v>
      </c>
      <c r="AA485" s="43" t="s">
        <v>118</v>
      </c>
      <c r="AB485" s="43" t="s">
        <v>162</v>
      </c>
      <c r="AC485" s="43" t="s">
        <v>3400</v>
      </c>
      <c r="AD485" s="43" t="s">
        <v>3401</v>
      </c>
      <c r="AE485" s="45"/>
      <c r="AF485" s="43" t="s">
        <v>3402</v>
      </c>
      <c r="AG485" s="43" t="s">
        <v>3382</v>
      </c>
      <c r="AH485" s="45" t="s">
        <v>70</v>
      </c>
      <c r="AI485" s="48" t="s">
        <v>3403</v>
      </c>
    </row>
    <row r="486" spans="1:35" s="41" customFormat="1">
      <c r="A486" s="42" t="s">
        <v>51</v>
      </c>
      <c r="B486" s="43">
        <v>2259</v>
      </c>
      <c r="C486" s="43" t="s">
        <v>3404</v>
      </c>
      <c r="D486" s="43" t="s">
        <v>3373</v>
      </c>
      <c r="E486" s="43" t="s">
        <v>54</v>
      </c>
      <c r="F486" s="43" t="s">
        <v>2060</v>
      </c>
      <c r="G486" s="43" t="s">
        <v>3374</v>
      </c>
      <c r="H486" s="43" t="s">
        <v>3385</v>
      </c>
      <c r="I486" s="43" t="s">
        <v>55</v>
      </c>
      <c r="J486" s="43" t="s">
        <v>2062</v>
      </c>
      <c r="K486" s="43" t="s">
        <v>3376</v>
      </c>
      <c r="L486" s="43" t="s">
        <v>3392</v>
      </c>
      <c r="M486" s="44" t="s">
        <v>2064</v>
      </c>
      <c r="N486" s="45" t="s">
        <v>123</v>
      </c>
      <c r="O486" s="45" t="s">
        <v>158</v>
      </c>
      <c r="P486" s="46">
        <v>6</v>
      </c>
      <c r="Q486" s="45">
        <v>20610</v>
      </c>
      <c r="R486" s="43" t="s">
        <v>590</v>
      </c>
      <c r="S486" s="43" t="s">
        <v>591</v>
      </c>
      <c r="T486" s="43" t="s">
        <v>368</v>
      </c>
      <c r="U486" s="45" t="s">
        <v>61</v>
      </c>
      <c r="V486" s="44">
        <v>3654</v>
      </c>
      <c r="W486" s="43" t="s">
        <v>3372</v>
      </c>
      <c r="X486" s="43" t="s">
        <v>3405</v>
      </c>
      <c r="Y486" s="47">
        <v>36982</v>
      </c>
      <c r="Z486" s="45" t="s">
        <v>63</v>
      </c>
      <c r="AA486" s="43" t="s">
        <v>118</v>
      </c>
      <c r="AB486" s="43" t="s">
        <v>162</v>
      </c>
      <c r="AC486" s="43" t="s">
        <v>3406</v>
      </c>
      <c r="AD486" s="43" t="s">
        <v>3407</v>
      </c>
      <c r="AE486" s="45"/>
      <c r="AF486" s="43" t="s">
        <v>3408</v>
      </c>
      <c r="AG486" s="43" t="s">
        <v>3382</v>
      </c>
      <c r="AH486" s="45" t="s">
        <v>70</v>
      </c>
      <c r="AI486" s="48" t="s">
        <v>3409</v>
      </c>
    </row>
    <row r="487" spans="1:35" s="41" customFormat="1">
      <c r="A487" s="42" t="s">
        <v>51</v>
      </c>
      <c r="B487" s="43">
        <v>3495</v>
      </c>
      <c r="C487" s="43" t="s">
        <v>3410</v>
      </c>
      <c r="D487" s="43" t="s">
        <v>3373</v>
      </c>
      <c r="E487" s="43" t="s">
        <v>54</v>
      </c>
      <c r="F487" s="43" t="s">
        <v>2060</v>
      </c>
      <c r="G487" s="43" t="s">
        <v>3374</v>
      </c>
      <c r="H487" s="43" t="s">
        <v>3385</v>
      </c>
      <c r="I487" s="43" t="s">
        <v>55</v>
      </c>
      <c r="J487" s="43" t="s">
        <v>2062</v>
      </c>
      <c r="K487" s="43" t="s">
        <v>3376</v>
      </c>
      <c r="L487" s="43" t="s">
        <v>3392</v>
      </c>
      <c r="M487" s="44" t="s">
        <v>2064</v>
      </c>
      <c r="N487" s="45" t="s">
        <v>123</v>
      </c>
      <c r="O487" s="45" t="s">
        <v>158</v>
      </c>
      <c r="P487" s="46">
        <v>6</v>
      </c>
      <c r="Q487" s="45">
        <v>20610</v>
      </c>
      <c r="R487" s="43" t="s">
        <v>590</v>
      </c>
      <c r="S487" s="43" t="s">
        <v>591</v>
      </c>
      <c r="T487" s="43" t="s">
        <v>368</v>
      </c>
      <c r="U487" s="45" t="s">
        <v>61</v>
      </c>
      <c r="V487" s="44">
        <v>3654</v>
      </c>
      <c r="W487" s="43" t="s">
        <v>3372</v>
      </c>
      <c r="X487" s="43" t="s">
        <v>3411</v>
      </c>
      <c r="Y487" s="47">
        <v>39326</v>
      </c>
      <c r="Z487" s="45" t="s">
        <v>63</v>
      </c>
      <c r="AA487" s="43" t="s">
        <v>118</v>
      </c>
      <c r="AB487" s="43" t="s">
        <v>162</v>
      </c>
      <c r="AC487" s="43" t="s">
        <v>3412</v>
      </c>
      <c r="AD487" s="43" t="s">
        <v>3413</v>
      </c>
      <c r="AE487" s="45"/>
      <c r="AF487" s="43" t="s">
        <v>3414</v>
      </c>
      <c r="AG487" s="43" t="s">
        <v>3382</v>
      </c>
      <c r="AH487" s="45" t="s">
        <v>70</v>
      </c>
      <c r="AI487" s="48" t="s">
        <v>3415</v>
      </c>
    </row>
    <row r="488" spans="1:35" s="41" customFormat="1">
      <c r="A488" s="42" t="s">
        <v>51</v>
      </c>
      <c r="B488" s="43">
        <v>3993</v>
      </c>
      <c r="C488" s="43" t="s">
        <v>3416</v>
      </c>
      <c r="D488" s="43" t="s">
        <v>3373</v>
      </c>
      <c r="E488" s="43" t="s">
        <v>54</v>
      </c>
      <c r="F488" s="43" t="s">
        <v>2060</v>
      </c>
      <c r="G488" s="43" t="s">
        <v>3374</v>
      </c>
      <c r="H488" s="43" t="s">
        <v>3385</v>
      </c>
      <c r="I488" s="43" t="s">
        <v>55</v>
      </c>
      <c r="J488" s="43" t="s">
        <v>2062</v>
      </c>
      <c r="K488" s="43" t="s">
        <v>3376</v>
      </c>
      <c r="L488" s="43" t="s">
        <v>3377</v>
      </c>
      <c r="M488" s="44" t="s">
        <v>2064</v>
      </c>
      <c r="N488" s="45" t="s">
        <v>123</v>
      </c>
      <c r="O488" s="45" t="s">
        <v>158</v>
      </c>
      <c r="P488" s="46">
        <v>6</v>
      </c>
      <c r="Q488" s="45">
        <v>21630</v>
      </c>
      <c r="R488" s="43" t="s">
        <v>527</v>
      </c>
      <c r="S488" s="43" t="s">
        <v>528</v>
      </c>
      <c r="T488" s="43" t="s">
        <v>529</v>
      </c>
      <c r="U488" s="45" t="s">
        <v>61</v>
      </c>
      <c r="V488" s="44">
        <v>3654</v>
      </c>
      <c r="W488" s="43" t="s">
        <v>3372</v>
      </c>
      <c r="X488" s="43" t="s">
        <v>3417</v>
      </c>
      <c r="Y488" s="47">
        <v>40118</v>
      </c>
      <c r="Z488" s="45" t="s">
        <v>63</v>
      </c>
      <c r="AA488" s="43" t="s">
        <v>118</v>
      </c>
      <c r="AB488" s="43" t="s">
        <v>162</v>
      </c>
      <c r="AC488" s="43" t="s">
        <v>3418</v>
      </c>
      <c r="AD488" s="43" t="s">
        <v>3419</v>
      </c>
      <c r="AE488" s="45"/>
      <c r="AF488" s="43" t="s">
        <v>3420</v>
      </c>
      <c r="AG488" s="43" t="s">
        <v>3382</v>
      </c>
      <c r="AH488" s="45" t="s">
        <v>70</v>
      </c>
      <c r="AI488" s="48" t="s">
        <v>3421</v>
      </c>
    </row>
    <row r="489" spans="1:35" s="41" customFormat="1">
      <c r="A489" s="42" t="s">
        <v>51</v>
      </c>
      <c r="B489" s="43">
        <v>1020782</v>
      </c>
      <c r="C489" s="43" t="s">
        <v>3422</v>
      </c>
      <c r="D489" s="43" t="s">
        <v>3373</v>
      </c>
      <c r="E489" s="43" t="s">
        <v>54</v>
      </c>
      <c r="F489" s="43" t="s">
        <v>2060</v>
      </c>
      <c r="G489" s="43" t="s">
        <v>3374</v>
      </c>
      <c r="H489" s="43" t="s">
        <v>3385</v>
      </c>
      <c r="I489" s="43" t="s">
        <v>55</v>
      </c>
      <c r="J489" s="43" t="s">
        <v>2062</v>
      </c>
      <c r="K489" s="43" t="s">
        <v>3376</v>
      </c>
      <c r="L489" s="43" t="s">
        <v>3392</v>
      </c>
      <c r="M489" s="44" t="s">
        <v>2064</v>
      </c>
      <c r="N489" s="45" t="s">
        <v>219</v>
      </c>
      <c r="O489" s="45" t="s">
        <v>355</v>
      </c>
      <c r="P489" s="46">
        <v>2</v>
      </c>
      <c r="Q489" s="45">
        <v>22022</v>
      </c>
      <c r="R489" s="43" t="s">
        <v>356</v>
      </c>
      <c r="S489" s="43" t="s">
        <v>357</v>
      </c>
      <c r="T489" s="43" t="s">
        <v>127</v>
      </c>
      <c r="U489" s="45" t="s">
        <v>128</v>
      </c>
      <c r="V489" s="44">
        <v>3654</v>
      </c>
      <c r="W489" s="43" t="s">
        <v>3372</v>
      </c>
      <c r="X489" s="43" t="s">
        <v>3423</v>
      </c>
      <c r="Y489" s="47">
        <v>43191</v>
      </c>
      <c r="Z489" s="45" t="s">
        <v>201</v>
      </c>
      <c r="AA489" s="43" t="s">
        <v>118</v>
      </c>
      <c r="AB489" s="43" t="s">
        <v>162</v>
      </c>
      <c r="AC489" s="43" t="s">
        <v>3424</v>
      </c>
      <c r="AD489" s="43" t="s">
        <v>3425</v>
      </c>
      <c r="AE489" s="45"/>
      <c r="AF489" s="43" t="s">
        <v>3426</v>
      </c>
      <c r="AG489" s="43" t="s">
        <v>3382</v>
      </c>
      <c r="AH489" s="45" t="s">
        <v>70</v>
      </c>
      <c r="AI489" s="48" t="s">
        <v>3427</v>
      </c>
    </row>
    <row r="490" spans="1:35" s="41" customFormat="1">
      <c r="A490" s="42" t="s">
        <v>51</v>
      </c>
      <c r="B490" s="43">
        <v>5042</v>
      </c>
      <c r="C490" s="43" t="s">
        <v>3428</v>
      </c>
      <c r="D490" s="43" t="s">
        <v>3429</v>
      </c>
      <c r="E490" s="43" t="s">
        <v>54</v>
      </c>
      <c r="F490" s="43" t="s">
        <v>2060</v>
      </c>
      <c r="G490" s="43" t="s">
        <v>3430</v>
      </c>
      <c r="H490" s="43" t="s">
        <v>3431</v>
      </c>
      <c r="I490" s="43" t="s">
        <v>55</v>
      </c>
      <c r="J490" s="43" t="s">
        <v>2062</v>
      </c>
      <c r="K490" s="43" t="s">
        <v>3432</v>
      </c>
      <c r="L490" s="43" t="s">
        <v>3433</v>
      </c>
      <c r="M490" s="44" t="s">
        <v>2586</v>
      </c>
      <c r="N490" s="45" t="s">
        <v>197</v>
      </c>
      <c r="O490" s="45" t="s">
        <v>170</v>
      </c>
      <c r="P490" s="46">
        <v>7</v>
      </c>
      <c r="Q490" s="45">
        <v>21110</v>
      </c>
      <c r="R490" s="43" t="s">
        <v>496</v>
      </c>
      <c r="S490" s="43" t="s">
        <v>497</v>
      </c>
      <c r="T490" s="43" t="s">
        <v>60</v>
      </c>
      <c r="U490" s="45" t="s">
        <v>61</v>
      </c>
      <c r="V490" s="44">
        <v>1082126</v>
      </c>
      <c r="W490" s="43" t="s">
        <v>2058</v>
      </c>
      <c r="X490" s="43" t="s">
        <v>3434</v>
      </c>
      <c r="Y490" s="47">
        <v>38718</v>
      </c>
      <c r="Z490" s="45" t="s">
        <v>63</v>
      </c>
      <c r="AA490" s="43" t="s">
        <v>118</v>
      </c>
      <c r="AB490" s="43" t="s">
        <v>162</v>
      </c>
      <c r="AC490" s="43" t="s">
        <v>3435</v>
      </c>
      <c r="AD490" s="43" t="s">
        <v>3436</v>
      </c>
      <c r="AE490" s="45" t="s">
        <v>67</v>
      </c>
      <c r="AF490" s="43" t="s">
        <v>3437</v>
      </c>
      <c r="AG490" s="43" t="s">
        <v>3438</v>
      </c>
      <c r="AH490" s="45" t="s">
        <v>133</v>
      </c>
      <c r="AI490" s="48" t="s">
        <v>3439</v>
      </c>
    </row>
    <row r="491" spans="1:35" s="41" customFormat="1">
      <c r="A491" s="42" t="s">
        <v>51</v>
      </c>
      <c r="B491" s="43">
        <v>3641</v>
      </c>
      <c r="C491" s="43" t="s">
        <v>3440</v>
      </c>
      <c r="D491" s="43" t="s">
        <v>3429</v>
      </c>
      <c r="E491" s="43" t="s">
        <v>54</v>
      </c>
      <c r="F491" s="43" t="s">
        <v>2060</v>
      </c>
      <c r="G491" s="43" t="s">
        <v>3430</v>
      </c>
      <c r="H491" s="43" t="s">
        <v>3431</v>
      </c>
      <c r="I491" s="43" t="s">
        <v>55</v>
      </c>
      <c r="J491" s="43" t="s">
        <v>2062</v>
      </c>
      <c r="K491" s="43" t="s">
        <v>3432</v>
      </c>
      <c r="L491" s="43" t="s">
        <v>3433</v>
      </c>
      <c r="M491" s="44" t="s">
        <v>2586</v>
      </c>
      <c r="N491" s="45" t="s">
        <v>123</v>
      </c>
      <c r="O491" s="45" t="s">
        <v>158</v>
      </c>
      <c r="P491" s="46">
        <v>6</v>
      </c>
      <c r="Q491" s="45">
        <v>12609</v>
      </c>
      <c r="R491" s="43" t="s">
        <v>632</v>
      </c>
      <c r="S491" s="43" t="s">
        <v>633</v>
      </c>
      <c r="T491" s="43" t="s">
        <v>619</v>
      </c>
      <c r="U491" s="45" t="s">
        <v>61</v>
      </c>
      <c r="V491" s="44">
        <v>5042</v>
      </c>
      <c r="W491" s="43" t="s">
        <v>3428</v>
      </c>
      <c r="X491" s="43" t="s">
        <v>3441</v>
      </c>
      <c r="Y491" s="47">
        <v>39494</v>
      </c>
      <c r="Z491" s="45" t="s">
        <v>63</v>
      </c>
      <c r="AA491" s="43" t="s">
        <v>3442</v>
      </c>
      <c r="AB491" s="43" t="s">
        <v>3443</v>
      </c>
      <c r="AC491" s="43" t="s">
        <v>3444</v>
      </c>
      <c r="AD491" s="43" t="s">
        <v>3445</v>
      </c>
      <c r="AE491" s="45"/>
      <c r="AF491" s="43" t="s">
        <v>3446</v>
      </c>
      <c r="AG491" s="43" t="s">
        <v>3438</v>
      </c>
      <c r="AH491" s="45" t="s">
        <v>70</v>
      </c>
      <c r="AI491" s="48" t="s">
        <v>3447</v>
      </c>
    </row>
    <row r="492" spans="1:35" s="41" customFormat="1">
      <c r="A492" s="42" t="s">
        <v>51</v>
      </c>
      <c r="B492" s="43">
        <v>4486</v>
      </c>
      <c r="C492" s="43" t="s">
        <v>3448</v>
      </c>
      <c r="D492" s="43" t="s">
        <v>3429</v>
      </c>
      <c r="E492" s="43" t="s">
        <v>54</v>
      </c>
      <c r="F492" s="43" t="s">
        <v>2060</v>
      </c>
      <c r="G492" s="43" t="s">
        <v>3430</v>
      </c>
      <c r="H492" s="43" t="s">
        <v>3431</v>
      </c>
      <c r="I492" s="43" t="s">
        <v>55</v>
      </c>
      <c r="J492" s="43" t="s">
        <v>2062</v>
      </c>
      <c r="K492" s="43" t="s">
        <v>3432</v>
      </c>
      <c r="L492" s="43" t="s">
        <v>3433</v>
      </c>
      <c r="M492" s="44" t="s">
        <v>2586</v>
      </c>
      <c r="N492" s="45" t="s">
        <v>123</v>
      </c>
      <c r="O492" s="45" t="s">
        <v>158</v>
      </c>
      <c r="P492" s="46">
        <v>6</v>
      </c>
      <c r="Q492" s="45">
        <v>12609</v>
      </c>
      <c r="R492" s="43" t="s">
        <v>632</v>
      </c>
      <c r="S492" s="43" t="s">
        <v>633</v>
      </c>
      <c r="T492" s="43" t="s">
        <v>619</v>
      </c>
      <c r="U492" s="45" t="s">
        <v>61</v>
      </c>
      <c r="V492" s="44">
        <v>5042</v>
      </c>
      <c r="W492" s="43" t="s">
        <v>3428</v>
      </c>
      <c r="X492" s="43" t="s">
        <v>3449</v>
      </c>
      <c r="Y492" s="47">
        <v>40969</v>
      </c>
      <c r="Z492" s="45" t="s">
        <v>63</v>
      </c>
      <c r="AA492" s="43" t="s">
        <v>3442</v>
      </c>
      <c r="AB492" s="43" t="s">
        <v>3443</v>
      </c>
      <c r="AC492" s="43" t="s">
        <v>3450</v>
      </c>
      <c r="AD492" s="43" t="s">
        <v>3451</v>
      </c>
      <c r="AE492" s="45"/>
      <c r="AF492" s="43" t="s">
        <v>3452</v>
      </c>
      <c r="AG492" s="43" t="s">
        <v>3438</v>
      </c>
      <c r="AH492" s="45" t="s">
        <v>70</v>
      </c>
      <c r="AI492" s="48" t="s">
        <v>3453</v>
      </c>
    </row>
    <row r="493" spans="1:35" s="41" customFormat="1">
      <c r="A493" s="42" t="s">
        <v>51</v>
      </c>
      <c r="B493" s="43">
        <v>4639</v>
      </c>
      <c r="C493" s="43" t="s">
        <v>3454</v>
      </c>
      <c r="D493" s="43" t="s">
        <v>3429</v>
      </c>
      <c r="E493" s="43" t="s">
        <v>54</v>
      </c>
      <c r="F493" s="43" t="s">
        <v>2060</v>
      </c>
      <c r="G493" s="43" t="s">
        <v>3430</v>
      </c>
      <c r="H493" s="43" t="s">
        <v>3431</v>
      </c>
      <c r="I493" s="43" t="s">
        <v>55</v>
      </c>
      <c r="J493" s="43" t="s">
        <v>2062</v>
      </c>
      <c r="K493" s="43" t="s">
        <v>3432</v>
      </c>
      <c r="L493" s="43" t="s">
        <v>3433</v>
      </c>
      <c r="M493" s="44" t="s">
        <v>2586</v>
      </c>
      <c r="N493" s="45" t="s">
        <v>123</v>
      </c>
      <c r="O493" s="45" t="s">
        <v>124</v>
      </c>
      <c r="P493" s="46">
        <v>5</v>
      </c>
      <c r="Q493" s="45">
        <v>20515</v>
      </c>
      <c r="R493" s="43" t="s">
        <v>432</v>
      </c>
      <c r="S493" s="43" t="s">
        <v>433</v>
      </c>
      <c r="T493" s="43" t="s">
        <v>368</v>
      </c>
      <c r="U493" s="45" t="s">
        <v>61</v>
      </c>
      <c r="V493" s="44">
        <v>5042</v>
      </c>
      <c r="W493" s="43" t="s">
        <v>3428</v>
      </c>
      <c r="X493" s="43" t="s">
        <v>3455</v>
      </c>
      <c r="Y493" s="47">
        <v>41228</v>
      </c>
      <c r="Z493" s="45" t="s">
        <v>63</v>
      </c>
      <c r="AA493" s="43" t="s">
        <v>118</v>
      </c>
      <c r="AB493" s="43" t="s">
        <v>162</v>
      </c>
      <c r="AC493" s="43" t="s">
        <v>3456</v>
      </c>
      <c r="AD493" s="43" t="s">
        <v>3457</v>
      </c>
      <c r="AE493" s="45"/>
      <c r="AF493" s="43" t="s">
        <v>3458</v>
      </c>
      <c r="AG493" s="43" t="s">
        <v>3438</v>
      </c>
      <c r="AH493" s="45" t="s">
        <v>70</v>
      </c>
      <c r="AI493" s="48" t="s">
        <v>3459</v>
      </c>
    </row>
    <row r="494" spans="1:35" s="41" customFormat="1">
      <c r="A494" s="42" t="s">
        <v>51</v>
      </c>
      <c r="B494" s="43">
        <v>5148</v>
      </c>
      <c r="C494" s="43" t="s">
        <v>3460</v>
      </c>
      <c r="D494" s="43" t="s">
        <v>3429</v>
      </c>
      <c r="E494" s="43" t="s">
        <v>54</v>
      </c>
      <c r="F494" s="43" t="s">
        <v>2060</v>
      </c>
      <c r="G494" s="43" t="s">
        <v>3430</v>
      </c>
      <c r="H494" s="43" t="s">
        <v>3431</v>
      </c>
      <c r="I494" s="43" t="s">
        <v>55</v>
      </c>
      <c r="J494" s="43" t="s">
        <v>2062</v>
      </c>
      <c r="K494" s="43" t="s">
        <v>3432</v>
      </c>
      <c r="L494" s="43" t="s">
        <v>3433</v>
      </c>
      <c r="M494" s="44" t="s">
        <v>2586</v>
      </c>
      <c r="N494" s="45" t="s">
        <v>123</v>
      </c>
      <c r="O494" s="45" t="s">
        <v>124</v>
      </c>
      <c r="P494" s="46">
        <v>5</v>
      </c>
      <c r="Q494" s="45">
        <v>20515</v>
      </c>
      <c r="R494" s="43" t="s">
        <v>432</v>
      </c>
      <c r="S494" s="43" t="s">
        <v>433</v>
      </c>
      <c r="T494" s="43" t="s">
        <v>368</v>
      </c>
      <c r="U494" s="45" t="s">
        <v>61</v>
      </c>
      <c r="V494" s="44">
        <v>5042</v>
      </c>
      <c r="W494" s="43" t="s">
        <v>3428</v>
      </c>
      <c r="X494" s="43" t="s">
        <v>3461</v>
      </c>
      <c r="Y494" s="47">
        <v>38718</v>
      </c>
      <c r="Z494" s="45" t="s">
        <v>63</v>
      </c>
      <c r="AA494" s="43" t="s">
        <v>118</v>
      </c>
      <c r="AB494" s="43" t="s">
        <v>162</v>
      </c>
      <c r="AC494" s="43" t="s">
        <v>3462</v>
      </c>
      <c r="AD494" s="43" t="s">
        <v>3463</v>
      </c>
      <c r="AE494" s="45"/>
      <c r="AF494" s="43" t="s">
        <v>3464</v>
      </c>
      <c r="AG494" s="43" t="s">
        <v>3438</v>
      </c>
      <c r="AH494" s="45" t="s">
        <v>133</v>
      </c>
      <c r="AI494" s="48" t="s">
        <v>3465</v>
      </c>
    </row>
    <row r="495" spans="1:35" s="41" customFormat="1">
      <c r="A495" s="42" t="s">
        <v>51</v>
      </c>
      <c r="B495" s="43">
        <v>5162</v>
      </c>
      <c r="C495" s="43" t="s">
        <v>3466</v>
      </c>
      <c r="D495" s="43" t="s">
        <v>3429</v>
      </c>
      <c r="E495" s="43" t="s">
        <v>54</v>
      </c>
      <c r="F495" s="43" t="s">
        <v>2060</v>
      </c>
      <c r="G495" s="43" t="s">
        <v>3430</v>
      </c>
      <c r="H495" s="43" t="s">
        <v>3431</v>
      </c>
      <c r="I495" s="43" t="s">
        <v>55</v>
      </c>
      <c r="J495" s="43" t="s">
        <v>2062</v>
      </c>
      <c r="K495" s="43" t="s">
        <v>3432</v>
      </c>
      <c r="L495" s="43" t="s">
        <v>3433</v>
      </c>
      <c r="M495" s="44" t="s">
        <v>2586</v>
      </c>
      <c r="N495" s="45" t="s">
        <v>123</v>
      </c>
      <c r="O495" s="45" t="s">
        <v>124</v>
      </c>
      <c r="P495" s="46">
        <v>5</v>
      </c>
      <c r="Q495" s="45">
        <v>20515</v>
      </c>
      <c r="R495" s="43" t="s">
        <v>432</v>
      </c>
      <c r="S495" s="43" t="s">
        <v>433</v>
      </c>
      <c r="T495" s="43" t="s">
        <v>368</v>
      </c>
      <c r="U495" s="45" t="s">
        <v>61</v>
      </c>
      <c r="V495" s="44">
        <v>5042</v>
      </c>
      <c r="W495" s="43" t="s">
        <v>3428</v>
      </c>
      <c r="X495" s="43" t="s">
        <v>3467</v>
      </c>
      <c r="Y495" s="47">
        <v>38718</v>
      </c>
      <c r="Z495" s="45" t="s">
        <v>63</v>
      </c>
      <c r="AA495" s="43" t="s">
        <v>118</v>
      </c>
      <c r="AB495" s="43" t="s">
        <v>162</v>
      </c>
      <c r="AC495" s="43" t="s">
        <v>3468</v>
      </c>
      <c r="AD495" s="43" t="s">
        <v>3469</v>
      </c>
      <c r="AE495" s="45"/>
      <c r="AF495" s="43" t="s">
        <v>3470</v>
      </c>
      <c r="AG495" s="43" t="s">
        <v>3438</v>
      </c>
      <c r="AH495" s="45" t="s">
        <v>133</v>
      </c>
      <c r="AI495" s="48" t="s">
        <v>3471</v>
      </c>
    </row>
    <row r="496" spans="1:35" s="41" customFormat="1">
      <c r="A496" s="42" t="s">
        <v>51</v>
      </c>
      <c r="B496" s="43">
        <v>985726</v>
      </c>
      <c r="C496" s="43" t="s">
        <v>3472</v>
      </c>
      <c r="D496" s="43" t="s">
        <v>3429</v>
      </c>
      <c r="E496" s="43" t="s">
        <v>54</v>
      </c>
      <c r="F496" s="43" t="s">
        <v>2060</v>
      </c>
      <c r="G496" s="43" t="s">
        <v>3430</v>
      </c>
      <c r="H496" s="43" t="s">
        <v>3431</v>
      </c>
      <c r="I496" s="43" t="s">
        <v>55</v>
      </c>
      <c r="J496" s="43" t="s">
        <v>2062</v>
      </c>
      <c r="K496" s="43" t="s">
        <v>3432</v>
      </c>
      <c r="L496" s="43" t="s">
        <v>3433</v>
      </c>
      <c r="M496" s="44" t="s">
        <v>2586</v>
      </c>
      <c r="N496" s="45" t="s">
        <v>123</v>
      </c>
      <c r="O496" s="45" t="s">
        <v>124</v>
      </c>
      <c r="P496" s="46">
        <v>5</v>
      </c>
      <c r="Q496" s="45">
        <v>20515</v>
      </c>
      <c r="R496" s="43" t="s">
        <v>432</v>
      </c>
      <c r="S496" s="43" t="s">
        <v>433</v>
      </c>
      <c r="T496" s="43" t="s">
        <v>368</v>
      </c>
      <c r="U496" s="45" t="s">
        <v>61</v>
      </c>
      <c r="V496" s="44">
        <v>5042</v>
      </c>
      <c r="W496" s="43" t="s">
        <v>3428</v>
      </c>
      <c r="X496" s="43" t="s">
        <v>3473</v>
      </c>
      <c r="Y496" s="47">
        <v>42979</v>
      </c>
      <c r="Z496" s="45" t="s">
        <v>63</v>
      </c>
      <c r="AA496" s="43" t="s">
        <v>3442</v>
      </c>
      <c r="AB496" s="43" t="s">
        <v>3443</v>
      </c>
      <c r="AC496" s="43" t="s">
        <v>3474</v>
      </c>
      <c r="AD496" s="43" t="s">
        <v>3475</v>
      </c>
      <c r="AE496" s="45"/>
      <c r="AF496" s="43" t="s">
        <v>3476</v>
      </c>
      <c r="AG496" s="43" t="s">
        <v>3438</v>
      </c>
      <c r="AH496" s="45" t="s">
        <v>70</v>
      </c>
      <c r="AI496" s="48" t="s">
        <v>3477</v>
      </c>
    </row>
    <row r="497" spans="1:35" s="41" customFormat="1">
      <c r="A497" s="42" t="s">
        <v>51</v>
      </c>
      <c r="B497" s="43">
        <v>985748</v>
      </c>
      <c r="C497" s="43" t="s">
        <v>3478</v>
      </c>
      <c r="D497" s="43" t="s">
        <v>3429</v>
      </c>
      <c r="E497" s="43" t="s">
        <v>54</v>
      </c>
      <c r="F497" s="43" t="s">
        <v>2060</v>
      </c>
      <c r="G497" s="43" t="s">
        <v>3430</v>
      </c>
      <c r="H497" s="43" t="s">
        <v>3431</v>
      </c>
      <c r="I497" s="43" t="s">
        <v>55</v>
      </c>
      <c r="J497" s="43" t="s">
        <v>2062</v>
      </c>
      <c r="K497" s="43" t="s">
        <v>3432</v>
      </c>
      <c r="L497" s="43" t="s">
        <v>3433</v>
      </c>
      <c r="M497" s="44" t="s">
        <v>2586</v>
      </c>
      <c r="N497" s="45" t="s">
        <v>123</v>
      </c>
      <c r="O497" s="45" t="s">
        <v>124</v>
      </c>
      <c r="P497" s="46">
        <v>5</v>
      </c>
      <c r="Q497" s="45">
        <v>20515</v>
      </c>
      <c r="R497" s="43" t="s">
        <v>432</v>
      </c>
      <c r="S497" s="43" t="s">
        <v>433</v>
      </c>
      <c r="T497" s="43" t="s">
        <v>368</v>
      </c>
      <c r="U497" s="45" t="s">
        <v>61</v>
      </c>
      <c r="V497" s="44">
        <v>5042</v>
      </c>
      <c r="W497" s="43" t="s">
        <v>3428</v>
      </c>
      <c r="X497" s="43" t="s">
        <v>3479</v>
      </c>
      <c r="Y497" s="47">
        <v>42979</v>
      </c>
      <c r="Z497" s="45" t="s">
        <v>63</v>
      </c>
      <c r="AA497" s="43" t="s">
        <v>3442</v>
      </c>
      <c r="AB497" s="43" t="s">
        <v>3443</v>
      </c>
      <c r="AC497" s="43" t="s">
        <v>3480</v>
      </c>
      <c r="AD497" s="43" t="s">
        <v>3481</v>
      </c>
      <c r="AE497" s="45"/>
      <c r="AF497" s="43" t="s">
        <v>3482</v>
      </c>
      <c r="AG497" s="43" t="s">
        <v>3438</v>
      </c>
      <c r="AH497" s="45" t="s">
        <v>70</v>
      </c>
      <c r="AI497" s="48" t="s">
        <v>3483</v>
      </c>
    </row>
    <row r="498" spans="1:35" s="41" customFormat="1">
      <c r="A498" s="42" t="s">
        <v>51</v>
      </c>
      <c r="B498" s="43">
        <v>1049439</v>
      </c>
      <c r="C498" s="43" t="s">
        <v>3484</v>
      </c>
      <c r="D498" s="43" t="s">
        <v>3429</v>
      </c>
      <c r="E498" s="43" t="s">
        <v>54</v>
      </c>
      <c r="F498" s="43" t="s">
        <v>2060</v>
      </c>
      <c r="G498" s="43" t="s">
        <v>3430</v>
      </c>
      <c r="H498" s="43" t="s">
        <v>3485</v>
      </c>
      <c r="I498" s="43" t="s">
        <v>55</v>
      </c>
      <c r="J498" s="43" t="s">
        <v>2062</v>
      </c>
      <c r="K498" s="43" t="s">
        <v>3432</v>
      </c>
      <c r="L498" s="43" t="s">
        <v>3433</v>
      </c>
      <c r="M498" s="44" t="s">
        <v>2586</v>
      </c>
      <c r="N498" s="45" t="s">
        <v>273</v>
      </c>
      <c r="O498" s="45" t="s">
        <v>274</v>
      </c>
      <c r="P498" s="46">
        <v>4</v>
      </c>
      <c r="Q498" s="45">
        <v>20410</v>
      </c>
      <c r="R498" s="43" t="s">
        <v>542</v>
      </c>
      <c r="S498" s="43" t="s">
        <v>543</v>
      </c>
      <c r="T498" s="43" t="s">
        <v>368</v>
      </c>
      <c r="U498" s="45" t="s">
        <v>61</v>
      </c>
      <c r="V498" s="44">
        <v>5042</v>
      </c>
      <c r="W498" s="43" t="s">
        <v>3428</v>
      </c>
      <c r="X498" s="43" t="s">
        <v>3486</v>
      </c>
      <c r="Y498" s="47">
        <v>43313</v>
      </c>
      <c r="Z498" s="45" t="s">
        <v>679</v>
      </c>
      <c r="AA498" s="43" t="s">
        <v>3442</v>
      </c>
      <c r="AB498" s="43" t="s">
        <v>3443</v>
      </c>
      <c r="AC498" s="43" t="s">
        <v>3487</v>
      </c>
      <c r="AD498" s="43" t="s">
        <v>3488</v>
      </c>
      <c r="AE498" s="45"/>
      <c r="AF498" s="43" t="s">
        <v>3489</v>
      </c>
      <c r="AG498" s="43" t="s">
        <v>3438</v>
      </c>
      <c r="AH498" s="45"/>
      <c r="AI498" s="48" t="s">
        <v>3490</v>
      </c>
    </row>
    <row r="499" spans="1:35" s="41" customFormat="1">
      <c r="A499" s="42" t="s">
        <v>51</v>
      </c>
      <c r="B499" s="43">
        <v>4913</v>
      </c>
      <c r="C499" s="43" t="s">
        <v>3491</v>
      </c>
      <c r="D499" s="43" t="s">
        <v>3429</v>
      </c>
      <c r="E499" s="43" t="s">
        <v>54</v>
      </c>
      <c r="F499" s="43" t="s">
        <v>2060</v>
      </c>
      <c r="G499" s="43" t="s">
        <v>3430</v>
      </c>
      <c r="H499" s="43" t="s">
        <v>3431</v>
      </c>
      <c r="I499" s="43" t="s">
        <v>55</v>
      </c>
      <c r="J499" s="43" t="s">
        <v>2062</v>
      </c>
      <c r="K499" s="43" t="s">
        <v>3432</v>
      </c>
      <c r="L499" s="43" t="s">
        <v>3433</v>
      </c>
      <c r="M499" s="44" t="s">
        <v>2586</v>
      </c>
      <c r="N499" s="45" t="s">
        <v>219</v>
      </c>
      <c r="O499" s="45" t="s">
        <v>220</v>
      </c>
      <c r="P499" s="46">
        <v>3</v>
      </c>
      <c r="Q499" s="45">
        <v>20310</v>
      </c>
      <c r="R499" s="43" t="s">
        <v>447</v>
      </c>
      <c r="S499" s="43" t="s">
        <v>448</v>
      </c>
      <c r="T499" s="43" t="s">
        <v>368</v>
      </c>
      <c r="U499" s="45" t="s">
        <v>61</v>
      </c>
      <c r="V499" s="44">
        <v>5042</v>
      </c>
      <c r="W499" s="43" t="s">
        <v>3428</v>
      </c>
      <c r="X499" s="43" t="s">
        <v>3492</v>
      </c>
      <c r="Y499" s="47">
        <v>41730</v>
      </c>
      <c r="Z499" s="45" t="s">
        <v>63</v>
      </c>
      <c r="AA499" s="43" t="s">
        <v>118</v>
      </c>
      <c r="AB499" s="43" t="s">
        <v>162</v>
      </c>
      <c r="AC499" s="43" t="s">
        <v>3493</v>
      </c>
      <c r="AD499" s="43" t="s">
        <v>3494</v>
      </c>
      <c r="AE499" s="45"/>
      <c r="AF499" s="43" t="s">
        <v>3495</v>
      </c>
      <c r="AG499" s="43" t="s">
        <v>3438</v>
      </c>
      <c r="AH499" s="45" t="s">
        <v>70</v>
      </c>
      <c r="AI499" s="48" t="s">
        <v>3496</v>
      </c>
    </row>
    <row r="500" spans="1:35" s="41" customFormat="1">
      <c r="A500" s="42" t="s">
        <v>51</v>
      </c>
      <c r="B500" s="43">
        <v>8303</v>
      </c>
      <c r="C500" s="43" t="s">
        <v>3497</v>
      </c>
      <c r="D500" s="43" t="s">
        <v>3429</v>
      </c>
      <c r="E500" s="43" t="s">
        <v>54</v>
      </c>
      <c r="F500" s="43" t="s">
        <v>2060</v>
      </c>
      <c r="G500" s="43" t="s">
        <v>3430</v>
      </c>
      <c r="H500" s="43" t="s">
        <v>3431</v>
      </c>
      <c r="I500" s="43" t="s">
        <v>55</v>
      </c>
      <c r="J500" s="43" t="s">
        <v>2062</v>
      </c>
      <c r="K500" s="43" t="s">
        <v>3432</v>
      </c>
      <c r="L500" s="43" t="s">
        <v>3433</v>
      </c>
      <c r="M500" s="44" t="s">
        <v>2586</v>
      </c>
      <c r="N500" s="45" t="s">
        <v>219</v>
      </c>
      <c r="O500" s="45" t="s">
        <v>220</v>
      </c>
      <c r="P500" s="46">
        <v>3</v>
      </c>
      <c r="Q500" s="45">
        <v>20310</v>
      </c>
      <c r="R500" s="43" t="s">
        <v>447</v>
      </c>
      <c r="S500" s="43" t="s">
        <v>448</v>
      </c>
      <c r="T500" s="43" t="s">
        <v>368</v>
      </c>
      <c r="U500" s="45" t="s">
        <v>61</v>
      </c>
      <c r="V500" s="44">
        <v>5042</v>
      </c>
      <c r="W500" s="43" t="s">
        <v>3428</v>
      </c>
      <c r="X500" s="43" t="s">
        <v>3498</v>
      </c>
      <c r="Y500" s="47">
        <v>42309</v>
      </c>
      <c r="Z500" s="45" t="s">
        <v>63</v>
      </c>
      <c r="AA500" s="43" t="s">
        <v>3442</v>
      </c>
      <c r="AB500" s="43" t="s">
        <v>3443</v>
      </c>
      <c r="AC500" s="43" t="s">
        <v>3499</v>
      </c>
      <c r="AD500" s="43" t="s">
        <v>3500</v>
      </c>
      <c r="AE500" s="45"/>
      <c r="AF500" s="43" t="s">
        <v>3501</v>
      </c>
      <c r="AG500" s="43" t="s">
        <v>3438</v>
      </c>
      <c r="AH500" s="45" t="s">
        <v>70</v>
      </c>
      <c r="AI500" s="48" t="s">
        <v>3502</v>
      </c>
    </row>
    <row r="501" spans="1:35" s="41" customFormat="1">
      <c r="A501" s="42" t="s">
        <v>51</v>
      </c>
      <c r="B501" s="43">
        <v>8493</v>
      </c>
      <c r="C501" s="43" t="s">
        <v>3503</v>
      </c>
      <c r="D501" s="43" t="s">
        <v>3429</v>
      </c>
      <c r="E501" s="43" t="s">
        <v>54</v>
      </c>
      <c r="F501" s="43" t="s">
        <v>2060</v>
      </c>
      <c r="G501" s="43" t="s">
        <v>3430</v>
      </c>
      <c r="H501" s="43" t="s">
        <v>3431</v>
      </c>
      <c r="I501" s="43" t="s">
        <v>55</v>
      </c>
      <c r="J501" s="43" t="s">
        <v>2062</v>
      </c>
      <c r="K501" s="43" t="s">
        <v>3432</v>
      </c>
      <c r="L501" s="43" t="s">
        <v>3433</v>
      </c>
      <c r="M501" s="44" t="s">
        <v>2586</v>
      </c>
      <c r="N501" s="45" t="s">
        <v>219</v>
      </c>
      <c r="O501" s="45" t="s">
        <v>355</v>
      </c>
      <c r="P501" s="46">
        <v>2</v>
      </c>
      <c r="Q501" s="45">
        <v>20110</v>
      </c>
      <c r="R501" s="43" t="s">
        <v>568</v>
      </c>
      <c r="S501" s="43" t="s">
        <v>569</v>
      </c>
      <c r="T501" s="43" t="s">
        <v>368</v>
      </c>
      <c r="U501" s="45" t="s">
        <v>61</v>
      </c>
      <c r="V501" s="44">
        <v>5042</v>
      </c>
      <c r="W501" s="43" t="s">
        <v>3428</v>
      </c>
      <c r="X501" s="43" t="s">
        <v>3504</v>
      </c>
      <c r="Y501" s="47">
        <v>42461</v>
      </c>
      <c r="Z501" s="45" t="s">
        <v>201</v>
      </c>
      <c r="AA501" s="43" t="s">
        <v>118</v>
      </c>
      <c r="AB501" s="43" t="s">
        <v>3443</v>
      </c>
      <c r="AC501" s="43" t="s">
        <v>3505</v>
      </c>
      <c r="AD501" s="43" t="s">
        <v>3506</v>
      </c>
      <c r="AE501" s="45"/>
      <c r="AF501" s="43" t="s">
        <v>3507</v>
      </c>
      <c r="AG501" s="43" t="s">
        <v>3438</v>
      </c>
      <c r="AH501" s="45" t="s">
        <v>70</v>
      </c>
      <c r="AI501" s="48" t="s">
        <v>3508</v>
      </c>
    </row>
    <row r="502" spans="1:35" s="41" customFormat="1">
      <c r="A502" s="42" t="s">
        <v>51</v>
      </c>
      <c r="B502" s="43">
        <v>1590</v>
      </c>
      <c r="C502" s="43" t="s">
        <v>3509</v>
      </c>
      <c r="D502" s="43" t="s">
        <v>3510</v>
      </c>
      <c r="E502" s="43" t="s">
        <v>54</v>
      </c>
      <c r="F502" s="43" t="s">
        <v>2060</v>
      </c>
      <c r="G502" s="43" t="s">
        <v>3511</v>
      </c>
      <c r="H502" s="43" t="s">
        <v>3512</v>
      </c>
      <c r="I502" s="43" t="s">
        <v>55</v>
      </c>
      <c r="J502" s="43" t="s">
        <v>2062</v>
      </c>
      <c r="K502" s="43" t="s">
        <v>3513</v>
      </c>
      <c r="L502" s="43" t="s">
        <v>3514</v>
      </c>
      <c r="M502" s="44" t="s">
        <v>2586</v>
      </c>
      <c r="N502" s="45" t="s">
        <v>243</v>
      </c>
      <c r="O502" s="45" t="s">
        <v>234</v>
      </c>
      <c r="P502" s="46">
        <v>8</v>
      </c>
      <c r="Q502" s="45">
        <v>21650</v>
      </c>
      <c r="R502" s="43" t="s">
        <v>1593</v>
      </c>
      <c r="S502" s="43" t="s">
        <v>1594</v>
      </c>
      <c r="T502" s="43" t="s">
        <v>529</v>
      </c>
      <c r="U502" s="45" t="s">
        <v>61</v>
      </c>
      <c r="V502" s="44">
        <v>702494</v>
      </c>
      <c r="W502" s="43" t="s">
        <v>3515</v>
      </c>
      <c r="X502" s="43" t="s">
        <v>3516</v>
      </c>
      <c r="Y502" s="47">
        <v>36069</v>
      </c>
      <c r="Z502" s="45" t="s">
        <v>63</v>
      </c>
      <c r="AA502" s="43" t="s">
        <v>909</v>
      </c>
      <c r="AB502" s="43" t="s">
        <v>910</v>
      </c>
      <c r="AC502" s="43" t="s">
        <v>3517</v>
      </c>
      <c r="AD502" s="43" t="s">
        <v>3518</v>
      </c>
      <c r="AE502" s="45"/>
      <c r="AF502" s="43" t="s">
        <v>3519</v>
      </c>
      <c r="AG502" s="43" t="s">
        <v>3520</v>
      </c>
      <c r="AH502" s="45" t="s">
        <v>70</v>
      </c>
      <c r="AI502" s="48" t="s">
        <v>3521</v>
      </c>
    </row>
    <row r="503" spans="1:35" s="41" customFormat="1">
      <c r="A503" s="42" t="s">
        <v>51</v>
      </c>
      <c r="B503" s="43">
        <v>2176</v>
      </c>
      <c r="C503" s="43" t="s">
        <v>3522</v>
      </c>
      <c r="D503" s="43" t="s">
        <v>3510</v>
      </c>
      <c r="E503" s="43" t="s">
        <v>54</v>
      </c>
      <c r="F503" s="43" t="s">
        <v>2060</v>
      </c>
      <c r="G503" s="43" t="s">
        <v>3511</v>
      </c>
      <c r="H503" s="43" t="s">
        <v>3523</v>
      </c>
      <c r="I503" s="43" t="s">
        <v>55</v>
      </c>
      <c r="J503" s="43" t="s">
        <v>2062</v>
      </c>
      <c r="K503" s="43" t="s">
        <v>3513</v>
      </c>
      <c r="L503" s="43" t="s">
        <v>3514</v>
      </c>
      <c r="M503" s="44" t="s">
        <v>2586</v>
      </c>
      <c r="N503" s="45" t="s">
        <v>243</v>
      </c>
      <c r="O503" s="45" t="s">
        <v>234</v>
      </c>
      <c r="P503" s="46">
        <v>8</v>
      </c>
      <c r="Q503" s="45">
        <v>21650</v>
      </c>
      <c r="R503" s="43" t="s">
        <v>1593</v>
      </c>
      <c r="S503" s="43" t="s">
        <v>1594</v>
      </c>
      <c r="T503" s="43" t="s">
        <v>529</v>
      </c>
      <c r="U503" s="45" t="s">
        <v>61</v>
      </c>
      <c r="V503" s="44">
        <v>702494</v>
      </c>
      <c r="W503" s="43" t="s">
        <v>3515</v>
      </c>
      <c r="X503" s="43" t="s">
        <v>3524</v>
      </c>
      <c r="Y503" s="47">
        <v>36951</v>
      </c>
      <c r="Z503" s="45" t="s">
        <v>63</v>
      </c>
      <c r="AA503" s="43" t="s">
        <v>909</v>
      </c>
      <c r="AB503" s="43" t="s">
        <v>910</v>
      </c>
      <c r="AC503" s="43" t="s">
        <v>3525</v>
      </c>
      <c r="AD503" s="43" t="s">
        <v>3526</v>
      </c>
      <c r="AE503" s="45"/>
      <c r="AF503" s="43" t="s">
        <v>3527</v>
      </c>
      <c r="AG503" s="43" t="s">
        <v>3520</v>
      </c>
      <c r="AH503" s="45" t="s">
        <v>70</v>
      </c>
      <c r="AI503" s="48" t="s">
        <v>3528</v>
      </c>
    </row>
    <row r="504" spans="1:35" s="41" customFormat="1">
      <c r="A504" s="42" t="s">
        <v>51</v>
      </c>
      <c r="B504" s="43">
        <v>2957</v>
      </c>
      <c r="C504" s="43" t="s">
        <v>3529</v>
      </c>
      <c r="D504" s="43" t="s">
        <v>3510</v>
      </c>
      <c r="E504" s="43" t="s">
        <v>54</v>
      </c>
      <c r="F504" s="43" t="s">
        <v>2060</v>
      </c>
      <c r="G504" s="43" t="s">
        <v>3511</v>
      </c>
      <c r="H504" s="43" t="s">
        <v>3512</v>
      </c>
      <c r="I504" s="43" t="s">
        <v>55</v>
      </c>
      <c r="J504" s="43" t="s">
        <v>2062</v>
      </c>
      <c r="K504" s="43" t="s">
        <v>3513</v>
      </c>
      <c r="L504" s="43" t="s">
        <v>3514</v>
      </c>
      <c r="M504" s="44" t="s">
        <v>2586</v>
      </c>
      <c r="N504" s="45" t="s">
        <v>169</v>
      </c>
      <c r="O504" s="45" t="s">
        <v>170</v>
      </c>
      <c r="P504" s="45">
        <v>7</v>
      </c>
      <c r="Q504" s="45">
        <v>21640</v>
      </c>
      <c r="R504" s="43" t="s">
        <v>1172</v>
      </c>
      <c r="S504" s="43" t="s">
        <v>1173</v>
      </c>
      <c r="T504" s="43" t="s">
        <v>529</v>
      </c>
      <c r="U504" s="45" t="s">
        <v>61</v>
      </c>
      <c r="V504" s="44">
        <v>702494</v>
      </c>
      <c r="W504" s="43" t="s">
        <v>3515</v>
      </c>
      <c r="X504" s="43" t="s">
        <v>3530</v>
      </c>
      <c r="Y504" s="47">
        <v>38565</v>
      </c>
      <c r="Z504" s="45" t="s">
        <v>63</v>
      </c>
      <c r="AA504" s="43" t="s">
        <v>909</v>
      </c>
      <c r="AB504" s="43" t="s">
        <v>910</v>
      </c>
      <c r="AC504" s="43" t="s">
        <v>3531</v>
      </c>
      <c r="AD504" s="43" t="s">
        <v>3532</v>
      </c>
      <c r="AE504" s="45"/>
      <c r="AF504" s="43" t="s">
        <v>3533</v>
      </c>
      <c r="AG504" s="43" t="s">
        <v>3520</v>
      </c>
      <c r="AH504" s="45" t="s">
        <v>70</v>
      </c>
      <c r="AI504" s="48" t="s">
        <v>3534</v>
      </c>
    </row>
    <row r="505" spans="1:35" s="41" customFormat="1">
      <c r="A505" s="42" t="s">
        <v>51</v>
      </c>
      <c r="B505" s="43">
        <v>3082</v>
      </c>
      <c r="C505" s="43" t="s">
        <v>3535</v>
      </c>
      <c r="D505" s="43" t="s">
        <v>3510</v>
      </c>
      <c r="E505" s="43" t="s">
        <v>54</v>
      </c>
      <c r="F505" s="43" t="s">
        <v>2060</v>
      </c>
      <c r="G505" s="43" t="s">
        <v>3511</v>
      </c>
      <c r="H505" s="43" t="s">
        <v>3523</v>
      </c>
      <c r="I505" s="43" t="s">
        <v>55</v>
      </c>
      <c r="J505" s="43" t="s">
        <v>2062</v>
      </c>
      <c r="K505" s="43" t="s">
        <v>3513</v>
      </c>
      <c r="L505" s="43" t="s">
        <v>3536</v>
      </c>
      <c r="M505" s="44" t="s">
        <v>2586</v>
      </c>
      <c r="N505" s="45" t="s">
        <v>169</v>
      </c>
      <c r="O505" s="45" t="s">
        <v>170</v>
      </c>
      <c r="P505" s="45">
        <v>7</v>
      </c>
      <c r="Q505" s="45">
        <v>20820</v>
      </c>
      <c r="R505" s="43" t="s">
        <v>1817</v>
      </c>
      <c r="S505" s="43" t="s">
        <v>1818</v>
      </c>
      <c r="T505" s="43" t="s">
        <v>368</v>
      </c>
      <c r="U505" s="45" t="s">
        <v>61</v>
      </c>
      <c r="V505" s="44">
        <v>702494</v>
      </c>
      <c r="W505" s="43" t="s">
        <v>3515</v>
      </c>
      <c r="X505" s="43" t="s">
        <v>3537</v>
      </c>
      <c r="Y505" s="47">
        <v>38823</v>
      </c>
      <c r="Z505" s="45" t="s">
        <v>63</v>
      </c>
      <c r="AA505" s="43" t="s">
        <v>909</v>
      </c>
      <c r="AB505" s="43" t="s">
        <v>910</v>
      </c>
      <c r="AC505" s="43" t="s">
        <v>3538</v>
      </c>
      <c r="AD505" s="43" t="s">
        <v>3539</v>
      </c>
      <c r="AE505" s="45"/>
      <c r="AF505" s="43" t="s">
        <v>3540</v>
      </c>
      <c r="AG505" s="43" t="s">
        <v>3520</v>
      </c>
      <c r="AH505" s="45" t="s">
        <v>70</v>
      </c>
      <c r="AI505" s="48" t="s">
        <v>3541</v>
      </c>
    </row>
    <row r="506" spans="1:35" s="41" customFormat="1">
      <c r="A506" s="42" t="s">
        <v>51</v>
      </c>
      <c r="B506" s="43">
        <v>1826</v>
      </c>
      <c r="C506" s="43" t="s">
        <v>3542</v>
      </c>
      <c r="D506" s="43" t="s">
        <v>3510</v>
      </c>
      <c r="E506" s="43" t="s">
        <v>54</v>
      </c>
      <c r="F506" s="43" t="s">
        <v>2060</v>
      </c>
      <c r="G506" s="43" t="s">
        <v>3511</v>
      </c>
      <c r="H506" s="43" t="s">
        <v>3512</v>
      </c>
      <c r="I506" s="43" t="s">
        <v>55</v>
      </c>
      <c r="J506" s="43" t="s">
        <v>2062</v>
      </c>
      <c r="K506" s="43" t="s">
        <v>3513</v>
      </c>
      <c r="L506" s="43" t="s">
        <v>3514</v>
      </c>
      <c r="M506" s="44" t="s">
        <v>2586</v>
      </c>
      <c r="N506" s="45" t="s">
        <v>123</v>
      </c>
      <c r="O506" s="45" t="s">
        <v>158</v>
      </c>
      <c r="P506" s="46">
        <v>6</v>
      </c>
      <c r="Q506" s="45">
        <v>20610</v>
      </c>
      <c r="R506" s="43" t="s">
        <v>590</v>
      </c>
      <c r="S506" s="43" t="s">
        <v>591</v>
      </c>
      <c r="T506" s="43" t="s">
        <v>368</v>
      </c>
      <c r="U506" s="45" t="s">
        <v>61</v>
      </c>
      <c r="V506" s="44">
        <v>702494</v>
      </c>
      <c r="W506" s="43" t="s">
        <v>3515</v>
      </c>
      <c r="X506" s="43" t="s">
        <v>3543</v>
      </c>
      <c r="Y506" s="47">
        <v>36434</v>
      </c>
      <c r="Z506" s="45" t="s">
        <v>63</v>
      </c>
      <c r="AA506" s="43" t="s">
        <v>909</v>
      </c>
      <c r="AB506" s="43" t="s">
        <v>910</v>
      </c>
      <c r="AC506" s="43" t="s">
        <v>3544</v>
      </c>
      <c r="AD506" s="43" t="s">
        <v>3545</v>
      </c>
      <c r="AE506" s="45"/>
      <c r="AF506" s="43" t="s">
        <v>3546</v>
      </c>
      <c r="AG506" s="43" t="s">
        <v>3520</v>
      </c>
      <c r="AH506" s="45" t="s">
        <v>70</v>
      </c>
      <c r="AI506" s="48" t="s">
        <v>3547</v>
      </c>
    </row>
    <row r="507" spans="1:35" s="41" customFormat="1">
      <c r="A507" s="42" t="s">
        <v>51</v>
      </c>
      <c r="B507" s="43">
        <v>1907</v>
      </c>
      <c r="C507" s="43" t="s">
        <v>3548</v>
      </c>
      <c r="D507" s="43" t="s">
        <v>3510</v>
      </c>
      <c r="E507" s="43" t="s">
        <v>54</v>
      </c>
      <c r="F507" s="43" t="s">
        <v>2060</v>
      </c>
      <c r="G507" s="43" t="s">
        <v>3511</v>
      </c>
      <c r="H507" s="43" t="s">
        <v>3512</v>
      </c>
      <c r="I507" s="43" t="s">
        <v>55</v>
      </c>
      <c r="J507" s="43" t="s">
        <v>2062</v>
      </c>
      <c r="K507" s="43" t="s">
        <v>3513</v>
      </c>
      <c r="L507" s="43" t="s">
        <v>3514</v>
      </c>
      <c r="M507" s="44" t="s">
        <v>2586</v>
      </c>
      <c r="N507" s="45" t="s">
        <v>123</v>
      </c>
      <c r="O507" s="45" t="s">
        <v>158</v>
      </c>
      <c r="P507" s="46">
        <v>6</v>
      </c>
      <c r="Q507" s="45">
        <v>20610</v>
      </c>
      <c r="R507" s="43" t="s">
        <v>590</v>
      </c>
      <c r="S507" s="43" t="s">
        <v>591</v>
      </c>
      <c r="T507" s="43" t="s">
        <v>368</v>
      </c>
      <c r="U507" s="45" t="s">
        <v>61</v>
      </c>
      <c r="V507" s="44">
        <v>702494</v>
      </c>
      <c r="W507" s="43" t="s">
        <v>3515</v>
      </c>
      <c r="X507" s="43" t="s">
        <v>3549</v>
      </c>
      <c r="Y507" s="47">
        <v>36586</v>
      </c>
      <c r="Z507" s="45" t="s">
        <v>63</v>
      </c>
      <c r="AA507" s="43" t="s">
        <v>909</v>
      </c>
      <c r="AB507" s="43" t="s">
        <v>910</v>
      </c>
      <c r="AC507" s="43" t="s">
        <v>3550</v>
      </c>
      <c r="AD507" s="43" t="s">
        <v>3551</v>
      </c>
      <c r="AE507" s="45"/>
      <c r="AF507" s="43" t="s">
        <v>3552</v>
      </c>
      <c r="AG507" s="43" t="s">
        <v>3520</v>
      </c>
      <c r="AH507" s="45" t="s">
        <v>70</v>
      </c>
      <c r="AI507" s="48" t="s">
        <v>3553</v>
      </c>
    </row>
    <row r="508" spans="1:35" s="41" customFormat="1">
      <c r="A508" s="42" t="s">
        <v>51</v>
      </c>
      <c r="B508" s="43">
        <v>3223</v>
      </c>
      <c r="C508" s="43" t="s">
        <v>3554</v>
      </c>
      <c r="D508" s="43" t="s">
        <v>3510</v>
      </c>
      <c r="E508" s="43" t="s">
        <v>54</v>
      </c>
      <c r="F508" s="43" t="s">
        <v>2060</v>
      </c>
      <c r="G508" s="43" t="s">
        <v>3511</v>
      </c>
      <c r="H508" s="43" t="s">
        <v>3512</v>
      </c>
      <c r="I508" s="43" t="s">
        <v>55</v>
      </c>
      <c r="J508" s="43" t="s">
        <v>2062</v>
      </c>
      <c r="K508" s="43" t="s">
        <v>3513</v>
      </c>
      <c r="L508" s="43" t="s">
        <v>3514</v>
      </c>
      <c r="M508" s="44" t="s">
        <v>2586</v>
      </c>
      <c r="N508" s="45" t="s">
        <v>123</v>
      </c>
      <c r="O508" s="45" t="s">
        <v>158</v>
      </c>
      <c r="P508" s="46">
        <v>6</v>
      </c>
      <c r="Q508" s="45">
        <v>20610</v>
      </c>
      <c r="R508" s="43" t="s">
        <v>590</v>
      </c>
      <c r="S508" s="43" t="s">
        <v>591</v>
      </c>
      <c r="T508" s="43" t="s">
        <v>368</v>
      </c>
      <c r="U508" s="45" t="s">
        <v>61</v>
      </c>
      <c r="V508" s="44">
        <v>702494</v>
      </c>
      <c r="W508" s="43" t="s">
        <v>3515</v>
      </c>
      <c r="X508" s="43" t="s">
        <v>3555</v>
      </c>
      <c r="Y508" s="47">
        <v>39022</v>
      </c>
      <c r="Z508" s="45" t="s">
        <v>63</v>
      </c>
      <c r="AA508" s="43" t="s">
        <v>909</v>
      </c>
      <c r="AB508" s="43" t="s">
        <v>910</v>
      </c>
      <c r="AC508" s="43" t="s">
        <v>3556</v>
      </c>
      <c r="AD508" s="43" t="s">
        <v>3557</v>
      </c>
      <c r="AE508" s="45"/>
      <c r="AF508" s="43" t="s">
        <v>3558</v>
      </c>
      <c r="AG508" s="43" t="s">
        <v>3520</v>
      </c>
      <c r="AH508" s="45" t="s">
        <v>70</v>
      </c>
      <c r="AI508" s="48" t="s">
        <v>3559</v>
      </c>
    </row>
    <row r="509" spans="1:35" s="41" customFormat="1">
      <c r="A509" s="42" t="s">
        <v>51</v>
      </c>
      <c r="B509" s="43">
        <v>3633</v>
      </c>
      <c r="C509" s="43" t="s">
        <v>3560</v>
      </c>
      <c r="D509" s="43" t="s">
        <v>3510</v>
      </c>
      <c r="E509" s="43" t="s">
        <v>54</v>
      </c>
      <c r="F509" s="43" t="s">
        <v>2060</v>
      </c>
      <c r="G509" s="43" t="s">
        <v>3511</v>
      </c>
      <c r="H509" s="43" t="s">
        <v>3512</v>
      </c>
      <c r="I509" s="43" t="s">
        <v>55</v>
      </c>
      <c r="J509" s="43" t="s">
        <v>2062</v>
      </c>
      <c r="K509" s="43" t="s">
        <v>3513</v>
      </c>
      <c r="L509" s="43" t="s">
        <v>3514</v>
      </c>
      <c r="M509" s="44" t="s">
        <v>2586</v>
      </c>
      <c r="N509" s="45" t="s">
        <v>123</v>
      </c>
      <c r="O509" s="45" t="s">
        <v>158</v>
      </c>
      <c r="P509" s="46">
        <v>6</v>
      </c>
      <c r="Q509" s="45">
        <v>20610</v>
      </c>
      <c r="R509" s="43" t="s">
        <v>590</v>
      </c>
      <c r="S509" s="43" t="s">
        <v>591</v>
      </c>
      <c r="T509" s="43" t="s">
        <v>368</v>
      </c>
      <c r="U509" s="45" t="s">
        <v>61</v>
      </c>
      <c r="V509" s="44">
        <v>702494</v>
      </c>
      <c r="W509" s="43" t="s">
        <v>3515</v>
      </c>
      <c r="X509" s="43" t="s">
        <v>3561</v>
      </c>
      <c r="Y509" s="47">
        <v>39479</v>
      </c>
      <c r="Z509" s="45" t="s">
        <v>63</v>
      </c>
      <c r="AA509" s="43" t="s">
        <v>909</v>
      </c>
      <c r="AB509" s="43" t="s">
        <v>910</v>
      </c>
      <c r="AC509" s="43" t="s">
        <v>3562</v>
      </c>
      <c r="AD509" s="43" t="s">
        <v>3563</v>
      </c>
      <c r="AE509" s="45"/>
      <c r="AF509" s="43" t="s">
        <v>3564</v>
      </c>
      <c r="AG509" s="43" t="s">
        <v>3520</v>
      </c>
      <c r="AH509" s="45" t="s">
        <v>70</v>
      </c>
      <c r="AI509" s="48" t="s">
        <v>3565</v>
      </c>
    </row>
    <row r="510" spans="1:35" s="41" customFormat="1">
      <c r="A510" s="42" t="s">
        <v>51</v>
      </c>
      <c r="B510" s="43">
        <v>3875</v>
      </c>
      <c r="C510" s="43" t="s">
        <v>3566</v>
      </c>
      <c r="D510" s="43" t="s">
        <v>3510</v>
      </c>
      <c r="E510" s="43" t="s">
        <v>54</v>
      </c>
      <c r="F510" s="43" t="s">
        <v>2060</v>
      </c>
      <c r="G510" s="43" t="s">
        <v>3511</v>
      </c>
      <c r="H510" s="43" t="s">
        <v>3512</v>
      </c>
      <c r="I510" s="43" t="s">
        <v>55</v>
      </c>
      <c r="J510" s="43" t="s">
        <v>2062</v>
      </c>
      <c r="K510" s="43" t="s">
        <v>3513</v>
      </c>
      <c r="L510" s="43" t="s">
        <v>3536</v>
      </c>
      <c r="M510" s="44" t="s">
        <v>2586</v>
      </c>
      <c r="N510" s="45" t="s">
        <v>123</v>
      </c>
      <c r="O510" s="45" t="s">
        <v>158</v>
      </c>
      <c r="P510" s="46">
        <v>6</v>
      </c>
      <c r="Q510" s="45">
        <v>20610</v>
      </c>
      <c r="R510" s="43" t="s">
        <v>590</v>
      </c>
      <c r="S510" s="43" t="s">
        <v>591</v>
      </c>
      <c r="T510" s="43" t="s">
        <v>368</v>
      </c>
      <c r="U510" s="45" t="s">
        <v>61</v>
      </c>
      <c r="V510" s="44">
        <v>702494</v>
      </c>
      <c r="W510" s="43" t="s">
        <v>3515</v>
      </c>
      <c r="X510" s="43" t="s">
        <v>3567</v>
      </c>
      <c r="Y510" s="47">
        <v>39753</v>
      </c>
      <c r="Z510" s="45" t="s">
        <v>63</v>
      </c>
      <c r="AA510" s="43" t="s">
        <v>909</v>
      </c>
      <c r="AB510" s="43" t="s">
        <v>910</v>
      </c>
      <c r="AC510" s="43" t="s">
        <v>3568</v>
      </c>
      <c r="AD510" s="43" t="s">
        <v>3569</v>
      </c>
      <c r="AE510" s="45"/>
      <c r="AF510" s="43" t="s">
        <v>3570</v>
      </c>
      <c r="AG510" s="43" t="s">
        <v>3520</v>
      </c>
      <c r="AH510" s="45" t="s">
        <v>70</v>
      </c>
      <c r="AI510" s="48" t="s">
        <v>3571</v>
      </c>
    </row>
    <row r="511" spans="1:35" s="41" customFormat="1">
      <c r="A511" s="42" t="s">
        <v>51</v>
      </c>
      <c r="B511" s="43">
        <v>123</v>
      </c>
      <c r="C511" s="43" t="s">
        <v>3572</v>
      </c>
      <c r="D511" s="43" t="s">
        <v>3510</v>
      </c>
      <c r="E511" s="43" t="s">
        <v>54</v>
      </c>
      <c r="F511" s="43" t="s">
        <v>2060</v>
      </c>
      <c r="G511" s="43" t="s">
        <v>3511</v>
      </c>
      <c r="H511" s="43" t="s">
        <v>3512</v>
      </c>
      <c r="I511" s="43" t="s">
        <v>55</v>
      </c>
      <c r="J511" s="43" t="s">
        <v>2062</v>
      </c>
      <c r="K511" s="43" t="s">
        <v>3513</v>
      </c>
      <c r="L511" s="43" t="s">
        <v>3514</v>
      </c>
      <c r="M511" s="44" t="s">
        <v>2586</v>
      </c>
      <c r="N511" s="45" t="s">
        <v>123</v>
      </c>
      <c r="O511" s="45" t="s">
        <v>124</v>
      </c>
      <c r="P511" s="46">
        <v>5</v>
      </c>
      <c r="Q511" s="45">
        <v>20515</v>
      </c>
      <c r="R511" s="43" t="s">
        <v>432</v>
      </c>
      <c r="S511" s="43" t="s">
        <v>433</v>
      </c>
      <c r="T511" s="43" t="s">
        <v>368</v>
      </c>
      <c r="U511" s="45" t="s">
        <v>61</v>
      </c>
      <c r="V511" s="44">
        <v>702494</v>
      </c>
      <c r="W511" s="43" t="s">
        <v>3515</v>
      </c>
      <c r="X511" s="43" t="s">
        <v>3573</v>
      </c>
      <c r="Y511" s="47">
        <v>33878</v>
      </c>
      <c r="Z511" s="45" t="s">
        <v>63</v>
      </c>
      <c r="AA511" s="43" t="s">
        <v>909</v>
      </c>
      <c r="AB511" s="43" t="s">
        <v>910</v>
      </c>
      <c r="AC511" s="43" t="s">
        <v>3574</v>
      </c>
      <c r="AD511" s="43" t="s">
        <v>3575</v>
      </c>
      <c r="AE511" s="45"/>
      <c r="AF511" s="43" t="s">
        <v>3576</v>
      </c>
      <c r="AG511" s="43" t="s">
        <v>3520</v>
      </c>
      <c r="AH511" s="45" t="s">
        <v>70</v>
      </c>
      <c r="AI511" s="48" t="s">
        <v>3577</v>
      </c>
    </row>
    <row r="512" spans="1:35" s="41" customFormat="1">
      <c r="A512" s="42" t="s">
        <v>51</v>
      </c>
      <c r="B512" s="43">
        <v>4923</v>
      </c>
      <c r="C512" s="43" t="s">
        <v>3578</v>
      </c>
      <c r="D512" s="43" t="s">
        <v>3579</v>
      </c>
      <c r="E512" s="43" t="s">
        <v>54</v>
      </c>
      <c r="F512" s="43" t="s">
        <v>3580</v>
      </c>
      <c r="G512" s="43" t="s">
        <v>3581</v>
      </c>
      <c r="H512" s="43" t="s">
        <v>3582</v>
      </c>
      <c r="I512" s="43" t="s">
        <v>55</v>
      </c>
      <c r="J512" s="43" t="s">
        <v>3583</v>
      </c>
      <c r="K512" s="43" t="s">
        <v>3584</v>
      </c>
      <c r="L512" s="43" t="s">
        <v>3585</v>
      </c>
      <c r="M512" s="44" t="s">
        <v>3586</v>
      </c>
      <c r="N512" s="45" t="s">
        <v>142</v>
      </c>
      <c r="O512" s="45" t="s">
        <v>143</v>
      </c>
      <c r="P512" s="46">
        <v>9</v>
      </c>
      <c r="Q512" s="45">
        <v>23020</v>
      </c>
      <c r="R512" s="43" t="s">
        <v>401</v>
      </c>
      <c r="S512" s="43" t="s">
        <v>402</v>
      </c>
      <c r="T512" s="43" t="s">
        <v>60</v>
      </c>
      <c r="U512" s="45" t="s">
        <v>61</v>
      </c>
      <c r="V512" s="44">
        <v>959431</v>
      </c>
      <c r="W512" s="43" t="s">
        <v>52</v>
      </c>
      <c r="X512" s="43" t="s">
        <v>3587</v>
      </c>
      <c r="Y512" s="47">
        <v>41760</v>
      </c>
      <c r="Z512" s="45" t="s">
        <v>63</v>
      </c>
      <c r="AA512" s="43" t="s">
        <v>118</v>
      </c>
      <c r="AB512" s="43" t="s">
        <v>119</v>
      </c>
      <c r="AC512" s="43" t="s">
        <v>3588</v>
      </c>
      <c r="AD512" s="43" t="s">
        <v>3589</v>
      </c>
      <c r="AE512" s="45" t="s">
        <v>67</v>
      </c>
      <c r="AF512" s="43" t="s">
        <v>3590</v>
      </c>
      <c r="AG512" s="43" t="s">
        <v>3591</v>
      </c>
      <c r="AH512" s="45" t="s">
        <v>70</v>
      </c>
      <c r="AI512" s="48" t="s">
        <v>3592</v>
      </c>
    </row>
    <row r="513" spans="1:36" s="41" customFormat="1">
      <c r="A513" s="42" t="s">
        <v>51</v>
      </c>
      <c r="B513" s="43">
        <v>1978</v>
      </c>
      <c r="C513" s="43" t="s">
        <v>3593</v>
      </c>
      <c r="D513" s="43" t="s">
        <v>3579</v>
      </c>
      <c r="E513" s="43" t="s">
        <v>54</v>
      </c>
      <c r="F513" s="43" t="s">
        <v>3580</v>
      </c>
      <c r="G513" s="43" t="s">
        <v>3582</v>
      </c>
      <c r="H513" s="43" t="s">
        <v>3582</v>
      </c>
      <c r="I513" s="43" t="s">
        <v>55</v>
      </c>
      <c r="J513" s="43" t="s">
        <v>3583</v>
      </c>
      <c r="K513" s="43" t="s">
        <v>3584</v>
      </c>
      <c r="L513" s="43" t="s">
        <v>3585</v>
      </c>
      <c r="M513" s="44" t="s">
        <v>3586</v>
      </c>
      <c r="N513" s="45" t="s">
        <v>123</v>
      </c>
      <c r="O513" s="45" t="s">
        <v>158</v>
      </c>
      <c r="P513" s="46">
        <v>6</v>
      </c>
      <c r="Q513" s="45">
        <v>22026</v>
      </c>
      <c r="R513" s="43" t="s">
        <v>179</v>
      </c>
      <c r="S513" s="43" t="s">
        <v>180</v>
      </c>
      <c r="T513" s="43" t="s">
        <v>127</v>
      </c>
      <c r="U513" s="45" t="s">
        <v>128</v>
      </c>
      <c r="V513" s="44">
        <v>4923</v>
      </c>
      <c r="W513" s="43" t="s">
        <v>3578</v>
      </c>
      <c r="X513" s="43" t="s">
        <v>3594</v>
      </c>
      <c r="Y513" s="47">
        <v>36617</v>
      </c>
      <c r="Z513" s="45" t="s">
        <v>201</v>
      </c>
      <c r="AA513" s="43" t="s">
        <v>118</v>
      </c>
      <c r="AB513" s="43" t="s">
        <v>119</v>
      </c>
      <c r="AC513" s="43" t="s">
        <v>3595</v>
      </c>
      <c r="AD513" s="43" t="s">
        <v>3596</v>
      </c>
      <c r="AE513" s="45"/>
      <c r="AF513" s="43" t="s">
        <v>3597</v>
      </c>
      <c r="AG513" s="43" t="s">
        <v>3591</v>
      </c>
      <c r="AH513" s="45" t="s">
        <v>70</v>
      </c>
      <c r="AI513" s="48" t="s">
        <v>3598</v>
      </c>
    </row>
    <row r="514" spans="1:36" s="41" customFormat="1">
      <c r="A514" s="42" t="s">
        <v>51</v>
      </c>
      <c r="B514" s="43">
        <v>2339</v>
      </c>
      <c r="C514" s="43" t="s">
        <v>3599</v>
      </c>
      <c r="D514" s="43" t="s">
        <v>3600</v>
      </c>
      <c r="E514" s="43" t="s">
        <v>54</v>
      </c>
      <c r="F514" s="43" t="s">
        <v>3580</v>
      </c>
      <c r="G514" s="43" t="s">
        <v>3601</v>
      </c>
      <c r="H514" s="43" t="s">
        <v>3602</v>
      </c>
      <c r="I514" s="43" t="s">
        <v>55</v>
      </c>
      <c r="J514" s="43" t="s">
        <v>3583</v>
      </c>
      <c r="K514" s="43" t="s">
        <v>3603</v>
      </c>
      <c r="L514" s="43" t="s">
        <v>3604</v>
      </c>
      <c r="M514" s="44" t="s">
        <v>3586</v>
      </c>
      <c r="N514" s="45" t="s">
        <v>243</v>
      </c>
      <c r="O514" s="45" t="s">
        <v>234</v>
      </c>
      <c r="P514" s="46">
        <v>8</v>
      </c>
      <c r="Q514" s="45">
        <v>12612</v>
      </c>
      <c r="R514" s="43" t="s">
        <v>1512</v>
      </c>
      <c r="S514" s="43" t="s">
        <v>1513</v>
      </c>
      <c r="T514" s="43" t="s">
        <v>619</v>
      </c>
      <c r="U514" s="45" t="s">
        <v>61</v>
      </c>
      <c r="V514" s="44">
        <v>4923</v>
      </c>
      <c r="W514" s="43" t="s">
        <v>3578</v>
      </c>
      <c r="X514" s="43" t="s">
        <v>3605</v>
      </c>
      <c r="Y514" s="47">
        <v>37104</v>
      </c>
      <c r="Z514" s="45" t="s">
        <v>63</v>
      </c>
      <c r="AA514" s="43" t="s">
        <v>909</v>
      </c>
      <c r="AB514" s="43" t="s">
        <v>910</v>
      </c>
      <c r="AC514" s="43" t="s">
        <v>3606</v>
      </c>
      <c r="AD514" s="43" t="s">
        <v>3607</v>
      </c>
      <c r="AE514" s="45"/>
      <c r="AF514" s="43" t="s">
        <v>3608</v>
      </c>
      <c r="AG514" s="43" t="s">
        <v>3609</v>
      </c>
      <c r="AH514" s="45" t="s">
        <v>70</v>
      </c>
      <c r="AI514" s="48" t="s">
        <v>3610</v>
      </c>
    </row>
    <row r="515" spans="1:36" s="41" customFormat="1">
      <c r="A515" s="42" t="s">
        <v>51</v>
      </c>
      <c r="B515" s="43">
        <v>2386</v>
      </c>
      <c r="C515" s="43" t="s">
        <v>3611</v>
      </c>
      <c r="D515" s="43" t="s">
        <v>3600</v>
      </c>
      <c r="E515" s="43" t="s">
        <v>54</v>
      </c>
      <c r="F515" s="43" t="s">
        <v>3580</v>
      </c>
      <c r="G515" s="43" t="s">
        <v>3601</v>
      </c>
      <c r="H515" s="43" t="s">
        <v>3612</v>
      </c>
      <c r="I515" s="43" t="s">
        <v>55</v>
      </c>
      <c r="J515" s="43" t="s">
        <v>3583</v>
      </c>
      <c r="K515" s="43" t="s">
        <v>3603</v>
      </c>
      <c r="L515" s="43" t="s">
        <v>3604</v>
      </c>
      <c r="M515" s="44" t="s">
        <v>3586</v>
      </c>
      <c r="N515" s="45" t="s">
        <v>243</v>
      </c>
      <c r="O515" s="45" t="s">
        <v>234</v>
      </c>
      <c r="P515" s="45">
        <v>8</v>
      </c>
      <c r="Q515" s="45">
        <v>12612</v>
      </c>
      <c r="R515" s="43" t="s">
        <v>1512</v>
      </c>
      <c r="S515" s="43" t="s">
        <v>1513</v>
      </c>
      <c r="T515" s="43" t="s">
        <v>619</v>
      </c>
      <c r="U515" s="45" t="s">
        <v>61</v>
      </c>
      <c r="V515" s="44">
        <v>4923</v>
      </c>
      <c r="W515" s="43" t="s">
        <v>3578</v>
      </c>
      <c r="X515" s="43" t="s">
        <v>3613</v>
      </c>
      <c r="Y515" s="47">
        <v>37165</v>
      </c>
      <c r="Z515" s="45" t="s">
        <v>63</v>
      </c>
      <c r="AA515" s="43" t="s">
        <v>909</v>
      </c>
      <c r="AB515" s="43" t="s">
        <v>910</v>
      </c>
      <c r="AC515" s="43" t="s">
        <v>3614</v>
      </c>
      <c r="AD515" s="43" t="s">
        <v>3615</v>
      </c>
      <c r="AE515" s="45"/>
      <c r="AF515" s="43" t="s">
        <v>3616</v>
      </c>
      <c r="AG515" s="43" t="s">
        <v>3609</v>
      </c>
      <c r="AH515" s="45" t="s">
        <v>70</v>
      </c>
      <c r="AI515" s="48" t="s">
        <v>3617</v>
      </c>
    </row>
    <row r="516" spans="1:36" s="41" customFormat="1">
      <c r="A516" s="42" t="s">
        <v>51</v>
      </c>
      <c r="B516" s="43">
        <v>5003</v>
      </c>
      <c r="C516" s="43" t="s">
        <v>3618</v>
      </c>
      <c r="D516" s="43" t="s">
        <v>3600</v>
      </c>
      <c r="E516" s="43" t="s">
        <v>54</v>
      </c>
      <c r="F516" s="43" t="s">
        <v>3580</v>
      </c>
      <c r="G516" s="43" t="s">
        <v>3601</v>
      </c>
      <c r="H516" s="43" t="s">
        <v>3602</v>
      </c>
      <c r="I516" s="43" t="s">
        <v>55</v>
      </c>
      <c r="J516" s="43" t="s">
        <v>3583</v>
      </c>
      <c r="K516" s="43" t="s">
        <v>3603</v>
      </c>
      <c r="L516" s="43" t="s">
        <v>3604</v>
      </c>
      <c r="M516" s="44" t="s">
        <v>3586</v>
      </c>
      <c r="N516" s="45" t="s">
        <v>169</v>
      </c>
      <c r="O516" s="45" t="s">
        <v>170</v>
      </c>
      <c r="P516" s="46">
        <v>7</v>
      </c>
      <c r="Q516" s="45">
        <v>12611</v>
      </c>
      <c r="R516" s="43" t="s">
        <v>617</v>
      </c>
      <c r="S516" s="43" t="s">
        <v>618</v>
      </c>
      <c r="T516" s="43" t="s">
        <v>619</v>
      </c>
      <c r="U516" s="45" t="s">
        <v>61</v>
      </c>
      <c r="V516" s="44">
        <v>4923</v>
      </c>
      <c r="W516" s="43" t="s">
        <v>3578</v>
      </c>
      <c r="X516" s="43" t="s">
        <v>3619</v>
      </c>
      <c r="Y516" s="47">
        <v>38718</v>
      </c>
      <c r="Z516" s="45" t="s">
        <v>63</v>
      </c>
      <c r="AA516" s="43" t="s">
        <v>118</v>
      </c>
      <c r="AB516" s="43" t="s">
        <v>162</v>
      </c>
      <c r="AC516" s="43" t="s">
        <v>3620</v>
      </c>
      <c r="AD516" s="43" t="s">
        <v>3621</v>
      </c>
      <c r="AE516" s="45"/>
      <c r="AF516" s="43" t="s">
        <v>3622</v>
      </c>
      <c r="AG516" s="43" t="s">
        <v>3609</v>
      </c>
      <c r="AH516" s="45" t="s">
        <v>133</v>
      </c>
      <c r="AI516" s="48" t="s">
        <v>3623</v>
      </c>
    </row>
    <row r="517" spans="1:36" s="41" customFormat="1">
      <c r="A517" s="42" t="s">
        <v>51</v>
      </c>
      <c r="B517" s="43">
        <v>528106</v>
      </c>
      <c r="C517" s="43" t="s">
        <v>3624</v>
      </c>
      <c r="D517" s="43" t="s">
        <v>3600</v>
      </c>
      <c r="E517" s="43" t="s">
        <v>54</v>
      </c>
      <c r="F517" s="43" t="s">
        <v>3580</v>
      </c>
      <c r="G517" s="43" t="s">
        <v>3601</v>
      </c>
      <c r="H517" s="43" t="s">
        <v>3612</v>
      </c>
      <c r="I517" s="43" t="s">
        <v>55</v>
      </c>
      <c r="J517" s="43" t="s">
        <v>3583</v>
      </c>
      <c r="K517" s="43" t="s">
        <v>3603</v>
      </c>
      <c r="L517" s="43" t="s">
        <v>3625</v>
      </c>
      <c r="M517" s="44" t="s">
        <v>3586</v>
      </c>
      <c r="N517" s="45" t="s">
        <v>123</v>
      </c>
      <c r="O517" s="45" t="s">
        <v>124</v>
      </c>
      <c r="P517" s="46">
        <v>5</v>
      </c>
      <c r="Q517" s="45">
        <v>20515</v>
      </c>
      <c r="R517" s="43" t="s">
        <v>432</v>
      </c>
      <c r="S517" s="43" t="s">
        <v>433</v>
      </c>
      <c r="T517" s="43" t="s">
        <v>368</v>
      </c>
      <c r="U517" s="45" t="s">
        <v>61</v>
      </c>
      <c r="V517" s="44">
        <v>4923</v>
      </c>
      <c r="W517" s="43" t="s">
        <v>3578</v>
      </c>
      <c r="X517" s="43" t="s">
        <v>3626</v>
      </c>
      <c r="Y517" s="47">
        <v>43466</v>
      </c>
      <c r="Z517" s="45" t="s">
        <v>331</v>
      </c>
      <c r="AA517" s="43" t="s">
        <v>118</v>
      </c>
      <c r="AB517" s="43" t="s">
        <v>119</v>
      </c>
      <c r="AC517" s="43" t="s">
        <v>3627</v>
      </c>
      <c r="AD517" s="43" t="s">
        <v>3628</v>
      </c>
      <c r="AE517" s="45"/>
      <c r="AF517" s="43" t="s">
        <v>3629</v>
      </c>
      <c r="AG517" s="43" t="s">
        <v>3609</v>
      </c>
      <c r="AH517" s="45"/>
      <c r="AI517" s="49" t="s">
        <v>3630</v>
      </c>
    </row>
    <row r="518" spans="1:36" s="41" customFormat="1">
      <c r="A518" s="42" t="s">
        <v>51</v>
      </c>
      <c r="B518" s="43">
        <v>1433</v>
      </c>
      <c r="C518" s="43" t="s">
        <v>3631</v>
      </c>
      <c r="D518" s="43" t="s">
        <v>3632</v>
      </c>
      <c r="E518" s="43" t="s">
        <v>54</v>
      </c>
      <c r="F518" s="43" t="s">
        <v>3580</v>
      </c>
      <c r="G518" s="43" t="s">
        <v>3633</v>
      </c>
      <c r="H518" s="43" t="s">
        <v>3634</v>
      </c>
      <c r="I518" s="43" t="s">
        <v>55</v>
      </c>
      <c r="J518" s="43" t="s">
        <v>3583</v>
      </c>
      <c r="K518" s="43" t="s">
        <v>3635</v>
      </c>
      <c r="L518" s="43" t="s">
        <v>3636</v>
      </c>
      <c r="M518" s="44" t="s">
        <v>3586</v>
      </c>
      <c r="N518" s="45" t="s">
        <v>197</v>
      </c>
      <c r="O518" s="45" t="s">
        <v>170</v>
      </c>
      <c r="P518" s="46">
        <v>7</v>
      </c>
      <c r="Q518" s="45">
        <v>21110</v>
      </c>
      <c r="R518" s="43" t="s">
        <v>496</v>
      </c>
      <c r="S518" s="43" t="s">
        <v>497</v>
      </c>
      <c r="T518" s="43" t="s">
        <v>60</v>
      </c>
      <c r="U518" s="45" t="s">
        <v>61</v>
      </c>
      <c r="V518" s="44">
        <v>4923</v>
      </c>
      <c r="W518" s="43" t="s">
        <v>3578</v>
      </c>
      <c r="X518" s="43" t="s">
        <v>3637</v>
      </c>
      <c r="Y518" s="47">
        <v>35886</v>
      </c>
      <c r="Z518" s="45" t="s">
        <v>201</v>
      </c>
      <c r="AA518" s="43" t="s">
        <v>118</v>
      </c>
      <c r="AB518" s="43" t="s">
        <v>162</v>
      </c>
      <c r="AC518" s="43" t="s">
        <v>3638</v>
      </c>
      <c r="AD518" s="43" t="s">
        <v>3639</v>
      </c>
      <c r="AE518" s="45" t="s">
        <v>67</v>
      </c>
      <c r="AF518" s="43" t="s">
        <v>3640</v>
      </c>
      <c r="AG518" s="43" t="s">
        <v>3641</v>
      </c>
      <c r="AH518" s="45" t="s">
        <v>70</v>
      </c>
      <c r="AI518" s="48" t="s">
        <v>3642</v>
      </c>
    </row>
    <row r="519" spans="1:36" s="41" customFormat="1">
      <c r="A519" s="42" t="s">
        <v>51</v>
      </c>
      <c r="B519" s="43">
        <v>4025</v>
      </c>
      <c r="C519" s="43" t="s">
        <v>3643</v>
      </c>
      <c r="D519" s="43" t="s">
        <v>3632</v>
      </c>
      <c r="E519" s="43" t="s">
        <v>54</v>
      </c>
      <c r="F519" s="43" t="s">
        <v>3580</v>
      </c>
      <c r="G519" s="43" t="s">
        <v>3633</v>
      </c>
      <c r="H519" s="43" t="s">
        <v>3634</v>
      </c>
      <c r="I519" s="43" t="s">
        <v>55</v>
      </c>
      <c r="J519" s="43" t="s">
        <v>3583</v>
      </c>
      <c r="K519" s="43" t="s">
        <v>3635</v>
      </c>
      <c r="L519" s="43" t="s">
        <v>3644</v>
      </c>
      <c r="M519" s="44" t="s">
        <v>3586</v>
      </c>
      <c r="N519" s="45" t="s">
        <v>123</v>
      </c>
      <c r="O519" s="45" t="s">
        <v>158</v>
      </c>
      <c r="P519" s="46">
        <v>6</v>
      </c>
      <c r="Q519" s="45">
        <v>21630</v>
      </c>
      <c r="R519" s="43" t="s">
        <v>527</v>
      </c>
      <c r="S519" s="43" t="s">
        <v>528</v>
      </c>
      <c r="T519" s="43" t="s">
        <v>529</v>
      </c>
      <c r="U519" s="45" t="s">
        <v>61</v>
      </c>
      <c r="V519" s="44">
        <v>1433</v>
      </c>
      <c r="W519" s="43" t="s">
        <v>3631</v>
      </c>
      <c r="X519" s="43" t="s">
        <v>3645</v>
      </c>
      <c r="Y519" s="47">
        <v>40269</v>
      </c>
      <c r="Z519" s="45" t="s">
        <v>201</v>
      </c>
      <c r="AA519" s="43" t="s">
        <v>118</v>
      </c>
      <c r="AB519" s="43" t="s">
        <v>162</v>
      </c>
      <c r="AC519" s="43" t="s">
        <v>3646</v>
      </c>
      <c r="AD519" s="43" t="s">
        <v>3647</v>
      </c>
      <c r="AE519" s="45"/>
      <c r="AF519" s="43" t="s">
        <v>3648</v>
      </c>
      <c r="AG519" s="43" t="s">
        <v>3641</v>
      </c>
      <c r="AH519" s="45" t="s">
        <v>70</v>
      </c>
      <c r="AI519" s="48" t="s">
        <v>3649</v>
      </c>
    </row>
    <row r="520" spans="1:36" s="41" customFormat="1">
      <c r="A520" s="42" t="s">
        <v>51</v>
      </c>
      <c r="B520" s="43">
        <v>702494</v>
      </c>
      <c r="C520" s="43" t="s">
        <v>3515</v>
      </c>
      <c r="D520" s="43" t="s">
        <v>3650</v>
      </c>
      <c r="E520" s="43" t="s">
        <v>54</v>
      </c>
      <c r="F520" s="43" t="s">
        <v>3580</v>
      </c>
      <c r="G520" s="43" t="s">
        <v>3651</v>
      </c>
      <c r="H520" s="43" t="s">
        <v>3652</v>
      </c>
      <c r="I520" s="43" t="s">
        <v>55</v>
      </c>
      <c r="J520" s="43" t="s">
        <v>3583</v>
      </c>
      <c r="K520" s="43" t="s">
        <v>3653</v>
      </c>
      <c r="L520" s="43" t="s">
        <v>3654</v>
      </c>
      <c r="M520" s="44" t="s">
        <v>3586</v>
      </c>
      <c r="N520" s="45" t="s">
        <v>233</v>
      </c>
      <c r="O520" s="45" t="s">
        <v>234</v>
      </c>
      <c r="P520" s="46">
        <v>8</v>
      </c>
      <c r="Q520" s="45">
        <v>21310</v>
      </c>
      <c r="R520" s="43" t="s">
        <v>581</v>
      </c>
      <c r="S520" s="43" t="s">
        <v>367</v>
      </c>
      <c r="T520" s="43" t="s">
        <v>60</v>
      </c>
      <c r="U520" s="45" t="s">
        <v>61</v>
      </c>
      <c r="V520" s="44">
        <v>4923</v>
      </c>
      <c r="W520" s="43" t="s">
        <v>3578</v>
      </c>
      <c r="X520" s="43" t="s">
        <v>3655</v>
      </c>
      <c r="Y520" s="47">
        <v>42979</v>
      </c>
      <c r="Z520" s="45" t="s">
        <v>63</v>
      </c>
      <c r="AA520" s="43" t="s">
        <v>909</v>
      </c>
      <c r="AB520" s="43" t="s">
        <v>910</v>
      </c>
      <c r="AC520" s="43" t="s">
        <v>3656</v>
      </c>
      <c r="AD520" s="43" t="s">
        <v>3657</v>
      </c>
      <c r="AE520" s="45" t="s">
        <v>67</v>
      </c>
      <c r="AF520" s="43" t="s">
        <v>3658</v>
      </c>
      <c r="AG520" s="43" t="s">
        <v>3659</v>
      </c>
      <c r="AH520" s="45" t="s">
        <v>70</v>
      </c>
      <c r="AI520" s="48" t="s">
        <v>3660</v>
      </c>
    </row>
    <row r="521" spans="1:36" s="41" customFormat="1">
      <c r="A521" s="42" t="s">
        <v>51</v>
      </c>
      <c r="B521" s="43">
        <v>2039</v>
      </c>
      <c r="C521" s="43" t="s">
        <v>3661</v>
      </c>
      <c r="D521" s="43" t="s">
        <v>3650</v>
      </c>
      <c r="E521" s="43" t="s">
        <v>54</v>
      </c>
      <c r="F521" s="43" t="s">
        <v>3580</v>
      </c>
      <c r="G521" s="43" t="s">
        <v>3651</v>
      </c>
      <c r="H521" s="43" t="s">
        <v>3662</v>
      </c>
      <c r="I521" s="43" t="s">
        <v>55</v>
      </c>
      <c r="J521" s="43" t="s">
        <v>3583</v>
      </c>
      <c r="K521" s="43" t="s">
        <v>3653</v>
      </c>
      <c r="L521" s="43" t="s">
        <v>3663</v>
      </c>
      <c r="M521" s="44" t="s">
        <v>3586</v>
      </c>
      <c r="N521" s="45" t="s">
        <v>243</v>
      </c>
      <c r="O521" s="45" t="s">
        <v>234</v>
      </c>
      <c r="P521" s="46">
        <v>8</v>
      </c>
      <c r="Q521" s="45">
        <v>12612</v>
      </c>
      <c r="R521" s="43" t="s">
        <v>1512</v>
      </c>
      <c r="S521" s="43" t="s">
        <v>1513</v>
      </c>
      <c r="T521" s="43" t="s">
        <v>619</v>
      </c>
      <c r="U521" s="45" t="s">
        <v>61</v>
      </c>
      <c r="V521" s="44">
        <v>702494</v>
      </c>
      <c r="W521" s="43" t="s">
        <v>3515</v>
      </c>
      <c r="X521" s="43" t="s">
        <v>3664</v>
      </c>
      <c r="Y521" s="47">
        <v>36708</v>
      </c>
      <c r="Z521" s="45" t="s">
        <v>63</v>
      </c>
      <c r="AA521" s="43" t="s">
        <v>909</v>
      </c>
      <c r="AB521" s="43" t="s">
        <v>910</v>
      </c>
      <c r="AC521" s="43" t="s">
        <v>3665</v>
      </c>
      <c r="AD521" s="43" t="s">
        <v>3666</v>
      </c>
      <c r="AE521" s="45"/>
      <c r="AF521" s="43" t="s">
        <v>3667</v>
      </c>
      <c r="AG521" s="43" t="s">
        <v>3659</v>
      </c>
      <c r="AH521" s="45" t="s">
        <v>70</v>
      </c>
      <c r="AI521" s="48" t="s">
        <v>3668</v>
      </c>
    </row>
    <row r="522" spans="1:36" s="41" customFormat="1">
      <c r="A522" s="42" t="s">
        <v>51</v>
      </c>
      <c r="B522" s="43">
        <v>1513</v>
      </c>
      <c r="C522" s="43" t="s">
        <v>3669</v>
      </c>
      <c r="D522" s="43" t="s">
        <v>3650</v>
      </c>
      <c r="E522" s="43" t="s">
        <v>54</v>
      </c>
      <c r="F522" s="43" t="s">
        <v>3580</v>
      </c>
      <c r="G522" s="43" t="s">
        <v>3651</v>
      </c>
      <c r="H522" s="43" t="s">
        <v>3652</v>
      </c>
      <c r="I522" s="43" t="s">
        <v>55</v>
      </c>
      <c r="J522" s="43" t="s">
        <v>3583</v>
      </c>
      <c r="K522" s="43" t="s">
        <v>3653</v>
      </c>
      <c r="L522" s="43" t="s">
        <v>3654</v>
      </c>
      <c r="M522" s="44" t="s">
        <v>3586</v>
      </c>
      <c r="N522" s="45" t="s">
        <v>169</v>
      </c>
      <c r="O522" s="45" t="s">
        <v>170</v>
      </c>
      <c r="P522" s="46">
        <v>7</v>
      </c>
      <c r="Q522" s="45">
        <v>21640</v>
      </c>
      <c r="R522" s="43" t="s">
        <v>1172</v>
      </c>
      <c r="S522" s="43" t="s">
        <v>1173</v>
      </c>
      <c r="T522" s="43" t="s">
        <v>529</v>
      </c>
      <c r="U522" s="45" t="s">
        <v>61</v>
      </c>
      <c r="V522" s="44">
        <v>702494</v>
      </c>
      <c r="W522" s="43" t="s">
        <v>3515</v>
      </c>
      <c r="X522" s="43" t="s">
        <v>3670</v>
      </c>
      <c r="Y522" s="47">
        <v>35916</v>
      </c>
      <c r="Z522" s="45" t="s">
        <v>63</v>
      </c>
      <c r="AA522" s="43" t="s">
        <v>909</v>
      </c>
      <c r="AB522" s="43" t="s">
        <v>910</v>
      </c>
      <c r="AC522" s="43" t="s">
        <v>3671</v>
      </c>
      <c r="AD522" s="43" t="s">
        <v>3672</v>
      </c>
      <c r="AE522" s="45"/>
      <c r="AF522" s="43" t="s">
        <v>3673</v>
      </c>
      <c r="AG522" s="43" t="s">
        <v>3659</v>
      </c>
      <c r="AH522" s="45" t="s">
        <v>70</v>
      </c>
      <c r="AI522" s="48" t="s">
        <v>3674</v>
      </c>
    </row>
    <row r="523" spans="1:36" s="41" customFormat="1">
      <c r="A523" s="42" t="s">
        <v>51</v>
      </c>
      <c r="B523" s="43">
        <v>689</v>
      </c>
      <c r="C523" s="43" t="s">
        <v>3675</v>
      </c>
      <c r="D523" s="43" t="s">
        <v>3676</v>
      </c>
      <c r="E523" s="43" t="s">
        <v>54</v>
      </c>
      <c r="F523" s="43" t="s">
        <v>3677</v>
      </c>
      <c r="G523" s="43" t="s">
        <v>3677</v>
      </c>
      <c r="H523" s="43" t="s">
        <v>3678</v>
      </c>
      <c r="I523" s="43" t="s">
        <v>55</v>
      </c>
      <c r="J523" s="43" t="s">
        <v>3679</v>
      </c>
      <c r="K523" s="43" t="s">
        <v>3679</v>
      </c>
      <c r="L523" s="43" t="s">
        <v>3680</v>
      </c>
      <c r="M523" s="44" t="s">
        <v>3681</v>
      </c>
      <c r="N523" s="45" t="s">
        <v>197</v>
      </c>
      <c r="O523" s="45" t="s">
        <v>170</v>
      </c>
      <c r="P523" s="46">
        <v>7</v>
      </c>
      <c r="Q523" s="45">
        <v>21110</v>
      </c>
      <c r="R523" s="43" t="s">
        <v>496</v>
      </c>
      <c r="S523" s="43" t="s">
        <v>497</v>
      </c>
      <c r="T523" s="43" t="s">
        <v>60</v>
      </c>
      <c r="U523" s="45" t="s">
        <v>61</v>
      </c>
      <c r="V523" s="44">
        <v>959431</v>
      </c>
      <c r="W523" s="43" t="s">
        <v>52</v>
      </c>
      <c r="X523" s="43" t="s">
        <v>3682</v>
      </c>
      <c r="Y523" s="47">
        <v>35096</v>
      </c>
      <c r="Z523" s="45" t="s">
        <v>63</v>
      </c>
      <c r="AA523" s="43" t="s">
        <v>118</v>
      </c>
      <c r="AB523" s="43" t="s">
        <v>162</v>
      </c>
      <c r="AC523" s="43" t="s">
        <v>3683</v>
      </c>
      <c r="AD523" s="43" t="s">
        <v>3684</v>
      </c>
      <c r="AE523" s="45" t="s">
        <v>67</v>
      </c>
      <c r="AF523" s="43" t="s">
        <v>3685</v>
      </c>
      <c r="AG523" s="43" t="s">
        <v>150</v>
      </c>
      <c r="AH523" s="45" t="s">
        <v>70</v>
      </c>
      <c r="AI523" s="48" t="s">
        <v>3686</v>
      </c>
    </row>
    <row r="524" spans="1:36" s="41" customFormat="1">
      <c r="A524" s="42" t="s">
        <v>51</v>
      </c>
      <c r="B524" s="43">
        <v>2115</v>
      </c>
      <c r="C524" s="43" t="s">
        <v>3687</v>
      </c>
      <c r="D524" s="43" t="s">
        <v>3676</v>
      </c>
      <c r="E524" s="43" t="s">
        <v>54</v>
      </c>
      <c r="F524" s="43" t="s">
        <v>3677</v>
      </c>
      <c r="G524" s="43" t="s">
        <v>3677</v>
      </c>
      <c r="H524" s="43" t="s">
        <v>3688</v>
      </c>
      <c r="I524" s="43" t="s">
        <v>55</v>
      </c>
      <c r="J524" s="43" t="s">
        <v>3679</v>
      </c>
      <c r="K524" s="43" t="s">
        <v>3679</v>
      </c>
      <c r="L524" s="43" t="s">
        <v>3689</v>
      </c>
      <c r="M524" s="44" t="s">
        <v>3681</v>
      </c>
      <c r="N524" s="45" t="s">
        <v>169</v>
      </c>
      <c r="O524" s="45" t="s">
        <v>170</v>
      </c>
      <c r="P524" s="45">
        <v>7</v>
      </c>
      <c r="Q524" s="45">
        <v>21640</v>
      </c>
      <c r="R524" s="43" t="s">
        <v>1172</v>
      </c>
      <c r="S524" s="43" t="s">
        <v>1173</v>
      </c>
      <c r="T524" s="43" t="s">
        <v>529</v>
      </c>
      <c r="U524" s="45" t="s">
        <v>61</v>
      </c>
      <c r="V524" s="44">
        <v>689</v>
      </c>
      <c r="W524" s="43" t="s">
        <v>3675</v>
      </c>
      <c r="X524" s="43" t="s">
        <v>3690</v>
      </c>
      <c r="Y524" s="47">
        <v>36831</v>
      </c>
      <c r="Z524" s="45" t="s">
        <v>63</v>
      </c>
      <c r="AA524" s="43" t="s">
        <v>118</v>
      </c>
      <c r="AB524" s="43" t="s">
        <v>162</v>
      </c>
      <c r="AC524" s="43" t="s">
        <v>3691</v>
      </c>
      <c r="AD524" s="43" t="s">
        <v>3692</v>
      </c>
      <c r="AE524" s="45"/>
      <c r="AF524" s="43" t="s">
        <v>3693</v>
      </c>
      <c r="AG524" s="43" t="s">
        <v>150</v>
      </c>
      <c r="AH524" s="45" t="s">
        <v>70</v>
      </c>
      <c r="AI524" s="48" t="s">
        <v>3694</v>
      </c>
    </row>
    <row r="525" spans="1:36" s="41" customFormat="1">
      <c r="A525" s="42" t="s">
        <v>51</v>
      </c>
      <c r="B525" s="43">
        <v>1316</v>
      </c>
      <c r="C525" s="43" t="s">
        <v>3695</v>
      </c>
      <c r="D525" s="43" t="s">
        <v>3676</v>
      </c>
      <c r="E525" s="43" t="s">
        <v>54</v>
      </c>
      <c r="F525" s="43" t="s">
        <v>3677</v>
      </c>
      <c r="G525" s="43" t="s">
        <v>3677</v>
      </c>
      <c r="H525" s="43" t="s">
        <v>3678</v>
      </c>
      <c r="I525" s="43" t="s">
        <v>55</v>
      </c>
      <c r="J525" s="43" t="s">
        <v>3679</v>
      </c>
      <c r="K525" s="43" t="s">
        <v>3679</v>
      </c>
      <c r="L525" s="43" t="s">
        <v>3689</v>
      </c>
      <c r="M525" s="44" t="s">
        <v>3681</v>
      </c>
      <c r="N525" s="45" t="s">
        <v>123</v>
      </c>
      <c r="O525" s="45" t="s">
        <v>158</v>
      </c>
      <c r="P525" s="46">
        <v>6</v>
      </c>
      <c r="Q525" s="45">
        <v>22026</v>
      </c>
      <c r="R525" s="43" t="s">
        <v>179</v>
      </c>
      <c r="S525" s="43" t="s">
        <v>180</v>
      </c>
      <c r="T525" s="43" t="s">
        <v>127</v>
      </c>
      <c r="U525" s="45" t="s">
        <v>128</v>
      </c>
      <c r="V525" s="44">
        <v>689</v>
      </c>
      <c r="W525" s="43" t="s">
        <v>3675</v>
      </c>
      <c r="X525" s="43" t="s">
        <v>3696</v>
      </c>
      <c r="Y525" s="47">
        <v>35674</v>
      </c>
      <c r="Z525" s="45" t="s">
        <v>201</v>
      </c>
      <c r="AA525" s="43" t="s">
        <v>118</v>
      </c>
      <c r="AB525" s="43" t="s">
        <v>162</v>
      </c>
      <c r="AC525" s="43" t="s">
        <v>3697</v>
      </c>
      <c r="AD525" s="43" t="s">
        <v>3698</v>
      </c>
      <c r="AE525" s="45"/>
      <c r="AF525" s="43" t="s">
        <v>3699</v>
      </c>
      <c r="AG525" s="43" t="s">
        <v>150</v>
      </c>
      <c r="AH525" s="45" t="s">
        <v>70</v>
      </c>
      <c r="AI525" s="48" t="s">
        <v>3700</v>
      </c>
    </row>
    <row r="526" spans="1:36" s="41" customFormat="1">
      <c r="A526" s="42" t="s">
        <v>51</v>
      </c>
      <c r="B526" s="43">
        <v>3330</v>
      </c>
      <c r="C526" s="43" t="s">
        <v>3701</v>
      </c>
      <c r="D526" s="43" t="s">
        <v>3676</v>
      </c>
      <c r="E526" s="43" t="s">
        <v>54</v>
      </c>
      <c r="F526" s="43" t="s">
        <v>3677</v>
      </c>
      <c r="G526" s="43" t="s">
        <v>3677</v>
      </c>
      <c r="H526" s="43" t="s">
        <v>3678</v>
      </c>
      <c r="I526" s="43" t="s">
        <v>55</v>
      </c>
      <c r="J526" s="43" t="s">
        <v>3679</v>
      </c>
      <c r="K526" s="43" t="s">
        <v>3679</v>
      </c>
      <c r="L526" s="43" t="s">
        <v>3689</v>
      </c>
      <c r="M526" s="44" t="s">
        <v>3681</v>
      </c>
      <c r="N526" s="45" t="s">
        <v>123</v>
      </c>
      <c r="O526" s="45" t="s">
        <v>158</v>
      </c>
      <c r="P526" s="46">
        <v>6</v>
      </c>
      <c r="Q526" s="45">
        <v>22026</v>
      </c>
      <c r="R526" s="43" t="s">
        <v>179</v>
      </c>
      <c r="S526" s="43" t="s">
        <v>180</v>
      </c>
      <c r="T526" s="43" t="s">
        <v>127</v>
      </c>
      <c r="U526" s="45" t="s">
        <v>128</v>
      </c>
      <c r="V526" s="44">
        <v>689</v>
      </c>
      <c r="W526" s="43" t="s">
        <v>3675</v>
      </c>
      <c r="X526" s="43" t="s">
        <v>3702</v>
      </c>
      <c r="Y526" s="47">
        <v>39173</v>
      </c>
      <c r="Z526" s="45" t="s">
        <v>201</v>
      </c>
      <c r="AA526" s="43" t="s">
        <v>118</v>
      </c>
      <c r="AB526" s="43" t="s">
        <v>162</v>
      </c>
      <c r="AC526" s="43" t="s">
        <v>3703</v>
      </c>
      <c r="AD526" s="43" t="s">
        <v>3704</v>
      </c>
      <c r="AE526" s="45"/>
      <c r="AF526" s="43" t="s">
        <v>3705</v>
      </c>
      <c r="AG526" s="43" t="s">
        <v>150</v>
      </c>
      <c r="AH526" s="45" t="s">
        <v>70</v>
      </c>
      <c r="AI526" s="48" t="s">
        <v>3706</v>
      </c>
    </row>
    <row r="527" spans="1:36" s="41" customFormat="1">
      <c r="A527" s="42" t="s">
        <v>51</v>
      </c>
      <c r="B527" s="43">
        <v>5108</v>
      </c>
      <c r="C527" s="43" t="s">
        <v>3707</v>
      </c>
      <c r="D527" s="43" t="s">
        <v>3676</v>
      </c>
      <c r="E527" s="43" t="s">
        <v>54</v>
      </c>
      <c r="F527" s="43" t="s">
        <v>3677</v>
      </c>
      <c r="G527" s="43" t="s">
        <v>3677</v>
      </c>
      <c r="H527" s="43" t="s">
        <v>3677</v>
      </c>
      <c r="I527" s="43" t="s">
        <v>55</v>
      </c>
      <c r="J527" s="43" t="s">
        <v>3679</v>
      </c>
      <c r="K527" s="43" t="s">
        <v>3679</v>
      </c>
      <c r="L527" s="43" t="s">
        <v>3679</v>
      </c>
      <c r="M527" s="44" t="s">
        <v>3681</v>
      </c>
      <c r="N527" s="45" t="s">
        <v>273</v>
      </c>
      <c r="O527" s="45" t="s">
        <v>274</v>
      </c>
      <c r="P527" s="46">
        <v>4</v>
      </c>
      <c r="Q527" s="45">
        <v>22024</v>
      </c>
      <c r="R527" s="43" t="s">
        <v>275</v>
      </c>
      <c r="S527" s="43" t="s">
        <v>276</v>
      </c>
      <c r="T527" s="43" t="s">
        <v>127</v>
      </c>
      <c r="U527" s="45" t="s">
        <v>128</v>
      </c>
      <c r="V527" s="44">
        <v>689</v>
      </c>
      <c r="W527" s="43" t="s">
        <v>3675</v>
      </c>
      <c r="X527" s="43" t="s">
        <v>3708</v>
      </c>
      <c r="Y527" s="47">
        <v>38718</v>
      </c>
      <c r="Z527" s="45" t="s">
        <v>63</v>
      </c>
      <c r="AA527" s="43" t="s">
        <v>64</v>
      </c>
      <c r="AB527" s="43" t="s">
        <v>162</v>
      </c>
      <c r="AC527" s="43" t="s">
        <v>3709</v>
      </c>
      <c r="AD527" s="43" t="s">
        <v>3710</v>
      </c>
      <c r="AE527" s="45"/>
      <c r="AF527" s="43" t="s">
        <v>3711</v>
      </c>
      <c r="AG527" s="43" t="s">
        <v>150</v>
      </c>
      <c r="AH527" s="45" t="s">
        <v>133</v>
      </c>
      <c r="AI527" s="48" t="s">
        <v>3712</v>
      </c>
    </row>
    <row r="528" spans="1:36" s="41" customFormat="1">
      <c r="A528" s="42" t="s">
        <v>51</v>
      </c>
      <c r="B528" s="43">
        <v>1014879</v>
      </c>
      <c r="C528" s="43" t="s">
        <v>3713</v>
      </c>
      <c r="D528" s="82" t="s">
        <v>3714</v>
      </c>
      <c r="E528" s="43" t="s">
        <v>54</v>
      </c>
      <c r="F528" s="82" t="s">
        <v>3715</v>
      </c>
      <c r="G528" s="82" t="s">
        <v>3715</v>
      </c>
      <c r="H528" s="82" t="s">
        <v>3715</v>
      </c>
      <c r="I528" s="43" t="s">
        <v>55</v>
      </c>
      <c r="J528" s="82" t="s">
        <v>3716</v>
      </c>
      <c r="K528" s="82" t="s">
        <v>3716</v>
      </c>
      <c r="L528" s="82" t="s">
        <v>3717</v>
      </c>
      <c r="M528" s="83" t="s">
        <v>3718</v>
      </c>
      <c r="N528" s="45" t="s">
        <v>233</v>
      </c>
      <c r="O528" s="45" t="s">
        <v>234</v>
      </c>
      <c r="P528" s="46">
        <v>8</v>
      </c>
      <c r="Q528" s="45">
        <v>21310</v>
      </c>
      <c r="R528" s="43" t="s">
        <v>581</v>
      </c>
      <c r="S528" s="43" t="s">
        <v>367</v>
      </c>
      <c r="T528" s="43" t="s">
        <v>60</v>
      </c>
      <c r="U528" s="45" t="s">
        <v>61</v>
      </c>
      <c r="V528" s="44">
        <v>959431</v>
      </c>
      <c r="W528" s="43" t="s">
        <v>52</v>
      </c>
      <c r="X528" s="43" t="s">
        <v>3719</v>
      </c>
      <c r="Y528" s="47">
        <v>43132</v>
      </c>
      <c r="Z528" s="45" t="s">
        <v>63</v>
      </c>
      <c r="AA528" s="43" t="s">
        <v>254</v>
      </c>
      <c r="AB528" s="43" t="s">
        <v>255</v>
      </c>
      <c r="AC528" s="43" t="s">
        <v>3720</v>
      </c>
      <c r="AD528" s="43" t="s">
        <v>3721</v>
      </c>
      <c r="AE528" s="45" t="s">
        <v>67</v>
      </c>
      <c r="AF528" s="43" t="s">
        <v>3722</v>
      </c>
      <c r="AG528" s="43" t="s">
        <v>150</v>
      </c>
      <c r="AH528" s="45" t="s">
        <v>70</v>
      </c>
      <c r="AI528" s="48" t="s">
        <v>3723</v>
      </c>
      <c r="AJ528" s="41" t="s">
        <v>3724</v>
      </c>
    </row>
    <row r="529" spans="1:36" s="41" customFormat="1">
      <c r="A529" s="42" t="s">
        <v>51</v>
      </c>
      <c r="B529" s="43">
        <v>1546</v>
      </c>
      <c r="C529" s="43" t="s">
        <v>3725</v>
      </c>
      <c r="D529" s="82" t="s">
        <v>3726</v>
      </c>
      <c r="E529" s="43" t="s">
        <v>54</v>
      </c>
      <c r="F529" s="82" t="s">
        <v>3715</v>
      </c>
      <c r="G529" s="43" t="s">
        <v>3727</v>
      </c>
      <c r="H529" s="43" t="s">
        <v>3728</v>
      </c>
      <c r="I529" s="43" t="s">
        <v>55</v>
      </c>
      <c r="J529" s="82" t="s">
        <v>3717</v>
      </c>
      <c r="K529" s="43" t="s">
        <v>3729</v>
      </c>
      <c r="L529" s="43" t="s">
        <v>3730</v>
      </c>
      <c r="M529" s="83" t="s">
        <v>3718</v>
      </c>
      <c r="N529" s="45" t="s">
        <v>233</v>
      </c>
      <c r="O529" s="45" t="s">
        <v>234</v>
      </c>
      <c r="P529" s="46">
        <v>8</v>
      </c>
      <c r="Q529" s="45">
        <v>21310</v>
      </c>
      <c r="R529" s="43" t="s">
        <v>581</v>
      </c>
      <c r="S529" s="43" t="s">
        <v>367</v>
      </c>
      <c r="T529" s="43" t="s">
        <v>60</v>
      </c>
      <c r="U529" s="45" t="s">
        <v>61</v>
      </c>
      <c r="V529" s="44">
        <v>1014879</v>
      </c>
      <c r="W529" s="43" t="s">
        <v>3713</v>
      </c>
      <c r="X529" s="43" t="s">
        <v>3731</v>
      </c>
      <c r="Y529" s="47">
        <v>36008</v>
      </c>
      <c r="Z529" s="45" t="s">
        <v>63</v>
      </c>
      <c r="AA529" s="43" t="s">
        <v>64</v>
      </c>
      <c r="AB529" s="43" t="s">
        <v>119</v>
      </c>
      <c r="AC529" s="43" t="s">
        <v>3732</v>
      </c>
      <c r="AD529" s="43" t="s">
        <v>3733</v>
      </c>
      <c r="AE529" s="45" t="s">
        <v>67</v>
      </c>
      <c r="AF529" s="43" t="s">
        <v>3734</v>
      </c>
      <c r="AG529" s="43" t="s">
        <v>150</v>
      </c>
      <c r="AH529" s="45" t="s">
        <v>70</v>
      </c>
      <c r="AI529" s="48" t="s">
        <v>3735</v>
      </c>
      <c r="AJ529" s="41" t="s">
        <v>3724</v>
      </c>
    </row>
    <row r="530" spans="1:36" s="41" customFormat="1">
      <c r="A530" s="42" t="s">
        <v>51</v>
      </c>
      <c r="B530" s="43">
        <v>2049</v>
      </c>
      <c r="C530" s="43" t="s">
        <v>3736</v>
      </c>
      <c r="D530" s="82" t="s">
        <v>3726</v>
      </c>
      <c r="E530" s="43" t="s">
        <v>54</v>
      </c>
      <c r="F530" s="82" t="s">
        <v>3737</v>
      </c>
      <c r="G530" s="43" t="s">
        <v>3727</v>
      </c>
      <c r="H530" s="43" t="s">
        <v>3738</v>
      </c>
      <c r="I530" s="43" t="s">
        <v>55</v>
      </c>
      <c r="J530" s="82" t="s">
        <v>3716</v>
      </c>
      <c r="K530" s="43" t="s">
        <v>3729</v>
      </c>
      <c r="L530" s="43" t="s">
        <v>3730</v>
      </c>
      <c r="M530" s="83" t="s">
        <v>3718</v>
      </c>
      <c r="N530" s="45" t="s">
        <v>243</v>
      </c>
      <c r="O530" s="45" t="s">
        <v>234</v>
      </c>
      <c r="P530" s="46">
        <v>8</v>
      </c>
      <c r="Q530" s="45">
        <v>12612</v>
      </c>
      <c r="R530" s="43" t="s">
        <v>1512</v>
      </c>
      <c r="S530" s="43" t="s">
        <v>1513</v>
      </c>
      <c r="T530" s="43" t="s">
        <v>619</v>
      </c>
      <c r="U530" s="45" t="s">
        <v>61</v>
      </c>
      <c r="V530" s="44">
        <v>1546</v>
      </c>
      <c r="W530" s="43" t="s">
        <v>3725</v>
      </c>
      <c r="X530" s="43" t="s">
        <v>3739</v>
      </c>
      <c r="Y530" s="47">
        <v>36739</v>
      </c>
      <c r="Z530" s="45" t="s">
        <v>63</v>
      </c>
      <c r="AA530" s="43" t="s">
        <v>118</v>
      </c>
      <c r="AB530" s="43" t="s">
        <v>162</v>
      </c>
      <c r="AC530" s="43" t="s">
        <v>3740</v>
      </c>
      <c r="AD530" s="43" t="s">
        <v>3741</v>
      </c>
      <c r="AE530" s="45"/>
      <c r="AF530" s="43" t="s">
        <v>3742</v>
      </c>
      <c r="AG530" s="43" t="s">
        <v>150</v>
      </c>
      <c r="AH530" s="45" t="s">
        <v>70</v>
      </c>
      <c r="AI530" s="48" t="s">
        <v>3743</v>
      </c>
      <c r="AJ530" s="41" t="s">
        <v>3724</v>
      </c>
    </row>
    <row r="531" spans="1:36" s="41" customFormat="1">
      <c r="A531" s="42" t="s">
        <v>51</v>
      </c>
      <c r="B531" s="43">
        <v>539</v>
      </c>
      <c r="C531" s="43" t="s">
        <v>3744</v>
      </c>
      <c r="D531" s="82" t="s">
        <v>3726</v>
      </c>
      <c r="E531" s="43" t="s">
        <v>54</v>
      </c>
      <c r="F531" s="82" t="s">
        <v>3715</v>
      </c>
      <c r="G531" s="43" t="s">
        <v>3727</v>
      </c>
      <c r="H531" s="43" t="s">
        <v>3738</v>
      </c>
      <c r="I531" s="43" t="s">
        <v>55</v>
      </c>
      <c r="J531" s="82" t="s">
        <v>3716</v>
      </c>
      <c r="K531" s="43" t="s">
        <v>3729</v>
      </c>
      <c r="L531" s="43" t="s">
        <v>3730</v>
      </c>
      <c r="M531" s="83" t="s">
        <v>3718</v>
      </c>
      <c r="N531" s="45" t="s">
        <v>169</v>
      </c>
      <c r="O531" s="45" t="s">
        <v>170</v>
      </c>
      <c r="P531" s="46">
        <v>7</v>
      </c>
      <c r="Q531" s="45">
        <v>12611</v>
      </c>
      <c r="R531" s="43" t="s">
        <v>617</v>
      </c>
      <c r="S531" s="43" t="s">
        <v>618</v>
      </c>
      <c r="T531" s="43" t="s">
        <v>619</v>
      </c>
      <c r="U531" s="45" t="s">
        <v>61</v>
      </c>
      <c r="V531" s="44">
        <v>1546</v>
      </c>
      <c r="W531" s="43" t="s">
        <v>3725</v>
      </c>
      <c r="X531" s="43" t="s">
        <v>3745</v>
      </c>
      <c r="Y531" s="47">
        <v>34790</v>
      </c>
      <c r="Z531" s="45" t="s">
        <v>63</v>
      </c>
      <c r="AA531" s="43" t="s">
        <v>118</v>
      </c>
      <c r="AB531" s="43" t="s">
        <v>162</v>
      </c>
      <c r="AC531" s="43" t="s">
        <v>3746</v>
      </c>
      <c r="AD531" s="43" t="s">
        <v>3747</v>
      </c>
      <c r="AE531" s="45"/>
      <c r="AF531" s="43" t="s">
        <v>3748</v>
      </c>
      <c r="AG531" s="43" t="s">
        <v>150</v>
      </c>
      <c r="AH531" s="45" t="s">
        <v>70</v>
      </c>
      <c r="AI531" s="48" t="s">
        <v>3749</v>
      </c>
      <c r="AJ531" s="41" t="s">
        <v>3724</v>
      </c>
    </row>
    <row r="532" spans="1:36" s="41" customFormat="1">
      <c r="A532" s="42" t="s">
        <v>51</v>
      </c>
      <c r="B532" s="43">
        <v>1819</v>
      </c>
      <c r="C532" s="43" t="s">
        <v>3750</v>
      </c>
      <c r="D532" s="82" t="s">
        <v>3726</v>
      </c>
      <c r="E532" s="43" t="s">
        <v>54</v>
      </c>
      <c r="F532" s="82" t="s">
        <v>3737</v>
      </c>
      <c r="G532" s="43" t="s">
        <v>3727</v>
      </c>
      <c r="H532" s="43" t="s">
        <v>3728</v>
      </c>
      <c r="I532" s="43" t="s">
        <v>55</v>
      </c>
      <c r="J532" s="82" t="s">
        <v>3716</v>
      </c>
      <c r="K532" s="43" t="s">
        <v>3729</v>
      </c>
      <c r="L532" s="43" t="s">
        <v>3751</v>
      </c>
      <c r="M532" s="83" t="s">
        <v>3718</v>
      </c>
      <c r="N532" s="45" t="s">
        <v>169</v>
      </c>
      <c r="O532" s="45" t="s">
        <v>170</v>
      </c>
      <c r="P532" s="46">
        <v>7</v>
      </c>
      <c r="Q532" s="45">
        <v>12611</v>
      </c>
      <c r="R532" s="43" t="s">
        <v>617</v>
      </c>
      <c r="S532" s="43" t="s">
        <v>618</v>
      </c>
      <c r="T532" s="43" t="s">
        <v>619</v>
      </c>
      <c r="U532" s="45" t="s">
        <v>61</v>
      </c>
      <c r="V532" s="44">
        <v>1546</v>
      </c>
      <c r="W532" s="43" t="s">
        <v>3725</v>
      </c>
      <c r="X532" s="43" t="s">
        <v>3752</v>
      </c>
      <c r="Y532" s="47">
        <v>36404</v>
      </c>
      <c r="Z532" s="45" t="s">
        <v>63</v>
      </c>
      <c r="AA532" s="43" t="s">
        <v>118</v>
      </c>
      <c r="AB532" s="43" t="s">
        <v>162</v>
      </c>
      <c r="AC532" s="43" t="s">
        <v>3753</v>
      </c>
      <c r="AD532" s="43" t="s">
        <v>3754</v>
      </c>
      <c r="AE532" s="45"/>
      <c r="AF532" s="43" t="s">
        <v>3755</v>
      </c>
      <c r="AG532" s="43" t="s">
        <v>150</v>
      </c>
      <c r="AH532" s="45" t="s">
        <v>70</v>
      </c>
      <c r="AI532" s="48" t="s">
        <v>3756</v>
      </c>
      <c r="AJ532" s="41" t="s">
        <v>3724</v>
      </c>
    </row>
    <row r="533" spans="1:36" s="41" customFormat="1">
      <c r="A533" s="42" t="s">
        <v>51</v>
      </c>
      <c r="B533" s="43">
        <v>2086</v>
      </c>
      <c r="C533" s="43" t="s">
        <v>3757</v>
      </c>
      <c r="D533" s="82" t="s">
        <v>3726</v>
      </c>
      <c r="E533" s="43" t="s">
        <v>54</v>
      </c>
      <c r="F533" s="82" t="s">
        <v>3715</v>
      </c>
      <c r="G533" s="43" t="s">
        <v>3727</v>
      </c>
      <c r="H533" s="43" t="s">
        <v>3738</v>
      </c>
      <c r="I533" s="43" t="s">
        <v>55</v>
      </c>
      <c r="J533" s="82" t="s">
        <v>3716</v>
      </c>
      <c r="K533" s="43" t="s">
        <v>3729</v>
      </c>
      <c r="L533" s="43" t="s">
        <v>3751</v>
      </c>
      <c r="M533" s="83" t="s">
        <v>3718</v>
      </c>
      <c r="N533" s="45" t="s">
        <v>169</v>
      </c>
      <c r="O533" s="45" t="s">
        <v>170</v>
      </c>
      <c r="P533" s="46">
        <v>7</v>
      </c>
      <c r="Q533" s="45">
        <v>12611</v>
      </c>
      <c r="R533" s="43" t="s">
        <v>617</v>
      </c>
      <c r="S533" s="43" t="s">
        <v>618</v>
      </c>
      <c r="T533" s="43" t="s">
        <v>619</v>
      </c>
      <c r="U533" s="45" t="s">
        <v>3758</v>
      </c>
      <c r="V533" s="44">
        <v>1546</v>
      </c>
      <c r="W533" s="43" t="s">
        <v>3725</v>
      </c>
      <c r="X533" s="43" t="s">
        <v>3759</v>
      </c>
      <c r="Y533" s="47">
        <v>36800</v>
      </c>
      <c r="Z533" s="45" t="s">
        <v>63</v>
      </c>
      <c r="AA533" s="43" t="s">
        <v>118</v>
      </c>
      <c r="AB533" s="43" t="s">
        <v>162</v>
      </c>
      <c r="AC533" s="43" t="s">
        <v>3760</v>
      </c>
      <c r="AD533" s="43" t="s">
        <v>3761</v>
      </c>
      <c r="AE533" s="45"/>
      <c r="AF533" s="43" t="s">
        <v>3762</v>
      </c>
      <c r="AG533" s="43" t="s">
        <v>150</v>
      </c>
      <c r="AH533" s="45" t="s">
        <v>70</v>
      </c>
      <c r="AI533" s="48" t="s">
        <v>3763</v>
      </c>
      <c r="AJ533" s="41" t="s">
        <v>3724</v>
      </c>
    </row>
    <row r="534" spans="1:36" s="41" customFormat="1">
      <c r="A534" s="42" t="s">
        <v>51</v>
      </c>
      <c r="B534" s="43">
        <v>3536</v>
      </c>
      <c r="C534" s="43" t="s">
        <v>3764</v>
      </c>
      <c r="D534" s="82" t="s">
        <v>3726</v>
      </c>
      <c r="E534" s="43" t="s">
        <v>54</v>
      </c>
      <c r="F534" s="82" t="s">
        <v>3737</v>
      </c>
      <c r="G534" s="43" t="s">
        <v>3727</v>
      </c>
      <c r="H534" s="43" t="s">
        <v>3728</v>
      </c>
      <c r="I534" s="43" t="s">
        <v>55</v>
      </c>
      <c r="J534" s="82" t="s">
        <v>3716</v>
      </c>
      <c r="K534" s="43" t="s">
        <v>3729</v>
      </c>
      <c r="L534" s="43" t="s">
        <v>3751</v>
      </c>
      <c r="M534" s="83" t="s">
        <v>3718</v>
      </c>
      <c r="N534" s="45" t="s">
        <v>169</v>
      </c>
      <c r="O534" s="45" t="s">
        <v>170</v>
      </c>
      <c r="P534" s="46">
        <v>7</v>
      </c>
      <c r="Q534" s="45">
        <v>12611</v>
      </c>
      <c r="R534" s="43" t="s">
        <v>617</v>
      </c>
      <c r="S534" s="43" t="s">
        <v>618</v>
      </c>
      <c r="T534" s="43" t="s">
        <v>619</v>
      </c>
      <c r="U534" s="45" t="s">
        <v>61</v>
      </c>
      <c r="V534" s="44">
        <v>1546</v>
      </c>
      <c r="W534" s="43" t="s">
        <v>3725</v>
      </c>
      <c r="X534" s="43" t="s">
        <v>3765</v>
      </c>
      <c r="Y534" s="47">
        <v>39387</v>
      </c>
      <c r="Z534" s="45" t="s">
        <v>63</v>
      </c>
      <c r="AA534" s="43" t="s">
        <v>118</v>
      </c>
      <c r="AB534" s="43" t="s">
        <v>162</v>
      </c>
      <c r="AC534" s="43" t="s">
        <v>3766</v>
      </c>
      <c r="AD534" s="43" t="s">
        <v>3767</v>
      </c>
      <c r="AE534" s="45"/>
      <c r="AF534" s="43" t="s">
        <v>3768</v>
      </c>
      <c r="AG534" s="43" t="s">
        <v>150</v>
      </c>
      <c r="AH534" s="45" t="s">
        <v>70</v>
      </c>
      <c r="AI534" s="48" t="s">
        <v>3769</v>
      </c>
      <c r="AJ534" s="41" t="s">
        <v>3724</v>
      </c>
    </row>
    <row r="535" spans="1:36" s="41" customFormat="1">
      <c r="A535" s="42" t="s">
        <v>51</v>
      </c>
      <c r="B535" s="43">
        <v>1068179</v>
      </c>
      <c r="C535" s="43" t="s">
        <v>3770</v>
      </c>
      <c r="D535" s="82" t="s">
        <v>3726</v>
      </c>
      <c r="E535" s="43" t="s">
        <v>54</v>
      </c>
      <c r="F535" s="82" t="s">
        <v>3737</v>
      </c>
      <c r="G535" s="43" t="s">
        <v>3727</v>
      </c>
      <c r="H535" s="43" t="s">
        <v>3738</v>
      </c>
      <c r="I535" s="43" t="s">
        <v>55</v>
      </c>
      <c r="J535" s="82" t="s">
        <v>3716</v>
      </c>
      <c r="K535" s="43" t="s">
        <v>3729</v>
      </c>
      <c r="L535" s="43" t="s">
        <v>3730</v>
      </c>
      <c r="M535" s="83" t="s">
        <v>3718</v>
      </c>
      <c r="N535" s="45" t="s">
        <v>169</v>
      </c>
      <c r="O535" s="45" t="s">
        <v>170</v>
      </c>
      <c r="P535" s="46">
        <v>7</v>
      </c>
      <c r="Q535" s="45">
        <v>12611</v>
      </c>
      <c r="R535" s="43" t="s">
        <v>617</v>
      </c>
      <c r="S535" s="43" t="s">
        <v>618</v>
      </c>
      <c r="T535" s="43" t="s">
        <v>619</v>
      </c>
      <c r="U535" s="45" t="s">
        <v>61</v>
      </c>
      <c r="V535" s="44">
        <v>1546</v>
      </c>
      <c r="W535" s="43" t="s">
        <v>3725</v>
      </c>
      <c r="X535" s="43" t="s">
        <v>3771</v>
      </c>
      <c r="Y535" s="47">
        <v>43419</v>
      </c>
      <c r="Z535" s="45" t="s">
        <v>331</v>
      </c>
      <c r="AA535" s="43" t="s">
        <v>118</v>
      </c>
      <c r="AB535" s="43" t="s">
        <v>162</v>
      </c>
      <c r="AC535" s="43" t="s">
        <v>3772</v>
      </c>
      <c r="AD535" s="43" t="s">
        <v>3773</v>
      </c>
      <c r="AE535" s="45"/>
      <c r="AF535" s="43" t="s">
        <v>3774</v>
      </c>
      <c r="AG535" s="43" t="s">
        <v>150</v>
      </c>
      <c r="AH535" s="45"/>
      <c r="AI535" s="48" t="s">
        <v>3775</v>
      </c>
      <c r="AJ535" s="41" t="s">
        <v>3724</v>
      </c>
    </row>
    <row r="536" spans="1:36" s="41" customFormat="1">
      <c r="A536" s="67" t="s">
        <v>51</v>
      </c>
      <c r="B536" s="57">
        <v>1097528</v>
      </c>
      <c r="C536" s="57" t="s">
        <v>3776</v>
      </c>
      <c r="D536" s="57" t="s">
        <v>3777</v>
      </c>
      <c r="E536" s="57" t="s">
        <v>54</v>
      </c>
      <c r="F536" s="57" t="s">
        <v>3737</v>
      </c>
      <c r="G536" s="57" t="s">
        <v>3778</v>
      </c>
      <c r="H536" s="57" t="s">
        <v>3778</v>
      </c>
      <c r="I536" s="57" t="s">
        <v>55</v>
      </c>
      <c r="J536" s="57" t="s">
        <v>3716</v>
      </c>
      <c r="K536" s="57" t="s">
        <v>3779</v>
      </c>
      <c r="L536" s="57" t="s">
        <v>3779</v>
      </c>
      <c r="M536" s="61" t="s">
        <v>3780</v>
      </c>
      <c r="N536" s="66" t="s">
        <v>3781</v>
      </c>
      <c r="O536" s="66" t="s">
        <v>3782</v>
      </c>
      <c r="P536" s="68">
        <v>7</v>
      </c>
      <c r="Q536" s="66">
        <v>22027</v>
      </c>
      <c r="R536" s="57" t="s">
        <v>3783</v>
      </c>
      <c r="S536" s="57" t="s">
        <v>3784</v>
      </c>
      <c r="T536" s="57" t="s">
        <v>3785</v>
      </c>
      <c r="U536" s="66" t="s">
        <v>3786</v>
      </c>
      <c r="V536" s="61">
        <v>1014879</v>
      </c>
      <c r="W536" s="57" t="s">
        <v>3787</v>
      </c>
      <c r="X536" s="57" t="s">
        <v>3788</v>
      </c>
      <c r="Y536" s="69">
        <v>43556</v>
      </c>
      <c r="Z536" s="66" t="s">
        <v>2200</v>
      </c>
      <c r="AA536" s="57" t="s">
        <v>118</v>
      </c>
      <c r="AB536" s="57" t="s">
        <v>150</v>
      </c>
      <c r="AC536" s="57" t="s">
        <v>3789</v>
      </c>
      <c r="AD536" s="57" t="s">
        <v>3790</v>
      </c>
      <c r="AE536" s="66"/>
      <c r="AF536" s="57" t="s">
        <v>3791</v>
      </c>
      <c r="AG536" s="57" t="s">
        <v>150</v>
      </c>
      <c r="AH536" s="66"/>
      <c r="AI536" s="79" t="s">
        <v>3792</v>
      </c>
      <c r="AJ536" s="41" t="s">
        <v>1024</v>
      </c>
    </row>
    <row r="537" spans="1:36" s="41" customFormat="1">
      <c r="A537" s="42" t="s">
        <v>51</v>
      </c>
      <c r="B537" s="43">
        <v>5044</v>
      </c>
      <c r="C537" s="43" t="s">
        <v>3793</v>
      </c>
      <c r="D537" s="82" t="s">
        <v>3777</v>
      </c>
      <c r="E537" s="43" t="s">
        <v>54</v>
      </c>
      <c r="F537" s="82" t="s">
        <v>3715</v>
      </c>
      <c r="G537" s="43" t="s">
        <v>3778</v>
      </c>
      <c r="H537" s="43" t="s">
        <v>3794</v>
      </c>
      <c r="I537" s="43" t="s">
        <v>55</v>
      </c>
      <c r="J537" s="82" t="s">
        <v>3716</v>
      </c>
      <c r="K537" s="43" t="s">
        <v>3779</v>
      </c>
      <c r="L537" s="43" t="s">
        <v>3795</v>
      </c>
      <c r="M537" s="83" t="s">
        <v>3718</v>
      </c>
      <c r="N537" s="45" t="s">
        <v>123</v>
      </c>
      <c r="O537" s="45" t="s">
        <v>158</v>
      </c>
      <c r="P537" s="46">
        <v>6</v>
      </c>
      <c r="Q537" s="45">
        <v>22026</v>
      </c>
      <c r="R537" s="43" t="s">
        <v>179</v>
      </c>
      <c r="S537" s="43" t="s">
        <v>180</v>
      </c>
      <c r="T537" s="43" t="s">
        <v>127</v>
      </c>
      <c r="U537" s="45" t="s">
        <v>128</v>
      </c>
      <c r="V537" s="44">
        <v>1014879</v>
      </c>
      <c r="W537" s="43" t="s">
        <v>3713</v>
      </c>
      <c r="X537" s="43" t="s">
        <v>3796</v>
      </c>
      <c r="Y537" s="47">
        <v>38718</v>
      </c>
      <c r="Z537" s="45" t="s">
        <v>63</v>
      </c>
      <c r="AA537" s="43" t="s">
        <v>118</v>
      </c>
      <c r="AB537" s="43" t="s">
        <v>162</v>
      </c>
      <c r="AC537" s="43" t="s">
        <v>3797</v>
      </c>
      <c r="AD537" s="43" t="s">
        <v>3798</v>
      </c>
      <c r="AE537" s="45"/>
      <c r="AF537" s="43" t="s">
        <v>3799</v>
      </c>
      <c r="AG537" s="43" t="s">
        <v>150</v>
      </c>
      <c r="AH537" s="45" t="s">
        <v>133</v>
      </c>
      <c r="AI537" s="48" t="s">
        <v>3800</v>
      </c>
      <c r="AJ537" s="41" t="s">
        <v>3724</v>
      </c>
    </row>
    <row r="538" spans="1:36" s="41" customFormat="1">
      <c r="A538" s="42" t="s">
        <v>51</v>
      </c>
      <c r="B538" s="43">
        <v>3592</v>
      </c>
      <c r="C538" s="43" t="s">
        <v>3801</v>
      </c>
      <c r="D538" s="43" t="s">
        <v>3802</v>
      </c>
      <c r="E538" s="43" t="s">
        <v>54</v>
      </c>
      <c r="F538" s="43" t="s">
        <v>3803</v>
      </c>
      <c r="G538" s="43" t="s">
        <v>3803</v>
      </c>
      <c r="H538" s="43" t="s">
        <v>3804</v>
      </c>
      <c r="I538" s="43" t="s">
        <v>55</v>
      </c>
      <c r="J538" s="43" t="s">
        <v>3803</v>
      </c>
      <c r="K538" s="43" t="s">
        <v>3803</v>
      </c>
      <c r="L538" s="43" t="s">
        <v>3805</v>
      </c>
      <c r="M538" s="44" t="s">
        <v>116</v>
      </c>
      <c r="N538" s="45" t="s">
        <v>197</v>
      </c>
      <c r="O538" s="45" t="s">
        <v>170</v>
      </c>
      <c r="P538" s="46">
        <v>7</v>
      </c>
      <c r="Q538" s="45">
        <v>22040</v>
      </c>
      <c r="R538" s="43" t="s">
        <v>198</v>
      </c>
      <c r="S538" s="43" t="s">
        <v>199</v>
      </c>
      <c r="T538" s="43" t="s">
        <v>127</v>
      </c>
      <c r="U538" s="45" t="s">
        <v>128</v>
      </c>
      <c r="V538" s="44">
        <v>959431</v>
      </c>
      <c r="W538" s="43" t="s">
        <v>52</v>
      </c>
      <c r="X538" s="43" t="s">
        <v>3806</v>
      </c>
      <c r="Y538" s="47">
        <v>39448</v>
      </c>
      <c r="Z538" s="45" t="s">
        <v>63</v>
      </c>
      <c r="AA538" s="43" t="s">
        <v>118</v>
      </c>
      <c r="AB538" s="43" t="s">
        <v>162</v>
      </c>
      <c r="AC538" s="43" t="s">
        <v>3807</v>
      </c>
      <c r="AD538" s="43" t="s">
        <v>3808</v>
      </c>
      <c r="AE538" s="45" t="s">
        <v>67</v>
      </c>
      <c r="AF538" s="43" t="s">
        <v>3809</v>
      </c>
      <c r="AG538" s="43" t="s">
        <v>150</v>
      </c>
      <c r="AH538" s="45" t="s">
        <v>70</v>
      </c>
      <c r="AI538" s="48" t="s">
        <v>3810</v>
      </c>
    </row>
    <row r="539" spans="1:36" s="41" customFormat="1">
      <c r="A539" s="42" t="s">
        <v>51</v>
      </c>
      <c r="B539" s="43">
        <v>2324</v>
      </c>
      <c r="C539" s="43" t="s">
        <v>3811</v>
      </c>
      <c r="D539" s="43" t="s">
        <v>3802</v>
      </c>
      <c r="E539" s="43" t="s">
        <v>54</v>
      </c>
      <c r="F539" s="43" t="s">
        <v>3803</v>
      </c>
      <c r="G539" s="43" t="s">
        <v>3803</v>
      </c>
      <c r="H539" s="43" t="s">
        <v>3804</v>
      </c>
      <c r="I539" s="43" t="s">
        <v>55</v>
      </c>
      <c r="J539" s="43" t="s">
        <v>3803</v>
      </c>
      <c r="K539" s="43" t="s">
        <v>3803</v>
      </c>
      <c r="L539" s="43" t="s">
        <v>3804</v>
      </c>
      <c r="M539" s="44" t="s">
        <v>116</v>
      </c>
      <c r="N539" s="45" t="s">
        <v>169</v>
      </c>
      <c r="O539" s="45" t="s">
        <v>170</v>
      </c>
      <c r="P539" s="46">
        <v>7</v>
      </c>
      <c r="Q539" s="45">
        <v>22027</v>
      </c>
      <c r="R539" s="43" t="s">
        <v>171</v>
      </c>
      <c r="S539" s="43" t="s">
        <v>172</v>
      </c>
      <c r="T539" s="43" t="s">
        <v>127</v>
      </c>
      <c r="U539" s="45" t="s">
        <v>128</v>
      </c>
      <c r="V539" s="44">
        <v>3592</v>
      </c>
      <c r="W539" s="43" t="s">
        <v>3801</v>
      </c>
      <c r="X539" s="43" t="s">
        <v>3812</v>
      </c>
      <c r="Y539" s="47">
        <v>37073</v>
      </c>
      <c r="Z539" s="45" t="s">
        <v>63</v>
      </c>
      <c r="AA539" s="43" t="s">
        <v>118</v>
      </c>
      <c r="AB539" s="43" t="s">
        <v>162</v>
      </c>
      <c r="AC539" s="43" t="s">
        <v>3813</v>
      </c>
      <c r="AD539" s="43" t="s">
        <v>3814</v>
      </c>
      <c r="AE539" s="45"/>
      <c r="AF539" s="43" t="s">
        <v>3815</v>
      </c>
      <c r="AG539" s="43" t="s">
        <v>150</v>
      </c>
      <c r="AH539" s="45" t="s">
        <v>70</v>
      </c>
      <c r="AI539" s="48" t="s">
        <v>3816</v>
      </c>
    </row>
    <row r="540" spans="1:36" s="41" customFormat="1">
      <c r="A540" s="42" t="s">
        <v>51</v>
      </c>
      <c r="B540" s="43">
        <v>3833</v>
      </c>
      <c r="C540" s="43" t="s">
        <v>3817</v>
      </c>
      <c r="D540" s="43" t="s">
        <v>3802</v>
      </c>
      <c r="E540" s="43" t="s">
        <v>54</v>
      </c>
      <c r="F540" s="43" t="s">
        <v>3803</v>
      </c>
      <c r="G540" s="43" t="s">
        <v>3803</v>
      </c>
      <c r="H540" s="43" t="s">
        <v>3805</v>
      </c>
      <c r="I540" s="43" t="s">
        <v>55</v>
      </c>
      <c r="J540" s="43" t="s">
        <v>3803</v>
      </c>
      <c r="K540" s="43" t="s">
        <v>3803</v>
      </c>
      <c r="L540" s="43" t="s">
        <v>3805</v>
      </c>
      <c r="M540" s="44" t="s">
        <v>116</v>
      </c>
      <c r="N540" s="45" t="s">
        <v>273</v>
      </c>
      <c r="O540" s="45" t="s">
        <v>274</v>
      </c>
      <c r="P540" s="46">
        <v>4</v>
      </c>
      <c r="Q540" s="45">
        <v>22024</v>
      </c>
      <c r="R540" s="43" t="s">
        <v>275</v>
      </c>
      <c r="S540" s="43" t="s">
        <v>276</v>
      </c>
      <c r="T540" s="43" t="s">
        <v>127</v>
      </c>
      <c r="U540" s="45" t="s">
        <v>128</v>
      </c>
      <c r="V540" s="44">
        <v>3592</v>
      </c>
      <c r="W540" s="43" t="s">
        <v>3801</v>
      </c>
      <c r="X540" s="43" t="s">
        <v>3818</v>
      </c>
      <c r="Y540" s="47">
        <v>39661</v>
      </c>
      <c r="Z540" s="45" t="s">
        <v>63</v>
      </c>
      <c r="AA540" s="43" t="s">
        <v>118</v>
      </c>
      <c r="AB540" s="43" t="s">
        <v>162</v>
      </c>
      <c r="AC540" s="43" t="s">
        <v>3819</v>
      </c>
      <c r="AD540" s="43" t="s">
        <v>3820</v>
      </c>
      <c r="AE540" s="45"/>
      <c r="AF540" s="43" t="s">
        <v>3821</v>
      </c>
      <c r="AG540" s="43" t="s">
        <v>150</v>
      </c>
      <c r="AH540" s="45" t="s">
        <v>70</v>
      </c>
      <c r="AI540" s="48" t="s">
        <v>3822</v>
      </c>
    </row>
    <row r="541" spans="1:36" s="41" customFormat="1">
      <c r="A541" s="42" t="s">
        <v>51</v>
      </c>
      <c r="B541" s="43">
        <v>1029468</v>
      </c>
      <c r="C541" s="43" t="s">
        <v>3823</v>
      </c>
      <c r="D541" s="43" t="s">
        <v>3802</v>
      </c>
      <c r="E541" s="43" t="s">
        <v>54</v>
      </c>
      <c r="F541" s="43" t="s">
        <v>3803</v>
      </c>
      <c r="G541" s="43" t="s">
        <v>3803</v>
      </c>
      <c r="H541" s="43" t="s">
        <v>3805</v>
      </c>
      <c r="I541" s="43" t="s">
        <v>55</v>
      </c>
      <c r="J541" s="43" t="s">
        <v>3803</v>
      </c>
      <c r="K541" s="43" t="s">
        <v>3803</v>
      </c>
      <c r="L541" s="43" t="s">
        <v>3804</v>
      </c>
      <c r="M541" s="44" t="s">
        <v>116</v>
      </c>
      <c r="N541" s="45" t="s">
        <v>273</v>
      </c>
      <c r="O541" s="45" t="s">
        <v>274</v>
      </c>
      <c r="P541" s="46">
        <v>4</v>
      </c>
      <c r="Q541" s="45">
        <v>22024</v>
      </c>
      <c r="R541" s="43" t="s">
        <v>275</v>
      </c>
      <c r="S541" s="43" t="s">
        <v>276</v>
      </c>
      <c r="T541" s="43" t="s">
        <v>127</v>
      </c>
      <c r="U541" s="45" t="s">
        <v>128</v>
      </c>
      <c r="V541" s="44">
        <v>3592</v>
      </c>
      <c r="W541" s="43" t="s">
        <v>3801</v>
      </c>
      <c r="X541" s="43" t="s">
        <v>3824</v>
      </c>
      <c r="Y541" s="47">
        <v>43205</v>
      </c>
      <c r="Z541" s="45" t="s">
        <v>63</v>
      </c>
      <c r="AA541" s="43" t="s">
        <v>118</v>
      </c>
      <c r="AB541" s="43" t="s">
        <v>162</v>
      </c>
      <c r="AC541" s="43" t="s">
        <v>3825</v>
      </c>
      <c r="AD541" s="43" t="s">
        <v>3826</v>
      </c>
      <c r="AE541" s="45"/>
      <c r="AF541" s="43" t="s">
        <v>3827</v>
      </c>
      <c r="AG541" s="43" t="s">
        <v>150</v>
      </c>
      <c r="AH541" s="45" t="s">
        <v>70</v>
      </c>
      <c r="AI541" s="48" t="s">
        <v>3828</v>
      </c>
    </row>
    <row r="542" spans="1:36" s="41" customFormat="1">
      <c r="A542" s="42" t="s">
        <v>51</v>
      </c>
      <c r="B542" s="43">
        <v>4516</v>
      </c>
      <c r="C542" s="43" t="s">
        <v>3829</v>
      </c>
      <c r="D542" s="43" t="s">
        <v>3802</v>
      </c>
      <c r="E542" s="43" t="s">
        <v>54</v>
      </c>
      <c r="F542" s="43" t="s">
        <v>3803</v>
      </c>
      <c r="G542" s="43" t="s">
        <v>3803</v>
      </c>
      <c r="H542" s="43" t="s">
        <v>3804</v>
      </c>
      <c r="I542" s="43" t="s">
        <v>55</v>
      </c>
      <c r="J542" s="43" t="s">
        <v>3803</v>
      </c>
      <c r="K542" s="43" t="s">
        <v>3803</v>
      </c>
      <c r="L542" s="43" t="s">
        <v>3804</v>
      </c>
      <c r="M542" s="44" t="s">
        <v>116</v>
      </c>
      <c r="N542" s="45" t="s">
        <v>219</v>
      </c>
      <c r="O542" s="45" t="s">
        <v>220</v>
      </c>
      <c r="P542" s="46">
        <v>3</v>
      </c>
      <c r="Q542" s="45">
        <v>22023</v>
      </c>
      <c r="R542" s="43" t="s">
        <v>221</v>
      </c>
      <c r="S542" s="43" t="s">
        <v>222</v>
      </c>
      <c r="T542" s="43" t="s">
        <v>127</v>
      </c>
      <c r="U542" s="45" t="s">
        <v>128</v>
      </c>
      <c r="V542" s="44">
        <v>3592</v>
      </c>
      <c r="W542" s="43" t="s">
        <v>3801</v>
      </c>
      <c r="X542" s="43" t="s">
        <v>3830</v>
      </c>
      <c r="Y542" s="47">
        <v>41000</v>
      </c>
      <c r="Z542" s="45" t="s">
        <v>201</v>
      </c>
      <c r="AA542" s="43" t="s">
        <v>118</v>
      </c>
      <c r="AB542" s="43" t="s">
        <v>162</v>
      </c>
      <c r="AC542" s="43" t="s">
        <v>3831</v>
      </c>
      <c r="AD542" s="43" t="s">
        <v>3832</v>
      </c>
      <c r="AE542" s="45"/>
      <c r="AF542" s="43" t="s">
        <v>3833</v>
      </c>
      <c r="AG542" s="43" t="s">
        <v>150</v>
      </c>
      <c r="AH542" s="45" t="s">
        <v>70</v>
      </c>
      <c r="AI542" s="48" t="s">
        <v>3834</v>
      </c>
    </row>
    <row r="543" spans="1:36" s="41" customFormat="1">
      <c r="A543" s="42" t="s">
        <v>51</v>
      </c>
      <c r="B543" s="43">
        <v>1072705</v>
      </c>
      <c r="C543" s="43" t="s">
        <v>3835</v>
      </c>
      <c r="D543" s="43" t="s">
        <v>3802</v>
      </c>
      <c r="E543" s="43" t="s">
        <v>54</v>
      </c>
      <c r="F543" s="43" t="s">
        <v>3803</v>
      </c>
      <c r="G543" s="43" t="s">
        <v>3803</v>
      </c>
      <c r="H543" s="43" t="s">
        <v>3805</v>
      </c>
      <c r="I543" s="43" t="s">
        <v>55</v>
      </c>
      <c r="J543" s="43" t="s">
        <v>3803</v>
      </c>
      <c r="K543" s="43" t="s">
        <v>3803</v>
      </c>
      <c r="L543" s="43" t="s">
        <v>3804</v>
      </c>
      <c r="M543" s="44" t="s">
        <v>116</v>
      </c>
      <c r="N543" s="45" t="s">
        <v>219</v>
      </c>
      <c r="O543" s="45" t="s">
        <v>355</v>
      </c>
      <c r="P543" s="46">
        <v>2</v>
      </c>
      <c r="Q543" s="45">
        <v>22022</v>
      </c>
      <c r="R543" s="43" t="s">
        <v>356</v>
      </c>
      <c r="S543" s="43" t="s">
        <v>357</v>
      </c>
      <c r="T543" s="43" t="s">
        <v>127</v>
      </c>
      <c r="U543" s="45" t="s">
        <v>128</v>
      </c>
      <c r="V543" s="44">
        <v>3592</v>
      </c>
      <c r="W543" s="43" t="s">
        <v>3801</v>
      </c>
      <c r="X543" s="43" t="s">
        <v>3836</v>
      </c>
      <c r="Y543" s="47">
        <v>43435</v>
      </c>
      <c r="Z543" s="45" t="s">
        <v>3837</v>
      </c>
      <c r="AA543" s="43" t="s">
        <v>118</v>
      </c>
      <c r="AB543" s="43" t="s">
        <v>119</v>
      </c>
      <c r="AC543" s="43" t="s">
        <v>3838</v>
      </c>
      <c r="AD543" s="43" t="s">
        <v>3839</v>
      </c>
      <c r="AE543" s="45"/>
      <c r="AF543" s="43" t="s">
        <v>3840</v>
      </c>
      <c r="AG543" s="43" t="s">
        <v>150</v>
      </c>
      <c r="AH543" s="45"/>
      <c r="AI543" s="48" t="s">
        <v>3841</v>
      </c>
    </row>
    <row r="544" spans="1:36" s="41" customFormat="1">
      <c r="A544" s="67" t="s">
        <v>51</v>
      </c>
      <c r="B544" s="57">
        <v>1093035</v>
      </c>
      <c r="C544" s="57" t="s">
        <v>3842</v>
      </c>
      <c r="D544" s="57" t="s">
        <v>3802</v>
      </c>
      <c r="E544" s="57" t="s">
        <v>54</v>
      </c>
      <c r="F544" s="57" t="s">
        <v>3803</v>
      </c>
      <c r="G544" s="57" t="s">
        <v>3803</v>
      </c>
      <c r="H544" s="57" t="s">
        <v>3803</v>
      </c>
      <c r="I544" s="57" t="s">
        <v>55</v>
      </c>
      <c r="J544" s="57" t="s">
        <v>3803</v>
      </c>
      <c r="K544" s="57" t="s">
        <v>3803</v>
      </c>
      <c r="L544" s="57" t="s">
        <v>3803</v>
      </c>
      <c r="M544" s="61" t="s">
        <v>3843</v>
      </c>
      <c r="N544" s="66" t="s">
        <v>3844</v>
      </c>
      <c r="O544" s="66" t="s">
        <v>3845</v>
      </c>
      <c r="P544" s="68">
        <v>2</v>
      </c>
      <c r="Q544" s="66">
        <v>22022</v>
      </c>
      <c r="R544" s="57" t="s">
        <v>3846</v>
      </c>
      <c r="S544" s="57" t="s">
        <v>3847</v>
      </c>
      <c r="T544" s="57" t="s">
        <v>3848</v>
      </c>
      <c r="U544" s="66" t="s">
        <v>3849</v>
      </c>
      <c r="V544" s="61">
        <v>3592</v>
      </c>
      <c r="W544" s="57" t="s">
        <v>3850</v>
      </c>
      <c r="X544" s="57" t="s">
        <v>3851</v>
      </c>
      <c r="Y544" s="69">
        <v>43556</v>
      </c>
      <c r="Z544" s="66" t="s">
        <v>3852</v>
      </c>
      <c r="AA544" s="57" t="s">
        <v>118</v>
      </c>
      <c r="AB544" s="57" t="s">
        <v>150</v>
      </c>
      <c r="AC544" s="57" t="s">
        <v>3853</v>
      </c>
      <c r="AD544" s="57" t="s">
        <v>3854</v>
      </c>
      <c r="AE544" s="66"/>
      <c r="AF544" s="57" t="s">
        <v>3855</v>
      </c>
      <c r="AG544" s="57" t="s">
        <v>150</v>
      </c>
      <c r="AH544" s="66"/>
      <c r="AI544" s="79" t="s">
        <v>3856</v>
      </c>
      <c r="AJ544" s="41" t="s">
        <v>1024</v>
      </c>
    </row>
    <row r="545" spans="1:36" s="41" customFormat="1">
      <c r="A545" s="67" t="s">
        <v>51</v>
      </c>
      <c r="B545" s="57">
        <v>1096971</v>
      </c>
      <c r="C545" s="57" t="s">
        <v>3857</v>
      </c>
      <c r="D545" s="57" t="s">
        <v>3802</v>
      </c>
      <c r="E545" s="57" t="s">
        <v>54</v>
      </c>
      <c r="F545" s="57" t="s">
        <v>3803</v>
      </c>
      <c r="G545" s="57" t="s">
        <v>3803</v>
      </c>
      <c r="H545" s="57" t="s">
        <v>3803</v>
      </c>
      <c r="I545" s="57" t="s">
        <v>55</v>
      </c>
      <c r="J545" s="57" t="s">
        <v>3803</v>
      </c>
      <c r="K545" s="57" t="s">
        <v>3803</v>
      </c>
      <c r="L545" s="57" t="s">
        <v>3803</v>
      </c>
      <c r="M545" s="61" t="s">
        <v>3843</v>
      </c>
      <c r="N545" s="66" t="s">
        <v>3844</v>
      </c>
      <c r="O545" s="66" t="s">
        <v>3845</v>
      </c>
      <c r="P545" s="68">
        <v>2</v>
      </c>
      <c r="Q545" s="66">
        <v>22022</v>
      </c>
      <c r="R545" s="57" t="s">
        <v>3846</v>
      </c>
      <c r="S545" s="57" t="s">
        <v>3858</v>
      </c>
      <c r="T545" s="57" t="s">
        <v>3848</v>
      </c>
      <c r="U545" s="66" t="s">
        <v>3849</v>
      </c>
      <c r="V545" s="61">
        <v>3592</v>
      </c>
      <c r="W545" s="57" t="s">
        <v>3859</v>
      </c>
      <c r="X545" s="57" t="s">
        <v>3860</v>
      </c>
      <c r="Y545" s="69">
        <v>43556</v>
      </c>
      <c r="Z545" s="66" t="s">
        <v>3837</v>
      </c>
      <c r="AA545" s="57" t="s">
        <v>118</v>
      </c>
      <c r="AB545" s="57" t="s">
        <v>150</v>
      </c>
      <c r="AC545" s="57" t="s">
        <v>3861</v>
      </c>
      <c r="AD545" s="57" t="s">
        <v>3862</v>
      </c>
      <c r="AE545" s="66"/>
      <c r="AF545" s="57" t="s">
        <v>3863</v>
      </c>
      <c r="AG545" s="57" t="s">
        <v>150</v>
      </c>
      <c r="AH545" s="66"/>
      <c r="AI545" s="79" t="s">
        <v>3864</v>
      </c>
      <c r="AJ545" s="41" t="s">
        <v>1024</v>
      </c>
    </row>
    <row r="546" spans="1:36" s="41" customFormat="1">
      <c r="A546" s="67" t="s">
        <v>51</v>
      </c>
      <c r="B546" s="57">
        <v>1097211</v>
      </c>
      <c r="C546" s="57" t="s">
        <v>3865</v>
      </c>
      <c r="D546" s="57" t="s">
        <v>3802</v>
      </c>
      <c r="E546" s="57" t="s">
        <v>54</v>
      </c>
      <c r="F546" s="57" t="s">
        <v>3803</v>
      </c>
      <c r="G546" s="57" t="s">
        <v>3803</v>
      </c>
      <c r="H546" s="57" t="s">
        <v>3803</v>
      </c>
      <c r="I546" s="57" t="s">
        <v>55</v>
      </c>
      <c r="J546" s="57" t="s">
        <v>3803</v>
      </c>
      <c r="K546" s="57" t="s">
        <v>3803</v>
      </c>
      <c r="L546" s="57" t="s">
        <v>3803</v>
      </c>
      <c r="M546" s="61" t="s">
        <v>3843</v>
      </c>
      <c r="N546" s="66" t="s">
        <v>3844</v>
      </c>
      <c r="O546" s="66" t="s">
        <v>3845</v>
      </c>
      <c r="P546" s="68">
        <v>2</v>
      </c>
      <c r="Q546" s="66">
        <v>22022</v>
      </c>
      <c r="R546" s="57" t="s">
        <v>3866</v>
      </c>
      <c r="S546" s="57" t="s">
        <v>3858</v>
      </c>
      <c r="T546" s="57" t="s">
        <v>3867</v>
      </c>
      <c r="U546" s="66" t="s">
        <v>3849</v>
      </c>
      <c r="V546" s="61">
        <v>3592</v>
      </c>
      <c r="W546" s="57" t="s">
        <v>3850</v>
      </c>
      <c r="X546" s="57" t="s">
        <v>3868</v>
      </c>
      <c r="Y546" s="69">
        <v>43556</v>
      </c>
      <c r="Z546" s="66" t="s">
        <v>3852</v>
      </c>
      <c r="AA546" s="57" t="s">
        <v>118</v>
      </c>
      <c r="AB546" s="57" t="s">
        <v>150</v>
      </c>
      <c r="AC546" s="57" t="s">
        <v>3869</v>
      </c>
      <c r="AD546" s="57" t="s">
        <v>3870</v>
      </c>
      <c r="AE546" s="66"/>
      <c r="AF546" s="57" t="s">
        <v>3871</v>
      </c>
      <c r="AG546" s="57" t="s">
        <v>150</v>
      </c>
      <c r="AH546" s="66"/>
      <c r="AI546" s="79" t="s">
        <v>3872</v>
      </c>
      <c r="AJ546" s="41" t="s">
        <v>1024</v>
      </c>
    </row>
    <row r="547" spans="1:36" s="41" customFormat="1">
      <c r="A547" s="67" t="s">
        <v>51</v>
      </c>
      <c r="B547" s="57">
        <v>1097212</v>
      </c>
      <c r="C547" s="57" t="s">
        <v>3873</v>
      </c>
      <c r="D547" s="57" t="s">
        <v>3802</v>
      </c>
      <c r="E547" s="57" t="s">
        <v>54</v>
      </c>
      <c r="F547" s="57" t="s">
        <v>3803</v>
      </c>
      <c r="G547" s="57" t="s">
        <v>3803</v>
      </c>
      <c r="H547" s="57" t="s">
        <v>3803</v>
      </c>
      <c r="I547" s="57" t="s">
        <v>55</v>
      </c>
      <c r="J547" s="57" t="s">
        <v>3803</v>
      </c>
      <c r="K547" s="57" t="s">
        <v>3803</v>
      </c>
      <c r="L547" s="57" t="s">
        <v>3803</v>
      </c>
      <c r="M547" s="61" t="s">
        <v>3843</v>
      </c>
      <c r="N547" s="66" t="s">
        <v>3844</v>
      </c>
      <c r="O547" s="66" t="s">
        <v>3874</v>
      </c>
      <c r="P547" s="68">
        <v>2</v>
      </c>
      <c r="Q547" s="66">
        <v>22022</v>
      </c>
      <c r="R547" s="57" t="s">
        <v>3866</v>
      </c>
      <c r="S547" s="57" t="s">
        <v>3858</v>
      </c>
      <c r="T547" s="57" t="s">
        <v>3867</v>
      </c>
      <c r="U547" s="66" t="s">
        <v>3849</v>
      </c>
      <c r="V547" s="61">
        <v>3592</v>
      </c>
      <c r="W547" s="57" t="s">
        <v>3850</v>
      </c>
      <c r="X547" s="57" t="s">
        <v>3875</v>
      </c>
      <c r="Y547" s="69">
        <v>43556</v>
      </c>
      <c r="Z547" s="66" t="s">
        <v>3837</v>
      </c>
      <c r="AA547" s="57" t="s">
        <v>118</v>
      </c>
      <c r="AB547" s="57" t="s">
        <v>150</v>
      </c>
      <c r="AC547" s="57" t="s">
        <v>3876</v>
      </c>
      <c r="AD547" s="57" t="s">
        <v>3877</v>
      </c>
      <c r="AE547" s="66"/>
      <c r="AF547" s="57" t="s">
        <v>3878</v>
      </c>
      <c r="AG547" s="57" t="s">
        <v>150</v>
      </c>
      <c r="AH547" s="66"/>
      <c r="AI547" s="79" t="s">
        <v>3879</v>
      </c>
      <c r="AJ547" s="41" t="s">
        <v>1024</v>
      </c>
    </row>
    <row r="548" spans="1:36" s="41" customFormat="1">
      <c r="A548" s="67" t="s">
        <v>51</v>
      </c>
      <c r="B548" s="57">
        <v>1098203</v>
      </c>
      <c r="C548" s="57" t="s">
        <v>3880</v>
      </c>
      <c r="D548" s="57" t="s">
        <v>3802</v>
      </c>
      <c r="E548" s="57" t="s">
        <v>54</v>
      </c>
      <c r="F548" s="57" t="s">
        <v>3803</v>
      </c>
      <c r="G548" s="57" t="s">
        <v>3803</v>
      </c>
      <c r="H548" s="57" t="s">
        <v>3803</v>
      </c>
      <c r="I548" s="57" t="s">
        <v>55</v>
      </c>
      <c r="J548" s="57" t="s">
        <v>3803</v>
      </c>
      <c r="K548" s="57" t="s">
        <v>3803</v>
      </c>
      <c r="L548" s="57" t="s">
        <v>3803</v>
      </c>
      <c r="M548" s="61" t="s">
        <v>3843</v>
      </c>
      <c r="N548" s="66" t="s">
        <v>3844</v>
      </c>
      <c r="O548" s="66" t="s">
        <v>3845</v>
      </c>
      <c r="P548" s="68">
        <v>2</v>
      </c>
      <c r="Q548" s="66">
        <v>22022</v>
      </c>
      <c r="R548" s="57" t="s">
        <v>3866</v>
      </c>
      <c r="S548" s="57" t="s">
        <v>3858</v>
      </c>
      <c r="T548" s="57" t="s">
        <v>3848</v>
      </c>
      <c r="U548" s="66" t="s">
        <v>3849</v>
      </c>
      <c r="V548" s="61">
        <v>3592</v>
      </c>
      <c r="W548" s="57" t="s">
        <v>3850</v>
      </c>
      <c r="X548" s="57" t="s">
        <v>3881</v>
      </c>
      <c r="Y548" s="69">
        <v>43556</v>
      </c>
      <c r="Z548" s="66" t="s">
        <v>3852</v>
      </c>
      <c r="AA548" s="57" t="s">
        <v>118</v>
      </c>
      <c r="AB548" s="57" t="s">
        <v>150</v>
      </c>
      <c r="AC548" s="57" t="s">
        <v>3882</v>
      </c>
      <c r="AD548" s="57" t="s">
        <v>3883</v>
      </c>
      <c r="AE548" s="66"/>
      <c r="AF548" s="57" t="s">
        <v>3884</v>
      </c>
      <c r="AG548" s="57" t="s">
        <v>150</v>
      </c>
      <c r="AH548" s="66"/>
      <c r="AI548" s="79" t="s">
        <v>3885</v>
      </c>
      <c r="AJ548" s="41" t="s">
        <v>1024</v>
      </c>
    </row>
    <row r="549" spans="1:36" s="41" customFormat="1">
      <c r="A549" s="67" t="s">
        <v>51</v>
      </c>
      <c r="B549" s="57">
        <v>1098208</v>
      </c>
      <c r="C549" s="57" t="s">
        <v>3886</v>
      </c>
      <c r="D549" s="57" t="s">
        <v>3802</v>
      </c>
      <c r="E549" s="57" t="s">
        <v>54</v>
      </c>
      <c r="F549" s="57" t="s">
        <v>3803</v>
      </c>
      <c r="G549" s="57" t="s">
        <v>3803</v>
      </c>
      <c r="H549" s="57" t="s">
        <v>3803</v>
      </c>
      <c r="I549" s="57" t="s">
        <v>55</v>
      </c>
      <c r="J549" s="57" t="s">
        <v>3803</v>
      </c>
      <c r="K549" s="57" t="s">
        <v>3803</v>
      </c>
      <c r="L549" s="57" t="s">
        <v>3803</v>
      </c>
      <c r="M549" s="61" t="s">
        <v>3843</v>
      </c>
      <c r="N549" s="66" t="s">
        <v>3844</v>
      </c>
      <c r="O549" s="66" t="s">
        <v>3845</v>
      </c>
      <c r="P549" s="68">
        <v>2</v>
      </c>
      <c r="Q549" s="66">
        <v>22022</v>
      </c>
      <c r="R549" s="57" t="s">
        <v>3866</v>
      </c>
      <c r="S549" s="57" t="s">
        <v>3858</v>
      </c>
      <c r="T549" s="57" t="s">
        <v>3848</v>
      </c>
      <c r="U549" s="66" t="s">
        <v>3849</v>
      </c>
      <c r="V549" s="61">
        <v>3592</v>
      </c>
      <c r="W549" s="57" t="s">
        <v>3850</v>
      </c>
      <c r="X549" s="57" t="s">
        <v>3887</v>
      </c>
      <c r="Y549" s="69">
        <v>43556</v>
      </c>
      <c r="Z549" s="66" t="s">
        <v>3837</v>
      </c>
      <c r="AA549" s="57" t="s">
        <v>118</v>
      </c>
      <c r="AB549" s="57" t="s">
        <v>150</v>
      </c>
      <c r="AC549" s="57" t="s">
        <v>3888</v>
      </c>
      <c r="AD549" s="57" t="s">
        <v>3889</v>
      </c>
      <c r="AE549" s="66"/>
      <c r="AF549" s="57" t="s">
        <v>3890</v>
      </c>
      <c r="AG549" s="57" t="s">
        <v>150</v>
      </c>
      <c r="AH549" s="66"/>
      <c r="AI549" s="79" t="s">
        <v>3891</v>
      </c>
      <c r="AJ549" s="41" t="s">
        <v>1024</v>
      </c>
    </row>
    <row r="550" spans="1:36" s="41" customFormat="1">
      <c r="A550" s="67" t="s">
        <v>51</v>
      </c>
      <c r="B550" s="57">
        <v>1098209</v>
      </c>
      <c r="C550" s="57" t="s">
        <v>3892</v>
      </c>
      <c r="D550" s="57" t="s">
        <v>3802</v>
      </c>
      <c r="E550" s="57" t="s">
        <v>54</v>
      </c>
      <c r="F550" s="57" t="s">
        <v>3803</v>
      </c>
      <c r="G550" s="57" t="s">
        <v>3803</v>
      </c>
      <c r="H550" s="57" t="s">
        <v>3803</v>
      </c>
      <c r="I550" s="57" t="s">
        <v>55</v>
      </c>
      <c r="J550" s="57" t="s">
        <v>3803</v>
      </c>
      <c r="K550" s="57" t="s">
        <v>3803</v>
      </c>
      <c r="L550" s="57" t="s">
        <v>3803</v>
      </c>
      <c r="M550" s="61" t="s">
        <v>3893</v>
      </c>
      <c r="N550" s="66" t="s">
        <v>3844</v>
      </c>
      <c r="O550" s="66" t="s">
        <v>3874</v>
      </c>
      <c r="P550" s="68">
        <v>2</v>
      </c>
      <c r="Q550" s="66">
        <v>22022</v>
      </c>
      <c r="R550" s="57" t="s">
        <v>3866</v>
      </c>
      <c r="S550" s="57" t="s">
        <v>3858</v>
      </c>
      <c r="T550" s="57" t="s">
        <v>3867</v>
      </c>
      <c r="U550" s="66" t="s">
        <v>3849</v>
      </c>
      <c r="V550" s="61">
        <v>3592</v>
      </c>
      <c r="W550" s="57" t="s">
        <v>3850</v>
      </c>
      <c r="X550" s="57" t="s">
        <v>3894</v>
      </c>
      <c r="Y550" s="69">
        <v>43556</v>
      </c>
      <c r="Z550" s="66" t="s">
        <v>3852</v>
      </c>
      <c r="AA550" s="57" t="s">
        <v>118</v>
      </c>
      <c r="AB550" s="57" t="s">
        <v>150</v>
      </c>
      <c r="AC550" s="57" t="s">
        <v>3895</v>
      </c>
      <c r="AD550" s="57" t="s">
        <v>3896</v>
      </c>
      <c r="AE550" s="66"/>
      <c r="AF550" s="57" t="s">
        <v>3897</v>
      </c>
      <c r="AG550" s="57" t="s">
        <v>150</v>
      </c>
      <c r="AH550" s="66"/>
      <c r="AI550" s="79" t="s">
        <v>3898</v>
      </c>
      <c r="AJ550" s="41" t="s">
        <v>1024</v>
      </c>
    </row>
    <row r="551" spans="1:36" s="41" customFormat="1">
      <c r="A551" s="67" t="s">
        <v>51</v>
      </c>
      <c r="B551" s="57">
        <v>1098210</v>
      </c>
      <c r="C551" s="57" t="s">
        <v>3899</v>
      </c>
      <c r="D551" s="57" t="s">
        <v>3802</v>
      </c>
      <c r="E551" s="57" t="s">
        <v>54</v>
      </c>
      <c r="F551" s="57" t="s">
        <v>3803</v>
      </c>
      <c r="G551" s="57" t="s">
        <v>3803</v>
      </c>
      <c r="H551" s="57" t="s">
        <v>3803</v>
      </c>
      <c r="I551" s="57" t="s">
        <v>55</v>
      </c>
      <c r="J551" s="57" t="s">
        <v>3803</v>
      </c>
      <c r="K551" s="57" t="s">
        <v>3803</v>
      </c>
      <c r="L551" s="57" t="s">
        <v>3803</v>
      </c>
      <c r="M551" s="61" t="s">
        <v>3893</v>
      </c>
      <c r="N551" s="66" t="s">
        <v>3844</v>
      </c>
      <c r="O551" s="66" t="s">
        <v>3874</v>
      </c>
      <c r="P551" s="68">
        <v>2</v>
      </c>
      <c r="Q551" s="66">
        <v>22022</v>
      </c>
      <c r="R551" s="57" t="s">
        <v>3846</v>
      </c>
      <c r="S551" s="57" t="s">
        <v>3858</v>
      </c>
      <c r="T551" s="57" t="s">
        <v>3848</v>
      </c>
      <c r="U551" s="66" t="s">
        <v>3849</v>
      </c>
      <c r="V551" s="61">
        <v>3592</v>
      </c>
      <c r="W551" s="57" t="s">
        <v>3850</v>
      </c>
      <c r="X551" s="57" t="s">
        <v>3900</v>
      </c>
      <c r="Y551" s="69">
        <v>43556</v>
      </c>
      <c r="Z551" s="66" t="s">
        <v>3852</v>
      </c>
      <c r="AA551" s="57" t="s">
        <v>118</v>
      </c>
      <c r="AB551" s="57" t="s">
        <v>150</v>
      </c>
      <c r="AC551" s="57" t="s">
        <v>3901</v>
      </c>
      <c r="AD551" s="57" t="s">
        <v>3902</v>
      </c>
      <c r="AE551" s="66"/>
      <c r="AF551" s="57" t="s">
        <v>3903</v>
      </c>
      <c r="AG551" s="57" t="s">
        <v>150</v>
      </c>
      <c r="AH551" s="66"/>
      <c r="AI551" s="79" t="s">
        <v>3904</v>
      </c>
      <c r="AJ551" s="41" t="s">
        <v>1024</v>
      </c>
    </row>
    <row r="552" spans="1:36" s="41" customFormat="1">
      <c r="A552" s="67" t="s">
        <v>51</v>
      </c>
      <c r="B552" s="57">
        <v>1098212</v>
      </c>
      <c r="C552" s="57" t="s">
        <v>3905</v>
      </c>
      <c r="D552" s="57" t="s">
        <v>3802</v>
      </c>
      <c r="E552" s="57" t="s">
        <v>54</v>
      </c>
      <c r="F552" s="57" t="s">
        <v>3803</v>
      </c>
      <c r="G552" s="57" t="s">
        <v>3803</v>
      </c>
      <c r="H552" s="57" t="s">
        <v>3803</v>
      </c>
      <c r="I552" s="57" t="s">
        <v>55</v>
      </c>
      <c r="J552" s="57" t="s">
        <v>3803</v>
      </c>
      <c r="K552" s="57" t="s">
        <v>3803</v>
      </c>
      <c r="L552" s="57" t="s">
        <v>3803</v>
      </c>
      <c r="M552" s="61" t="s">
        <v>3843</v>
      </c>
      <c r="N552" s="66" t="s">
        <v>3844</v>
      </c>
      <c r="O552" s="66" t="s">
        <v>3845</v>
      </c>
      <c r="P552" s="68">
        <v>2</v>
      </c>
      <c r="Q552" s="66">
        <v>22022</v>
      </c>
      <c r="R552" s="57" t="s">
        <v>3846</v>
      </c>
      <c r="S552" s="57" t="s">
        <v>3858</v>
      </c>
      <c r="T552" s="57" t="s">
        <v>3867</v>
      </c>
      <c r="U552" s="66" t="s">
        <v>3849</v>
      </c>
      <c r="V552" s="61">
        <v>3592</v>
      </c>
      <c r="W552" s="57" t="s">
        <v>3850</v>
      </c>
      <c r="X552" s="57" t="s">
        <v>3906</v>
      </c>
      <c r="Y552" s="69">
        <v>43556</v>
      </c>
      <c r="Z552" s="66" t="s">
        <v>3852</v>
      </c>
      <c r="AA552" s="57" t="s">
        <v>118</v>
      </c>
      <c r="AB552" s="57" t="s">
        <v>150</v>
      </c>
      <c r="AC552" s="57" t="s">
        <v>3907</v>
      </c>
      <c r="AD552" s="57" t="s">
        <v>3908</v>
      </c>
      <c r="AE552" s="66"/>
      <c r="AF552" s="57" t="s">
        <v>3909</v>
      </c>
      <c r="AG552" s="57" t="s">
        <v>150</v>
      </c>
      <c r="AH552" s="66"/>
      <c r="AI552" s="79" t="s">
        <v>3910</v>
      </c>
      <c r="AJ552" s="41" t="s">
        <v>1024</v>
      </c>
    </row>
    <row r="553" spans="1:36" s="41" customFormat="1">
      <c r="A553" s="67" t="s">
        <v>51</v>
      </c>
      <c r="B553" s="57">
        <v>1098215</v>
      </c>
      <c r="C553" s="57" t="s">
        <v>3911</v>
      </c>
      <c r="D553" s="57" t="s">
        <v>3802</v>
      </c>
      <c r="E553" s="57" t="s">
        <v>54</v>
      </c>
      <c r="F553" s="57" t="s">
        <v>3803</v>
      </c>
      <c r="G553" s="57" t="s">
        <v>3803</v>
      </c>
      <c r="H553" s="57" t="s">
        <v>3803</v>
      </c>
      <c r="I553" s="57" t="s">
        <v>55</v>
      </c>
      <c r="J553" s="57" t="s">
        <v>3803</v>
      </c>
      <c r="K553" s="57" t="s">
        <v>3803</v>
      </c>
      <c r="L553" s="57" t="s">
        <v>3803</v>
      </c>
      <c r="M553" s="61" t="s">
        <v>3893</v>
      </c>
      <c r="N553" s="66" t="s">
        <v>3844</v>
      </c>
      <c r="O553" s="66" t="s">
        <v>3845</v>
      </c>
      <c r="P553" s="68">
        <v>2</v>
      </c>
      <c r="Q553" s="66">
        <v>22022</v>
      </c>
      <c r="R553" s="57" t="s">
        <v>3866</v>
      </c>
      <c r="S553" s="57" t="s">
        <v>3858</v>
      </c>
      <c r="T553" s="57" t="s">
        <v>3848</v>
      </c>
      <c r="U553" s="66" t="s">
        <v>3849</v>
      </c>
      <c r="V553" s="61">
        <v>3592</v>
      </c>
      <c r="W553" s="57" t="s">
        <v>3859</v>
      </c>
      <c r="X553" s="57" t="s">
        <v>3912</v>
      </c>
      <c r="Y553" s="69">
        <v>43556</v>
      </c>
      <c r="Z553" s="66" t="s">
        <v>3837</v>
      </c>
      <c r="AA553" s="57" t="s">
        <v>118</v>
      </c>
      <c r="AB553" s="57" t="s">
        <v>150</v>
      </c>
      <c r="AC553" s="57" t="s">
        <v>3913</v>
      </c>
      <c r="AD553" s="57" t="s">
        <v>3914</v>
      </c>
      <c r="AE553" s="66"/>
      <c r="AF553" s="57" t="s">
        <v>3915</v>
      </c>
      <c r="AG553" s="57" t="s">
        <v>150</v>
      </c>
      <c r="AH553" s="66"/>
      <c r="AI553" s="79" t="s">
        <v>3916</v>
      </c>
      <c r="AJ553" s="41" t="s">
        <v>1024</v>
      </c>
    </row>
    <row r="554" spans="1:36" s="41" customFormat="1">
      <c r="A554" s="67" t="s">
        <v>51</v>
      </c>
      <c r="B554" s="57">
        <v>1098216</v>
      </c>
      <c r="C554" s="57" t="s">
        <v>3917</v>
      </c>
      <c r="D554" s="57" t="s">
        <v>3802</v>
      </c>
      <c r="E554" s="57" t="s">
        <v>54</v>
      </c>
      <c r="F554" s="57" t="s">
        <v>3803</v>
      </c>
      <c r="G554" s="57" t="s">
        <v>3803</v>
      </c>
      <c r="H554" s="57" t="s">
        <v>3803</v>
      </c>
      <c r="I554" s="57" t="s">
        <v>55</v>
      </c>
      <c r="J554" s="57" t="s">
        <v>3803</v>
      </c>
      <c r="K554" s="57" t="s">
        <v>3803</v>
      </c>
      <c r="L554" s="57" t="s">
        <v>3803</v>
      </c>
      <c r="M554" s="61" t="s">
        <v>3893</v>
      </c>
      <c r="N554" s="66" t="s">
        <v>3844</v>
      </c>
      <c r="O554" s="66" t="s">
        <v>3874</v>
      </c>
      <c r="P554" s="68">
        <v>2</v>
      </c>
      <c r="Q554" s="66">
        <v>22022</v>
      </c>
      <c r="R554" s="57" t="s">
        <v>3846</v>
      </c>
      <c r="S554" s="57" t="s">
        <v>3858</v>
      </c>
      <c r="T554" s="57" t="s">
        <v>3848</v>
      </c>
      <c r="U554" s="66" t="s">
        <v>3849</v>
      </c>
      <c r="V554" s="61">
        <v>3592</v>
      </c>
      <c r="W554" s="57" t="s">
        <v>3850</v>
      </c>
      <c r="X554" s="57" t="s">
        <v>3918</v>
      </c>
      <c r="Y554" s="69">
        <v>43556</v>
      </c>
      <c r="Z554" s="66" t="s">
        <v>3837</v>
      </c>
      <c r="AA554" s="57" t="s">
        <v>118</v>
      </c>
      <c r="AB554" s="57" t="s">
        <v>150</v>
      </c>
      <c r="AC554" s="57" t="s">
        <v>3919</v>
      </c>
      <c r="AD554" s="57" t="s">
        <v>3920</v>
      </c>
      <c r="AE554" s="66"/>
      <c r="AF554" s="57" t="s">
        <v>3921</v>
      </c>
      <c r="AG554" s="57" t="s">
        <v>150</v>
      </c>
      <c r="AH554" s="66"/>
      <c r="AI554" s="79" t="s">
        <v>3922</v>
      </c>
      <c r="AJ554" s="41" t="s">
        <v>1024</v>
      </c>
    </row>
    <row r="555" spans="1:36" s="41" customFormat="1">
      <c r="A555" s="67" t="s">
        <v>51</v>
      </c>
      <c r="B555" s="57">
        <v>1098221</v>
      </c>
      <c r="C555" s="57" t="s">
        <v>3923</v>
      </c>
      <c r="D555" s="57" t="s">
        <v>3802</v>
      </c>
      <c r="E555" s="57" t="s">
        <v>54</v>
      </c>
      <c r="F555" s="57" t="s">
        <v>3803</v>
      </c>
      <c r="G555" s="57" t="s">
        <v>3803</v>
      </c>
      <c r="H555" s="57" t="s">
        <v>3803</v>
      </c>
      <c r="I555" s="57" t="s">
        <v>55</v>
      </c>
      <c r="J555" s="57" t="s">
        <v>3803</v>
      </c>
      <c r="K555" s="57" t="s">
        <v>3803</v>
      </c>
      <c r="L555" s="57" t="s">
        <v>3803</v>
      </c>
      <c r="M555" s="61" t="s">
        <v>3843</v>
      </c>
      <c r="N555" s="66" t="s">
        <v>3844</v>
      </c>
      <c r="O555" s="66" t="s">
        <v>3845</v>
      </c>
      <c r="P555" s="68">
        <v>2</v>
      </c>
      <c r="Q555" s="66">
        <v>22022</v>
      </c>
      <c r="R555" s="57" t="s">
        <v>3866</v>
      </c>
      <c r="S555" s="57" t="s">
        <v>3858</v>
      </c>
      <c r="T555" s="57" t="s">
        <v>3867</v>
      </c>
      <c r="U555" s="66" t="s">
        <v>3849</v>
      </c>
      <c r="V555" s="61">
        <v>3592</v>
      </c>
      <c r="W555" s="57" t="s">
        <v>3850</v>
      </c>
      <c r="X555" s="57" t="s">
        <v>3924</v>
      </c>
      <c r="Y555" s="69">
        <v>43556</v>
      </c>
      <c r="Z555" s="66" t="s">
        <v>3837</v>
      </c>
      <c r="AA555" s="57" t="s">
        <v>118</v>
      </c>
      <c r="AB555" s="57" t="s">
        <v>150</v>
      </c>
      <c r="AC555" s="57" t="s">
        <v>3925</v>
      </c>
      <c r="AD555" s="57" t="s">
        <v>3926</v>
      </c>
      <c r="AE555" s="66"/>
      <c r="AF555" s="57" t="s">
        <v>3927</v>
      </c>
      <c r="AG555" s="57" t="s">
        <v>150</v>
      </c>
      <c r="AH555" s="66"/>
      <c r="AI555" s="79" t="s">
        <v>3928</v>
      </c>
      <c r="AJ555" s="41" t="s">
        <v>1024</v>
      </c>
    </row>
    <row r="556" spans="1:36" s="41" customFormat="1">
      <c r="A556" s="67" t="s">
        <v>51</v>
      </c>
      <c r="B556" s="57">
        <v>1098223</v>
      </c>
      <c r="C556" s="57" t="s">
        <v>3929</v>
      </c>
      <c r="D556" s="57" t="s">
        <v>3802</v>
      </c>
      <c r="E556" s="57" t="s">
        <v>54</v>
      </c>
      <c r="F556" s="57" t="s">
        <v>3803</v>
      </c>
      <c r="G556" s="57" t="s">
        <v>3803</v>
      </c>
      <c r="H556" s="57" t="s">
        <v>3803</v>
      </c>
      <c r="I556" s="57" t="s">
        <v>55</v>
      </c>
      <c r="J556" s="57" t="s">
        <v>3803</v>
      </c>
      <c r="K556" s="57" t="s">
        <v>3803</v>
      </c>
      <c r="L556" s="57" t="s">
        <v>3803</v>
      </c>
      <c r="M556" s="61" t="s">
        <v>3843</v>
      </c>
      <c r="N556" s="66" t="s">
        <v>3844</v>
      </c>
      <c r="O556" s="66" t="s">
        <v>3874</v>
      </c>
      <c r="P556" s="68">
        <v>2</v>
      </c>
      <c r="Q556" s="66">
        <v>22022</v>
      </c>
      <c r="R556" s="57" t="s">
        <v>3866</v>
      </c>
      <c r="S556" s="57" t="s">
        <v>3858</v>
      </c>
      <c r="T556" s="57" t="s">
        <v>3848</v>
      </c>
      <c r="U556" s="66" t="s">
        <v>3849</v>
      </c>
      <c r="V556" s="61">
        <v>3592</v>
      </c>
      <c r="W556" s="57" t="s">
        <v>3850</v>
      </c>
      <c r="X556" s="57" t="s">
        <v>3930</v>
      </c>
      <c r="Y556" s="69">
        <v>43556</v>
      </c>
      <c r="Z556" s="66" t="s">
        <v>3837</v>
      </c>
      <c r="AA556" s="57" t="s">
        <v>118</v>
      </c>
      <c r="AB556" s="57" t="s">
        <v>150</v>
      </c>
      <c r="AC556" s="57" t="s">
        <v>3931</v>
      </c>
      <c r="AD556" s="57" t="s">
        <v>3932</v>
      </c>
      <c r="AE556" s="66"/>
      <c r="AF556" s="57" t="s">
        <v>3933</v>
      </c>
      <c r="AG556" s="57" t="s">
        <v>150</v>
      </c>
      <c r="AH556" s="66"/>
      <c r="AI556" s="79" t="s">
        <v>3934</v>
      </c>
      <c r="AJ556" s="41" t="s">
        <v>1024</v>
      </c>
    </row>
    <row r="557" spans="1:36" s="41" customFormat="1">
      <c r="A557" s="67" t="s">
        <v>51</v>
      </c>
      <c r="B557" s="57">
        <v>1098224</v>
      </c>
      <c r="C557" s="57" t="s">
        <v>3935</v>
      </c>
      <c r="D557" s="57" t="s">
        <v>3802</v>
      </c>
      <c r="E557" s="57" t="s">
        <v>54</v>
      </c>
      <c r="F557" s="57" t="s">
        <v>3803</v>
      </c>
      <c r="G557" s="57" t="s">
        <v>3803</v>
      </c>
      <c r="H557" s="57" t="s">
        <v>3803</v>
      </c>
      <c r="I557" s="57" t="s">
        <v>55</v>
      </c>
      <c r="J557" s="57" t="s">
        <v>3803</v>
      </c>
      <c r="K557" s="57" t="s">
        <v>3803</v>
      </c>
      <c r="L557" s="57" t="s">
        <v>3803</v>
      </c>
      <c r="M557" s="61" t="s">
        <v>3843</v>
      </c>
      <c r="N557" s="66" t="s">
        <v>3844</v>
      </c>
      <c r="O557" s="66" t="s">
        <v>3845</v>
      </c>
      <c r="P557" s="68">
        <v>2</v>
      </c>
      <c r="Q557" s="66">
        <v>22022</v>
      </c>
      <c r="R557" s="57" t="s">
        <v>3866</v>
      </c>
      <c r="S557" s="57" t="s">
        <v>3847</v>
      </c>
      <c r="T557" s="57" t="s">
        <v>3867</v>
      </c>
      <c r="U557" s="66" t="s">
        <v>3849</v>
      </c>
      <c r="V557" s="61">
        <v>3592</v>
      </c>
      <c r="W557" s="57" t="s">
        <v>3850</v>
      </c>
      <c r="X557" s="57" t="s">
        <v>3936</v>
      </c>
      <c r="Y557" s="69">
        <v>43556</v>
      </c>
      <c r="Z557" s="66" t="s">
        <v>3837</v>
      </c>
      <c r="AA557" s="57" t="s">
        <v>118</v>
      </c>
      <c r="AB557" s="57" t="s">
        <v>150</v>
      </c>
      <c r="AC557" s="57" t="s">
        <v>3937</v>
      </c>
      <c r="AD557" s="57" t="s">
        <v>3938</v>
      </c>
      <c r="AE557" s="66"/>
      <c r="AF557" s="57" t="s">
        <v>3939</v>
      </c>
      <c r="AG557" s="57" t="s">
        <v>150</v>
      </c>
      <c r="AH557" s="66"/>
      <c r="AI557" s="79" t="s">
        <v>3940</v>
      </c>
      <c r="AJ557" s="41" t="s">
        <v>1024</v>
      </c>
    </row>
    <row r="558" spans="1:36" s="41" customFormat="1">
      <c r="A558" s="67" t="s">
        <v>51</v>
      </c>
      <c r="B558" s="57">
        <v>1099071</v>
      </c>
      <c r="C558" s="57" t="s">
        <v>3941</v>
      </c>
      <c r="D558" s="57" t="s">
        <v>3802</v>
      </c>
      <c r="E558" s="57" t="s">
        <v>54</v>
      </c>
      <c r="F558" s="57" t="s">
        <v>3803</v>
      </c>
      <c r="G558" s="57" t="s">
        <v>3803</v>
      </c>
      <c r="H558" s="57" t="s">
        <v>3803</v>
      </c>
      <c r="I558" s="57" t="s">
        <v>55</v>
      </c>
      <c r="J558" s="57" t="s">
        <v>3803</v>
      </c>
      <c r="K558" s="57" t="s">
        <v>3803</v>
      </c>
      <c r="L558" s="57" t="s">
        <v>3803</v>
      </c>
      <c r="M558" s="61" t="s">
        <v>3843</v>
      </c>
      <c r="N558" s="66" t="s">
        <v>3844</v>
      </c>
      <c r="O558" s="66" t="s">
        <v>3845</v>
      </c>
      <c r="P558" s="68">
        <v>2</v>
      </c>
      <c r="Q558" s="66">
        <v>22022</v>
      </c>
      <c r="R558" s="57" t="s">
        <v>3866</v>
      </c>
      <c r="S558" s="57" t="s">
        <v>3847</v>
      </c>
      <c r="T558" s="57" t="s">
        <v>3867</v>
      </c>
      <c r="U558" s="66" t="s">
        <v>3849</v>
      </c>
      <c r="V558" s="61">
        <v>3592</v>
      </c>
      <c r="W558" s="57" t="s">
        <v>3850</v>
      </c>
      <c r="X558" s="57" t="s">
        <v>3942</v>
      </c>
      <c r="Y558" s="69">
        <v>43556</v>
      </c>
      <c r="Z558" s="66" t="s">
        <v>3837</v>
      </c>
      <c r="AA558" s="57" t="s">
        <v>118</v>
      </c>
      <c r="AB558" s="57" t="s">
        <v>150</v>
      </c>
      <c r="AC558" s="57" t="s">
        <v>3943</v>
      </c>
      <c r="AD558" s="57" t="s">
        <v>3944</v>
      </c>
      <c r="AE558" s="66"/>
      <c r="AF558" s="57" t="s">
        <v>3945</v>
      </c>
      <c r="AG558" s="57" t="s">
        <v>150</v>
      </c>
      <c r="AH558" s="66"/>
      <c r="AI558" s="79" t="s">
        <v>3946</v>
      </c>
      <c r="AJ558" s="41" t="s">
        <v>1024</v>
      </c>
    </row>
    <row r="559" spans="1:36" s="41" customFormat="1">
      <c r="A559" s="42" t="s">
        <v>51</v>
      </c>
      <c r="B559" s="43">
        <v>986039</v>
      </c>
      <c r="C559" s="43" t="s">
        <v>3947</v>
      </c>
      <c r="D559" s="43" t="s">
        <v>3948</v>
      </c>
      <c r="E559" s="43" t="s">
        <v>54</v>
      </c>
      <c r="F559" s="43" t="s">
        <v>3949</v>
      </c>
      <c r="G559" s="43" t="s">
        <v>3949</v>
      </c>
      <c r="H559" s="43" t="s">
        <v>3949</v>
      </c>
      <c r="I559" s="43" t="s">
        <v>55</v>
      </c>
      <c r="J559" s="43" t="s">
        <v>55</v>
      </c>
      <c r="K559" s="43" t="s">
        <v>55</v>
      </c>
      <c r="L559" s="43" t="s">
        <v>55</v>
      </c>
      <c r="M559" s="44" t="s">
        <v>3950</v>
      </c>
      <c r="N559" s="45" t="s">
        <v>233</v>
      </c>
      <c r="O559" s="45" t="s">
        <v>150</v>
      </c>
      <c r="P559" s="46" t="s">
        <v>150</v>
      </c>
      <c r="Q559" s="45">
        <v>46130</v>
      </c>
      <c r="R559" s="43" t="s">
        <v>3951</v>
      </c>
      <c r="S559" s="43" t="s">
        <v>3952</v>
      </c>
      <c r="T559" s="43" t="s">
        <v>127</v>
      </c>
      <c r="U559" s="45" t="s">
        <v>128</v>
      </c>
      <c r="V559" s="44"/>
      <c r="W559" s="43" t="s">
        <v>3953</v>
      </c>
      <c r="X559" s="43" t="s">
        <v>3954</v>
      </c>
      <c r="Y559" s="47">
        <v>42979</v>
      </c>
      <c r="Z559" s="45" t="s">
        <v>63</v>
      </c>
      <c r="AA559" s="43" t="s">
        <v>64</v>
      </c>
      <c r="AB559" s="43" t="s">
        <v>119</v>
      </c>
      <c r="AC559" s="43" t="s">
        <v>3955</v>
      </c>
      <c r="AD559" s="43" t="s">
        <v>3956</v>
      </c>
      <c r="AE559" s="45" t="s">
        <v>67</v>
      </c>
      <c r="AF559" s="43" t="s">
        <v>3957</v>
      </c>
      <c r="AG559" s="43" t="s">
        <v>150</v>
      </c>
      <c r="AH559" s="45" t="s">
        <v>70</v>
      </c>
      <c r="AI559" s="48" t="s">
        <v>3958</v>
      </c>
    </row>
    <row r="560" spans="1:36" s="41" customFormat="1">
      <c r="A560" s="42" t="s">
        <v>51</v>
      </c>
      <c r="B560" s="43">
        <v>1991</v>
      </c>
      <c r="C560" s="43" t="s">
        <v>3959</v>
      </c>
      <c r="D560" s="43" t="s">
        <v>3960</v>
      </c>
      <c r="E560" s="43" t="s">
        <v>54</v>
      </c>
      <c r="F560" s="43" t="s">
        <v>3949</v>
      </c>
      <c r="G560" s="43" t="s">
        <v>3961</v>
      </c>
      <c r="H560" s="43" t="s">
        <v>3961</v>
      </c>
      <c r="I560" s="43" t="s">
        <v>55</v>
      </c>
      <c r="J560" s="43" t="s">
        <v>3962</v>
      </c>
      <c r="K560" s="43" t="s">
        <v>3963</v>
      </c>
      <c r="L560" s="43" t="s">
        <v>3963</v>
      </c>
      <c r="M560" s="44" t="s">
        <v>3950</v>
      </c>
      <c r="N560" s="45" t="s">
        <v>169</v>
      </c>
      <c r="O560" s="45" t="s">
        <v>170</v>
      </c>
      <c r="P560" s="46">
        <v>7</v>
      </c>
      <c r="Q560" s="45">
        <v>22027</v>
      </c>
      <c r="R560" s="43" t="s">
        <v>171</v>
      </c>
      <c r="S560" s="43" t="s">
        <v>172</v>
      </c>
      <c r="T560" s="43" t="s">
        <v>127</v>
      </c>
      <c r="U560" s="45" t="s">
        <v>128</v>
      </c>
      <c r="V560" s="44">
        <v>986039</v>
      </c>
      <c r="W560" s="43" t="s">
        <v>3947</v>
      </c>
      <c r="X560" s="43" t="s">
        <v>3964</v>
      </c>
      <c r="Y560" s="47">
        <v>36617</v>
      </c>
      <c r="Z560" s="45" t="s">
        <v>3965</v>
      </c>
      <c r="AA560" s="43" t="s">
        <v>64</v>
      </c>
      <c r="AB560" s="43" t="s">
        <v>119</v>
      </c>
      <c r="AC560" s="43" t="s">
        <v>3966</v>
      </c>
      <c r="AD560" s="43" t="s">
        <v>3967</v>
      </c>
      <c r="AE560" s="45"/>
      <c r="AF560" s="43" t="s">
        <v>3968</v>
      </c>
      <c r="AG560" s="43" t="s">
        <v>150</v>
      </c>
      <c r="AH560" s="45"/>
      <c r="AI560" s="48" t="s">
        <v>3969</v>
      </c>
    </row>
    <row r="561" spans="1:35" s="41" customFormat="1">
      <c r="A561" s="42" t="s">
        <v>51</v>
      </c>
      <c r="B561" s="43">
        <v>3751</v>
      </c>
      <c r="C561" s="43" t="s">
        <v>3970</v>
      </c>
      <c r="D561" s="43" t="s">
        <v>3960</v>
      </c>
      <c r="E561" s="43" t="s">
        <v>54</v>
      </c>
      <c r="F561" s="43" t="s">
        <v>3949</v>
      </c>
      <c r="G561" s="43" t="s">
        <v>3961</v>
      </c>
      <c r="H561" s="43" t="s">
        <v>3961</v>
      </c>
      <c r="I561" s="43" t="s">
        <v>55</v>
      </c>
      <c r="J561" s="43" t="s">
        <v>3962</v>
      </c>
      <c r="K561" s="43" t="s">
        <v>3963</v>
      </c>
      <c r="L561" s="43" t="s">
        <v>3963</v>
      </c>
      <c r="M561" s="44" t="s">
        <v>3950</v>
      </c>
      <c r="N561" s="45" t="s">
        <v>169</v>
      </c>
      <c r="O561" s="45" t="s">
        <v>170</v>
      </c>
      <c r="P561" s="46">
        <v>7</v>
      </c>
      <c r="Q561" s="45">
        <v>22027</v>
      </c>
      <c r="R561" s="43" t="s">
        <v>171</v>
      </c>
      <c r="S561" s="43" t="s">
        <v>172</v>
      </c>
      <c r="T561" s="43" t="s">
        <v>127</v>
      </c>
      <c r="U561" s="45" t="s">
        <v>128</v>
      </c>
      <c r="V561" s="44">
        <v>986039</v>
      </c>
      <c r="W561" s="43" t="s">
        <v>3947</v>
      </c>
      <c r="X561" s="43" t="s">
        <v>3971</v>
      </c>
      <c r="Y561" s="47">
        <v>39554</v>
      </c>
      <c r="Z561" s="45" t="s">
        <v>63</v>
      </c>
      <c r="AA561" s="43" t="s">
        <v>118</v>
      </c>
      <c r="AB561" s="43" t="s">
        <v>162</v>
      </c>
      <c r="AC561" s="43" t="s">
        <v>3972</v>
      </c>
      <c r="AD561" s="43" t="s">
        <v>3973</v>
      </c>
      <c r="AE561" s="45"/>
      <c r="AF561" s="43" t="s">
        <v>3974</v>
      </c>
      <c r="AG561" s="43" t="s">
        <v>150</v>
      </c>
      <c r="AH561" s="45" t="s">
        <v>70</v>
      </c>
      <c r="AI561" s="48" t="s">
        <v>3975</v>
      </c>
    </row>
    <row r="562" spans="1:35" s="41" customFormat="1">
      <c r="A562" s="42" t="s">
        <v>51</v>
      </c>
      <c r="B562" s="43">
        <v>2925</v>
      </c>
      <c r="C562" s="43" t="s">
        <v>3976</v>
      </c>
      <c r="D562" s="43" t="s">
        <v>3960</v>
      </c>
      <c r="E562" s="43" t="s">
        <v>54</v>
      </c>
      <c r="F562" s="43" t="s">
        <v>3949</v>
      </c>
      <c r="G562" s="43" t="s">
        <v>3961</v>
      </c>
      <c r="H562" s="43" t="s">
        <v>3961</v>
      </c>
      <c r="I562" s="43" t="s">
        <v>55</v>
      </c>
      <c r="J562" s="43" t="s">
        <v>3962</v>
      </c>
      <c r="K562" s="43" t="s">
        <v>3963</v>
      </c>
      <c r="L562" s="43" t="s">
        <v>3963</v>
      </c>
      <c r="M562" s="44" t="s">
        <v>3950</v>
      </c>
      <c r="N562" s="45" t="s">
        <v>123</v>
      </c>
      <c r="O562" s="45" t="s">
        <v>158</v>
      </c>
      <c r="P562" s="46">
        <v>6</v>
      </c>
      <c r="Q562" s="45">
        <v>22026</v>
      </c>
      <c r="R562" s="43" t="s">
        <v>179</v>
      </c>
      <c r="S562" s="43" t="s">
        <v>180</v>
      </c>
      <c r="T562" s="43" t="s">
        <v>127</v>
      </c>
      <c r="U562" s="45" t="s">
        <v>128</v>
      </c>
      <c r="V562" s="44">
        <v>986039</v>
      </c>
      <c r="W562" s="43" t="s">
        <v>3947</v>
      </c>
      <c r="X562" s="43" t="s">
        <v>3977</v>
      </c>
      <c r="Y562" s="47">
        <v>38504</v>
      </c>
      <c r="Z562" s="45" t="s">
        <v>63</v>
      </c>
      <c r="AA562" s="43" t="s">
        <v>118</v>
      </c>
      <c r="AB562" s="43" t="s">
        <v>119</v>
      </c>
      <c r="AC562" s="43" t="s">
        <v>3978</v>
      </c>
      <c r="AD562" s="43" t="s">
        <v>3979</v>
      </c>
      <c r="AE562" s="45"/>
      <c r="AF562" s="43" t="s">
        <v>3980</v>
      </c>
      <c r="AG562" s="43" t="s">
        <v>150</v>
      </c>
      <c r="AH562" s="45" t="s">
        <v>70</v>
      </c>
      <c r="AI562" s="48" t="s">
        <v>3981</v>
      </c>
    </row>
    <row r="563" spans="1:35" s="41" customFormat="1">
      <c r="A563" s="42" t="s">
        <v>51</v>
      </c>
      <c r="B563" s="43">
        <v>1635</v>
      </c>
      <c r="C563" s="43" t="s">
        <v>3982</v>
      </c>
      <c r="D563" s="43" t="s">
        <v>3983</v>
      </c>
      <c r="E563" s="43" t="s">
        <v>54</v>
      </c>
      <c r="F563" s="43" t="s">
        <v>3949</v>
      </c>
      <c r="G563" s="43" t="s">
        <v>3984</v>
      </c>
      <c r="H563" s="43" t="s">
        <v>3985</v>
      </c>
      <c r="I563" s="43" t="s">
        <v>55</v>
      </c>
      <c r="J563" s="43" t="s">
        <v>3962</v>
      </c>
      <c r="K563" s="43" t="s">
        <v>3986</v>
      </c>
      <c r="L563" s="43" t="s">
        <v>3987</v>
      </c>
      <c r="M563" s="44" t="s">
        <v>3950</v>
      </c>
      <c r="N563" s="45" t="s">
        <v>157</v>
      </c>
      <c r="O563" s="45" t="s">
        <v>158</v>
      </c>
      <c r="P563" s="46">
        <v>6</v>
      </c>
      <c r="Q563" s="45">
        <v>22030</v>
      </c>
      <c r="R563" s="43" t="s">
        <v>159</v>
      </c>
      <c r="S563" s="43" t="s">
        <v>160</v>
      </c>
      <c r="T563" s="43" t="s">
        <v>127</v>
      </c>
      <c r="U563" s="45" t="s">
        <v>128</v>
      </c>
      <c r="V563" s="44">
        <v>15186</v>
      </c>
      <c r="W563" s="43" t="s">
        <v>3988</v>
      </c>
      <c r="X563" s="43" t="s">
        <v>3989</v>
      </c>
      <c r="Y563" s="47">
        <v>36161</v>
      </c>
      <c r="Z563" s="45" t="s">
        <v>63</v>
      </c>
      <c r="AA563" s="43" t="s">
        <v>118</v>
      </c>
      <c r="AB563" s="43" t="s">
        <v>162</v>
      </c>
      <c r="AC563" s="43" t="s">
        <v>3990</v>
      </c>
      <c r="AD563" s="43" t="s">
        <v>3991</v>
      </c>
      <c r="AE563" s="45" t="s">
        <v>67</v>
      </c>
      <c r="AF563" s="43" t="s">
        <v>3992</v>
      </c>
      <c r="AG563" s="43" t="s">
        <v>150</v>
      </c>
      <c r="AH563" s="45" t="s">
        <v>70</v>
      </c>
      <c r="AI563" s="48" t="s">
        <v>3993</v>
      </c>
    </row>
    <row r="564" spans="1:35" s="41" customFormat="1">
      <c r="A564" s="42" t="s">
        <v>51</v>
      </c>
      <c r="B564" s="43">
        <v>2945</v>
      </c>
      <c r="C564" s="43" t="s">
        <v>3994</v>
      </c>
      <c r="D564" s="43" t="s">
        <v>3983</v>
      </c>
      <c r="E564" s="43" t="s">
        <v>54</v>
      </c>
      <c r="F564" s="43" t="s">
        <v>3949</v>
      </c>
      <c r="G564" s="43" t="s">
        <v>3984</v>
      </c>
      <c r="H564" s="43" t="s">
        <v>3985</v>
      </c>
      <c r="I564" s="43" t="s">
        <v>55</v>
      </c>
      <c r="J564" s="43" t="s">
        <v>3962</v>
      </c>
      <c r="K564" s="43" t="s">
        <v>3986</v>
      </c>
      <c r="L564" s="43" t="s">
        <v>3987</v>
      </c>
      <c r="M564" s="44" t="s">
        <v>3950</v>
      </c>
      <c r="N564" s="45" t="s">
        <v>273</v>
      </c>
      <c r="O564" s="45" t="s">
        <v>274</v>
      </c>
      <c r="P564" s="46">
        <v>4</v>
      </c>
      <c r="Q564" s="45">
        <v>22024</v>
      </c>
      <c r="R564" s="43" t="s">
        <v>275</v>
      </c>
      <c r="S564" s="43" t="s">
        <v>276</v>
      </c>
      <c r="T564" s="43" t="s">
        <v>127</v>
      </c>
      <c r="U564" s="45" t="s">
        <v>128</v>
      </c>
      <c r="V564" s="44">
        <v>1635</v>
      </c>
      <c r="W564" s="43" t="s">
        <v>3982</v>
      </c>
      <c r="X564" s="43" t="s">
        <v>3995</v>
      </c>
      <c r="Y564" s="47">
        <v>38549</v>
      </c>
      <c r="Z564" s="45" t="s">
        <v>63</v>
      </c>
      <c r="AA564" s="43" t="s">
        <v>909</v>
      </c>
      <c r="AB564" s="43" t="s">
        <v>910</v>
      </c>
      <c r="AC564" s="43" t="s">
        <v>3996</v>
      </c>
      <c r="AD564" s="43" t="s">
        <v>3997</v>
      </c>
      <c r="AE564" s="45"/>
      <c r="AF564" s="43" t="s">
        <v>3998</v>
      </c>
      <c r="AG564" s="43" t="s">
        <v>150</v>
      </c>
      <c r="AH564" s="45" t="s">
        <v>70</v>
      </c>
      <c r="AI564" s="48" t="s">
        <v>3999</v>
      </c>
    </row>
    <row r="565" spans="1:35" s="41" customFormat="1">
      <c r="A565" s="42" t="s">
        <v>51</v>
      </c>
      <c r="B565" s="43">
        <v>3311</v>
      </c>
      <c r="C565" s="43" t="s">
        <v>4000</v>
      </c>
      <c r="D565" s="43" t="s">
        <v>3983</v>
      </c>
      <c r="E565" s="43" t="s">
        <v>54</v>
      </c>
      <c r="F565" s="43" t="s">
        <v>3949</v>
      </c>
      <c r="G565" s="43" t="s">
        <v>3984</v>
      </c>
      <c r="H565" s="43" t="s">
        <v>3985</v>
      </c>
      <c r="I565" s="43" t="s">
        <v>55</v>
      </c>
      <c r="J565" s="43" t="s">
        <v>3962</v>
      </c>
      <c r="K565" s="43" t="s">
        <v>3986</v>
      </c>
      <c r="L565" s="43" t="s">
        <v>3987</v>
      </c>
      <c r="M565" s="44" t="s">
        <v>3950</v>
      </c>
      <c r="N565" s="45" t="s">
        <v>273</v>
      </c>
      <c r="O565" s="45" t="s">
        <v>274</v>
      </c>
      <c r="P565" s="46">
        <v>4</v>
      </c>
      <c r="Q565" s="45">
        <v>22024</v>
      </c>
      <c r="R565" s="43" t="s">
        <v>275</v>
      </c>
      <c r="S565" s="43" t="s">
        <v>276</v>
      </c>
      <c r="T565" s="43" t="s">
        <v>127</v>
      </c>
      <c r="U565" s="45" t="s">
        <v>128</v>
      </c>
      <c r="V565" s="44">
        <v>1635</v>
      </c>
      <c r="W565" s="43" t="s">
        <v>3982</v>
      </c>
      <c r="X565" s="43" t="s">
        <v>4001</v>
      </c>
      <c r="Y565" s="47">
        <v>39142</v>
      </c>
      <c r="Z565" s="45" t="s">
        <v>63</v>
      </c>
      <c r="AA565" s="43" t="s">
        <v>118</v>
      </c>
      <c r="AB565" s="43" t="s">
        <v>162</v>
      </c>
      <c r="AC565" s="43" t="s">
        <v>4002</v>
      </c>
      <c r="AD565" s="43" t="s">
        <v>4003</v>
      </c>
      <c r="AE565" s="45"/>
      <c r="AF565" s="43" t="s">
        <v>4004</v>
      </c>
      <c r="AG565" s="43" t="s">
        <v>150</v>
      </c>
      <c r="AH565" s="45" t="s">
        <v>70</v>
      </c>
      <c r="AI565" s="48" t="s">
        <v>4005</v>
      </c>
    </row>
    <row r="566" spans="1:35" s="41" customFormat="1">
      <c r="A566" s="42" t="s">
        <v>51</v>
      </c>
      <c r="B566" s="43">
        <v>4107</v>
      </c>
      <c r="C566" s="43" t="s">
        <v>4006</v>
      </c>
      <c r="D566" s="43" t="s">
        <v>3983</v>
      </c>
      <c r="E566" s="43" t="s">
        <v>54</v>
      </c>
      <c r="F566" s="43" t="s">
        <v>3949</v>
      </c>
      <c r="G566" s="43" t="s">
        <v>3984</v>
      </c>
      <c r="H566" s="43" t="s">
        <v>3985</v>
      </c>
      <c r="I566" s="43" t="s">
        <v>55</v>
      </c>
      <c r="J566" s="43" t="s">
        <v>3962</v>
      </c>
      <c r="K566" s="43" t="s">
        <v>3986</v>
      </c>
      <c r="L566" s="43" t="s">
        <v>3987</v>
      </c>
      <c r="M566" s="44" t="s">
        <v>3950</v>
      </c>
      <c r="N566" s="45" t="s">
        <v>273</v>
      </c>
      <c r="O566" s="45" t="s">
        <v>274</v>
      </c>
      <c r="P566" s="46">
        <v>4</v>
      </c>
      <c r="Q566" s="45">
        <v>22024</v>
      </c>
      <c r="R566" s="43" t="s">
        <v>275</v>
      </c>
      <c r="S566" s="43" t="s">
        <v>276</v>
      </c>
      <c r="T566" s="43" t="s">
        <v>127</v>
      </c>
      <c r="U566" s="45" t="s">
        <v>128</v>
      </c>
      <c r="V566" s="44">
        <v>1635</v>
      </c>
      <c r="W566" s="43" t="s">
        <v>3982</v>
      </c>
      <c r="X566" s="43" t="s">
        <v>4007</v>
      </c>
      <c r="Y566" s="47">
        <v>40422</v>
      </c>
      <c r="Z566" s="45" t="s">
        <v>63</v>
      </c>
      <c r="AA566" s="43" t="s">
        <v>118</v>
      </c>
      <c r="AB566" s="43" t="s">
        <v>162</v>
      </c>
      <c r="AC566" s="43" t="s">
        <v>4008</v>
      </c>
      <c r="AD566" s="43" t="s">
        <v>4009</v>
      </c>
      <c r="AE566" s="45"/>
      <c r="AF566" s="43" t="s">
        <v>4010</v>
      </c>
      <c r="AG566" s="43" t="s">
        <v>150</v>
      </c>
      <c r="AH566" s="45" t="s">
        <v>70</v>
      </c>
      <c r="AI566" s="48" t="s">
        <v>4011</v>
      </c>
    </row>
    <row r="567" spans="1:35" s="41" customFormat="1">
      <c r="A567" s="42" t="s">
        <v>51</v>
      </c>
      <c r="B567" s="43">
        <v>1071964</v>
      </c>
      <c r="C567" s="43" t="s">
        <v>4012</v>
      </c>
      <c r="D567" s="43" t="s">
        <v>3983</v>
      </c>
      <c r="E567" s="43" t="s">
        <v>54</v>
      </c>
      <c r="F567" s="43" t="s">
        <v>3949</v>
      </c>
      <c r="G567" s="43" t="s">
        <v>3984</v>
      </c>
      <c r="H567" s="43" t="s">
        <v>3985</v>
      </c>
      <c r="I567" s="43" t="s">
        <v>55</v>
      </c>
      <c r="J567" s="43" t="s">
        <v>3962</v>
      </c>
      <c r="K567" s="43" t="s">
        <v>3986</v>
      </c>
      <c r="L567" s="43" t="s">
        <v>3987</v>
      </c>
      <c r="M567" s="44" t="s">
        <v>3950</v>
      </c>
      <c r="N567" s="45" t="s">
        <v>219</v>
      </c>
      <c r="O567" s="45" t="s">
        <v>220</v>
      </c>
      <c r="P567" s="46">
        <v>3</v>
      </c>
      <c r="Q567" s="45">
        <v>22023</v>
      </c>
      <c r="R567" s="43" t="s">
        <v>221</v>
      </c>
      <c r="S567" s="43" t="s">
        <v>222</v>
      </c>
      <c r="T567" s="43" t="s">
        <v>127</v>
      </c>
      <c r="U567" s="45" t="s">
        <v>128</v>
      </c>
      <c r="V567" s="44">
        <v>1635</v>
      </c>
      <c r="W567" s="43" t="s">
        <v>3982</v>
      </c>
      <c r="X567" s="43" t="s">
        <v>4013</v>
      </c>
      <c r="Y567" s="47">
        <v>43435</v>
      </c>
      <c r="Z567" s="45" t="s">
        <v>4014</v>
      </c>
      <c r="AA567" s="43" t="s">
        <v>118</v>
      </c>
      <c r="AB567" s="43" t="s">
        <v>150</v>
      </c>
      <c r="AC567" s="43" t="s">
        <v>4015</v>
      </c>
      <c r="AD567" s="43" t="s">
        <v>4016</v>
      </c>
      <c r="AE567" s="45"/>
      <c r="AF567" s="43" t="s">
        <v>4017</v>
      </c>
      <c r="AG567" s="43" t="s">
        <v>150</v>
      </c>
      <c r="AH567" s="45"/>
      <c r="AI567" s="48" t="s">
        <v>4018</v>
      </c>
    </row>
    <row r="568" spans="1:35" s="41" customFormat="1">
      <c r="A568" s="42" t="s">
        <v>51</v>
      </c>
      <c r="B568" s="43">
        <v>939</v>
      </c>
      <c r="C568" s="43" t="s">
        <v>4019</v>
      </c>
      <c r="D568" s="43" t="s">
        <v>4020</v>
      </c>
      <c r="E568" s="43" t="s">
        <v>54</v>
      </c>
      <c r="F568" s="43" t="s">
        <v>3949</v>
      </c>
      <c r="G568" s="43" t="s">
        <v>3984</v>
      </c>
      <c r="H568" s="43" t="s">
        <v>4021</v>
      </c>
      <c r="I568" s="43" t="s">
        <v>55</v>
      </c>
      <c r="J568" s="43" t="s">
        <v>3962</v>
      </c>
      <c r="K568" s="43" t="s">
        <v>3986</v>
      </c>
      <c r="L568" s="43" t="s">
        <v>4022</v>
      </c>
      <c r="M568" s="44" t="s">
        <v>3950</v>
      </c>
      <c r="N568" s="45" t="s">
        <v>169</v>
      </c>
      <c r="O568" s="45" t="s">
        <v>170</v>
      </c>
      <c r="P568" s="46">
        <v>7</v>
      </c>
      <c r="Q568" s="45">
        <v>22027</v>
      </c>
      <c r="R568" s="43" t="s">
        <v>171</v>
      </c>
      <c r="S568" s="43" t="s">
        <v>172</v>
      </c>
      <c r="T568" s="43" t="s">
        <v>127</v>
      </c>
      <c r="U568" s="45" t="s">
        <v>128</v>
      </c>
      <c r="V568" s="44">
        <v>1635</v>
      </c>
      <c r="W568" s="43" t="s">
        <v>3982</v>
      </c>
      <c r="X568" s="43" t="s">
        <v>4023</v>
      </c>
      <c r="Y568" s="47">
        <v>35339</v>
      </c>
      <c r="Z568" s="45" t="s">
        <v>63</v>
      </c>
      <c r="AA568" s="43" t="s">
        <v>118</v>
      </c>
      <c r="AB568" s="43" t="s">
        <v>162</v>
      </c>
      <c r="AC568" s="43" t="s">
        <v>4024</v>
      </c>
      <c r="AD568" s="43" t="s">
        <v>4025</v>
      </c>
      <c r="AE568" s="45"/>
      <c r="AF568" s="43" t="s">
        <v>4026</v>
      </c>
      <c r="AG568" s="43" t="s">
        <v>150</v>
      </c>
      <c r="AH568" s="45" t="s">
        <v>70</v>
      </c>
      <c r="AI568" s="48" t="s">
        <v>4027</v>
      </c>
    </row>
    <row r="569" spans="1:35" s="41" customFormat="1">
      <c r="A569" s="42" t="s">
        <v>51</v>
      </c>
      <c r="B569" s="43">
        <v>2846</v>
      </c>
      <c r="C569" s="43" t="s">
        <v>4028</v>
      </c>
      <c r="D569" s="43" t="s">
        <v>4020</v>
      </c>
      <c r="E569" s="43" t="s">
        <v>54</v>
      </c>
      <c r="F569" s="43" t="s">
        <v>3949</v>
      </c>
      <c r="G569" s="43" t="s">
        <v>3984</v>
      </c>
      <c r="H569" s="43" t="s">
        <v>4021</v>
      </c>
      <c r="I569" s="43" t="s">
        <v>55</v>
      </c>
      <c r="J569" s="43" t="s">
        <v>3962</v>
      </c>
      <c r="K569" s="43" t="s">
        <v>3986</v>
      </c>
      <c r="L569" s="43" t="s">
        <v>4022</v>
      </c>
      <c r="M569" s="44" t="s">
        <v>3950</v>
      </c>
      <c r="N569" s="45" t="s">
        <v>123</v>
      </c>
      <c r="O569" s="45" t="s">
        <v>158</v>
      </c>
      <c r="P569" s="46">
        <v>6</v>
      </c>
      <c r="Q569" s="45">
        <v>22026</v>
      </c>
      <c r="R569" s="43" t="s">
        <v>179</v>
      </c>
      <c r="S569" s="43" t="s">
        <v>180</v>
      </c>
      <c r="T569" s="43" t="s">
        <v>127</v>
      </c>
      <c r="U569" s="45" t="s">
        <v>128</v>
      </c>
      <c r="V569" s="44">
        <v>1635</v>
      </c>
      <c r="W569" s="43" t="s">
        <v>3982</v>
      </c>
      <c r="X569" s="43" t="s">
        <v>4029</v>
      </c>
      <c r="Y569" s="47">
        <v>36927</v>
      </c>
      <c r="Z569" s="45" t="s">
        <v>63</v>
      </c>
      <c r="AA569" s="43" t="s">
        <v>118</v>
      </c>
      <c r="AB569" s="43" t="s">
        <v>162</v>
      </c>
      <c r="AC569" s="43" t="s">
        <v>4030</v>
      </c>
      <c r="AD569" s="43" t="s">
        <v>4031</v>
      </c>
      <c r="AE569" s="45"/>
      <c r="AF569" s="43" t="s">
        <v>4032</v>
      </c>
      <c r="AG569" s="43" t="s">
        <v>150</v>
      </c>
      <c r="AH569" s="45" t="s">
        <v>70</v>
      </c>
      <c r="AI569" s="48" t="s">
        <v>4033</v>
      </c>
    </row>
    <row r="570" spans="1:35" s="41" customFormat="1">
      <c r="A570" s="42" t="s">
        <v>51</v>
      </c>
      <c r="B570" s="43">
        <v>7476</v>
      </c>
      <c r="C570" s="43" t="s">
        <v>4034</v>
      </c>
      <c r="D570" s="43" t="s">
        <v>4020</v>
      </c>
      <c r="E570" s="43" t="s">
        <v>54</v>
      </c>
      <c r="F570" s="43" t="s">
        <v>3949</v>
      </c>
      <c r="G570" s="43" t="s">
        <v>3984</v>
      </c>
      <c r="H570" s="43" t="s">
        <v>4021</v>
      </c>
      <c r="I570" s="43" t="s">
        <v>55</v>
      </c>
      <c r="J570" s="43" t="s">
        <v>3962</v>
      </c>
      <c r="K570" s="43" t="s">
        <v>3986</v>
      </c>
      <c r="L570" s="43" t="s">
        <v>4022</v>
      </c>
      <c r="M570" s="44" t="s">
        <v>3950</v>
      </c>
      <c r="N570" s="45" t="s">
        <v>123</v>
      </c>
      <c r="O570" s="45" t="s">
        <v>124</v>
      </c>
      <c r="P570" s="46">
        <v>5</v>
      </c>
      <c r="Q570" s="45">
        <v>22025</v>
      </c>
      <c r="R570" s="43" t="s">
        <v>125</v>
      </c>
      <c r="S570" s="43" t="s">
        <v>126</v>
      </c>
      <c r="T570" s="43" t="s">
        <v>127</v>
      </c>
      <c r="U570" s="45" t="s">
        <v>128</v>
      </c>
      <c r="V570" s="44">
        <v>1635</v>
      </c>
      <c r="W570" s="43" t="s">
        <v>3982</v>
      </c>
      <c r="X570" s="43" t="s">
        <v>4035</v>
      </c>
      <c r="Y570" s="47">
        <v>40330</v>
      </c>
      <c r="Z570" s="45" t="s">
        <v>63</v>
      </c>
      <c r="AA570" s="43" t="s">
        <v>118</v>
      </c>
      <c r="AB570" s="43" t="s">
        <v>162</v>
      </c>
      <c r="AC570" s="43" t="s">
        <v>4036</v>
      </c>
      <c r="AD570" s="43" t="s">
        <v>4037</v>
      </c>
      <c r="AE570" s="45"/>
      <c r="AF570" s="43" t="s">
        <v>4038</v>
      </c>
      <c r="AG570" s="43" t="s">
        <v>150</v>
      </c>
      <c r="AH570" s="45" t="s">
        <v>133</v>
      </c>
      <c r="AI570" s="48" t="s">
        <v>4039</v>
      </c>
    </row>
    <row r="571" spans="1:35" s="41" customFormat="1">
      <c r="A571" s="42" t="s">
        <v>51</v>
      </c>
      <c r="B571" s="43">
        <v>2321</v>
      </c>
      <c r="C571" s="43" t="s">
        <v>4040</v>
      </c>
      <c r="D571" s="43" t="s">
        <v>4041</v>
      </c>
      <c r="E571" s="43" t="s">
        <v>54</v>
      </c>
      <c r="F571" s="43" t="s">
        <v>3949</v>
      </c>
      <c r="G571" s="43" t="s">
        <v>3984</v>
      </c>
      <c r="H571" s="43" t="s">
        <v>4042</v>
      </c>
      <c r="I571" s="43" t="s">
        <v>55</v>
      </c>
      <c r="J571" s="43" t="s">
        <v>3962</v>
      </c>
      <c r="K571" s="43" t="s">
        <v>3986</v>
      </c>
      <c r="L571" s="43" t="s">
        <v>4042</v>
      </c>
      <c r="M571" s="44" t="s">
        <v>3950</v>
      </c>
      <c r="N571" s="45" t="s">
        <v>157</v>
      </c>
      <c r="O571" s="45" t="s">
        <v>158</v>
      </c>
      <c r="P571" s="46">
        <v>6</v>
      </c>
      <c r="Q571" s="45">
        <v>22030</v>
      </c>
      <c r="R571" s="43" t="s">
        <v>159</v>
      </c>
      <c r="S571" s="43" t="s">
        <v>160</v>
      </c>
      <c r="T571" s="43" t="s">
        <v>127</v>
      </c>
      <c r="U571" s="45" t="s">
        <v>128</v>
      </c>
      <c r="V571" s="44">
        <v>1635</v>
      </c>
      <c r="W571" s="43" t="s">
        <v>3982</v>
      </c>
      <c r="X571" s="43" t="s">
        <v>4043</v>
      </c>
      <c r="Y571" s="47">
        <v>37043</v>
      </c>
      <c r="Z571" s="45" t="s">
        <v>63</v>
      </c>
      <c r="AA571" s="43" t="s">
        <v>118</v>
      </c>
      <c r="AB571" s="43" t="s">
        <v>162</v>
      </c>
      <c r="AC571" s="43" t="s">
        <v>4044</v>
      </c>
      <c r="AD571" s="43" t="s">
        <v>4045</v>
      </c>
      <c r="AE571" s="45" t="s">
        <v>67</v>
      </c>
      <c r="AF571" s="43" t="s">
        <v>4046</v>
      </c>
      <c r="AG571" s="43" t="s">
        <v>150</v>
      </c>
      <c r="AH571" s="45" t="s">
        <v>70</v>
      </c>
      <c r="AI571" s="48" t="s">
        <v>4047</v>
      </c>
    </row>
    <row r="572" spans="1:35" s="41" customFormat="1">
      <c r="A572" s="42" t="s">
        <v>51</v>
      </c>
      <c r="B572" s="43">
        <v>779</v>
      </c>
      <c r="C572" s="43" t="s">
        <v>4048</v>
      </c>
      <c r="D572" s="43" t="s">
        <v>4041</v>
      </c>
      <c r="E572" s="43" t="s">
        <v>54</v>
      </c>
      <c r="F572" s="43" t="s">
        <v>3949</v>
      </c>
      <c r="G572" s="43" t="s">
        <v>3984</v>
      </c>
      <c r="H572" s="43" t="s">
        <v>4042</v>
      </c>
      <c r="I572" s="43" t="s">
        <v>55</v>
      </c>
      <c r="J572" s="43" t="s">
        <v>3962</v>
      </c>
      <c r="K572" s="43" t="s">
        <v>3986</v>
      </c>
      <c r="L572" s="43" t="s">
        <v>4042</v>
      </c>
      <c r="M572" s="44" t="s">
        <v>3950</v>
      </c>
      <c r="N572" s="45" t="s">
        <v>273</v>
      </c>
      <c r="O572" s="45" t="s">
        <v>150</v>
      </c>
      <c r="P572" s="46" t="s">
        <v>150</v>
      </c>
      <c r="Q572" s="45">
        <v>46020</v>
      </c>
      <c r="R572" s="43" t="s">
        <v>4049</v>
      </c>
      <c r="S572" s="43" t="s">
        <v>276</v>
      </c>
      <c r="T572" s="43" t="s">
        <v>127</v>
      </c>
      <c r="U572" s="45" t="s">
        <v>128</v>
      </c>
      <c r="V572" s="44">
        <v>2321</v>
      </c>
      <c r="W572" s="43" t="s">
        <v>4040</v>
      </c>
      <c r="X572" s="43" t="s">
        <v>4050</v>
      </c>
      <c r="Y572" s="47">
        <v>35156</v>
      </c>
      <c r="Z572" s="45" t="s">
        <v>201</v>
      </c>
      <c r="AA572" s="43" t="s">
        <v>118</v>
      </c>
      <c r="AB572" s="43" t="s">
        <v>162</v>
      </c>
      <c r="AC572" s="43" t="s">
        <v>4051</v>
      </c>
      <c r="AD572" s="43" t="s">
        <v>4052</v>
      </c>
      <c r="AE572" s="45"/>
      <c r="AF572" s="43" t="s">
        <v>4053</v>
      </c>
      <c r="AG572" s="43" t="s">
        <v>150</v>
      </c>
      <c r="AH572" s="45" t="s">
        <v>70</v>
      </c>
      <c r="AI572" s="48" t="s">
        <v>4054</v>
      </c>
    </row>
    <row r="573" spans="1:35" ht="12.6" thickBot="1">
      <c r="A573" s="84" t="s">
        <v>51</v>
      </c>
      <c r="B573" s="85">
        <v>7465</v>
      </c>
      <c r="C573" s="85" t="s">
        <v>4055</v>
      </c>
      <c r="D573" s="85" t="s">
        <v>4041</v>
      </c>
      <c r="E573" s="85" t="s">
        <v>54</v>
      </c>
      <c r="F573" s="85" t="s">
        <v>3949</v>
      </c>
      <c r="G573" s="85" t="s">
        <v>3984</v>
      </c>
      <c r="H573" s="85" t="s">
        <v>4042</v>
      </c>
      <c r="I573" s="85" t="s">
        <v>55</v>
      </c>
      <c r="J573" s="85" t="s">
        <v>3962</v>
      </c>
      <c r="K573" s="85" t="s">
        <v>3986</v>
      </c>
      <c r="L573" s="85" t="s">
        <v>4042</v>
      </c>
      <c r="M573" s="86" t="s">
        <v>3950</v>
      </c>
      <c r="N573" s="87" t="s">
        <v>273</v>
      </c>
      <c r="O573" s="87" t="s">
        <v>150</v>
      </c>
      <c r="P573" s="88" t="s">
        <v>150</v>
      </c>
      <c r="Q573" s="87">
        <v>46020</v>
      </c>
      <c r="R573" s="85" t="s">
        <v>4049</v>
      </c>
      <c r="S573" s="85" t="s">
        <v>276</v>
      </c>
      <c r="T573" s="85" t="s">
        <v>127</v>
      </c>
      <c r="U573" s="87" t="s">
        <v>128</v>
      </c>
      <c r="V573" s="86">
        <v>2321</v>
      </c>
      <c r="W573" s="85" t="s">
        <v>4040</v>
      </c>
      <c r="X573" s="85" t="s">
        <v>4056</v>
      </c>
      <c r="Y573" s="89">
        <v>40330</v>
      </c>
      <c r="Z573" s="87" t="s">
        <v>63</v>
      </c>
      <c r="AA573" s="85" t="s">
        <v>118</v>
      </c>
      <c r="AB573" s="85" t="s">
        <v>162</v>
      </c>
      <c r="AC573" s="85" t="s">
        <v>4057</v>
      </c>
      <c r="AD573" s="85" t="s">
        <v>4058</v>
      </c>
      <c r="AE573" s="87"/>
      <c r="AF573" s="85" t="s">
        <v>4059</v>
      </c>
      <c r="AG573" s="85" t="s">
        <v>150</v>
      </c>
      <c r="AH573" s="87" t="s">
        <v>133</v>
      </c>
      <c r="AI573" s="90" t="s">
        <v>4060</v>
      </c>
    </row>
  </sheetData>
  <autoFilter ref="A1:AJ573"/>
  <phoneticPr fontId="1"/>
  <dataValidations disablePrompts="1" count="2">
    <dataValidation allowBlank="1" showInputMessage="1" showErrorMessage="1" promptTitle="HCMに登録されているロケーション情報" prompt="_x000a_ロケーションに変更があった場合、本人がLMに申告の上、LMよりHCM（Manager Self Service）にて、修正していただく必要があります。" sqref="AA1"/>
    <dataValidation allowBlank="1" showInputMessage="1" showErrorMessage="1" promptTitle="リアルエステート＆ファシリティ部の配席情報" prompt="_x000a_リアルエステート＆ファシリティ部が管理している配席情報（月1回更新）のロケーション。登録データが無い場合、「-」と表示しています。_x000a__x000a_入社・異動・ロケーション変更・退職時の都度、申請の必要あり。参照先はhttps://my.oracle.com/content/groups/public/@empl/@ref/@japan/documents/webcontent/cnt444482.htm#%E5%A4%A7%EF%BC%93" sqref="AB1"/>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マニュアル</vt:lpstr>
      <vt:lpstr>FY20 Member List_控え</vt:lpstr>
      <vt:lpstr>Sheet2</vt:lpstr>
      <vt:lpstr>FY20 New Org_Ver.4.3</vt:lpstr>
      <vt:lpstr>検証用</vt:lpstr>
      <vt:lpstr>Jobcodemaster</vt:lpstr>
      <vt:lpstr>コピーCC</vt:lpstr>
      <vt:lpstr>PLカテゴリ</vt:lpstr>
      <vt:lpstr>コピー20190401</vt:lpstr>
      <vt:lpstr>'FY20 New Org_Ver.4.3'!Print_Area</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Keiko Tsukui</dc:creator>
  <cp:lastModifiedBy>Koichi Moriya</cp:lastModifiedBy>
  <cp:lastPrinted>2019-05-27T09:09:58Z</cp:lastPrinted>
  <dcterms:created xsi:type="dcterms:W3CDTF">2019-04-16T02:22:24Z</dcterms:created>
  <dcterms:modified xsi:type="dcterms:W3CDTF">2019-07-16T06:13:06Z</dcterms:modified>
</cp:coreProperties>
</file>