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CURRENT_WORK\Study\Excel\statistical-analysis-notes-r-reticulate-python-quarto-starter-template\"/>
    </mc:Choice>
  </mc:AlternateContent>
  <xr:revisionPtr revIDLastSave="0" documentId="13_ncr:1_{96AC045C-170F-46C0-A11C-D8E61C18EBFF}" xr6:coauthVersionLast="47" xr6:coauthVersionMax="47" xr10:uidLastSave="{00000000-0000-0000-0000-000000000000}"/>
  <bookViews>
    <workbookView xWindow="-108" yWindow="-108" windowWidth="23256" windowHeight="12456" activeTab="2" xr2:uid="{52DFCF84-43B7-45F3-A3E6-1387F84C19AF}"/>
  </bookViews>
  <sheets>
    <sheet name="Data Collection" sheetId="1" r:id="rId1"/>
    <sheet name="Organizing and Summarizing Data" sheetId="4" r:id="rId2"/>
    <sheet name="Numerically Summarizing Data" sheetId="2" r:id="rId3"/>
  </sheets>
  <definedNames>
    <definedName name="_xlchart.v1.0" hidden="1">'Organizing and Summarizing Data'!$C$2</definedName>
    <definedName name="_xlchart.v1.1" hidden="1">'Organizing and Summarizing Data'!$C$3:$C$47</definedName>
    <definedName name="_xlchart.v1.2" hidden="1">'Organizing and Summarizing Data'!$C$3:$C$47</definedName>
    <definedName name="_xlchart.v1.3" hidden="1">'Numerically Summarizing Data'!$A$2:$A$41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7" i="2" l="1"/>
  <c r="M26" i="2"/>
  <c r="N21" i="2"/>
  <c r="M25" i="2"/>
  <c r="M22" i="2"/>
  <c r="M23" i="2"/>
  <c r="M24" i="2"/>
  <c r="M21" i="2"/>
  <c r="L22" i="2"/>
  <c r="L23" i="2"/>
  <c r="L24" i="2"/>
  <c r="L21" i="2"/>
  <c r="K26" i="2"/>
  <c r="K25" i="2"/>
  <c r="R2" i="2"/>
  <c r="Q2" i="2"/>
  <c r="P2" i="2"/>
  <c r="N3" i="2"/>
  <c r="N4" i="2"/>
  <c r="N5" i="2"/>
  <c r="N6" i="2"/>
  <c r="N7" i="2"/>
  <c r="N8" i="2"/>
  <c r="N9" i="2"/>
  <c r="N10" i="2"/>
  <c r="N11" i="2"/>
  <c r="N2" i="2"/>
  <c r="M3" i="2"/>
  <c r="M4" i="2"/>
  <c r="M5" i="2"/>
  <c r="M6" i="2"/>
  <c r="M7" i="2"/>
  <c r="M8" i="2"/>
  <c r="M9" i="2"/>
  <c r="M10" i="2"/>
  <c r="M11" i="2"/>
  <c r="L2" i="2"/>
  <c r="M2" i="2" s="1"/>
  <c r="I4" i="2"/>
  <c r="I3" i="2"/>
  <c r="I2" i="2"/>
  <c r="F2" i="2"/>
  <c r="C6" i="2"/>
  <c r="C5" i="2"/>
  <c r="C4" i="2"/>
  <c r="C3" i="2"/>
  <c r="C2" i="2"/>
  <c r="B1" i="1"/>
  <c r="C1" i="1"/>
  <c r="D1" i="1"/>
  <c r="E1" i="1"/>
  <c r="F1" i="1"/>
  <c r="G1" i="1"/>
  <c r="A2" i="1"/>
  <c r="B2" i="1"/>
  <c r="C2" i="1"/>
  <c r="D2" i="1"/>
  <c r="E2" i="1"/>
  <c r="F2" i="1"/>
  <c r="G2" i="1"/>
  <c r="A3" i="1"/>
  <c r="B3" i="1"/>
  <c r="C3" i="1"/>
  <c r="D3" i="1"/>
  <c r="E3" i="1"/>
  <c r="F3" i="1"/>
  <c r="G3" i="1"/>
  <c r="A4" i="1"/>
  <c r="B4" i="1"/>
  <c r="C4" i="1"/>
  <c r="D4" i="1"/>
  <c r="E4" i="1"/>
  <c r="F4" i="1"/>
  <c r="G4" i="1"/>
  <c r="A5" i="1"/>
  <c r="B5" i="1"/>
  <c r="C5" i="1"/>
  <c r="D5" i="1"/>
  <c r="E5" i="1"/>
  <c r="F5" i="1"/>
  <c r="G5" i="1"/>
  <c r="A6" i="1"/>
  <c r="B6" i="1"/>
  <c r="C6" i="1"/>
  <c r="D6" i="1"/>
  <c r="E6" i="1"/>
  <c r="F6" i="1"/>
  <c r="G6" i="1"/>
  <c r="A7" i="1"/>
  <c r="B7" i="1"/>
  <c r="C7" i="1"/>
  <c r="D7" i="1"/>
  <c r="E7" i="1"/>
  <c r="F7" i="1"/>
  <c r="G7" i="1"/>
  <c r="A8" i="1"/>
  <c r="B8" i="1"/>
  <c r="C8" i="1"/>
  <c r="D8" i="1"/>
  <c r="E8" i="1"/>
  <c r="F8" i="1"/>
  <c r="G8" i="1"/>
  <c r="A9" i="1"/>
  <c r="B9" i="1"/>
  <c r="C9" i="1"/>
  <c r="D9" i="1"/>
  <c r="E9" i="1"/>
  <c r="F9" i="1"/>
  <c r="G9" i="1"/>
  <c r="A10" i="1"/>
  <c r="B10" i="1"/>
  <c r="C10" i="1"/>
  <c r="D10" i="1"/>
  <c r="E10" i="1"/>
  <c r="F10" i="1"/>
  <c r="G10" i="1"/>
  <c r="A11" i="1"/>
  <c r="B11" i="1"/>
  <c r="C11" i="1"/>
  <c r="D11" i="1"/>
  <c r="E11" i="1"/>
  <c r="F11" i="1"/>
  <c r="G11" i="1"/>
  <c r="A12" i="1"/>
  <c r="B12" i="1"/>
  <c r="C12" i="1"/>
  <c r="D12" i="1"/>
  <c r="E12" i="1"/>
  <c r="F12" i="1"/>
  <c r="G12" i="1"/>
  <c r="A13" i="1"/>
  <c r="B13" i="1"/>
  <c r="C13" i="1"/>
  <c r="D13" i="1"/>
  <c r="E13" i="1"/>
  <c r="F13" i="1"/>
  <c r="G13" i="1"/>
  <c r="A14" i="1"/>
  <c r="B14" i="1"/>
  <c r="C14" i="1"/>
  <c r="D14" i="1"/>
  <c r="E14" i="1"/>
  <c r="F14" i="1"/>
  <c r="G14" i="1"/>
  <c r="A15" i="1"/>
  <c r="B15" i="1"/>
  <c r="C15" i="1"/>
  <c r="D15" i="1"/>
  <c r="E15" i="1"/>
  <c r="F15" i="1"/>
  <c r="G15" i="1"/>
  <c r="A16" i="1"/>
  <c r="B16" i="1"/>
  <c r="C16" i="1"/>
  <c r="D16" i="1"/>
  <c r="E16" i="1"/>
  <c r="F16" i="1"/>
  <c r="G16" i="1"/>
  <c r="A17" i="1"/>
  <c r="B17" i="1"/>
  <c r="C17" i="1"/>
  <c r="D17" i="1"/>
  <c r="E17" i="1"/>
  <c r="F17" i="1"/>
  <c r="G17" i="1"/>
  <c r="A18" i="1"/>
  <c r="B18" i="1"/>
  <c r="C18" i="1"/>
  <c r="D18" i="1"/>
  <c r="E18" i="1"/>
  <c r="F18" i="1"/>
  <c r="G18" i="1"/>
  <c r="A19" i="1"/>
  <c r="B19" i="1"/>
  <c r="C19" i="1"/>
  <c r="D19" i="1"/>
  <c r="E19" i="1"/>
  <c r="F19" i="1"/>
  <c r="G19" i="1"/>
  <c r="A20" i="1"/>
  <c r="B20" i="1"/>
  <c r="C20" i="1"/>
  <c r="D20" i="1"/>
  <c r="E20" i="1"/>
  <c r="F20" i="1"/>
  <c r="G20" i="1"/>
  <c r="A1" i="1"/>
  <c r="I9" i="1" l="1"/>
  <c r="I7" i="1"/>
  <c r="I12" i="1"/>
  <c r="I18" i="1"/>
  <c r="I6" i="1"/>
  <c r="I16" i="1"/>
  <c r="I14" i="1"/>
  <c r="I4" i="1"/>
  <c r="I19" i="1"/>
  <c r="I17" i="1"/>
  <c r="I5" i="1"/>
  <c r="I10" i="1"/>
  <c r="I3" i="1"/>
  <c r="I2" i="1"/>
  <c r="I11" i="1"/>
  <c r="I13" i="1"/>
  <c r="I15" i="1"/>
  <c r="I20" i="1"/>
  <c r="I8" i="1"/>
  <c r="I1" i="1"/>
</calcChain>
</file>

<file path=xl/sharedStrings.xml><?xml version="1.0" encoding="utf-8"?>
<sst xmlns="http://schemas.openxmlformats.org/spreadsheetml/2006/main" count="34" uniqueCount="23">
  <si>
    <t>Time [sec]</t>
  </si>
  <si>
    <t>WaitTime</t>
  </si>
  <si>
    <t>mean</t>
  </si>
  <si>
    <t>median</t>
  </si>
  <si>
    <t>mode</t>
  </si>
  <si>
    <t>STD SAMP</t>
  </si>
  <si>
    <r>
      <t>STD POP</t>
    </r>
    <r>
      <rPr>
        <sz val="11"/>
        <color theme="1"/>
        <rFont val="Aptos Narrow"/>
        <family val="2"/>
      </rPr>
      <t>σ</t>
    </r>
  </si>
  <si>
    <t>Sample</t>
  </si>
  <si>
    <t>CrashCost</t>
  </si>
  <si>
    <t>sample variance</t>
  </si>
  <si>
    <t>x</t>
  </si>
  <si>
    <t>x − 29.5</t>
  </si>
  <si>
    <t>(x − 29.5)²</t>
  </si>
  <si>
    <t>∑(xi​−xˉ)^2</t>
  </si>
  <si>
    <t xml:space="preserve">sum </t>
  </si>
  <si>
    <t>s² = Σ(xᵢ − x̄)² ÷ (n − 1)</t>
  </si>
  <si>
    <t>standard deviation</t>
  </si>
  <si>
    <t>s</t>
  </si>
  <si>
    <t>s^2</t>
  </si>
  <si>
    <t>range</t>
  </si>
  <si>
    <t>Deviation</t>
  </si>
  <si>
    <t>sum</t>
  </si>
  <si>
    <t>Sample std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</si>
</sst>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2"/>
      <color theme="1"/>
      <name val="Aptos Narrow"/>
      <family val="2"/>
      <scheme val="minor"/>
    </font>
    <font>
      <sz val="11"/>
      <color theme="1"/>
      <name val="Aptos Narrow"/>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2" fillId="0" borderId="0" xfId="0" applyFont="1" applyAlignment="1">
      <alignment vertical="center"/>
    </xf>
    <xf numFmtId="49" fontId="0" fillId="0" borderId="0" xfId="0" applyNumberFormat="1"/>
    <xf numFmtId="0" fontId="1" fillId="0" borderId="1" xfId="0" applyFont="1" applyBorder="1" applyAlignment="1">
      <alignment horizontal="right"/>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Old faithful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Old faithful</a:t>
          </a:r>
        </a:p>
      </cx:txPr>
    </cx:title>
    <cx:plotArea>
      <cx:plotAreaRegion>
        <cx:series layoutId="clusteredColumn" uniqueId="{E5699F5E-0757-46CF-9CB4-35EB32B0C745}">
          <cx:tx>
            <cx:txData>
              <cx:f>_xlchart.v1.0</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Old faithful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Old faithful</a:t>
          </a:r>
        </a:p>
      </cx:txPr>
    </cx:title>
    <cx:plotArea>
      <cx:plotAreaRegion>
        <cx:series layoutId="clusteredColumn" uniqueId="{BB116A8C-37FF-4006-98A9-E5754509678A}">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WaitTime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WaitTime</a:t>
          </a:r>
        </a:p>
      </cx:txPr>
    </cx:title>
    <cx:plotArea>
      <cx:plotAreaRegion>
        <cx:series layoutId="clusteredColumn" uniqueId="{11D7C1E7-765A-461A-A666-D8ACDE51C451}">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601980</xdr:colOff>
      <xdr:row>3</xdr:row>
      <xdr:rowOff>19050</xdr:rowOff>
    </xdr:from>
    <xdr:to>
      <xdr:col>11</xdr:col>
      <xdr:colOff>297180</xdr:colOff>
      <xdr:row>18</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BE390EE-9DF7-09E2-F00A-5647CAA246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30780" y="5676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15240</xdr:colOff>
      <xdr:row>2</xdr:row>
      <xdr:rowOff>140970</xdr:rowOff>
    </xdr:from>
    <xdr:to>
      <xdr:col>19</xdr:col>
      <xdr:colOff>320040</xdr:colOff>
      <xdr:row>17</xdr:row>
      <xdr:rowOff>140970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0E201A-FE15-6397-FC9E-EC8EF26569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30440" y="5067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45720</xdr:colOff>
      <xdr:row>18</xdr:row>
      <xdr:rowOff>125730</xdr:rowOff>
    </xdr:from>
    <xdr:to>
      <xdr:col>19</xdr:col>
      <xdr:colOff>327660</xdr:colOff>
      <xdr:row>38</xdr:row>
      <xdr:rowOff>129540</xdr:rowOff>
    </xdr:to>
    <xdr:sp macro="" textlink="">
      <xdr:nvSpPr>
        <xdr:cNvPr id="5" name="TextBox 4">
          <a:extLst>
            <a:ext uri="{FF2B5EF4-FFF2-40B4-BE49-F238E27FC236}">
              <a16:creationId xmlns:a16="http://schemas.microsoft.com/office/drawing/2014/main" id="{48388761-858F-461F-B1B7-4A77404DA297}"/>
            </a:ext>
          </a:extLst>
        </xdr:cNvPr>
        <xdr:cNvSpPr txBox="1"/>
      </xdr:nvSpPr>
      <xdr:spPr>
        <a:xfrm>
          <a:off x="7360920" y="3417570"/>
          <a:ext cx="4549140" cy="3722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 Format</a:t>
          </a:r>
          <a:r>
            <a:rPr lang="en-US" sz="1100" baseline="0"/>
            <a:t> Axis - Bin Width = 5</a:t>
          </a:r>
        </a:p>
        <a:p>
          <a:r>
            <a:rPr lang="en-US" sz="1100" baseline="0"/>
            <a:t>Organziing and summarizing data</a:t>
          </a:r>
        </a:p>
        <a:p>
          <a:r>
            <a:rPr lang="en-US" sz="1100" baseline="0"/>
            <a:t>Qualitative data in tables</a:t>
          </a:r>
        </a:p>
        <a:p>
          <a:r>
            <a:rPr lang="en-US" sz="1100" baseline="0"/>
            <a:t>Frequency Distribution = num of occerrences for each catergory </a:t>
          </a:r>
        </a:p>
        <a:p>
          <a:r>
            <a:rPr lang="en-US" sz="1100" baseline="0"/>
            <a:t>Relative frequency = frequency / sum or total {0 ≤ y ≤ 1}</a:t>
          </a:r>
        </a:p>
        <a:p>
          <a:r>
            <a:rPr lang="en-US" sz="1100" baseline="0"/>
            <a:t>Pareto chart descending order</a:t>
          </a:r>
        </a:p>
        <a:p>
          <a:r>
            <a:rPr lang="en-US" sz="1100" baseline="0"/>
            <a:t>Pie chart relative frequency</a:t>
          </a:r>
        </a:p>
        <a:p>
          <a:r>
            <a:rPr lang="en-US" sz="1100" baseline="0"/>
            <a:t>Quantitive</a:t>
          </a:r>
        </a:p>
        <a:p>
          <a:r>
            <a:rPr lang="en-US" sz="1100" baseline="0"/>
            <a:t>DIscrete  countable integer </a:t>
          </a:r>
        </a:p>
        <a:p>
          <a:r>
            <a:rPr lang="en-US" sz="1100" baseline="0"/>
            <a:t>Continuous infinite float</a:t>
          </a:r>
        </a:p>
        <a:p>
          <a:r>
            <a:rPr lang="en-US" sz="1100" baseline="0"/>
            <a:t>ID shape of ditribution</a:t>
          </a:r>
        </a:p>
        <a:p>
          <a:r>
            <a:rPr lang="en-US" sz="1100" baseline="0"/>
            <a:t>Distance and time are continuous random var not discrete</a:t>
          </a:r>
        </a:p>
        <a:p>
          <a:r>
            <a:rPr lang="en-US" sz="1100" baseline="0"/>
            <a:t>ID the shape of distrubition</a:t>
          </a:r>
        </a:p>
        <a:p>
          <a:r>
            <a:rPr lang="en-US" sz="1100" baseline="0"/>
            <a:t>Bin width = class width = diff consecutive lower-class limit</a:t>
          </a:r>
        </a:p>
        <a:p>
          <a:r>
            <a:rPr lang="en-US" sz="1100" baseline="0"/>
            <a:t>Frequency distribution too many need to GROUP BY</a:t>
          </a:r>
        </a:p>
        <a:p>
          <a:r>
            <a:rPr lang="en-US" sz="1100" baseline="0"/>
            <a:t>Min = lower limit</a:t>
          </a:r>
        </a:p>
        <a:p>
          <a:r>
            <a:rPr lang="en-US" sz="1100" baseline="0"/>
            <a:t>Max = upper limit</a:t>
          </a:r>
        </a:p>
        <a:p>
          <a:r>
            <a:rPr lang="en-US" sz="1100" baseline="0"/>
            <a:t>Midpoint = Max - Min</a:t>
          </a:r>
        </a:p>
        <a:p>
          <a:r>
            <a:rPr lang="en-US" sz="1100" baseline="0"/>
            <a:t>Mean = Frequency / Sum</a:t>
          </a:r>
        </a:p>
        <a:p>
          <a:r>
            <a:rPr lang="en-US" sz="1100" baseline="0"/>
            <a:t>Mode = Most</a:t>
          </a:r>
        </a:p>
        <a:p>
          <a:endParaRPr lang="en-US" sz="1100" baseline="0"/>
        </a:p>
        <a:p>
          <a:endParaRPr lang="en-US" sz="1100" baseline="0"/>
        </a:p>
        <a:p>
          <a:endParaRPr lang="en-US" sz="1100" baseline="0"/>
        </a:p>
        <a:p>
          <a:endParaRPr lang="en-US" sz="1100" baseline="0"/>
        </a:p>
      </xdr:txBody>
    </xdr:sp>
    <xdr:clientData/>
  </xdr:twoCellAnchor>
  <xdr:twoCellAnchor>
    <xdr:from>
      <xdr:col>4</xdr:col>
      <xdr:colOff>7620</xdr:colOff>
      <xdr:row>19</xdr:row>
      <xdr:rowOff>114300</xdr:rowOff>
    </xdr:from>
    <xdr:to>
      <xdr:col>11</xdr:col>
      <xdr:colOff>434340</xdr:colOff>
      <xdr:row>25</xdr:row>
      <xdr:rowOff>38100</xdr:rowOff>
    </xdr:to>
    <xdr:sp macro="" textlink="">
      <xdr:nvSpPr>
        <xdr:cNvPr id="6" name="TextBox 5">
          <a:extLst>
            <a:ext uri="{FF2B5EF4-FFF2-40B4-BE49-F238E27FC236}">
              <a16:creationId xmlns:a16="http://schemas.microsoft.com/office/drawing/2014/main" id="{7CC103D9-3B65-B484-ECA3-65D3D72E1C17}"/>
            </a:ext>
          </a:extLst>
        </xdr:cNvPr>
        <xdr:cNvSpPr txBox="1"/>
      </xdr:nvSpPr>
      <xdr:spPr>
        <a:xfrm>
          <a:off x="2446020" y="3589020"/>
          <a:ext cx="469392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br>
            <a:rPr lang="en-US" sz="1100"/>
          </a:br>
          <a:r>
            <a:rPr lang="en-US" sz="1100"/>
            <a:t>- Describe the problem</a:t>
          </a:r>
        </a:p>
        <a:p>
          <a:r>
            <a:rPr lang="en-US" sz="1100"/>
            <a:t>- what is shown</a:t>
          </a:r>
          <a:r>
            <a:rPr lang="en-US" sz="1100" baseline="0"/>
            <a:t> here</a:t>
          </a:r>
        </a:p>
        <a:p>
          <a:r>
            <a:rPr lang="en-US" sz="1100" baseline="0"/>
            <a:t>- which histogram best summarizes the data</a:t>
          </a:r>
        </a:p>
        <a:p>
          <a:r>
            <a:rPr lang="en-US" sz="1100" baseline="0"/>
            <a:t>- summarize the data</a:t>
          </a:r>
          <a:endParaRPr lang="en-US" sz="1100"/>
        </a:p>
      </xdr:txBody>
    </xdr:sp>
    <xdr:clientData/>
  </xdr:twoCellAnchor>
  <xdr:twoCellAnchor>
    <xdr:from>
      <xdr:col>4</xdr:col>
      <xdr:colOff>15240</xdr:colOff>
      <xdr:row>26</xdr:row>
      <xdr:rowOff>30480</xdr:rowOff>
    </xdr:from>
    <xdr:to>
      <xdr:col>9</xdr:col>
      <xdr:colOff>53340</xdr:colOff>
      <xdr:row>32</xdr:row>
      <xdr:rowOff>152400</xdr:rowOff>
    </xdr:to>
    <xdr:sp macro="" textlink="">
      <xdr:nvSpPr>
        <xdr:cNvPr id="7" name="TextBox 6">
          <a:extLst>
            <a:ext uri="{FF2B5EF4-FFF2-40B4-BE49-F238E27FC236}">
              <a16:creationId xmlns:a16="http://schemas.microsoft.com/office/drawing/2014/main" id="{92D9397C-10F4-CA21-1CBB-589850CBC4D3}"/>
            </a:ext>
          </a:extLst>
        </xdr:cNvPr>
        <xdr:cNvSpPr txBox="1"/>
      </xdr:nvSpPr>
      <xdr:spPr>
        <a:xfrm>
          <a:off x="2453640" y="4846320"/>
          <a:ext cx="30861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CTE</a:t>
          </a:r>
        </a:p>
        <a:p>
          <a:r>
            <a:rPr lang="en-US" sz="1100"/>
            <a:t>GROUP</a:t>
          </a:r>
          <a:r>
            <a:rPr lang="en-US" sz="1100" baseline="0"/>
            <a:t> BY HAVING</a:t>
          </a:r>
          <a:endParaRPr lang="en-US" sz="1100"/>
        </a:p>
        <a:p>
          <a:r>
            <a:rPr lang="en-US" sz="1100"/>
            <a:t>INDEX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160020</xdr:colOff>
      <xdr:row>21</xdr:row>
      <xdr:rowOff>85725</xdr:rowOff>
    </xdr:from>
    <xdr:to>
      <xdr:col>8</xdr:col>
      <xdr:colOff>464820</xdr:colOff>
      <xdr:row>36</xdr:row>
      <xdr:rowOff>85725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04FA119-6A8A-F883-2CBD-0CD2458551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9620" y="3926205"/>
              <a:ext cx="47472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333375</xdr:colOff>
      <xdr:row>9</xdr:row>
      <xdr:rowOff>171449</xdr:rowOff>
    </xdr:from>
    <xdr:to>
      <xdr:col>4</xdr:col>
      <xdr:colOff>523875</xdr:colOff>
      <xdr:row>14</xdr:row>
      <xdr:rowOff>142874</xdr:rowOff>
    </xdr:to>
    <xdr:sp macro="" textlink="">
      <xdr:nvSpPr>
        <xdr:cNvPr id="5" name="TextBox 4">
          <a:extLst>
            <a:ext uri="{FF2B5EF4-FFF2-40B4-BE49-F238E27FC236}">
              <a16:creationId xmlns:a16="http://schemas.microsoft.com/office/drawing/2014/main" id="{B159B6F2-F546-E7F1-9E30-F1A03D4A6995}"/>
            </a:ext>
          </a:extLst>
        </xdr:cNvPr>
        <xdr:cNvSpPr txBox="1"/>
      </xdr:nvSpPr>
      <xdr:spPr>
        <a:xfrm>
          <a:off x="942975" y="1885949"/>
          <a:ext cx="21717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t>μ </a:t>
          </a:r>
          <a:r>
            <a:rPr lang="en-US"/>
            <a:t>is the population mean. </a:t>
          </a:r>
          <a:r>
            <a:rPr lang="el-GR"/>
            <a:t>Σ</a:t>
          </a:r>
          <a:r>
            <a:rPr lang="en-US"/>
            <a:t>x is the sum of values. N is population size.</a:t>
          </a:r>
        </a:p>
        <a:p>
          <a:r>
            <a:rPr lang="el-GR" sz="1100"/>
            <a:t>μ = ( Σ </a:t>
          </a:r>
          <a:r>
            <a:rPr lang="en-US" sz="1100"/>
            <a:t>x ) / N</a:t>
          </a:r>
        </a:p>
      </xdr:txBody>
    </xdr:sp>
    <xdr:clientData/>
  </xdr:twoCellAnchor>
  <xdr:twoCellAnchor>
    <xdr:from>
      <xdr:col>5</xdr:col>
      <xdr:colOff>175260</xdr:colOff>
      <xdr:row>9</xdr:row>
      <xdr:rowOff>99060</xdr:rowOff>
    </xdr:from>
    <xdr:to>
      <xdr:col>8</xdr:col>
      <xdr:colOff>647700</xdr:colOff>
      <xdr:row>15</xdr:row>
      <xdr:rowOff>76200</xdr:rowOff>
    </xdr:to>
    <xdr:sp macro="" textlink="">
      <xdr:nvSpPr>
        <xdr:cNvPr id="2" name="TextBox 1">
          <a:extLst>
            <a:ext uri="{FF2B5EF4-FFF2-40B4-BE49-F238E27FC236}">
              <a16:creationId xmlns:a16="http://schemas.microsoft.com/office/drawing/2014/main" id="{096D1F61-455A-A37C-9A1E-F5BE7C4051A0}"/>
            </a:ext>
          </a:extLst>
        </xdr:cNvPr>
        <xdr:cNvSpPr txBox="1"/>
      </xdr:nvSpPr>
      <xdr:spPr>
        <a:xfrm>
          <a:off x="3398520" y="1744980"/>
          <a:ext cx="230124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s²</a:t>
          </a:r>
          <a:r>
            <a:rPr lang="en-US"/>
            <a:t> is the sample variance</a:t>
          </a:r>
        </a:p>
        <a:p>
          <a:r>
            <a:rPr lang="en-US" b="1"/>
            <a:t>xᵢ</a:t>
          </a:r>
          <a:r>
            <a:rPr lang="en-US"/>
            <a:t> is each individual value</a:t>
          </a:r>
        </a:p>
        <a:p>
          <a:r>
            <a:rPr lang="en-US" b="1"/>
            <a:t>x̄</a:t>
          </a:r>
          <a:r>
            <a:rPr lang="en-US"/>
            <a:t> is the sample mean</a:t>
          </a:r>
        </a:p>
        <a:p>
          <a:r>
            <a:rPr lang="en-US" b="1"/>
            <a:t>n</a:t>
          </a:r>
          <a:r>
            <a:rPr lang="en-US"/>
            <a:t> is the sample size</a:t>
          </a:r>
        </a:p>
        <a:p>
          <a:endParaRPr lang="en-US" sz="1100"/>
        </a:p>
      </xdr:txBody>
    </xdr:sp>
    <xdr:clientData/>
  </xdr:twoCellAnchor>
  <xdr:twoCellAnchor>
    <xdr:from>
      <xdr:col>15</xdr:col>
      <xdr:colOff>617220</xdr:colOff>
      <xdr:row>7</xdr:row>
      <xdr:rowOff>45720</xdr:rowOff>
    </xdr:from>
    <xdr:to>
      <xdr:col>17</xdr:col>
      <xdr:colOff>152400</xdr:colOff>
      <xdr:row>9</xdr:row>
      <xdr:rowOff>129540</xdr:rowOff>
    </xdr:to>
    <xdr:sp macro="" textlink="">
      <xdr:nvSpPr>
        <xdr:cNvPr id="6" name="TextBox 5">
          <a:extLst>
            <a:ext uri="{FF2B5EF4-FFF2-40B4-BE49-F238E27FC236}">
              <a16:creationId xmlns:a16="http://schemas.microsoft.com/office/drawing/2014/main" id="{FB6D540F-9944-9A11-CB96-5083E9FBF056}"/>
            </a:ext>
          </a:extLst>
        </xdr:cNvPr>
        <xdr:cNvSpPr txBox="1"/>
      </xdr:nvSpPr>
      <xdr:spPr>
        <a:xfrm>
          <a:off x="9982200" y="1325880"/>
          <a:ext cx="147066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 variance</a:t>
          </a:r>
          <a:br>
            <a:rPr lang="en-US" sz="1100"/>
          </a:br>
          <a:r>
            <a:rPr lang="en-US" sz="1100" b="0" i="0" u="none" strike="noStrike">
              <a:solidFill>
                <a:schemeClr val="dk1"/>
              </a:solidFill>
              <a:effectLst/>
              <a:latin typeface="+mn-lt"/>
              <a:ea typeface="+mn-ea"/>
              <a:cs typeface="+mn-cs"/>
            </a:rPr>
            <a:t>s² = </a:t>
          </a:r>
          <a:r>
            <a:rPr lang="el-GR" sz="1100" b="0" i="0" u="none" strike="noStrike">
              <a:solidFill>
                <a:schemeClr val="dk1"/>
              </a:solidFill>
              <a:effectLst/>
              <a:latin typeface="+mn-lt"/>
              <a:ea typeface="+mn-ea"/>
              <a:cs typeface="+mn-cs"/>
            </a:rPr>
            <a:t>Σ(</a:t>
          </a:r>
          <a:r>
            <a:rPr lang="en-US" sz="1100" b="0" i="0" u="none" strike="noStrike">
              <a:solidFill>
                <a:schemeClr val="dk1"/>
              </a:solidFill>
              <a:effectLst/>
              <a:latin typeface="+mn-lt"/>
              <a:ea typeface="+mn-ea"/>
              <a:cs typeface="+mn-cs"/>
            </a:rPr>
            <a:t>xᵢ − x̄)² ÷ (n − 1)</a:t>
          </a:r>
          <a:r>
            <a:rPr lang="en-US">
              <a:effectLst/>
            </a:rPr>
            <a:t> </a:t>
          </a:r>
          <a:endParaRPr lang="en-US" sz="1100"/>
        </a:p>
      </xdr:txBody>
    </xdr:sp>
    <xdr:clientData/>
  </xdr:twoCellAnchor>
  <xdr:twoCellAnchor>
    <xdr:from>
      <xdr:col>16</xdr:col>
      <xdr:colOff>30480</xdr:colOff>
      <xdr:row>4</xdr:row>
      <xdr:rowOff>133350</xdr:rowOff>
    </xdr:from>
    <xdr:to>
      <xdr:col>17</xdr:col>
      <xdr:colOff>342900</xdr:colOff>
      <xdr:row>6</xdr:row>
      <xdr:rowOff>144780</xdr:rowOff>
    </xdr:to>
    <xdr:sp macro="" textlink="">
      <xdr:nvSpPr>
        <xdr:cNvPr id="7" name="TextBox 6">
          <a:extLst>
            <a:ext uri="{FF2B5EF4-FFF2-40B4-BE49-F238E27FC236}">
              <a16:creationId xmlns:a16="http://schemas.microsoft.com/office/drawing/2014/main" id="{975FF07A-BE4F-DB7E-EE21-B65E29BC18A1}"/>
            </a:ext>
          </a:extLst>
        </xdr:cNvPr>
        <xdr:cNvSpPr txBox="1"/>
      </xdr:nvSpPr>
      <xdr:spPr>
        <a:xfrm>
          <a:off x="10035540" y="864870"/>
          <a:ext cx="1607820" cy="377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=P2/(COUNT(N2:N11)-1)</a:t>
          </a:r>
        </a:p>
      </xdr:txBody>
    </xdr:sp>
    <xdr:clientData/>
  </xdr:twoCellAnchor>
  <xdr:twoCellAnchor>
    <xdr:from>
      <xdr:col>14</xdr:col>
      <xdr:colOff>121920</xdr:colOff>
      <xdr:row>2</xdr:row>
      <xdr:rowOff>144780</xdr:rowOff>
    </xdr:from>
    <xdr:to>
      <xdr:col>15</xdr:col>
      <xdr:colOff>571500</xdr:colOff>
      <xdr:row>4</xdr:row>
      <xdr:rowOff>121920</xdr:rowOff>
    </xdr:to>
    <xdr:sp macro="" textlink="">
      <xdr:nvSpPr>
        <xdr:cNvPr id="9" name="TextBox 8">
          <a:extLst>
            <a:ext uri="{FF2B5EF4-FFF2-40B4-BE49-F238E27FC236}">
              <a16:creationId xmlns:a16="http://schemas.microsoft.com/office/drawing/2014/main" id="{3F4A2E2B-8496-D607-8A15-1BDBF831D860}"/>
            </a:ext>
          </a:extLst>
        </xdr:cNvPr>
        <xdr:cNvSpPr txBox="1"/>
      </xdr:nvSpPr>
      <xdr:spPr>
        <a:xfrm>
          <a:off x="8877300" y="510540"/>
          <a:ext cx="105918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=SUM(N2:N11)</a:t>
          </a:r>
        </a:p>
      </xdr:txBody>
    </xdr:sp>
    <xdr:clientData/>
  </xdr:twoCellAnchor>
  <xdr:twoCellAnchor>
    <xdr:from>
      <xdr:col>13</xdr:col>
      <xdr:colOff>114300</xdr:colOff>
      <xdr:row>11</xdr:row>
      <xdr:rowOff>53340</xdr:rowOff>
    </xdr:from>
    <xdr:to>
      <xdr:col>14</xdr:col>
      <xdr:colOff>144780</xdr:colOff>
      <xdr:row>13</xdr:row>
      <xdr:rowOff>91440</xdr:rowOff>
    </xdr:to>
    <xdr:sp macro="" textlink="">
      <xdr:nvSpPr>
        <xdr:cNvPr id="10" name="TextBox 9">
          <a:extLst>
            <a:ext uri="{FF2B5EF4-FFF2-40B4-BE49-F238E27FC236}">
              <a16:creationId xmlns:a16="http://schemas.microsoft.com/office/drawing/2014/main" id="{0ADB7829-5DD6-7F49-375B-345488F3FA4B}"/>
            </a:ext>
          </a:extLst>
        </xdr:cNvPr>
        <xdr:cNvSpPr txBox="1"/>
      </xdr:nvSpPr>
      <xdr:spPr>
        <a:xfrm>
          <a:off x="9067800" y="2065020"/>
          <a:ext cx="1447800" cy="40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=M2^2</a:t>
          </a:r>
        </a:p>
      </xdr:txBody>
    </xdr:sp>
    <xdr:clientData/>
  </xdr:twoCellAnchor>
  <xdr:twoCellAnchor>
    <xdr:from>
      <xdr:col>1</xdr:col>
      <xdr:colOff>548640</xdr:colOff>
      <xdr:row>38</xdr:row>
      <xdr:rowOff>83820</xdr:rowOff>
    </xdr:from>
    <xdr:to>
      <xdr:col>15</xdr:col>
      <xdr:colOff>198120</xdr:colOff>
      <xdr:row>65</xdr:row>
      <xdr:rowOff>45720</xdr:rowOff>
    </xdr:to>
    <xdr:sp macro="" textlink="">
      <xdr:nvSpPr>
        <xdr:cNvPr id="11" name="TextBox 10">
          <a:extLst>
            <a:ext uri="{FF2B5EF4-FFF2-40B4-BE49-F238E27FC236}">
              <a16:creationId xmlns:a16="http://schemas.microsoft.com/office/drawing/2014/main" id="{8F5791A7-85C8-5084-5515-C010E14B396C}"/>
            </a:ext>
          </a:extLst>
        </xdr:cNvPr>
        <xdr:cNvSpPr txBox="1"/>
      </xdr:nvSpPr>
      <xdr:spPr>
        <a:xfrm>
          <a:off x="1158240" y="7033260"/>
          <a:ext cx="10020300" cy="489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100"/>
            <a:t>μ </a:t>
          </a:r>
          <a:r>
            <a:rPr lang="en-US" sz="1100"/>
            <a:t>is the population mean. </a:t>
          </a:r>
          <a:r>
            <a:rPr lang="el-GR" sz="1100"/>
            <a:t>Σ</a:t>
          </a:r>
          <a:r>
            <a:rPr lang="en-US" sz="1100"/>
            <a:t>x is the sum of values. N is population size.Extreme values in the tail of a distribution tend to pull the mean in the direction of the tail.In skewed-right distributions, the large observations in the right tail increase the value of the mean but have little effect on the median.The median is at point B because B roughly divides the area under the curve into two equal parts. The median is the value that lies in the middle of the data when the values are arranged in ascending order.The mode is at point A because A is at the peak of the distribution. This peak corresponds to the most frequent observation of the variable in the data set.The mean is calculated by summing all the values and dividing by the number of values. For {2, 4, 6, 8, 10}, the sum is 30, and there are 5 values, so the mean is 6.Deviation = xᵢ − </a:t>
          </a:r>
          <a:r>
            <a:rPr lang="el-GR" sz="1100"/>
            <a:t>μμ = </a:t>
          </a:r>
          <a:r>
            <a:rPr lang="en-US" sz="1100"/>
            <a:t>population meanxᵢ = value in question</a:t>
          </a:r>
          <a:r>
            <a:rPr lang="el-GR" sz="1100"/>
            <a:t>Σ</a:t>
          </a:r>
          <a:r>
            <a:rPr lang="en-US" sz="1100"/>
            <a:t>x = sum of all valuesN = population sizeThe deviation is calculated as the value minus the mean. For the value 4 and mean 6, the deviation is 4 − 6 = −2.The sum of the deviations from the mean is always zero because the mean is the balance point of the data set. The deviations are -2, 0, and 2, which sum to zero.The sum of the deviations about the mean always equals zero.Since the population mean is</a:t>
          </a:r>
          <a:r>
            <a:rPr lang="el-GR" sz="1100"/>
            <a:t>μ = Σ</a:t>
          </a:r>
          <a:r>
            <a:rPr lang="en-US" sz="1100"/>
            <a:t>xᵢ ÷ N,the sum of the deviations about the mean,</a:t>
          </a:r>
          <a:r>
            <a:rPr lang="el-GR" sz="1100"/>
            <a:t>Σ(</a:t>
          </a:r>
          <a:r>
            <a:rPr lang="en-US" sz="1100"/>
            <a:t>xᵢ − </a:t>
          </a:r>
          <a:r>
            <a:rPr lang="el-GR" sz="1100"/>
            <a:t>μ),</a:t>
          </a:r>
          <a:r>
            <a:rPr lang="en-US" sz="1100"/>
            <a:t>can be rewritten as</a:t>
          </a:r>
          <a:r>
            <a:rPr lang="el-GR" sz="1100"/>
            <a:t>Σ</a:t>
          </a:r>
          <a:r>
            <a:rPr lang="en-US" sz="1100"/>
            <a:t>xᵢ − N</a:t>
          </a:r>
          <a:r>
            <a:rPr lang="el-GR" sz="1100"/>
            <a:t>μ.</a:t>
          </a:r>
          <a:r>
            <a:rPr lang="en-US" sz="1100"/>
            <a:t>But since </a:t>
          </a:r>
          <a:r>
            <a:rPr lang="el-GR" sz="1100"/>
            <a:t>μ = Σ</a:t>
          </a:r>
          <a:r>
            <a:rPr lang="en-US" sz="1100"/>
            <a:t>xᵢ ÷ N, then N</a:t>
          </a:r>
          <a:r>
            <a:rPr lang="el-GR" sz="1100"/>
            <a:t>μ = Σ</a:t>
          </a:r>
          <a:r>
            <a:rPr lang="en-US" sz="1100"/>
            <a:t>xᵢ,so the expression becomes </a:t>
          </a:r>
          <a:r>
            <a:rPr lang="el-GR" sz="1100"/>
            <a:t>Σ</a:t>
          </a:r>
          <a:r>
            <a:rPr lang="en-US" sz="1100"/>
            <a:t>xᵢ − </a:t>
          </a:r>
          <a:r>
            <a:rPr lang="el-GR" sz="1100"/>
            <a:t>Σ</a:t>
          </a:r>
          <a:r>
            <a:rPr lang="en-US" sz="1100"/>
            <a:t>xᵢ, which equals 0.Similarly, since the sample mean isx̄ = </a:t>
          </a:r>
          <a:r>
            <a:rPr lang="el-GR" sz="1100"/>
            <a:t>Σ</a:t>
          </a:r>
          <a:r>
            <a:rPr lang="en-US" sz="1100"/>
            <a:t>xᵢ ÷ n,the sum of the deviations about the mean,</a:t>
          </a:r>
          <a:r>
            <a:rPr lang="el-GR" sz="1100"/>
            <a:t>Σ(</a:t>
          </a:r>
          <a:r>
            <a:rPr lang="en-US" sz="1100"/>
            <a:t>xᵢ − x̄),can be rewritten as</a:t>
          </a:r>
          <a:r>
            <a:rPr lang="el-GR" sz="1100"/>
            <a:t>Σ</a:t>
          </a:r>
          <a:r>
            <a:rPr lang="en-US" sz="1100"/>
            <a:t>xᵢ − n·x̄.But since x̄ = </a:t>
          </a:r>
          <a:r>
            <a:rPr lang="el-GR" sz="1100"/>
            <a:t>Σ</a:t>
          </a:r>
          <a:r>
            <a:rPr lang="en-US" sz="1100"/>
            <a:t>xᵢ ÷ n, then n·x̄ = </a:t>
          </a:r>
          <a:r>
            <a:rPr lang="el-GR" sz="1100"/>
            <a:t>Σ</a:t>
          </a:r>
          <a:r>
            <a:rPr lang="en-US" sz="1100"/>
            <a:t>xᵢ,so again, the expression becomes </a:t>
          </a:r>
          <a:r>
            <a:rPr lang="el-GR" sz="1100"/>
            <a:t>Σ</a:t>
          </a:r>
          <a:r>
            <a:rPr lang="en-US" sz="1100"/>
            <a:t>xᵢ − </a:t>
          </a:r>
          <a:r>
            <a:rPr lang="el-GR" sz="1100"/>
            <a:t>Σ</a:t>
          </a:r>
          <a:r>
            <a:rPr lang="en-US" sz="1100"/>
            <a:t>xᵢ, which equals 0.Recall that the mean of a variable is computed by determining the sum of all the values of the variable in the data set and dividing by the number of observations.The standard deviation describes how far, on average, each observation is from the mean.Note that the standard deviation and the mean are the most popular methods for numerically describing the distribution of a variable. This is because these two measures are used for most types of statistical inference.Therefore, the standard deviation is used in conjunction with the mean to numerically describe distributions that are bell shaped and symmetric.The mean measures the center of the distribution, while the standard deviation measures the spread of the distribution.</a:t>
          </a:r>
          <a:r>
            <a:rPr lang="el-GR" sz="1100"/>
            <a:t>σ² </a:t>
          </a:r>
          <a:r>
            <a:rPr lang="en-US" sz="1100"/>
            <a:t>is population variances² = </a:t>
          </a:r>
          <a:r>
            <a:rPr lang="el-GR" sz="1100"/>
            <a:t>Σ(</a:t>
          </a:r>
          <a:r>
            <a:rPr lang="en-US" sz="1100"/>
            <a:t>xᵢ − x̄)² ÷ (n − 1)s² = sample variancexᵢ individual valuesample variances² = [ </a:t>
          </a:r>
          <a:r>
            <a:rPr lang="el-GR" sz="1100"/>
            <a:t>Σ</a:t>
          </a:r>
          <a:r>
            <a:rPr lang="en-US" sz="1100"/>
            <a:t>xᵢ² − ( (</a:t>
          </a:r>
          <a:r>
            <a:rPr lang="el-GR" sz="1100"/>
            <a:t>Σ</a:t>
          </a:r>
          <a:r>
            <a:rPr lang="en-US" sz="1100"/>
            <a:t>xᵢ)² ÷ n ) ] ÷ (n − 1)s² = </a:t>
          </a:r>
          <a:r>
            <a:rPr lang="el-GR" sz="1100"/>
            <a:t>Σ(</a:t>
          </a:r>
          <a:r>
            <a:rPr lang="en-US" sz="1100"/>
            <a:t>xᵢ − x̄)² ÷ (n − 1)s² is the sample variancexᵢ is each individual valuex̄ is the sample meann is the sample sizeRange: $451 − $239 = $212Sample variance (s²): 9234 dollars²Sample standard deviation (s): 96.26525853 dollars To determine which histogram has the higher standard deviation is the one with greater spread or dispersion in its values.Compare the given means and medians to the centers of the data in each histogram.When comparing two populations, the larger the standard deviation, the more dispersion the distribution has, provided that the variable of interest from the two populations has the same unit of measure.A standard deviation of 0 means there is no spread. All the observations are the same value. Every data point is exactly equal to the mean, and thus to each other.It does not mean they’re all zero (that would be a special case), and it does not require symmetry around zero.When the mean rate of return is the same, the standard deviation determines consistency:Higher standard deviation = more variability = less consistentLower standard deviation = more consistentStandard deviation is the square root of the variance.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6AC8-5A14-47DC-87C7-CCA7D45DFF58}">
  <dimension ref="A1:I20"/>
  <sheetViews>
    <sheetView workbookViewId="0">
      <selection activeCell="I8" sqref="I8"/>
    </sheetView>
  </sheetViews>
  <sheetFormatPr defaultRowHeight="14.4" x14ac:dyDescent="0.3"/>
  <sheetData>
    <row r="1" spans="1:9" x14ac:dyDescent="0.3">
      <c r="A1">
        <f ca="1">RANDBETWEEN(1,345)</f>
        <v>291</v>
      </c>
      <c r="B1">
        <f t="shared" ref="B1:G1" ca="1" si="0">RANDBETWEEN(1,345)</f>
        <v>310</v>
      </c>
      <c r="C1">
        <f t="shared" ca="1" si="0"/>
        <v>202</v>
      </c>
      <c r="D1">
        <f t="shared" ca="1" si="0"/>
        <v>234</v>
      </c>
      <c r="E1">
        <f t="shared" ca="1" si="0"/>
        <v>18</v>
      </c>
      <c r="F1">
        <f t="shared" ca="1" si="0"/>
        <v>281</v>
      </c>
      <c r="G1">
        <f t="shared" ca="1" si="0"/>
        <v>332</v>
      </c>
      <c r="I1">
        <f ca="1">SUM(A1:G1)</f>
        <v>1668</v>
      </c>
    </row>
    <row r="2" spans="1:9" x14ac:dyDescent="0.3">
      <c r="A2">
        <f t="shared" ref="A2:G20" ca="1" si="1">RANDBETWEEN(1,345)</f>
        <v>153</v>
      </c>
      <c r="B2">
        <f t="shared" ca="1" si="1"/>
        <v>129</v>
      </c>
      <c r="C2">
        <f t="shared" ca="1" si="1"/>
        <v>100</v>
      </c>
      <c r="D2">
        <f t="shared" ca="1" si="1"/>
        <v>289</v>
      </c>
      <c r="E2">
        <f t="shared" ca="1" si="1"/>
        <v>68</v>
      </c>
      <c r="F2">
        <f t="shared" ca="1" si="1"/>
        <v>114</v>
      </c>
      <c r="G2">
        <f t="shared" ca="1" si="1"/>
        <v>230</v>
      </c>
      <c r="I2">
        <f t="shared" ref="I2:I20" ca="1" si="2">SUM(A2:G2)</f>
        <v>1083</v>
      </c>
    </row>
    <row r="3" spans="1:9" x14ac:dyDescent="0.3">
      <c r="A3">
        <f t="shared" ca="1" si="1"/>
        <v>80</v>
      </c>
      <c r="B3">
        <f t="shared" ca="1" si="1"/>
        <v>236</v>
      </c>
      <c r="C3">
        <f t="shared" ca="1" si="1"/>
        <v>300</v>
      </c>
      <c r="D3">
        <f t="shared" ca="1" si="1"/>
        <v>69</v>
      </c>
      <c r="E3">
        <f t="shared" ca="1" si="1"/>
        <v>260</v>
      </c>
      <c r="F3">
        <f t="shared" ca="1" si="1"/>
        <v>149</v>
      </c>
      <c r="G3">
        <f t="shared" ca="1" si="1"/>
        <v>33</v>
      </c>
      <c r="I3">
        <f t="shared" ca="1" si="2"/>
        <v>1127</v>
      </c>
    </row>
    <row r="4" spans="1:9" x14ac:dyDescent="0.3">
      <c r="A4">
        <f t="shared" ca="1" si="1"/>
        <v>320</v>
      </c>
      <c r="B4">
        <f t="shared" ca="1" si="1"/>
        <v>5</v>
      </c>
      <c r="C4">
        <f t="shared" ca="1" si="1"/>
        <v>85</v>
      </c>
      <c r="D4">
        <f t="shared" ca="1" si="1"/>
        <v>207</v>
      </c>
      <c r="E4">
        <f t="shared" ca="1" si="1"/>
        <v>229</v>
      </c>
      <c r="F4">
        <f t="shared" ca="1" si="1"/>
        <v>313</v>
      </c>
      <c r="G4">
        <f t="shared" ca="1" si="1"/>
        <v>263</v>
      </c>
      <c r="I4">
        <f t="shared" ca="1" si="2"/>
        <v>1422</v>
      </c>
    </row>
    <row r="5" spans="1:9" x14ac:dyDescent="0.3">
      <c r="A5">
        <f t="shared" ca="1" si="1"/>
        <v>112</v>
      </c>
      <c r="B5">
        <f t="shared" ca="1" si="1"/>
        <v>18</v>
      </c>
      <c r="C5">
        <f t="shared" ca="1" si="1"/>
        <v>301</v>
      </c>
      <c r="D5">
        <f t="shared" ca="1" si="1"/>
        <v>279</v>
      </c>
      <c r="E5">
        <f t="shared" ca="1" si="1"/>
        <v>41</v>
      </c>
      <c r="F5">
        <f t="shared" ca="1" si="1"/>
        <v>83</v>
      </c>
      <c r="G5">
        <f t="shared" ca="1" si="1"/>
        <v>94</v>
      </c>
      <c r="I5">
        <f t="shared" ca="1" si="2"/>
        <v>928</v>
      </c>
    </row>
    <row r="6" spans="1:9" x14ac:dyDescent="0.3">
      <c r="A6">
        <f t="shared" ca="1" si="1"/>
        <v>65</v>
      </c>
      <c r="B6">
        <f t="shared" ca="1" si="1"/>
        <v>180</v>
      </c>
      <c r="C6">
        <f t="shared" ca="1" si="1"/>
        <v>189</v>
      </c>
      <c r="D6">
        <f t="shared" ca="1" si="1"/>
        <v>241</v>
      </c>
      <c r="E6">
        <f t="shared" ca="1" si="1"/>
        <v>265</v>
      </c>
      <c r="F6">
        <f t="shared" ca="1" si="1"/>
        <v>294</v>
      </c>
      <c r="G6">
        <f t="shared" ca="1" si="1"/>
        <v>77</v>
      </c>
      <c r="I6">
        <f t="shared" ca="1" si="2"/>
        <v>1311</v>
      </c>
    </row>
    <row r="7" spans="1:9" x14ac:dyDescent="0.3">
      <c r="A7">
        <f t="shared" ca="1" si="1"/>
        <v>171</v>
      </c>
      <c r="B7">
        <f t="shared" ca="1" si="1"/>
        <v>235</v>
      </c>
      <c r="C7">
        <f t="shared" ca="1" si="1"/>
        <v>25</v>
      </c>
      <c r="D7">
        <f t="shared" ca="1" si="1"/>
        <v>301</v>
      </c>
      <c r="E7">
        <f t="shared" ca="1" si="1"/>
        <v>189</v>
      </c>
      <c r="F7">
        <f t="shared" ca="1" si="1"/>
        <v>183</v>
      </c>
      <c r="G7">
        <f t="shared" ca="1" si="1"/>
        <v>8</v>
      </c>
      <c r="I7">
        <f t="shared" ca="1" si="2"/>
        <v>1112</v>
      </c>
    </row>
    <row r="8" spans="1:9" x14ac:dyDescent="0.3">
      <c r="A8">
        <f t="shared" ca="1" si="1"/>
        <v>284</v>
      </c>
      <c r="B8">
        <f t="shared" ca="1" si="1"/>
        <v>43</v>
      </c>
      <c r="C8">
        <f t="shared" ca="1" si="1"/>
        <v>211</v>
      </c>
      <c r="D8">
        <f t="shared" ca="1" si="1"/>
        <v>79</v>
      </c>
      <c r="E8">
        <f t="shared" ca="1" si="1"/>
        <v>149</v>
      </c>
      <c r="F8">
        <f t="shared" ca="1" si="1"/>
        <v>152</v>
      </c>
      <c r="G8">
        <f t="shared" ca="1" si="1"/>
        <v>4</v>
      </c>
      <c r="I8">
        <f t="shared" ca="1" si="2"/>
        <v>922</v>
      </c>
    </row>
    <row r="9" spans="1:9" x14ac:dyDescent="0.3">
      <c r="A9">
        <f t="shared" ca="1" si="1"/>
        <v>333</v>
      </c>
      <c r="B9">
        <f t="shared" ca="1" si="1"/>
        <v>250</v>
      </c>
      <c r="C9">
        <f t="shared" ca="1" si="1"/>
        <v>61</v>
      </c>
      <c r="D9">
        <f t="shared" ca="1" si="1"/>
        <v>79</v>
      </c>
      <c r="E9">
        <f t="shared" ca="1" si="1"/>
        <v>282</v>
      </c>
      <c r="F9">
        <f t="shared" ca="1" si="1"/>
        <v>123</v>
      </c>
      <c r="G9">
        <f t="shared" ca="1" si="1"/>
        <v>83</v>
      </c>
      <c r="I9">
        <f t="shared" ca="1" si="2"/>
        <v>1211</v>
      </c>
    </row>
    <row r="10" spans="1:9" x14ac:dyDescent="0.3">
      <c r="A10">
        <f t="shared" ca="1" si="1"/>
        <v>338</v>
      </c>
      <c r="B10">
        <f t="shared" ca="1" si="1"/>
        <v>90</v>
      </c>
      <c r="C10">
        <f t="shared" ca="1" si="1"/>
        <v>71</v>
      </c>
      <c r="D10">
        <f t="shared" ca="1" si="1"/>
        <v>337</v>
      </c>
      <c r="E10">
        <f t="shared" ca="1" si="1"/>
        <v>292</v>
      </c>
      <c r="F10">
        <f t="shared" ca="1" si="1"/>
        <v>171</v>
      </c>
      <c r="G10">
        <f t="shared" ca="1" si="1"/>
        <v>273</v>
      </c>
      <c r="I10">
        <f t="shared" ca="1" si="2"/>
        <v>1572</v>
      </c>
    </row>
    <row r="11" spans="1:9" x14ac:dyDescent="0.3">
      <c r="A11">
        <f t="shared" ca="1" si="1"/>
        <v>183</v>
      </c>
      <c r="B11">
        <f t="shared" ca="1" si="1"/>
        <v>265</v>
      </c>
      <c r="C11">
        <f t="shared" ca="1" si="1"/>
        <v>266</v>
      </c>
      <c r="D11">
        <f t="shared" ca="1" si="1"/>
        <v>330</v>
      </c>
      <c r="E11">
        <f t="shared" ca="1" si="1"/>
        <v>318</v>
      </c>
      <c r="F11">
        <f t="shared" ca="1" si="1"/>
        <v>280</v>
      </c>
      <c r="G11">
        <f t="shared" ca="1" si="1"/>
        <v>218</v>
      </c>
      <c r="I11">
        <f t="shared" ca="1" si="2"/>
        <v>1860</v>
      </c>
    </row>
    <row r="12" spans="1:9" x14ac:dyDescent="0.3">
      <c r="A12">
        <f t="shared" ca="1" si="1"/>
        <v>313</v>
      </c>
      <c r="B12">
        <f t="shared" ca="1" si="1"/>
        <v>188</v>
      </c>
      <c r="C12">
        <f t="shared" ca="1" si="1"/>
        <v>338</v>
      </c>
      <c r="D12">
        <f t="shared" ca="1" si="1"/>
        <v>22</v>
      </c>
      <c r="E12">
        <f t="shared" ca="1" si="1"/>
        <v>136</v>
      </c>
      <c r="F12">
        <f t="shared" ca="1" si="1"/>
        <v>69</v>
      </c>
      <c r="G12">
        <f t="shared" ca="1" si="1"/>
        <v>316</v>
      </c>
      <c r="I12">
        <f t="shared" ca="1" si="2"/>
        <v>1382</v>
      </c>
    </row>
    <row r="13" spans="1:9" x14ac:dyDescent="0.3">
      <c r="A13">
        <f t="shared" ca="1" si="1"/>
        <v>252</v>
      </c>
      <c r="B13">
        <f t="shared" ca="1" si="1"/>
        <v>209</v>
      </c>
      <c r="C13">
        <f t="shared" ca="1" si="1"/>
        <v>269</v>
      </c>
      <c r="D13">
        <f t="shared" ca="1" si="1"/>
        <v>299</v>
      </c>
      <c r="E13">
        <f t="shared" ca="1" si="1"/>
        <v>38</v>
      </c>
      <c r="F13">
        <f t="shared" ca="1" si="1"/>
        <v>95</v>
      </c>
      <c r="G13">
        <f t="shared" ca="1" si="1"/>
        <v>18</v>
      </c>
      <c r="I13">
        <f t="shared" ca="1" si="2"/>
        <v>1180</v>
      </c>
    </row>
    <row r="14" spans="1:9" x14ac:dyDescent="0.3">
      <c r="A14">
        <f t="shared" ca="1" si="1"/>
        <v>233</v>
      </c>
      <c r="B14">
        <f t="shared" ca="1" si="1"/>
        <v>336</v>
      </c>
      <c r="C14">
        <f t="shared" ca="1" si="1"/>
        <v>212</v>
      </c>
      <c r="D14">
        <f t="shared" ca="1" si="1"/>
        <v>289</v>
      </c>
      <c r="E14">
        <f t="shared" ca="1" si="1"/>
        <v>66</v>
      </c>
      <c r="F14">
        <f t="shared" ca="1" si="1"/>
        <v>81</v>
      </c>
      <c r="G14">
        <f t="shared" ca="1" si="1"/>
        <v>116</v>
      </c>
      <c r="I14">
        <f t="shared" ca="1" si="2"/>
        <v>1333</v>
      </c>
    </row>
    <row r="15" spans="1:9" x14ac:dyDescent="0.3">
      <c r="A15">
        <f t="shared" ca="1" si="1"/>
        <v>176</v>
      </c>
      <c r="B15">
        <f t="shared" ca="1" si="1"/>
        <v>340</v>
      </c>
      <c r="C15">
        <f t="shared" ca="1" si="1"/>
        <v>132</v>
      </c>
      <c r="D15">
        <f t="shared" ca="1" si="1"/>
        <v>183</v>
      </c>
      <c r="E15">
        <f t="shared" ca="1" si="1"/>
        <v>289</v>
      </c>
      <c r="F15">
        <f t="shared" ca="1" si="1"/>
        <v>113</v>
      </c>
      <c r="G15">
        <f t="shared" ca="1" si="1"/>
        <v>215</v>
      </c>
      <c r="I15">
        <f t="shared" ca="1" si="2"/>
        <v>1448</v>
      </c>
    </row>
    <row r="16" spans="1:9" x14ac:dyDescent="0.3">
      <c r="A16">
        <f t="shared" ca="1" si="1"/>
        <v>38</v>
      </c>
      <c r="B16">
        <f t="shared" ca="1" si="1"/>
        <v>206</v>
      </c>
      <c r="C16">
        <f t="shared" ca="1" si="1"/>
        <v>256</v>
      </c>
      <c r="D16">
        <f t="shared" ca="1" si="1"/>
        <v>144</v>
      </c>
      <c r="E16">
        <f t="shared" ca="1" si="1"/>
        <v>139</v>
      </c>
      <c r="F16">
        <f t="shared" ca="1" si="1"/>
        <v>256</v>
      </c>
      <c r="G16">
        <f t="shared" ca="1" si="1"/>
        <v>305</v>
      </c>
      <c r="I16">
        <f t="shared" ca="1" si="2"/>
        <v>1344</v>
      </c>
    </row>
    <row r="17" spans="1:9" x14ac:dyDescent="0.3">
      <c r="A17">
        <f t="shared" ca="1" si="1"/>
        <v>111</v>
      </c>
      <c r="B17">
        <f t="shared" ca="1" si="1"/>
        <v>151</v>
      </c>
      <c r="C17">
        <f t="shared" ca="1" si="1"/>
        <v>88</v>
      </c>
      <c r="D17">
        <f t="shared" ca="1" si="1"/>
        <v>252</v>
      </c>
      <c r="E17">
        <f t="shared" ca="1" si="1"/>
        <v>119</v>
      </c>
      <c r="F17">
        <f t="shared" ca="1" si="1"/>
        <v>143</v>
      </c>
      <c r="G17">
        <f t="shared" ca="1" si="1"/>
        <v>310</v>
      </c>
      <c r="I17">
        <f t="shared" ca="1" si="2"/>
        <v>1174</v>
      </c>
    </row>
    <row r="18" spans="1:9" x14ac:dyDescent="0.3">
      <c r="A18">
        <f t="shared" ca="1" si="1"/>
        <v>329</v>
      </c>
      <c r="B18">
        <f t="shared" ca="1" si="1"/>
        <v>214</v>
      </c>
      <c r="C18">
        <f t="shared" ca="1" si="1"/>
        <v>270</v>
      </c>
      <c r="D18">
        <f t="shared" ca="1" si="1"/>
        <v>277</v>
      </c>
      <c r="E18">
        <f t="shared" ca="1" si="1"/>
        <v>13</v>
      </c>
      <c r="F18">
        <f t="shared" ca="1" si="1"/>
        <v>299</v>
      </c>
      <c r="G18">
        <f t="shared" ca="1" si="1"/>
        <v>225</v>
      </c>
      <c r="I18">
        <f t="shared" ca="1" si="2"/>
        <v>1627</v>
      </c>
    </row>
    <row r="19" spans="1:9" x14ac:dyDescent="0.3">
      <c r="A19">
        <f t="shared" ca="1" si="1"/>
        <v>199</v>
      </c>
      <c r="B19">
        <f t="shared" ca="1" si="1"/>
        <v>13</v>
      </c>
      <c r="C19">
        <f t="shared" ca="1" si="1"/>
        <v>211</v>
      </c>
      <c r="D19">
        <f t="shared" ca="1" si="1"/>
        <v>289</v>
      </c>
      <c r="E19">
        <f t="shared" ca="1" si="1"/>
        <v>250</v>
      </c>
      <c r="F19">
        <f t="shared" ca="1" si="1"/>
        <v>305</v>
      </c>
      <c r="G19">
        <f t="shared" ca="1" si="1"/>
        <v>24</v>
      </c>
      <c r="I19">
        <f t="shared" ca="1" si="2"/>
        <v>1291</v>
      </c>
    </row>
    <row r="20" spans="1:9" x14ac:dyDescent="0.3">
      <c r="A20">
        <f t="shared" ca="1" si="1"/>
        <v>107</v>
      </c>
      <c r="B20">
        <f t="shared" ca="1" si="1"/>
        <v>3</v>
      </c>
      <c r="C20">
        <f t="shared" ca="1" si="1"/>
        <v>107</v>
      </c>
      <c r="D20">
        <f t="shared" ca="1" si="1"/>
        <v>264</v>
      </c>
      <c r="E20">
        <f t="shared" ca="1" si="1"/>
        <v>295</v>
      </c>
      <c r="F20">
        <f t="shared" ca="1" si="1"/>
        <v>272</v>
      </c>
      <c r="G20">
        <f t="shared" ca="1" si="1"/>
        <v>308</v>
      </c>
      <c r="I20">
        <f t="shared" ca="1" si="2"/>
        <v>1356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6EE86-23BE-406D-ACF3-78F2E170AE4D}">
  <dimension ref="B1:J47"/>
  <sheetViews>
    <sheetView topLeftCell="C1" workbookViewId="0">
      <selection activeCell="Q3" sqref="Q3"/>
    </sheetView>
  </sheetViews>
  <sheetFormatPr defaultRowHeight="14.4" x14ac:dyDescent="0.3"/>
  <sheetData>
    <row r="1" spans="2:3" x14ac:dyDescent="0.3">
      <c r="B1" s="3" t="s">
        <v>0</v>
      </c>
      <c r="C1" s="3"/>
    </row>
    <row r="3" spans="2:3" x14ac:dyDescent="0.3">
      <c r="C3">
        <v>672</v>
      </c>
    </row>
    <row r="4" spans="2:3" x14ac:dyDescent="0.3">
      <c r="C4">
        <v>726</v>
      </c>
    </row>
    <row r="5" spans="2:3" x14ac:dyDescent="0.3">
      <c r="C5">
        <v>722</v>
      </c>
    </row>
    <row r="6" spans="2:3" x14ac:dyDescent="0.3">
      <c r="C6">
        <v>708</v>
      </c>
    </row>
    <row r="7" spans="2:3" x14ac:dyDescent="0.3">
      <c r="C7">
        <v>703</v>
      </c>
    </row>
    <row r="8" spans="2:3" x14ac:dyDescent="0.3">
      <c r="C8">
        <v>678</v>
      </c>
    </row>
    <row r="9" spans="2:3" x14ac:dyDescent="0.3">
      <c r="C9">
        <v>733</v>
      </c>
    </row>
    <row r="10" spans="2:3" x14ac:dyDescent="0.3">
      <c r="C10">
        <v>703</v>
      </c>
    </row>
    <row r="11" spans="2:3" x14ac:dyDescent="0.3">
      <c r="C11">
        <v>714</v>
      </c>
    </row>
    <row r="12" spans="2:3" x14ac:dyDescent="0.3">
      <c r="C12">
        <v>711</v>
      </c>
    </row>
    <row r="13" spans="2:3" x14ac:dyDescent="0.3">
      <c r="C13">
        <v>731</v>
      </c>
    </row>
    <row r="14" spans="2:3" x14ac:dyDescent="0.3">
      <c r="C14">
        <v>711</v>
      </c>
    </row>
    <row r="15" spans="2:3" x14ac:dyDescent="0.3">
      <c r="C15">
        <v>702</v>
      </c>
    </row>
    <row r="16" spans="2:3" x14ac:dyDescent="0.3">
      <c r="C16">
        <v>723</v>
      </c>
    </row>
    <row r="17" spans="3:10" x14ac:dyDescent="0.3">
      <c r="C17">
        <v>699</v>
      </c>
    </row>
    <row r="18" spans="3:10" x14ac:dyDescent="0.3">
      <c r="C18">
        <v>718</v>
      </c>
    </row>
    <row r="19" spans="3:10" x14ac:dyDescent="0.3">
      <c r="C19">
        <v>721</v>
      </c>
    </row>
    <row r="20" spans="3:10" x14ac:dyDescent="0.3">
      <c r="C20">
        <v>728</v>
      </c>
    </row>
    <row r="21" spans="3:10" x14ac:dyDescent="0.3">
      <c r="C21">
        <v>730</v>
      </c>
    </row>
    <row r="22" spans="3:10" x14ac:dyDescent="0.3">
      <c r="C22">
        <v>720</v>
      </c>
    </row>
    <row r="23" spans="3:10" ht="15.6" x14ac:dyDescent="0.3">
      <c r="C23">
        <v>725</v>
      </c>
      <c r="G23" s="1"/>
      <c r="J23" s="1"/>
    </row>
    <row r="24" spans="3:10" ht="15.6" x14ac:dyDescent="0.3">
      <c r="C24">
        <v>698</v>
      </c>
      <c r="G24" s="1"/>
      <c r="J24" s="1"/>
    </row>
    <row r="25" spans="3:10" ht="15.6" x14ac:dyDescent="0.3">
      <c r="C25">
        <v>723</v>
      </c>
      <c r="G25" s="1"/>
      <c r="J25" s="1"/>
    </row>
    <row r="26" spans="3:10" ht="15.6" x14ac:dyDescent="0.3">
      <c r="C26">
        <v>738</v>
      </c>
      <c r="G26" s="1"/>
      <c r="J26" s="1"/>
    </row>
    <row r="27" spans="3:10" x14ac:dyDescent="0.3">
      <c r="C27">
        <v>706</v>
      </c>
    </row>
    <row r="28" spans="3:10" x14ac:dyDescent="0.3">
      <c r="C28">
        <v>719</v>
      </c>
    </row>
    <row r="29" spans="3:10" x14ac:dyDescent="0.3">
      <c r="C29">
        <v>702</v>
      </c>
    </row>
    <row r="30" spans="3:10" x14ac:dyDescent="0.3">
      <c r="C30">
        <v>700</v>
      </c>
    </row>
    <row r="31" spans="3:10" x14ac:dyDescent="0.3">
      <c r="C31">
        <v>735</v>
      </c>
    </row>
    <row r="32" spans="3:10" x14ac:dyDescent="0.3">
      <c r="C32">
        <v>735</v>
      </c>
    </row>
    <row r="33" spans="3:3" x14ac:dyDescent="0.3">
      <c r="C33">
        <v>722</v>
      </c>
    </row>
    <row r="34" spans="3:3" x14ac:dyDescent="0.3">
      <c r="C34">
        <v>695</v>
      </c>
    </row>
    <row r="35" spans="3:3" x14ac:dyDescent="0.3">
      <c r="C35">
        <v>726</v>
      </c>
    </row>
    <row r="36" spans="3:3" x14ac:dyDescent="0.3">
      <c r="C36">
        <v>703</v>
      </c>
    </row>
    <row r="37" spans="3:3" x14ac:dyDescent="0.3">
      <c r="C37">
        <v>713</v>
      </c>
    </row>
    <row r="38" spans="3:3" x14ac:dyDescent="0.3">
      <c r="C38">
        <v>695</v>
      </c>
    </row>
    <row r="39" spans="3:3" x14ac:dyDescent="0.3">
      <c r="C39">
        <v>699</v>
      </c>
    </row>
    <row r="40" spans="3:3" x14ac:dyDescent="0.3">
      <c r="C40">
        <v>714</v>
      </c>
    </row>
    <row r="41" spans="3:3" x14ac:dyDescent="0.3">
      <c r="C41">
        <v>718</v>
      </c>
    </row>
    <row r="42" spans="3:3" x14ac:dyDescent="0.3">
      <c r="C42">
        <v>729</v>
      </c>
    </row>
    <row r="43" spans="3:3" x14ac:dyDescent="0.3">
      <c r="C43">
        <v>736</v>
      </c>
    </row>
    <row r="44" spans="3:3" x14ac:dyDescent="0.3">
      <c r="C44">
        <v>716</v>
      </c>
    </row>
    <row r="45" spans="3:3" x14ac:dyDescent="0.3">
      <c r="C45">
        <v>696</v>
      </c>
    </row>
    <row r="46" spans="3:3" x14ac:dyDescent="0.3">
      <c r="C46">
        <v>700</v>
      </c>
    </row>
    <row r="47" spans="3:3" x14ac:dyDescent="0.3">
      <c r="C47">
        <v>695</v>
      </c>
    </row>
  </sheetData>
  <mergeCells count="1">
    <mergeCell ref="B1:C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0D52-7657-4287-8F0D-64599CC3DB0E}">
  <dimension ref="A1:R41"/>
  <sheetViews>
    <sheetView tabSelected="1" topLeftCell="A38" workbookViewId="0">
      <selection activeCell="M27" sqref="M27"/>
    </sheetView>
  </sheetViews>
  <sheetFormatPr defaultRowHeight="14.4" x14ac:dyDescent="0.3"/>
  <cols>
    <col min="3" max="3" width="11.44140625" customWidth="1"/>
    <col min="9" max="9" width="9.5546875" customWidth="1"/>
    <col min="11" max="11" width="8.88671875" customWidth="1"/>
    <col min="12" max="12" width="16.77734375" customWidth="1"/>
    <col min="13" max="13" width="12.77734375" customWidth="1"/>
    <col min="14" max="14" width="20.6640625" customWidth="1"/>
    <col min="16" max="16" width="9.33203125" customWidth="1"/>
    <col min="17" max="17" width="18.88671875" customWidth="1"/>
    <col min="18" max="18" width="17.33203125" customWidth="1"/>
  </cols>
  <sheetData>
    <row r="1" spans="1:18" s="2" customFormat="1" x14ac:dyDescent="0.3">
      <c r="A1" s="2" t="s">
        <v>1</v>
      </c>
      <c r="D1" s="2" t="s">
        <v>7</v>
      </c>
      <c r="G1" s="2" t="s">
        <v>8</v>
      </c>
      <c r="J1" s="4" t="s">
        <v>10</v>
      </c>
      <c r="M1" t="s">
        <v>11</v>
      </c>
      <c r="N1" t="s">
        <v>12</v>
      </c>
      <c r="O1" t="s">
        <v>13</v>
      </c>
      <c r="Q1" t="s">
        <v>15</v>
      </c>
      <c r="R1" t="s">
        <v>17</v>
      </c>
    </row>
    <row r="2" spans="1:18" x14ac:dyDescent="0.3">
      <c r="A2">
        <v>0</v>
      </c>
      <c r="B2" t="s">
        <v>2</v>
      </c>
      <c r="C2">
        <f>AVERAGE(A2:A41)</f>
        <v>13.45</v>
      </c>
      <c r="D2">
        <v>18</v>
      </c>
      <c r="E2" t="s">
        <v>2</v>
      </c>
      <c r="F2">
        <f>AVERAGE(D2:D6)</f>
        <v>13</v>
      </c>
      <c r="G2">
        <v>404</v>
      </c>
      <c r="H2" t="s">
        <v>2</v>
      </c>
      <c r="I2">
        <f>AVERAGE(G2:G5)</f>
        <v>380.5</v>
      </c>
      <c r="J2">
        <v>7</v>
      </c>
      <c r="K2" t="s">
        <v>2</v>
      </c>
      <c r="L2">
        <f>AVERAGE(J2:J11)</f>
        <v>29.5</v>
      </c>
      <c r="M2">
        <f>J2-$L$2</f>
        <v>-22.5</v>
      </c>
      <c r="N2">
        <f>M2^2</f>
        <v>506.25</v>
      </c>
      <c r="O2" t="s">
        <v>14</v>
      </c>
      <c r="P2">
        <f>SUM(N2:N11)</f>
        <v>1898.5</v>
      </c>
      <c r="Q2">
        <f>P2/(COUNT(N2:N11)-1)</f>
        <v>210.94444444444446</v>
      </c>
      <c r="R2">
        <f>SQRT(Q2)</f>
        <v>14.52392661935623</v>
      </c>
    </row>
    <row r="3" spans="1:18" x14ac:dyDescent="0.3">
      <c r="A3">
        <v>0</v>
      </c>
      <c r="B3" t="s">
        <v>3</v>
      </c>
      <c r="C3">
        <f>MEDIAN(A2:A41)</f>
        <v>8.5</v>
      </c>
      <c r="D3">
        <v>13</v>
      </c>
      <c r="G3">
        <v>413</v>
      </c>
      <c r="H3" t="s">
        <v>3</v>
      </c>
      <c r="I3">
        <f>MEDIAN(G2:G5)</f>
        <v>408.5</v>
      </c>
      <c r="J3">
        <v>51</v>
      </c>
      <c r="M3">
        <f t="shared" ref="M3:M11" si="0">J3-$L$2</f>
        <v>21.5</v>
      </c>
      <c r="N3">
        <f t="shared" ref="N3:N11" si="1">M3^2</f>
        <v>462.25</v>
      </c>
      <c r="Q3" t="s">
        <v>9</v>
      </c>
      <c r="R3" t="s">
        <v>16</v>
      </c>
    </row>
    <row r="4" spans="1:18" x14ac:dyDescent="0.3">
      <c r="A4">
        <v>3</v>
      </c>
      <c r="B4" t="s">
        <v>4</v>
      </c>
      <c r="C4">
        <f>_xlfn.MODE.SNGL(A2:A41)</f>
        <v>5</v>
      </c>
      <c r="D4">
        <v>9</v>
      </c>
      <c r="G4">
        <v>473</v>
      </c>
      <c r="H4" t="s">
        <v>4</v>
      </c>
      <c r="I4" t="e">
        <f>_xlfn.MODE.SNGL(G2:G5)</f>
        <v>#N/A</v>
      </c>
      <c r="J4">
        <v>10</v>
      </c>
      <c r="M4">
        <f t="shared" si="0"/>
        <v>-19.5</v>
      </c>
      <c r="N4">
        <f t="shared" si="1"/>
        <v>380.25</v>
      </c>
      <c r="Q4" t="s">
        <v>18</v>
      </c>
    </row>
    <row r="5" spans="1:18" x14ac:dyDescent="0.3">
      <c r="A5">
        <v>3</v>
      </c>
      <c r="B5" t="s">
        <v>6</v>
      </c>
      <c r="C5">
        <f>_xlfn.STDEV.P(A2:A41)</f>
        <v>12.122190396128911</v>
      </c>
      <c r="D5">
        <v>11</v>
      </c>
      <c r="G5">
        <v>232</v>
      </c>
      <c r="J5">
        <v>51</v>
      </c>
      <c r="M5">
        <f t="shared" si="0"/>
        <v>21.5</v>
      </c>
      <c r="N5">
        <f t="shared" si="1"/>
        <v>462.25</v>
      </c>
    </row>
    <row r="6" spans="1:18" x14ac:dyDescent="0.3">
      <c r="A6">
        <v>4</v>
      </c>
      <c r="B6" t="s">
        <v>5</v>
      </c>
      <c r="C6">
        <f>_xlfn.STDEV.S(A2:A41)</f>
        <v>12.276619429443295</v>
      </c>
      <c r="D6">
        <v>14</v>
      </c>
      <c r="J6">
        <v>36</v>
      </c>
      <c r="M6">
        <f t="shared" si="0"/>
        <v>6.5</v>
      </c>
      <c r="N6">
        <f t="shared" si="1"/>
        <v>42.25</v>
      </c>
    </row>
    <row r="7" spans="1:18" x14ac:dyDescent="0.3">
      <c r="A7">
        <v>4</v>
      </c>
      <c r="J7">
        <v>24</v>
      </c>
      <c r="M7">
        <f t="shared" si="0"/>
        <v>-5.5</v>
      </c>
      <c r="N7">
        <f t="shared" si="1"/>
        <v>30.25</v>
      </c>
    </row>
    <row r="8" spans="1:18" x14ac:dyDescent="0.3">
      <c r="A8">
        <v>4</v>
      </c>
      <c r="J8">
        <v>32</v>
      </c>
      <c r="M8">
        <f t="shared" si="0"/>
        <v>2.5</v>
      </c>
      <c r="N8">
        <f t="shared" si="1"/>
        <v>6.25</v>
      </c>
    </row>
    <row r="9" spans="1:18" x14ac:dyDescent="0.3">
      <c r="A9">
        <v>5</v>
      </c>
      <c r="J9">
        <v>27</v>
      </c>
      <c r="M9">
        <f t="shared" si="0"/>
        <v>-2.5</v>
      </c>
      <c r="N9">
        <f t="shared" si="1"/>
        <v>6.25</v>
      </c>
    </row>
    <row r="10" spans="1:18" x14ac:dyDescent="0.3">
      <c r="A10">
        <v>5</v>
      </c>
      <c r="J10">
        <v>28</v>
      </c>
      <c r="M10">
        <f t="shared" si="0"/>
        <v>-1.5</v>
      </c>
      <c r="N10">
        <f t="shared" si="1"/>
        <v>2.25</v>
      </c>
    </row>
    <row r="11" spans="1:18" x14ac:dyDescent="0.3">
      <c r="A11">
        <v>5</v>
      </c>
      <c r="J11">
        <v>29</v>
      </c>
      <c r="M11">
        <f t="shared" si="0"/>
        <v>-0.5</v>
      </c>
      <c r="N11">
        <f t="shared" si="1"/>
        <v>0.25</v>
      </c>
    </row>
    <row r="12" spans="1:18" x14ac:dyDescent="0.3">
      <c r="A12">
        <v>5</v>
      </c>
    </row>
    <row r="13" spans="1:18" x14ac:dyDescent="0.3">
      <c r="A13">
        <v>6</v>
      </c>
    </row>
    <row r="14" spans="1:18" x14ac:dyDescent="0.3">
      <c r="A14">
        <v>6</v>
      </c>
    </row>
    <row r="15" spans="1:18" x14ac:dyDescent="0.3">
      <c r="A15">
        <v>6</v>
      </c>
    </row>
    <row r="16" spans="1:18" x14ac:dyDescent="0.3">
      <c r="A16">
        <v>7</v>
      </c>
    </row>
    <row r="17" spans="1:14" x14ac:dyDescent="0.3">
      <c r="A17">
        <v>7</v>
      </c>
    </row>
    <row r="18" spans="1:14" x14ac:dyDescent="0.3">
      <c r="A18">
        <v>7</v>
      </c>
    </row>
    <row r="19" spans="1:14" x14ac:dyDescent="0.3">
      <c r="A19">
        <v>8</v>
      </c>
    </row>
    <row r="20" spans="1:14" x14ac:dyDescent="0.3">
      <c r="A20">
        <v>8</v>
      </c>
      <c r="L20" t="s">
        <v>20</v>
      </c>
      <c r="M20" t="s">
        <v>13</v>
      </c>
      <c r="N20" t="s">
        <v>15</v>
      </c>
    </row>
    <row r="21" spans="1:14" x14ac:dyDescent="0.3">
      <c r="A21">
        <v>8</v>
      </c>
      <c r="J21">
        <v>418</v>
      </c>
      <c r="K21">
        <v>239</v>
      </c>
      <c r="L21">
        <f>$K$26-J21</f>
        <v>-36.5</v>
      </c>
      <c r="M21">
        <f>L21^2</f>
        <v>1332.25</v>
      </c>
      <c r="N21">
        <f>M25/(COUNT(M21:M24)-1)</f>
        <v>9267</v>
      </c>
    </row>
    <row r="22" spans="1:14" x14ac:dyDescent="0.3">
      <c r="A22">
        <v>9</v>
      </c>
      <c r="J22">
        <v>451</v>
      </c>
      <c r="K22">
        <v>418</v>
      </c>
      <c r="L22">
        <f t="shared" ref="L22:L24" si="2">$K$26-J22</f>
        <v>-69.5</v>
      </c>
      <c r="M22">
        <f t="shared" ref="M22:M24" si="3">L22^2</f>
        <v>4830.25</v>
      </c>
    </row>
    <row r="23" spans="1:14" x14ac:dyDescent="0.3">
      <c r="A23">
        <v>9</v>
      </c>
      <c r="J23">
        <v>418</v>
      </c>
      <c r="K23">
        <v>418</v>
      </c>
      <c r="L23">
        <f t="shared" si="2"/>
        <v>-36.5</v>
      </c>
      <c r="M23">
        <f t="shared" si="3"/>
        <v>1332.25</v>
      </c>
    </row>
    <row r="24" spans="1:14" x14ac:dyDescent="0.3">
      <c r="A24">
        <v>10</v>
      </c>
      <c r="J24">
        <v>239</v>
      </c>
      <c r="K24">
        <v>451</v>
      </c>
      <c r="L24">
        <f t="shared" si="2"/>
        <v>142.5</v>
      </c>
      <c r="M24">
        <f t="shared" si="3"/>
        <v>20306.25</v>
      </c>
    </row>
    <row r="25" spans="1:14" x14ac:dyDescent="0.3">
      <c r="A25">
        <v>10</v>
      </c>
      <c r="J25" t="s">
        <v>19</v>
      </c>
      <c r="K25">
        <f>K24-K21</f>
        <v>212</v>
      </c>
      <c r="L25" t="s">
        <v>21</v>
      </c>
      <c r="M25">
        <f>SUM(M21:M24)</f>
        <v>27801</v>
      </c>
      <c r="N25" t="s">
        <v>13</v>
      </c>
    </row>
    <row r="26" spans="1:14" x14ac:dyDescent="0.3">
      <c r="A26">
        <v>10</v>
      </c>
      <c r="J26" t="s">
        <v>2</v>
      </c>
      <c r="K26">
        <f>AVERAGE(K21:K24)</f>
        <v>381.5</v>
      </c>
      <c r="L26" t="s">
        <v>9</v>
      </c>
      <c r="M26">
        <f>M25/(COUNT(M21:M24)-1)</f>
        <v>9267</v>
      </c>
      <c r="N26" t="s">
        <v>15</v>
      </c>
    </row>
    <row r="27" spans="1:14" x14ac:dyDescent="0.3">
      <c r="A27">
        <v>12</v>
      </c>
      <c r="L27" t="s">
        <v>22</v>
      </c>
      <c r="M27">
        <f>SQRT(M26)</f>
        <v>96.265258530790845</v>
      </c>
    </row>
    <row r="28" spans="1:14" x14ac:dyDescent="0.3">
      <c r="A28">
        <v>14</v>
      </c>
    </row>
    <row r="29" spans="1:14" x14ac:dyDescent="0.3">
      <c r="A29">
        <v>15</v>
      </c>
    </row>
    <row r="30" spans="1:14" x14ac:dyDescent="0.3">
      <c r="A30">
        <v>15</v>
      </c>
    </row>
    <row r="31" spans="1:14" x14ac:dyDescent="0.3">
      <c r="A31">
        <v>16</v>
      </c>
    </row>
    <row r="32" spans="1:14" x14ac:dyDescent="0.3">
      <c r="A32">
        <v>21</v>
      </c>
    </row>
    <row r="33" spans="1:1" x14ac:dyDescent="0.3">
      <c r="A33">
        <v>21</v>
      </c>
    </row>
    <row r="34" spans="1:1" x14ac:dyDescent="0.3">
      <c r="A34">
        <v>24</v>
      </c>
    </row>
    <row r="35" spans="1:1" x14ac:dyDescent="0.3">
      <c r="A35">
        <v>27</v>
      </c>
    </row>
    <row r="36" spans="1:1" x14ac:dyDescent="0.3">
      <c r="A36">
        <v>28</v>
      </c>
    </row>
    <row r="37" spans="1:1" x14ac:dyDescent="0.3">
      <c r="A37">
        <v>30</v>
      </c>
    </row>
    <row r="38" spans="1:1" x14ac:dyDescent="0.3">
      <c r="A38">
        <v>31</v>
      </c>
    </row>
    <row r="39" spans="1:1" x14ac:dyDescent="0.3">
      <c r="A39">
        <v>39</v>
      </c>
    </row>
    <row r="40" spans="1:1" x14ac:dyDescent="0.3">
      <c r="A40">
        <v>44</v>
      </c>
    </row>
    <row r="41" spans="1:1" x14ac:dyDescent="0.3">
      <c r="A41">
        <v>52</v>
      </c>
    </row>
  </sheetData>
  <sortState xmlns:xlrd2="http://schemas.microsoft.com/office/spreadsheetml/2017/richdata2" ref="K21:K24">
    <sortCondition ref="K21:K24"/>
  </sortState>
  <pageMargins left="0.7" right="0.7" top="0.75" bottom="0.75" header="0.3" footer="0.3"/>
  <pageSetup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AEB5E303E8FC44B85D7FC15901B2095" ma:contentTypeVersion="5" ma:contentTypeDescription="Create a new document." ma:contentTypeScope="" ma:versionID="331cbc14c423865f863f63af1619d484">
  <xsd:schema xmlns:xsd="http://www.w3.org/2001/XMLSchema" xmlns:xs="http://www.w3.org/2001/XMLSchema" xmlns:p="http://schemas.microsoft.com/office/2006/metadata/properties" xmlns:ns3="847c2f6a-33ae-4361-8c3c-8bd103f9cfa5" targetNamespace="http://schemas.microsoft.com/office/2006/metadata/properties" ma:root="true" ma:fieldsID="7d361ccab82cd5b41921f5ac246df491" ns3:_="">
    <xsd:import namespace="847c2f6a-33ae-4361-8c3c-8bd103f9cfa5"/>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7c2f6a-33ae-4361-8c3c-8bd103f9cfa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4F9600-077A-4A4C-A511-46C6D7EB0C75}">
  <ds:schemaRefs>
    <ds:schemaRef ds:uri="http://schemas.microsoft.com/sharepoint/v3/contenttype/forms"/>
  </ds:schemaRefs>
</ds:datastoreItem>
</file>

<file path=customXml/itemProps2.xml><?xml version="1.0" encoding="utf-8"?>
<ds:datastoreItem xmlns:ds="http://schemas.openxmlformats.org/officeDocument/2006/customXml" ds:itemID="{7AEE58CD-2A01-4B92-84F0-A74134BCF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7c2f6a-33ae-4361-8c3c-8bd103f9cf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834583-55AD-4E32-9E17-8DF789C4CCAB}">
  <ds:schemaRefs>
    <ds:schemaRef ds:uri="847c2f6a-33ae-4361-8c3c-8bd103f9cfa5"/>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Collection</vt:lpstr>
      <vt:lpstr>Organizing and Summarizing Data</vt:lpstr>
      <vt:lpstr>Numerically Summarizing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Pannoni, Joseph M (jpannoni)</dc:creator>
  <cp:lastModifiedBy>Pannoni, Joseph M (jpannoni)</cp:lastModifiedBy>
  <dcterms:created xsi:type="dcterms:W3CDTF">2025-09-03T19:45:29Z</dcterms:created>
  <dcterms:modified xsi:type="dcterms:W3CDTF">2025-09-14T09:02:06Z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0x010100AAEB5E303E8FC44B85D7FC15901B2095</vt:lpwstr>
  </property>
</Properties>
</file>