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autoCompressPictures="0" codeName="ThisWorkbook"/>
  <mc:AlternateContent>
    <mc:Choice Requires="x15">
      <x15ac:absPath xmlns:x15ac="http://schemas.microsoft.com/office/spreadsheetml/2010/11/ac" url="D:\工作文档\工行项目\模板20170217\report\"/>
    </mc:Choice>
  </mc:AlternateContent>
  <bookViews>
    <workbookView windowHeight="5280" windowWidth="17256" xWindow="0" yWindow="0"/>
  </bookViews>
  <sheets>
    <sheet name="B08 配置型债券专户风险监测表" r:id="rId1" sheetId="1"/>
  </sheets>
  <definedNames>
    <definedName localSheetId="0" name="_Toc391991544">'B08 配置型债券专户风险监测表'!$C$43</definedName>
    <definedName localSheetId="0" name="_Toc391991545">'B08 配置型债券专户风险监测表'!$D$43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i="1" l="1" r="G101"/>
  <c i="1" r="H101" s="1"/>
  <c i="1" r="E101"/>
  <c i="1" r="H99"/>
  <c i="1" r="H98"/>
  <c i="1" r="F105"/>
  <c i="1" r="E54"/>
  <c i="1" r="E95"/>
  <c i="1" r="I74"/>
  <c i="1" r="G87"/>
  <c i="1" r="G75"/>
  <c i="1" r="G68"/>
  <c i="1" r="H67" s="1"/>
  <c i="1" r="H59"/>
  <c i="1" r="G61"/>
  <c i="1" r="H61" s="1"/>
  <c i="1" r="G54"/>
  <c i="1" r="H53" s="1"/>
  <c i="1" r="E75"/>
  <c i="1" r="E68"/>
  <c i="1" r="E61"/>
  <c i="1" r="E87"/>
  <c i="1" r="F54"/>
  <c i="1" r="F53"/>
  <c i="1" r="I213"/>
  <c i="1" r="I215"/>
  <c i="1" r="H55"/>
  <c i="1" r="I44"/>
  <c i="1" r="I16"/>
  <c i="1" r="I15"/>
  <c i="1" r="I208"/>
  <c i="1" r="I214" s="1"/>
  <c i="1" r="J204"/>
  <c i="1" r="J208" s="1"/>
  <c i="1" r="J212"/>
  <c i="1" r="I202"/>
  <c i="1" r="I201"/>
  <c i="1" r="G200"/>
  <c i="1" r="H199" s="1"/>
  <c i="1" r="J199" s="1"/>
  <c i="1" r="H200"/>
  <c i="1" r="J200" s="1"/>
  <c i="1" r="E200"/>
  <c i="1" r="F200"/>
  <c i="1" r="I200"/>
  <c i="1" r="F199"/>
  <c i="1" r="I199"/>
  <c i="1" r="F198"/>
  <c i="1" r="I198"/>
  <c i="1" r="G197"/>
  <c i="1" r="H197"/>
  <c i="1" r="J197" s="1"/>
  <c i="1" r="E197"/>
  <c i="1" r="I197" s="1"/>
  <c i="1" r="F197"/>
  <c i="1" r="H196"/>
  <c i="1" r="J196" s="1"/>
  <c i="1" r="F196"/>
  <c i="1" r="I196"/>
  <c i="1" r="H195"/>
  <c i="1" r="F195"/>
  <c i="1" r="I195"/>
  <c i="1" r="G194"/>
  <c i="1" r="H193" s="1"/>
  <c i="1" r="J193" s="1"/>
  <c i="1" r="H194"/>
  <c i="1" r="J194" s="1"/>
  <c i="1" r="E194"/>
  <c i="1" r="F194"/>
  <c i="1" r="I194"/>
  <c i="1" r="F193"/>
  <c i="1" r="I193"/>
  <c i="1" r="F192"/>
  <c i="1" r="I192"/>
  <c i="1" r="G191"/>
  <c i="1" r="H191"/>
  <c i="1" r="E191"/>
  <c i="1" r="F191"/>
  <c i="1" r="I191"/>
  <c i="1" r="H190"/>
  <c i="1" r="J190" s="1"/>
  <c i="1" r="F190"/>
  <c i="1" r="I190"/>
  <c i="1" r="H189"/>
  <c i="1" r="F189"/>
  <c i="1" r="I189"/>
  <c i="1" r="H188"/>
  <c i="1" r="J188" s="1"/>
  <c i="1" r="F188"/>
  <c i="1" r="I188"/>
  <c i="1" r="H187"/>
  <c i="1" r="F187"/>
  <c i="1" r="I187"/>
  <c i="1" r="H186"/>
  <c i="1" r="J186" s="1"/>
  <c i="1" r="F186"/>
  <c i="1" r="I186"/>
  <c i="1" r="H185"/>
  <c i="1" r="F185"/>
  <c i="1" r="I185"/>
  <c i="1" r="H184"/>
  <c i="1" r="J184" s="1"/>
  <c i="1" r="F184"/>
  <c i="1" r="I184"/>
  <c i="1" r="H183"/>
  <c i="1" r="F183"/>
  <c i="1" r="I183"/>
  <c i="1" r="H182"/>
  <c i="1" r="J182" s="1"/>
  <c i="1" r="F182"/>
  <c i="1" r="I182"/>
  <c i="1" r="H181"/>
  <c i="1" r="F181"/>
  <c i="1" r="I181"/>
  <c i="1" r="H180"/>
  <c i="1" r="J180" s="1"/>
  <c i="1" r="F180"/>
  <c i="1" r="I180"/>
  <c i="1" r="H179"/>
  <c i="1" r="F179"/>
  <c i="1" r="I179"/>
  <c i="1" r="H178"/>
  <c i="1" r="J178" s="1"/>
  <c i="1" r="F178"/>
  <c i="1" r="I178"/>
  <c i="1" r="H177"/>
  <c i="1" r="F177"/>
  <c i="1" r="I177"/>
  <c i="1" r="H176"/>
  <c i="1" r="J176" s="1"/>
  <c i="1" r="F176"/>
  <c i="1" r="I176"/>
  <c i="1" r="H175"/>
  <c i="1" r="F175"/>
  <c i="1" r="I175"/>
  <c i="1" r="H174"/>
  <c i="1" r="J174" s="1"/>
  <c i="1" r="F174"/>
  <c i="1" r="I174"/>
  <c i="1" r="H173"/>
  <c i="1" r="F173"/>
  <c i="1" r="I173"/>
  <c i="1" r="H172"/>
  <c i="1" r="J172" s="1"/>
  <c i="1" r="F172"/>
  <c i="1" r="I172"/>
  <c i="1" r="H171"/>
  <c i="1" r="F171"/>
  <c i="1" r="I171"/>
  <c i="1" r="H170"/>
  <c i="1" r="J170" s="1"/>
  <c i="1" r="F170"/>
  <c i="1" r="I170"/>
  <c i="1" r="H169"/>
  <c i="1" r="F169"/>
  <c i="1" r="I169"/>
  <c i="1" r="H168"/>
  <c i="1" r="J168" s="1"/>
  <c i="1" r="F168"/>
  <c i="1" r="I168"/>
  <c i="1" r="H167"/>
  <c i="1" r="F167"/>
  <c i="1" r="I167"/>
  <c i="1" r="G166"/>
  <c i="1" r="H166" s="1"/>
  <c i="1" r="J166" s="1"/>
  <c i="1" r="E166"/>
  <c i="1" r="F166"/>
  <c i="1" r="F165"/>
  <c i="1" r="I165"/>
  <c i="1" r="F164"/>
  <c i="1" r="I164"/>
  <c i="1" r="F163"/>
  <c i="1" r="I163"/>
  <c i="1" r="F162"/>
  <c i="1" r="I162"/>
  <c i="1" r="F161"/>
  <c i="1" r="I161"/>
  <c i="1" r="F160"/>
  <c i="1" r="I160"/>
  <c i="1" r="F159"/>
  <c i="1" r="I159"/>
  <c i="1" r="F158"/>
  <c i="1" r="I158"/>
  <c i="1" r="F157"/>
  <c i="1" r="I157"/>
  <c i="1" r="F156"/>
  <c i="1" r="I156"/>
  <c i="1" r="F155"/>
  <c i="1" r="I155"/>
  <c i="1" r="F154"/>
  <c i="1" r="I154"/>
  <c i="1" r="F153"/>
  <c i="1" r="I153"/>
  <c i="1" r="F152"/>
  <c i="1" r="I152"/>
  <c i="1" r="F151"/>
  <c i="1" r="I151"/>
  <c i="1" r="F150"/>
  <c i="1" r="I150"/>
  <c i="1" r="F149"/>
  <c i="1" r="I149"/>
  <c i="1" r="F148"/>
  <c i="1" r="I148"/>
  <c i="1" r="F147"/>
  <c i="1" r="I147"/>
  <c i="1" r="F146"/>
  <c i="1" r="I146"/>
  <c i="1" r="F145"/>
  <c i="1" r="I145"/>
  <c i="1" r="F144"/>
  <c i="1" r="I144"/>
  <c i="1" r="F143"/>
  <c i="1" r="I143"/>
  <c i="1" r="F142"/>
  <c i="1" r="I142"/>
  <c i="1" r="F141"/>
  <c i="1" r="I141"/>
  <c i="1" r="F140"/>
  <c i="1" r="I140"/>
  <c i="1" r="F139"/>
  <c i="1" r="I139"/>
  <c i="1" r="F138"/>
  <c i="1" r="I138"/>
  <c i="1" r="F137"/>
  <c i="1" r="I137"/>
  <c i="1" r="F136"/>
  <c i="1" r="I136"/>
  <c i="1" r="F135"/>
  <c i="1" r="I135"/>
  <c i="1" r="G134"/>
  <c i="1" r="H134"/>
  <c i="1" r="E134"/>
  <c i="1" r="I134" s="1"/>
  <c i="1" r="F134"/>
  <c i="1" r="H133"/>
  <c i="1" r="J133" s="1"/>
  <c i="1" r="F133"/>
  <c i="1" r="I133"/>
  <c i="1" r="H132"/>
  <c i="1" r="F132"/>
  <c i="1" r="I132"/>
  <c i="1" r="H131"/>
  <c i="1" r="I131"/>
  <c i="1" r="G130"/>
  <c i="1" r="H130"/>
  <c i="1" r="J130" s="1"/>
  <c i="1" r="E130"/>
  <c i="1" r="F130"/>
  <c i="1" r="I130"/>
  <c i="1" r="F129"/>
  <c i="1" r="I129"/>
  <c i="1" r="F128"/>
  <c i="1" r="I128"/>
  <c i="1" r="G127"/>
  <c i="1" r="H127"/>
  <c i="1" r="J127" s="1"/>
  <c i="1" r="E127"/>
  <c i="1" r="F127"/>
  <c i="1" r="I127"/>
  <c i="1" r="H126"/>
  <c i="1" r="J126" s="1"/>
  <c i="1" r="F126"/>
  <c i="1" r="I126"/>
  <c i="1" r="H125"/>
  <c i="1" r="F125"/>
  <c i="1" r="I125"/>
  <c i="1" r="H124"/>
  <c i="1" r="J124" s="1"/>
  <c i="1" r="F124"/>
  <c i="1" r="I124"/>
  <c i="1" r="H123"/>
  <c i="1" r="F123"/>
  <c i="1" r="I123"/>
  <c i="1" r="G122"/>
  <c i="1" r="H121" s="1"/>
  <c i="1" r="J121" s="1"/>
  <c i="1" r="E122"/>
  <c i="1" r="F122"/>
  <c i="1" r="F121"/>
  <c i="1" r="I121"/>
  <c i="1" r="F120"/>
  <c i="1" r="I120"/>
  <c i="1" r="F119"/>
  <c i="1" r="I119"/>
  <c i="1" r="F118"/>
  <c i="1" r="I118"/>
  <c i="1" r="F117"/>
  <c i="1" r="I117"/>
  <c i="1" r="F116"/>
  <c i="1" r="I116"/>
  <c i="1" r="G115"/>
  <c i="1" r="H115"/>
  <c i="1" r="J115" s="1"/>
  <c i="1" r="E115"/>
  <c i="1" r="F115"/>
  <c i="1" r="I115"/>
  <c i="1" r="F114"/>
  <c i="1" r="I114"/>
  <c i="1" r="H113"/>
  <c i="1" r="F113"/>
  <c i="1" r="J113"/>
  <c i="1" r="I113"/>
  <c i="1" r="H112"/>
  <c i="1" r="F112"/>
  <c i="1" r="J112"/>
  <c i="1" r="I112"/>
  <c i="1" r="H111"/>
  <c i="1" r="F111"/>
  <c i="1" r="J111"/>
  <c i="1" r="I111"/>
  <c i="1" r="F110"/>
  <c i="1" r="I110"/>
  <c i="1" r="H109"/>
  <c i="1" r="F109"/>
  <c i="1" r="J109" s="1"/>
  <c i="1" r="I109"/>
  <c i="1" r="G108"/>
  <c i="1" r="H108" s="1"/>
  <c i="1" r="E108"/>
  <c i="1" r="I108"/>
  <c i="1" r="H107"/>
  <c i="1" r="I107"/>
  <c i="1" r="H106"/>
  <c i="1" r="I106"/>
  <c i="1" r="H105"/>
  <c i="1" r="J105"/>
  <c i="1" r="I105"/>
  <c i="1" r="H104"/>
  <c i="1" r="I104"/>
  <c i="1" r="H103"/>
  <c i="1" r="I103"/>
  <c i="1" r="H102"/>
  <c i="1" r="I102"/>
  <c i="1" r="F101"/>
  <c i="1" r="J101" s="1"/>
  <c i="1" r="I100"/>
  <c i="1" r="I99"/>
  <c i="1" r="I98"/>
  <c i="1" r="I97"/>
  <c i="1" r="I96"/>
  <c i="1" r="G95"/>
  <c i="1" r="H95" s="1"/>
  <c i="1" r="J95" s="1"/>
  <c i="1" r="F95"/>
  <c i="1" r="I95"/>
  <c i="1" r="F94"/>
  <c i="1" r="I94"/>
  <c i="1" r="F93"/>
  <c i="1" r="I93"/>
  <c i="1" r="F92"/>
  <c i="1" r="I92"/>
  <c i="1" r="F91"/>
  <c i="1" r="I91"/>
  <c i="1" r="F90"/>
  <c i="1" r="I90"/>
  <c i="1" r="F89"/>
  <c i="1" r="I89"/>
  <c i="1" r="H87"/>
  <c i="1" r="J87" s="1"/>
  <c i="1" r="F87"/>
  <c i="1" r="I87"/>
  <c i="1" r="H86"/>
  <c i="1" r="J86" s="1"/>
  <c i="1" r="F86"/>
  <c i="1" r="I86"/>
  <c i="1" r="H85"/>
  <c i="1" r="J85" s="1"/>
  <c i="1" r="F85"/>
  <c i="1" r="I85"/>
  <c i="1" r="H84"/>
  <c i="1" r="J84" s="1"/>
  <c i="1" r="F84"/>
  <c i="1" r="I84"/>
  <c i="1" r="H83"/>
  <c i="1" r="J83" s="1"/>
  <c i="1" r="F83"/>
  <c i="1" r="I83"/>
  <c i="1" r="H82"/>
  <c i="1" r="J82" s="1"/>
  <c i="1" r="F82"/>
  <c i="1" r="I82"/>
  <c i="1" r="H81"/>
  <c i="1" r="J81" s="1"/>
  <c i="1" r="F81"/>
  <c i="1" r="I81"/>
  <c i="1" r="H80"/>
  <c i="1" r="J80" s="1"/>
  <c i="1" r="F80"/>
  <c i="1" r="I80"/>
  <c i="1" r="H79"/>
  <c i="1" r="J79" s="1"/>
  <c i="1" r="F79"/>
  <c i="1" r="I79"/>
  <c i="1" r="H78"/>
  <c i="1" r="J78" s="1"/>
  <c i="1" r="F78"/>
  <c i="1" r="I78"/>
  <c i="1" r="H77"/>
  <c i="1" r="J77" s="1"/>
  <c i="1" r="F77"/>
  <c i="1" r="I77"/>
  <c i="1" r="H76"/>
  <c i="1" r="J76" s="1"/>
  <c i="1" r="F76"/>
  <c i="1" r="I76"/>
  <c i="1" r="H75"/>
  <c i="1" r="J75" s="1"/>
  <c i="1" r="F75"/>
  <c i="1" r="I75"/>
  <c i="1" r="H74"/>
  <c i="1" r="J74" s="1"/>
  <c i="1" r="F74"/>
  <c i="1" r="H73"/>
  <c i="1" r="F73"/>
  <c i="1" r="J73"/>
  <c i="1" r="I73"/>
  <c i="1" r="H72"/>
  <c i="1" r="F72"/>
  <c i="1" r="J72"/>
  <c i="1" r="I72"/>
  <c i="1" r="H71"/>
  <c i="1" r="F71"/>
  <c i="1" r="J71"/>
  <c i="1" r="I71"/>
  <c i="1" r="H70"/>
  <c i="1" r="F70"/>
  <c i="1" r="J70"/>
  <c i="1" r="I70"/>
  <c i="1" r="H69"/>
  <c i="1" r="F69"/>
  <c i="1" r="J69"/>
  <c i="1" r="I69"/>
  <c i="1" r="H68"/>
  <c i="1" r="F68"/>
  <c i="1" r="J68"/>
  <c i="1" r="I68"/>
  <c i="1" r="F67"/>
  <c i="1" r="J67"/>
  <c i="1" r="I67"/>
  <c i="1" r="H66"/>
  <c i="1" r="F66"/>
  <c i="1" r="J66"/>
  <c i="1" r="I66"/>
  <c i="1" r="H65"/>
  <c i="1" r="F65"/>
  <c i="1" r="J65"/>
  <c i="1" r="I65"/>
  <c i="1" r="H64"/>
  <c i="1" r="F64"/>
  <c i="1" r="J64"/>
  <c i="1" r="I64"/>
  <c i="1" r="H63"/>
  <c i="1" r="F63"/>
  <c i="1" r="J63"/>
  <c i="1" r="I63"/>
  <c i="1" r="H62"/>
  <c i="1" r="F62"/>
  <c i="1" r="J62"/>
  <c i="1" r="I62"/>
  <c i="1" r="F61"/>
  <c i="1" r="J61"/>
  <c i="1" r="I61"/>
  <c i="1" r="F60"/>
  <c i="1" r="I60"/>
  <c i="1" r="F59"/>
  <c i="1" r="J59"/>
  <c i="1" r="I59"/>
  <c i="1" r="H58"/>
  <c i="1" r="F58"/>
  <c i="1" r="J58"/>
  <c i="1" r="I58"/>
  <c i="1" r="H57"/>
  <c i="1" r="F57"/>
  <c i="1" r="J57"/>
  <c i="1" r="I57"/>
  <c i="1" r="H56"/>
  <c i="1" r="F56"/>
  <c i="1" r="J56"/>
  <c i="1" r="I56"/>
  <c i="1" r="F55"/>
  <c i="1" r="J55"/>
  <c i="1" r="I55"/>
  <c i="1" r="H54"/>
  <c i="1" r="J54"/>
  <c i="1" r="I54"/>
  <c i="1" r="J53"/>
  <c i="1" r="I53"/>
  <c i="1" r="H52"/>
  <c i="1" r="F52"/>
  <c i="1" r="J52"/>
  <c i="1" r="I52"/>
  <c i="1" r="H51"/>
  <c i="1" r="F51"/>
  <c i="1" r="J51"/>
  <c i="1" r="I51"/>
  <c i="1" r="H50"/>
  <c i="1" r="F50"/>
  <c i="1" r="J50"/>
  <c i="1" r="I50"/>
  <c i="1" r="H49"/>
  <c i="1" r="F49"/>
  <c i="1" r="J49"/>
  <c i="1" r="I49"/>
  <c i="1" r="H48"/>
  <c i="1" r="F48"/>
  <c i="1" r="J48"/>
  <c i="1" r="I48"/>
  <c i="1" r="I46"/>
  <c i="1" r="I45"/>
  <c i="1" r="I43"/>
  <c i="1" r="G21"/>
  <c i="1" r="G28"/>
  <c i="1" r="G32"/>
  <c i="1" r="G35"/>
  <c i="1" r="G38"/>
  <c i="1" r="E21"/>
  <c i="1" r="E32" s="1"/>
  <c i="1" r="E28"/>
  <c i="1" r="E35"/>
  <c i="1" r="E38"/>
  <c i="1" r="I41"/>
  <c i="1" r="I40"/>
  <c i="1" r="I39"/>
  <c i="1" r="I38"/>
  <c i="1" r="I37"/>
  <c i="1" r="I36"/>
  <c i="1" r="I35"/>
  <c i="1" r="I34"/>
  <c i="1" r="I33"/>
  <c i="1" r="I31"/>
  <c i="1" r="I30"/>
  <c i="1" r="I29"/>
  <c i="1" r="I28"/>
  <c i="1" r="I27"/>
  <c i="1" r="I26"/>
  <c i="1" r="I25"/>
  <c i="1" r="I24"/>
  <c i="1" r="I23"/>
  <c i="1" r="I22"/>
  <c i="1" r="I21"/>
  <c i="1" r="I20"/>
  <c i="1" r="I19"/>
  <c i="1" r="I18"/>
  <c i="1" r="I14"/>
  <c i="1" r="I13"/>
  <c i="1" r="I12"/>
  <c i="1" r="I10"/>
  <c i="1" r="I9"/>
  <c i="1" r="I8"/>
  <c i="1" r="I7"/>
  <c i="1" r="I6"/>
  <c i="1" r="I4"/>
  <c i="1" l="1" r="E42"/>
  <c i="1" r="F32" s="1"/>
  <c i="1" r="I32"/>
  <c i="1" r="F38"/>
  <c i="1" r="F35"/>
  <c i="1" r="H32"/>
  <c i="1" r="F97"/>
  <c i="1" r="F99"/>
  <c i="1" r="J99" s="1"/>
  <c i="1" r="F21"/>
  <c i="1" r="G42"/>
  <c i="1" r="H28" s="1"/>
  <c i="1" r="F100"/>
  <c i="1" r="F107"/>
  <c i="1" r="J107" s="1"/>
  <c i="1" r="F103"/>
  <c i="1" r="J103" s="1"/>
  <c i="1" r="F106"/>
  <c i="1" r="J106" s="1"/>
  <c i="1" r="F108"/>
  <c i="1" r="J108" s="1"/>
  <c i="1" r="F104"/>
  <c i="1" r="J104" s="1"/>
  <c i="1" r="F102"/>
  <c i="1" r="J102" s="1"/>
  <c i="1" r="H114"/>
  <c i="1" r="J114" s="1"/>
  <c i="1" r="H110"/>
  <c i="1" r="J110" s="1"/>
  <c i="1" r="H116"/>
  <c i="1" r="J116" s="1"/>
  <c i="1" r="H117"/>
  <c i="1" r="J117" s="1"/>
  <c i="1" r="H118"/>
  <c i="1" r="J118" s="1"/>
  <c i="1" r="H119"/>
  <c i="1" r="J119" s="1"/>
  <c i="1" r="H120"/>
  <c i="1" r="J120" s="1"/>
  <c i="1" r="I122"/>
  <c i="1" r="H122"/>
  <c i="1" r="J122" s="1"/>
  <c i="1" r="J123"/>
  <c i="1" r="F131"/>
  <c i="1" r="J131" s="1"/>
  <c i="1" r="J132"/>
  <c i="1" r="J169"/>
  <c i="1" r="J173"/>
  <c i="1" r="J177"/>
  <c i="1" r="J181"/>
  <c i="1" r="J185"/>
  <c i="1" r="J189"/>
  <c i="1" r="J195"/>
  <c i="1" r="H89"/>
  <c i="1" r="J89" s="1"/>
  <c i="1" r="H90"/>
  <c i="1" r="J90" s="1"/>
  <c i="1" r="H91"/>
  <c i="1" r="J91" s="1"/>
  <c i="1" r="H92"/>
  <c i="1" r="J92" s="1"/>
  <c i="1" r="H93"/>
  <c i="1" r="J93" s="1"/>
  <c i="1" r="H94"/>
  <c i="1" r="J94" s="1"/>
  <c i="1" r="F98"/>
  <c i="1" r="J98" s="1"/>
  <c i="1" r="J125"/>
  <c i="1" r="H129"/>
  <c i="1" r="J129" s="1"/>
  <c i="1" r="H128"/>
  <c i="1" r="J128" s="1"/>
  <c i="1" r="I166"/>
  <c i="1" r="J167"/>
  <c i="1" r="J171"/>
  <c i="1" r="J175"/>
  <c i="1" r="J179"/>
  <c i="1" r="J183"/>
  <c i="1" r="J187"/>
  <c i="1" r="J206"/>
  <c i="1" r="J210"/>
  <c i="1" r="J207"/>
  <c i="1" r="J211"/>
  <c i="1" r="J205"/>
  <c i="1" r="J209"/>
  <c i="1" r="J213" s="1"/>
  <c i="1" r="J214" s="1"/>
  <c i="1" r="F96"/>
  <c i="1" r="J134"/>
  <c i="1" r="H165"/>
  <c i="1" r="J165" s="1"/>
  <c i="1" r="H164"/>
  <c i="1" r="J164" s="1"/>
  <c i="1" r="H163"/>
  <c i="1" r="J163" s="1"/>
  <c i="1" r="H162"/>
  <c i="1" r="J162" s="1"/>
  <c i="1" r="H161"/>
  <c i="1" r="J161" s="1"/>
  <c i="1" r="H160"/>
  <c i="1" r="J160" s="1"/>
  <c i="1" r="H159"/>
  <c i="1" r="J159" s="1"/>
  <c i="1" r="H158"/>
  <c i="1" r="J158" s="1"/>
  <c i="1" r="H157"/>
  <c i="1" r="J157" s="1"/>
  <c i="1" r="H156"/>
  <c i="1" r="J156" s="1"/>
  <c i="1" r="H155"/>
  <c i="1" r="J155" s="1"/>
  <c i="1" r="H154"/>
  <c i="1" r="J154" s="1"/>
  <c i="1" r="H153"/>
  <c i="1" r="J153" s="1"/>
  <c i="1" r="H152"/>
  <c i="1" r="J152" s="1"/>
  <c i="1" r="H151"/>
  <c i="1" r="J151" s="1"/>
  <c i="1" r="H150"/>
  <c i="1" r="J150" s="1"/>
  <c i="1" r="H149"/>
  <c i="1" r="J149" s="1"/>
  <c i="1" r="H148"/>
  <c i="1" r="J148" s="1"/>
  <c i="1" r="H147"/>
  <c i="1" r="J147" s="1"/>
  <c i="1" r="H146"/>
  <c i="1" r="J146" s="1"/>
  <c i="1" r="H145"/>
  <c i="1" r="J145" s="1"/>
  <c i="1" r="H144"/>
  <c i="1" r="J144" s="1"/>
  <c i="1" r="H143"/>
  <c i="1" r="J143" s="1"/>
  <c i="1" r="H142"/>
  <c i="1" r="J142" s="1"/>
  <c i="1" r="H141"/>
  <c i="1" r="J141" s="1"/>
  <c i="1" r="H140"/>
  <c i="1" r="J140" s="1"/>
  <c i="1" r="H139"/>
  <c i="1" r="J139" s="1"/>
  <c i="1" r="H138"/>
  <c i="1" r="J138" s="1"/>
  <c i="1" r="H137"/>
  <c i="1" r="J137" s="1"/>
  <c i="1" r="H136"/>
  <c i="1" r="J136" s="1"/>
  <c i="1" r="H135"/>
  <c i="1" r="J135" s="1"/>
  <c i="1" r="J191"/>
  <c i="1" r="H192"/>
  <c i="1" r="J192" s="1"/>
  <c i="1" r="H198"/>
  <c i="1" r="J198" s="1"/>
  <c i="1" r="H60"/>
  <c i="1" r="J60" s="1"/>
  <c i="1" r="H97"/>
  <c i="1" r="I101"/>
  <c i="1" r="H96"/>
  <c i="1" r="J96" s="1"/>
  <c i="1" r="H100"/>
  <c i="1" l="1" r="J97"/>
  <c i="1" r="J100"/>
  <c i="1" r="I42"/>
  <c i="1" r="G5"/>
  <c i="1" r="H41"/>
  <c i="1" r="H40"/>
  <c i="1" r="J40" s="1"/>
  <c i="1" r="H39"/>
  <c i="1" r="H38"/>
  <c i="1" r="J38" s="1"/>
  <c i="1" r="H37"/>
  <c i="1" r="H36"/>
  <c i="1" r="H34"/>
  <c i="1" r="H33"/>
  <c i="1" r="H31"/>
  <c i="1" r="H30"/>
  <c i="1" r="J30" s="1"/>
  <c i="1" r="H29"/>
  <c i="1" r="H27"/>
  <c i="1" r="H26"/>
  <c i="1" r="H25"/>
  <c i="1" r="J25" s="1"/>
  <c i="1" r="H24"/>
  <c i="1" r="H23"/>
  <c i="1" r="H22"/>
  <c i="1" r="H21"/>
  <c i="1" r="J21" s="1"/>
  <c i="1" r="H20"/>
  <c i="1" r="H19"/>
  <c i="1" r="H18"/>
  <c i="1" r="H42"/>
  <c i="1" r="H35"/>
  <c i="1" r="J35" s="1"/>
  <c i="1" r="J32"/>
  <c i="1" r="F39"/>
  <c i="1" r="F33"/>
  <c i="1" r="F28"/>
  <c i="1" r="J28" s="1"/>
  <c i="1" r="F24"/>
  <c i="1" r="F20"/>
  <c i="1" r="F42"/>
  <c i="1" r="F41"/>
  <c i="1" r="F40"/>
  <c i="1" r="F37"/>
  <c i="1" r="F36"/>
  <c i="1" r="F34"/>
  <c i="1" r="F31"/>
  <c i="1" r="F30"/>
  <c i="1" r="F29"/>
  <c i="1" r="F27"/>
  <c i="1" r="F26"/>
  <c i="1" r="F25"/>
  <c i="1" r="F23"/>
  <c i="1" r="F22"/>
  <c i="1" r="F19"/>
  <c i="1" r="F18"/>
  <c i="1" r="E5"/>
  <c i="1" r="E11" s="1"/>
  <c i="1" l="1" r="J42"/>
  <c i="1" r="J20"/>
  <c i="1" r="J24"/>
  <c i="1" r="J29"/>
  <c i="1" r="J34"/>
  <c i="1" r="J39"/>
  <c i="1" r="J36"/>
  <c i="1" r="J18"/>
  <c i="1" r="J22"/>
  <c i="1" r="J26"/>
  <c i="1" r="J31"/>
  <c i="1" r="J37"/>
  <c i="1" r="J41"/>
  <c i="1" r="J19"/>
  <c i="1" r="J23"/>
  <c i="1" r="J27"/>
  <c i="1" r="J33"/>
  <c i="1" r="G11"/>
  <c i="1" r="I11" s="1"/>
  <c i="1" r="I5"/>
</calcChain>
</file>

<file path=xl/sharedStrings.xml><?xml version="1.0" encoding="utf-8"?>
<sst xmlns="http://schemas.openxmlformats.org/spreadsheetml/2006/main" count="625" uniqueCount="607">
  <si>
    <t>B08 配置型债券专户统计表</t>
  </si>
  <si>
    <t>上期期末数</t>
  </si>
  <si>
    <t>本期期末数</t>
  </si>
  <si>
    <t>本期期间</t>
  </si>
  <si>
    <t>1、总体指标</t>
  </si>
  <si>
    <t>1.1 净资产</t>
  </si>
  <si>
    <t>1.2 资产配置规模（含现金、债券及同业存单等）</t>
  </si>
  <si>
    <t>1.3 专户久期</t>
  </si>
  <si>
    <t>1.3.1 专户整体杠杆后久期</t>
  </si>
  <si>
    <t>1.3.2 专户整体杠杆前久期</t>
  </si>
  <si>
    <t>1.3.3 利率债久期</t>
  </si>
  <si>
    <t>1.3.4 信用债久期</t>
  </si>
  <si>
    <t>1.3.5 同业存单久期</t>
  </si>
  <si>
    <t>1.4 杠杆比率</t>
  </si>
  <si>
    <t>1.5 收益率</t>
  </si>
  <si>
    <t>1.5.1 杠杆后账户静态收益率</t>
  </si>
  <si>
    <t>1.5.2 杠杆前专户纯债静态收益率</t>
  </si>
  <si>
    <t>1.5.3 利率债静态收益率</t>
  </si>
  <si>
    <t>1.5.4 信用债静态收益率</t>
  </si>
  <si>
    <t>1.5.5 同业存单静态收益率</t>
  </si>
  <si>
    <t>1.6 资产分布</t>
  </si>
  <si>
    <t>规模</t>
  </si>
  <si>
    <t>占比</t>
  </si>
  <si>
    <t>1.6.1债券</t>
  </si>
  <si>
    <t>1.6.1.1 国债</t>
  </si>
  <si>
    <t>1.6.1.2 金融债</t>
  </si>
  <si>
    <t>1.6.1.3 地方债</t>
  </si>
  <si>
    <t>1.6.1.4 利率债小计</t>
  </si>
  <si>
    <t>1.6.1.5 短融、超短融</t>
  </si>
  <si>
    <t>1.6.1.6 中票</t>
  </si>
  <si>
    <t>1.6.1.7 企业债</t>
  </si>
  <si>
    <t>1.6.1.8 公司债</t>
  </si>
  <si>
    <t>1.6.1.9 定向工具</t>
  </si>
  <si>
    <t>1.6.1.10 资产支持证券</t>
  </si>
  <si>
    <t>1.6.1.11 信用债小计</t>
  </si>
  <si>
    <t>1.6.1.12 可转债</t>
  </si>
  <si>
    <t>1.6.1.13 可交换债</t>
  </si>
  <si>
    <t>1.6.1.14 其他</t>
  </si>
  <si>
    <t>1.6.1.15 合计</t>
  </si>
  <si>
    <t>1.6.2 国债期货（保证金)</t>
  </si>
  <si>
    <t>1.6.2.1 国债期货多头</t>
  </si>
  <si>
    <t>1.6.2.2 国债期货空头</t>
  </si>
  <si>
    <t>1.6.2.3 合计</t>
  </si>
  <si>
    <t>1.6.3 利率互换（保证金）</t>
  </si>
  <si>
    <t>1.6.3.1 利率互换多头</t>
  </si>
  <si>
    <t>1.6.3.2 利率互换空头</t>
  </si>
  <si>
    <t>1.6.3.3 合计</t>
  </si>
  <si>
    <t>1.6.4 同业存单（含NCD、同业存款）</t>
  </si>
  <si>
    <t>1.6.5 现金</t>
  </si>
  <si>
    <t>1.6.6 其他</t>
  </si>
  <si>
    <t>1.6.7 合计</t>
  </si>
  <si>
    <t>2、风险指标</t>
  </si>
  <si>
    <t>2.1 流动性风险</t>
  </si>
  <si>
    <t>2.1.1 专户可融资额度</t>
  </si>
  <si>
    <t>2.1.3 专户已用融资额度</t>
  </si>
  <si>
    <t>2.1.4 专户尚可使用融资额度</t>
  </si>
  <si>
    <t>2.2 利率风险</t>
  </si>
  <si>
    <t>2.2.1 国债剩余期限分布</t>
  </si>
  <si>
    <t>2.2.1.1 0-1年（含1年）</t>
  </si>
  <si>
    <t>2.2.1.2 1-3年（含3年）</t>
  </si>
  <si>
    <t>2.2.1.3 3-5年（含5年）</t>
  </si>
  <si>
    <t>2.2.1.4 5-7年（含7年）</t>
  </si>
  <si>
    <t>2.2.1.5 7-10年（含10年）</t>
  </si>
  <si>
    <t>2.2.1.6 10年以上</t>
  </si>
  <si>
    <t>2.2.1.7 合计</t>
  </si>
  <si>
    <t>2.2.2 金融债剩余期限分布</t>
  </si>
  <si>
    <t>2.2.2.1 0-1年（含1年）</t>
  </si>
  <si>
    <t>2.2.2.2 1-3年（含3年）</t>
  </si>
  <si>
    <t>2.2.2.3 3-5年（含5年）</t>
  </si>
  <si>
    <t>2.2.2.4 5-7年（含7年）</t>
  </si>
  <si>
    <t>2.2.2.5 7-10年（含10年）</t>
  </si>
  <si>
    <t>2.2.2.6 10年以上</t>
  </si>
  <si>
    <t>2.2.2.7 合计</t>
  </si>
  <si>
    <t>2.2.3 地方债剩余期限分布</t>
  </si>
  <si>
    <t>2.2.3.1 0-1年（含1年）</t>
  </si>
  <si>
    <t>2.2.3.2 1-3年（含3年）</t>
  </si>
  <si>
    <t>2.2.3.3 3-5年（含5年）</t>
  </si>
  <si>
    <t>2.2.3.4 5-7年（含7年）</t>
  </si>
  <si>
    <t>2.2.3.5 7-10年（含10年）</t>
  </si>
  <si>
    <t>2.2.3.6 10年以上</t>
  </si>
  <si>
    <t>2.2.3.7 合计</t>
  </si>
  <si>
    <t>2.2.4 信用债剩余期限分布（不含NCD）</t>
  </si>
  <si>
    <t>2.2.4.1 0-1年（含1年）</t>
  </si>
  <si>
    <t>2.2.4.2 1-3年（含3年）</t>
  </si>
  <si>
    <t>2.2.4.3 3-5年（含5年）</t>
  </si>
  <si>
    <t>2.2.4.4 5-7年（含7年）</t>
  </si>
  <si>
    <t>2.2.4.5 7-10年（含10年）</t>
  </si>
  <si>
    <t>2.2.4.6 10年以上</t>
  </si>
  <si>
    <t>2.2.4.7 合计</t>
  </si>
  <si>
    <t>2.2.5 再投资风险（债券现金流）</t>
  </si>
  <si>
    <t>2.2.5.1 1年内现金流</t>
  </si>
  <si>
    <t>2.2.5.2 1-2年（含）现金流</t>
  </si>
  <si>
    <t>2.2.5.3 2-3年（含）现金流</t>
  </si>
  <si>
    <t>2.2.5.4 3-4年（含）现金流</t>
  </si>
  <si>
    <t>2.2.5.5 4-5年（含）现金流</t>
  </si>
  <si>
    <t>2.2.5.6 5-6年（含）现金流</t>
  </si>
  <si>
    <t>2.2.5.7 6-7年（含）现金流</t>
  </si>
  <si>
    <t>2.2.5.8 7-8年（含）现金流</t>
  </si>
  <si>
    <t>2.2.4.9 8-9年（含）现金流</t>
  </si>
  <si>
    <t>2.2.5.10 9-10年（含）现金流</t>
  </si>
  <si>
    <t>2.2.5.11 10年以上现金流</t>
  </si>
  <si>
    <t>2.2.5.12 合计</t>
  </si>
  <si>
    <t>2.3 信用风险</t>
  </si>
  <si>
    <t>2.3.1 信用债债项评级分布（不含NCD）</t>
  </si>
  <si>
    <t>2.3.1.1 AAA</t>
  </si>
  <si>
    <t>2.3.1.2 AA+</t>
  </si>
  <si>
    <t>2.3.1.3 AA</t>
  </si>
  <si>
    <t>2.3.1.4 AA-</t>
  </si>
  <si>
    <t>2.3.1.5 A-1</t>
  </si>
  <si>
    <t>2.3.1.6 无评级PPN及其他</t>
  </si>
  <si>
    <t>2.3.1.7 合计</t>
  </si>
  <si>
    <t>2.3.2 信用债主体评价分布（不含NCD）</t>
  </si>
  <si>
    <t>2.3.2.1 AAA</t>
  </si>
  <si>
    <t>2.3.2.2 AA+</t>
  </si>
  <si>
    <t>2.3.2.3 AA</t>
  </si>
  <si>
    <t>2.3.2.4 AA-</t>
  </si>
  <si>
    <t>2.3.2.5 无评级PPN及其他</t>
  </si>
  <si>
    <t>2.3.2.6 合计</t>
  </si>
  <si>
    <t>2.3.3 债项AA级债券明细</t>
  </si>
  <si>
    <t>2.3.3.1 地级市以上城投债</t>
  </si>
  <si>
    <t>2.3.3.2 县及县级市城投债</t>
  </si>
  <si>
    <t>2.3.3.3 煤炭产业债</t>
  </si>
  <si>
    <t>2.3.3.4 钢铁产业债</t>
  </si>
  <si>
    <t>2.3.3.5 房地产产业债</t>
  </si>
  <si>
    <t>2.3.3.6 其他产业债</t>
  </si>
  <si>
    <t>2.3.3.7 AA合计</t>
  </si>
  <si>
    <t>2.3.4 债项AA+级债券明细</t>
  </si>
  <si>
    <t>2.3.4.1 地级市以上城投债</t>
  </si>
  <si>
    <t>2.3.4.2 县及县级市城投债</t>
  </si>
  <si>
    <t>2.3.4.3 煤炭产业债</t>
  </si>
  <si>
    <t>2.3.4.4 钢铁产业债</t>
  </si>
  <si>
    <t>2.3.4.5 房地产产业债</t>
  </si>
  <si>
    <t>2.3.4.6 其他产业债</t>
  </si>
  <si>
    <t>2.3.4.7 AA+合计</t>
  </si>
  <si>
    <t>2.3.5 债项AAA级债券明细</t>
  </si>
  <si>
    <t>2.3.5.1 地级市以上城投债</t>
  </si>
  <si>
    <t>2.3.5.2 县及县级市城投债</t>
  </si>
  <si>
    <t>2.3.5.3 煤炭产业债</t>
  </si>
  <si>
    <t>2.3.5.4 钢铁产业债</t>
  </si>
  <si>
    <t>2.3.5.5 房地产产业债</t>
  </si>
  <si>
    <t>2.3.5.6 其他产业债</t>
  </si>
  <si>
    <t>2.3.5.7 AAA合计</t>
  </si>
  <si>
    <t>2.3.6 无债项评级PPN主体评级分布</t>
  </si>
  <si>
    <t>2.3.6.1 AAA</t>
  </si>
  <si>
    <t>2.3.6.2 AA+</t>
  </si>
  <si>
    <t>2.3.6.3 AA</t>
  </si>
  <si>
    <t>2.3.6.4 AA-</t>
  </si>
  <si>
    <t>2.3.6.5 合计</t>
  </si>
  <si>
    <t>2.3.7 担保情况分布</t>
  </si>
  <si>
    <t>2.3.7.1 有担保</t>
  </si>
  <si>
    <t>2.3.7.2 无担保</t>
  </si>
  <si>
    <t>2.3.7.3 合计</t>
  </si>
  <si>
    <t>2.3.8 城投债行政级别分布</t>
  </si>
  <si>
    <t>2.3.8.1 省及省会（单列市）</t>
  </si>
  <si>
    <t>2.3.8.2 地级市</t>
  </si>
  <si>
    <t>2.3.8.3 县及县级市</t>
  </si>
  <si>
    <t>2.3.8.4 合计</t>
  </si>
  <si>
    <t>2.3.9 城投债地域分布</t>
  </si>
  <si>
    <t>2.3.9.1 安徽省</t>
  </si>
  <si>
    <t>2.3.9.2 北京</t>
  </si>
  <si>
    <t>2.3.9.3 福建省</t>
  </si>
  <si>
    <t>2.3.9.4 甘肃省</t>
  </si>
  <si>
    <t>2.3.9.5 广西</t>
  </si>
  <si>
    <t>2.3.9.7 贵州省</t>
  </si>
  <si>
    <t>2.3.9.8 海南省</t>
  </si>
  <si>
    <t>2.3.9.9 河北省</t>
  </si>
  <si>
    <t>2.3.9.10 河南省</t>
  </si>
  <si>
    <t>2.3.9.11 黑龙江省</t>
  </si>
  <si>
    <t>2.3.9.12 湖北省</t>
  </si>
  <si>
    <t>2.3.9.13 湖南省</t>
  </si>
  <si>
    <t>2.3.9.14 吉林省</t>
  </si>
  <si>
    <t>2.3.9.15 江苏省</t>
  </si>
  <si>
    <t>2.3.9.16 江西省</t>
  </si>
  <si>
    <t>2.3.9.17 辽宁省</t>
  </si>
  <si>
    <t>2.3.9.18 内蒙古</t>
  </si>
  <si>
    <t>2.3.9.19 宁夏</t>
  </si>
  <si>
    <t>2.3.9.20 青海省</t>
  </si>
  <si>
    <t>2.3.9.21 山东省</t>
  </si>
  <si>
    <t>2.3.9.22 山西省</t>
  </si>
  <si>
    <t>2.3.9.23 陕西省</t>
  </si>
  <si>
    <t>2.3.9.24 上海</t>
  </si>
  <si>
    <t>2.3.9.25 四川省</t>
  </si>
  <si>
    <t>2.3.9.26 天津</t>
  </si>
  <si>
    <t>2.3.9.27 西藏</t>
  </si>
  <si>
    <t>2.3.9.28 新疆</t>
  </si>
  <si>
    <t>2.3.9.29 云南省</t>
  </si>
  <si>
    <t>2.3.9.30 浙江省</t>
  </si>
  <si>
    <t>2.3.9.31 重庆</t>
  </si>
  <si>
    <t>2.3.9.32 合计</t>
  </si>
  <si>
    <t>2.3.10 行业分布</t>
  </si>
  <si>
    <t>2.3.10.1 能源Ⅱ</t>
  </si>
  <si>
    <t>2.3.10.2 材料Ⅱ</t>
  </si>
  <si>
    <t>2.3.10.3 资本货物</t>
  </si>
  <si>
    <t>2.3.10.4 商业和专业服务</t>
  </si>
  <si>
    <t>2.3.10.5 运输</t>
  </si>
  <si>
    <t>2.3.10.6 汽车与汽车零部件</t>
  </si>
  <si>
    <t>2.3.10.7 耐用消费品与服装</t>
  </si>
  <si>
    <t>2.3.10.8 消费者服务Ⅱ</t>
  </si>
  <si>
    <t>2.3.10.9 媒体Ⅱ</t>
  </si>
  <si>
    <t>2.3.10.10 零售业</t>
  </si>
  <si>
    <t>2.3.10.11 食品与主要用品零售Ⅱ</t>
  </si>
  <si>
    <t>2.3.10.12 食品、饮料与烟草</t>
  </si>
  <si>
    <t>2.3.10.13 家庭与个人用品</t>
  </si>
  <si>
    <t>2.3.10.14 医疗保健设备与服务</t>
  </si>
  <si>
    <t>2.3.10.15 制药、生物科技与生命科学</t>
  </si>
  <si>
    <t>2.3.10.16 银行</t>
  </si>
  <si>
    <t>2.3.10.17 多元金融</t>
  </si>
  <si>
    <t>2.3.10.18 保险Ⅱ</t>
  </si>
  <si>
    <t>2.3.10.19 房地产</t>
  </si>
  <si>
    <t>2.3.10.20 软件与服务</t>
  </si>
  <si>
    <t>2.3.10.21 技术硬件与设备</t>
  </si>
  <si>
    <t>2.3.10.22 半导体与半导体生产设备</t>
  </si>
  <si>
    <t>2.3.10.23 电信服务Ⅱ</t>
  </si>
  <si>
    <t>2.3.10.24 公用事业Ⅱ</t>
  </si>
  <si>
    <t>2.3.10.25 合计</t>
  </si>
  <si>
    <t>2.3.11 公司属性</t>
  </si>
  <si>
    <t>2.3.11.1 国企</t>
  </si>
  <si>
    <t>2.3.11.2 非国企</t>
  </si>
  <si>
    <t>2.3.11.3 合计</t>
  </si>
  <si>
    <t>2.3.12 上市地点</t>
  </si>
  <si>
    <t>2.3.12.1 银行间</t>
  </si>
  <si>
    <t>2.3.12.2 交易所</t>
  </si>
  <si>
    <t>2.3.12.3 合计</t>
  </si>
  <si>
    <t>2.3.13 信用债是否为城投</t>
  </si>
  <si>
    <t>2.3.13.1 城投债</t>
  </si>
  <si>
    <t>2.3.12.2 非城投债</t>
  </si>
  <si>
    <t>2.4 集中度风险</t>
  </si>
  <si>
    <t>2.4.1 持券集中度</t>
  </si>
  <si>
    <t>2.4.2 持有占发行量集中度</t>
  </si>
  <si>
    <t>3、业绩归因</t>
  </si>
  <si>
    <t>3.1 组合贡献度</t>
  </si>
  <si>
    <t>3.1.1 资本利得</t>
  </si>
  <si>
    <t>金额</t>
  </si>
  <si>
    <t>3.1.1.1 利率债</t>
  </si>
  <si>
    <t>3.1.1.2 信用债（含PPN/ABS)</t>
  </si>
  <si>
    <t>3.1.1.3 可转债</t>
  </si>
  <si>
    <t>3.1.1.4 其他</t>
  </si>
  <si>
    <t>3.1.1.5 合计</t>
  </si>
  <si>
    <t>3.1.2 票息收入</t>
  </si>
  <si>
    <t>3.1.2.1 利率债</t>
  </si>
  <si>
    <t>3.1.2.2 信用债（含PPN/ABS)</t>
  </si>
  <si>
    <t>3.1.2.3 可转债</t>
  </si>
  <si>
    <t>3.1.2.4 其他</t>
  </si>
  <si>
    <t>3.1.2.5 合计</t>
  </si>
  <si>
    <t>3.1.3 合计</t>
  </si>
  <si>
    <t>4、融资成本</t>
  </si>
  <si>
    <t>4.1 日均融资成本</t>
  </si>
  <si>
    <t>{净资产本期值}</t>
  </si>
  <si>
    <t>{专户整体杠杆后久期本期值}</t>
  </si>
  <si>
    <t>{专户整体杠杆前久期本期值}</t>
  </si>
  <si>
    <t>{利率债久期本期值}</t>
  </si>
  <si>
    <t>{信用债久期本期值}</t>
  </si>
  <si>
    <t>{同业存单久期本期值}</t>
  </si>
  <si>
    <t>{杠杆后账户静态收益率本期值}</t>
  </si>
  <si>
    <t>{杠杆前专户纯债静态收益率本期值}</t>
  </si>
  <si>
    <t>{利率债静态收益率本期值}</t>
  </si>
  <si>
    <t>{信用债静态收益率本期值}</t>
  </si>
  <si>
    <t>{同业存单静态收益率本期值}</t>
  </si>
  <si>
    <t>{债券国债本期值}</t>
  </si>
  <si>
    <t>{债券金融债本期值}</t>
  </si>
  <si>
    <t>{债券地方债本期值}</t>
  </si>
  <si>
    <t>{债券短融、超短融本期值}</t>
  </si>
  <si>
    <t>{债券中票本期值}</t>
  </si>
  <si>
    <t>{债券企业债本期值}</t>
  </si>
  <si>
    <t>{债券公司债本期值}</t>
  </si>
  <si>
    <t>{债券定向工具本期值}</t>
  </si>
  <si>
    <t>{债券资产支持证券本期值}</t>
  </si>
  <si>
    <t>{债券可转债本期值}</t>
  </si>
  <si>
    <t>{债券可交换债本期值}</t>
  </si>
  <si>
    <t>{债券其他本期值}</t>
  </si>
  <si>
    <t>{国债期货多头本期值}</t>
  </si>
  <si>
    <t>{国债期货空头本期值}</t>
  </si>
  <si>
    <t>{利率互换多头本期值}</t>
  </si>
  <si>
    <t>{利率互换空头本期值}</t>
  </si>
  <si>
    <t>{同业存单(含NCD、同业存款)本期值}</t>
  </si>
  <si>
    <t>{现金本期值}</t>
  </si>
  <si>
    <t>{其他本期值}</t>
  </si>
  <si>
    <t>{专户可融资额度本期值}</t>
  </si>
  <si>
    <t>{专户已用融资额度本期值}</t>
  </si>
  <si>
    <t>{专户尚可使用融资额度本期值}</t>
  </si>
  <si>
    <t>2.1.2 专户可融资额度占比</t>
    <phoneticPr fontId="6" type="noConversion"/>
  </si>
  <si>
    <t>{专户可融资额度占比本期值}</t>
    <phoneticPr fontId="6" type="noConversion"/>
  </si>
  <si>
    <t>{国债剩余期限0-1年(含1年)本期值}</t>
  </si>
  <si>
    <t>{国债剩余期限1-3年(含3年)本期值}</t>
  </si>
  <si>
    <t>{国债剩余期限3-5年(含5年)本期值}</t>
  </si>
  <si>
    <t>{国债剩余期限5-7年(含7年)本期值}</t>
  </si>
  <si>
    <t>{国债剩余期限7-10年(含10年)本期值}</t>
  </si>
  <si>
    <t>{金融债剩余期限0-1年(含1年)本期值}</t>
  </si>
  <si>
    <t>{金融债剩余期限1-3年(含3年)本期值}</t>
  </si>
  <si>
    <t>{金融债剩余期限3-5年(含5年)本期值}</t>
  </si>
  <si>
    <t>{金融债剩余期限5-7年(含7年)本期值}</t>
  </si>
  <si>
    <t>{金融债剩余期限7-10年(含10年)本期值}</t>
  </si>
  <si>
    <t>{金融债剩余期限10年以上本期值}</t>
  </si>
  <si>
    <t>{地方债剩余期限0-1年(含1年)本期值}</t>
  </si>
  <si>
    <t>{地方债剩余期限1-3年(含3年)本期值}</t>
  </si>
  <si>
    <t>{地方债剩余期限3-5年(含5年)本期值}</t>
  </si>
  <si>
    <t>{地方债剩余期限5-7年(含7年)本期值}</t>
  </si>
  <si>
    <t>{地方债剩余期限7-10年(含10年)本期值}</t>
  </si>
  <si>
    <t>{地方债剩余期限10年以上本期值}</t>
  </si>
  <si>
    <t>{信用债剩余期限0-1年(含1年)本期值}</t>
  </si>
  <si>
    <t>{信用债剩余期限1-3年(含3年)本期值}</t>
  </si>
  <si>
    <t>{信用债剩余期限3-5年(含5年)本期值}</t>
  </si>
  <si>
    <t>{信用债剩余期限5-7年(含7年)本期值}</t>
  </si>
  <si>
    <t>{信用债剩余期限7-10年(含10年)本期值}</t>
  </si>
  <si>
    <t>{信用债剩余期限10年以上本期值}</t>
  </si>
  <si>
    <t>{1-2年(含)现金流本期值}</t>
  </si>
  <si>
    <t>{2-3年(含)现金流本期值}</t>
  </si>
  <si>
    <t>{3-4年(含)现金流本期值}</t>
  </si>
  <si>
    <t>{4-5年(含)现金流本期值}</t>
  </si>
  <si>
    <t>{5-6年(含)现金流本期值}</t>
  </si>
  <si>
    <t>{6-7年(含)现金流本期值}</t>
  </si>
  <si>
    <t>{7-8年(含)现金流本期值}</t>
  </si>
  <si>
    <t>{8-9年(含)现金流本期值}</t>
  </si>
  <si>
    <t>{9-10年(含)现金流本期值}</t>
  </si>
  <si>
    <t>{10年以上现金流本期值}</t>
  </si>
  <si>
    <t>{1年内现金流本期值}</t>
    <phoneticPr fontId="6" type="noConversion"/>
  </si>
  <si>
    <t>{信用债债项评级AAA本期值}</t>
  </si>
  <si>
    <t>{信用债债项评级AA+本期值}</t>
  </si>
  <si>
    <t>{信用债债项评级AA本期值}</t>
  </si>
  <si>
    <t>{信用债债项评级AA-本期值}</t>
  </si>
  <si>
    <t>{信用债债项评级A-1本期值}</t>
  </si>
  <si>
    <t>{信用债债项评级无评级PPN及其他本期值}</t>
  </si>
  <si>
    <t>{信用债主体评级AAA本期值}</t>
  </si>
  <si>
    <t>{信用债主体评级AA+本期值}</t>
  </si>
  <si>
    <t>{信用债主体评级AA本期值}</t>
  </si>
  <si>
    <t>{信用债主体评级无评级PPN及其他本期值}</t>
  </si>
  <si>
    <t>{AA级地级市以上城投债本期值}</t>
  </si>
  <si>
    <t>{AA级县及县级市城投债本期值}</t>
  </si>
  <si>
    <t>{AA级煤炭产业债本期值}</t>
  </si>
  <si>
    <t>{AA级钢铁产业债本期值}</t>
  </si>
  <si>
    <t>{AA级房地产产业债本期值}</t>
  </si>
  <si>
    <t>{AA级其他产业债本期值}</t>
  </si>
  <si>
    <t>{AA+级地级市以上城投债本期值}</t>
  </si>
  <si>
    <t>{AA+级县及县级市城投债本期值}</t>
  </si>
  <si>
    <t>{AA+级煤炭产业债本期值}</t>
  </si>
  <si>
    <t>{AA+级钢铁产业债本期值}</t>
  </si>
  <si>
    <t>{AA+级房地产产业债本期值}</t>
  </si>
  <si>
    <t>{AA+级其他产业债本期值}</t>
  </si>
  <si>
    <t>{AAA级地级市以上城投债本期值}</t>
  </si>
  <si>
    <t>{AAA级县及县级市城投债本期值}</t>
  </si>
  <si>
    <t>{AAA级煤炭产业债本期值}</t>
  </si>
  <si>
    <t>{AAA级钢铁产业债本期值}</t>
  </si>
  <si>
    <t>{AAA级房地产产业债本期值}</t>
  </si>
  <si>
    <t>{AAA级其他产业债本期值}</t>
  </si>
  <si>
    <t>{无债项评级PPN主体评级AAA本期值}</t>
  </si>
  <si>
    <t>{无债项评级PPN主体评级AA+本期值}</t>
  </si>
  <si>
    <t>{无债项评级PPN主体评级AA本期值}</t>
  </si>
  <si>
    <t>{无债项评级PPN主体评级AA-本期值}</t>
  </si>
  <si>
    <t>{有担保本期值}</t>
  </si>
  <si>
    <t>{无担保本期值}</t>
  </si>
  <si>
    <t>{省及省会本期值}</t>
  </si>
  <si>
    <t>{地级市本期值}</t>
  </si>
  <si>
    <t>{县及县级市本期值}</t>
  </si>
  <si>
    <t>{安徽省本期值}</t>
  </si>
  <si>
    <t>{北京本期值}</t>
  </si>
  <si>
    <t>{福建省本期值}</t>
  </si>
  <si>
    <t>{甘肃省本期值}</t>
  </si>
  <si>
    <t>{广西本期值}</t>
  </si>
  <si>
    <t>{广州省本期值}</t>
  </si>
  <si>
    <t>{贵州省本期值}</t>
  </si>
  <si>
    <t>{海南省本期值}</t>
  </si>
  <si>
    <t>{河北省本期值}</t>
  </si>
  <si>
    <t>{河南省本期值}</t>
  </si>
  <si>
    <t>{黑龙江省本期值}</t>
  </si>
  <si>
    <t>{湖北省本期值}</t>
  </si>
  <si>
    <t>{湖南省本期值}</t>
  </si>
  <si>
    <t>{吉林省本期值}</t>
  </si>
  <si>
    <t>{江苏省本期值}</t>
  </si>
  <si>
    <t>{江西省本期值}</t>
  </si>
  <si>
    <t>{辽宁省本期值}</t>
  </si>
  <si>
    <t>{内蒙古本期值}</t>
  </si>
  <si>
    <t>{宁夏本期值}</t>
  </si>
  <si>
    <t>{青海省本期值}</t>
  </si>
  <si>
    <t>{山东省本期值}</t>
  </si>
  <si>
    <t>{山西省本期值}</t>
  </si>
  <si>
    <t>{陕西省本期值}</t>
  </si>
  <si>
    <t>{上海本期值}</t>
  </si>
  <si>
    <t>{四川省本期值}</t>
  </si>
  <si>
    <t>{天津本期值}</t>
  </si>
  <si>
    <t>{西藏本期值}</t>
  </si>
  <si>
    <t>{新疆本期值}</t>
  </si>
  <si>
    <t>{云南省本期值}</t>
  </si>
  <si>
    <t>{浙江省本期值}</t>
  </si>
  <si>
    <t>{重庆本期值}</t>
  </si>
  <si>
    <t>{能源Ⅱ本期值}</t>
  </si>
  <si>
    <t>{材料Ⅱ本期值}</t>
  </si>
  <si>
    <t>{资本货物本期值}</t>
  </si>
  <si>
    <t>{商业和专业服务本期值}</t>
  </si>
  <si>
    <t>{运输本期值}</t>
  </si>
  <si>
    <t>{汽车与汽车零部件本期值}</t>
  </si>
  <si>
    <t>{耐用消费品与服装本期值}</t>
  </si>
  <si>
    <t>{消费者服务Ⅱ本期值}</t>
  </si>
  <si>
    <t>{媒体Ⅱ本期值}</t>
  </si>
  <si>
    <t>{零售业本期值}</t>
  </si>
  <si>
    <t>{食品与主要用品零售Ⅱ本期值}</t>
  </si>
  <si>
    <t>{食品、饮料与烟草本期值}</t>
  </si>
  <si>
    <t>{家庭与个人用品本期值}</t>
  </si>
  <si>
    <t>{医疗保健设备与服务本期值}</t>
  </si>
  <si>
    <t>{制药、生物科技与生命科学本期值}</t>
  </si>
  <si>
    <t>{银行本期值}</t>
  </si>
  <si>
    <t>{多元金融本期值}</t>
  </si>
  <si>
    <t>{保险Ⅱ本期值}</t>
  </si>
  <si>
    <t>{房地产本期值}</t>
  </si>
  <si>
    <t>{软件与服务本期值}</t>
  </si>
  <si>
    <t>{技术硬件与设备本期值}</t>
  </si>
  <si>
    <t>{半导体与半导体生产设备本期值}</t>
  </si>
  <si>
    <t>{电信服务Ⅱ本期值}</t>
  </si>
  <si>
    <t>{公用事业Ⅱ本期值}</t>
  </si>
  <si>
    <t>{国企本期值}</t>
  </si>
  <si>
    <t>{非国企本期值}</t>
  </si>
  <si>
    <t>{银行间本期值}</t>
  </si>
  <si>
    <t>{交易所本期值}</t>
  </si>
  <si>
    <t>{城投债本期值}</t>
  </si>
  <si>
    <t>{非城投债本期值}</t>
  </si>
  <si>
    <t>{持券集中度本期值}</t>
  </si>
  <si>
    <t>{持有占发行量集中度本期值}</t>
  </si>
  <si>
    <t>{资本利得利率债期间值}</t>
  </si>
  <si>
    <t>{资本利得信用债(含PPN/ABS)期间值}</t>
  </si>
  <si>
    <t>{资本利得可转债期间值}</t>
  </si>
  <si>
    <t>{资本利得其他期间值}</t>
  </si>
  <si>
    <t>{票息收入利率债期间值}</t>
  </si>
  <si>
    <t>{票息收入信用债(含PPN/ABS)期间值}</t>
  </si>
  <si>
    <t>{票息收入可转债期间值}</t>
  </si>
  <si>
    <t>{票息收入其他期间值}</t>
  </si>
  <si>
    <t>{日均融资成本本期值}</t>
  </si>
  <si>
    <t>{净资产上期值}</t>
  </si>
  <si>
    <t>{专户整体杠杆后久期上期值}</t>
  </si>
  <si>
    <t>{专户整体杠杆前久期上期值}</t>
  </si>
  <si>
    <t>{利率债久期上期值}</t>
  </si>
  <si>
    <t>{信用债久期上期值}</t>
  </si>
  <si>
    <t>{同业存单久期上期值}</t>
  </si>
  <si>
    <t>{杠杆后账户静态收益率上期值}</t>
  </si>
  <si>
    <t>{杠杆前专户纯债静态收益率上期值}</t>
  </si>
  <si>
    <t>{利率债静态收益率上期值}</t>
  </si>
  <si>
    <t>{信用债静态收益率上期值}</t>
  </si>
  <si>
    <t>{同业存单静态收益率上期值}</t>
  </si>
  <si>
    <t>{债券国债上期值}</t>
  </si>
  <si>
    <t>{债券金融债上期值}</t>
  </si>
  <si>
    <t>{债券地方债上期值}</t>
  </si>
  <si>
    <t>{债券短融、超短融上期值}</t>
  </si>
  <si>
    <t>{债券中票上期值}</t>
  </si>
  <si>
    <t>{债券企业债上期值}</t>
  </si>
  <si>
    <t>{债券公司债上期值}</t>
  </si>
  <si>
    <t>{债券定向工具上期值}</t>
  </si>
  <si>
    <t>{债券资产支持证券上期值}</t>
  </si>
  <si>
    <t>{债券可转债上期值}</t>
  </si>
  <si>
    <t>{债券可交换债上期值}</t>
  </si>
  <si>
    <t>{债券其他上期值}</t>
  </si>
  <si>
    <t>{国债期货多头上期值}</t>
  </si>
  <si>
    <t>{国债期货空头上期值}</t>
  </si>
  <si>
    <t>{利率互换多头上期值}</t>
  </si>
  <si>
    <t>{利率互换空头上期值}</t>
  </si>
  <si>
    <t>{同业存单(含NCD、同业存款)上期值}</t>
  </si>
  <si>
    <t>{现金上期值}</t>
  </si>
  <si>
    <t>{其他上期值}</t>
  </si>
  <si>
    <t>{专户可融资额度上期值}</t>
  </si>
  <si>
    <t>{专户已用融资额度上期值}</t>
  </si>
  <si>
    <t>{专户尚可使用融资额度上期值}</t>
  </si>
  <si>
    <t>{专户可融资额度占比上期值}</t>
    <phoneticPr fontId="6" type="noConversion"/>
  </si>
  <si>
    <t>{国债剩余期限0-1年(含1年)上期值}</t>
  </si>
  <si>
    <t>{国债剩余期限1-3年(含3年)上期值}</t>
  </si>
  <si>
    <t>{国债剩余期限3-5年(含5年)上期值}</t>
  </si>
  <si>
    <t>{国债剩余期限5-7年(含7年)上期值}</t>
  </si>
  <si>
    <t>{国债剩余期限7-10年(含10年)上期值}</t>
  </si>
  <si>
    <t>{金融债剩余期限0-1年(含1年)上期值}</t>
  </si>
  <si>
    <t>{金融债剩余期限1-3年(含3年)上期值}</t>
  </si>
  <si>
    <t>{金融债剩余期限3-5年(含5年)上期值}</t>
  </si>
  <si>
    <t>{金融债剩余期限5-7年(含7年)上期值}</t>
  </si>
  <si>
    <t>{金融债剩余期限7-10年(含10年)上期值}</t>
  </si>
  <si>
    <t>{金融债剩余期限10年以上上期值}</t>
  </si>
  <si>
    <t>{地方债剩余期限0-1年(含1年)上期值}</t>
  </si>
  <si>
    <t>{地方债剩余期限1-3年(含3年)上期值}</t>
  </si>
  <si>
    <t>{地方债剩余期限3-5年(含5年)上期值}</t>
  </si>
  <si>
    <t>{地方债剩余期限5-7年(含7年)上期值}</t>
  </si>
  <si>
    <t>{地方债剩余期限7-10年(含10年)上期值}</t>
  </si>
  <si>
    <t>{地方债剩余期限10年以上上期值}</t>
  </si>
  <si>
    <t>{信用债剩余期限0-1年(含1年)上期值}</t>
  </si>
  <si>
    <t>{信用债剩余期限1-3年(含3年)上期值}</t>
  </si>
  <si>
    <t>{信用债剩余期限3-5年(含5年)上期值}</t>
  </si>
  <si>
    <t>{信用债剩余期限5-7年(含7年)上期值}</t>
  </si>
  <si>
    <t>{信用债剩余期限7-10年(含10年)上期值}</t>
  </si>
  <si>
    <t>{1年内现金流上期值}</t>
  </si>
  <si>
    <t>{1-2年(含)现金流上期值}</t>
  </si>
  <si>
    <t>{2-3年(含)现金流上期值}</t>
  </si>
  <si>
    <t>{3-4年(含)现金流上期值}</t>
  </si>
  <si>
    <t>{4-5年(含)现金流上期值}</t>
  </si>
  <si>
    <t>{5-6年(含)现金流上期值}</t>
  </si>
  <si>
    <t>{6-7年(含)现金流上期值}</t>
  </si>
  <si>
    <t>{7-8年(含)现金流上期值}</t>
  </si>
  <si>
    <t>{8-9年(含)现金流上期值}</t>
  </si>
  <si>
    <t>{9-10年(含)现金流上期值}</t>
  </si>
  <si>
    <t>{10年以上现金流上期值}</t>
  </si>
  <si>
    <t>{信用债债项评级AAA上期值}</t>
  </si>
  <si>
    <t>{信用债债项评级AA+上期值}</t>
  </si>
  <si>
    <t>{信用债债项评级AA上期值}</t>
  </si>
  <si>
    <t>{信用债债项评级AA-上期值}</t>
  </si>
  <si>
    <t>{信用债债项评级A-1上期值}</t>
  </si>
  <si>
    <t>{信用债债项评级无评级PPN及其他上期值}</t>
  </si>
  <si>
    <t>{信用债主体评级AAA上期值}</t>
  </si>
  <si>
    <t>{信用债主体评级AA+上期值}</t>
  </si>
  <si>
    <t>{信用债主体评级AA上期值}</t>
  </si>
  <si>
    <t>{信用债主体评级AA-上期值}</t>
  </si>
  <si>
    <t>{信用债主体评级无评级PPN及其他上期值}</t>
  </si>
  <si>
    <t>{AA级地级市以上城投债上期值}</t>
  </si>
  <si>
    <t>{AA级县及县级市城投债上期值}</t>
  </si>
  <si>
    <t>{AA级煤炭产业债上期值}</t>
  </si>
  <si>
    <t>{AA级钢铁产业债上期值}</t>
  </si>
  <si>
    <t>{AA级房地产产业债上期值}</t>
  </si>
  <si>
    <t>{AA级其他产业债上期值}</t>
  </si>
  <si>
    <t>{AA+级地级市以上城投债上期值}</t>
  </si>
  <si>
    <t>{AA+级县及县级市城投债上期值}</t>
  </si>
  <si>
    <t>{AA+级煤炭产业债上期值}</t>
  </si>
  <si>
    <t>{AA+级钢铁产业债上期值}</t>
  </si>
  <si>
    <t>{AA+级房地产产业债上期值}</t>
  </si>
  <si>
    <t>{AA+级其他产业债上期值}</t>
  </si>
  <si>
    <t>{AAA级地级市以上城投债上期值}</t>
  </si>
  <si>
    <t>{AAA级县及县级市城投债上期值}</t>
  </si>
  <si>
    <t>{AAA级煤炭产业债上期值}</t>
  </si>
  <si>
    <t>{AAA级钢铁产业债上期值}</t>
  </si>
  <si>
    <t>{AAA级房地产产业债上期值}</t>
  </si>
  <si>
    <t>{AAA级其他产业债上期值}</t>
  </si>
  <si>
    <t>{无债项评级PPN主体评级AAA上期值}</t>
  </si>
  <si>
    <t>{无债项评级PPN主体评级AA+上期值}</t>
  </si>
  <si>
    <t>{无债项评级PPN主体评级AA上期值}</t>
  </si>
  <si>
    <t>{无债项评级PPN主体评级AA-上期值}</t>
  </si>
  <si>
    <t>{有担保上期值}</t>
  </si>
  <si>
    <t>{无担保上期值}</t>
  </si>
  <si>
    <t>{省及省会上期值}</t>
  </si>
  <si>
    <t>{地级市上期值}</t>
  </si>
  <si>
    <t>{县及县级市上期值}</t>
  </si>
  <si>
    <t>{安徽省上期值}</t>
  </si>
  <si>
    <t>{北京上期值}</t>
  </si>
  <si>
    <t>{福建省上期值}</t>
  </si>
  <si>
    <t>{甘肃省上期值}</t>
  </si>
  <si>
    <t>{广西上期值}</t>
  </si>
  <si>
    <t>{广州省上期值}</t>
  </si>
  <si>
    <t>{贵州省上期值}</t>
  </si>
  <si>
    <t>{海南省上期值}</t>
  </si>
  <si>
    <t>{河北省上期值}</t>
  </si>
  <si>
    <t>{河南省上期值}</t>
  </si>
  <si>
    <t>{黑龙江省上期值}</t>
  </si>
  <si>
    <t>{湖北省上期值}</t>
  </si>
  <si>
    <t>{湖南省上期值}</t>
  </si>
  <si>
    <t>{吉林省上期值}</t>
  </si>
  <si>
    <t>{江苏省上期值}</t>
  </si>
  <si>
    <t>{江西省上期值}</t>
  </si>
  <si>
    <t>{辽宁省上期值}</t>
  </si>
  <si>
    <t>{内蒙古上期值}</t>
  </si>
  <si>
    <t>{宁夏上期值}</t>
  </si>
  <si>
    <t>{青海省上期值}</t>
  </si>
  <si>
    <t>{山东省上期值}</t>
  </si>
  <si>
    <t>{山西省上期值}</t>
  </si>
  <si>
    <t>{陕西省上期值}</t>
  </si>
  <si>
    <t>{上海上期值}</t>
  </si>
  <si>
    <t>{四川省上期值}</t>
  </si>
  <si>
    <t>{天津上期值}</t>
  </si>
  <si>
    <t>{西藏上期值}</t>
  </si>
  <si>
    <t>{新疆上期值}</t>
  </si>
  <si>
    <t>{云南省上期值}</t>
  </si>
  <si>
    <t>{浙江省上期值}</t>
  </si>
  <si>
    <t>{重庆上期值}</t>
  </si>
  <si>
    <t>{能源Ⅱ上期值}</t>
  </si>
  <si>
    <t>{材料Ⅱ上期值}</t>
  </si>
  <si>
    <t>{资本货物上期值}</t>
  </si>
  <si>
    <t>{商业和专业服务上期值}</t>
  </si>
  <si>
    <t>{运输上期值}</t>
  </si>
  <si>
    <t>{汽车与汽车零部件上期值}</t>
  </si>
  <si>
    <t>{耐用消费品与服装上期值}</t>
  </si>
  <si>
    <t>{消费者服务Ⅱ上期值}</t>
  </si>
  <si>
    <t>{媒体Ⅱ上期值}</t>
  </si>
  <si>
    <t>{零售业上期值}</t>
  </si>
  <si>
    <t>{食品与主要用品零售Ⅱ上期值}</t>
  </si>
  <si>
    <t>{食品、饮料与烟草上期值}</t>
  </si>
  <si>
    <t>{家庭与个人用品上期值}</t>
  </si>
  <si>
    <t>{医疗保健设备与服务上期值}</t>
  </si>
  <si>
    <t>{制药、生物科技与生命科学上期值}</t>
  </si>
  <si>
    <t>{银行上期值}</t>
  </si>
  <si>
    <t>{多元金融上期值}</t>
  </si>
  <si>
    <t>{保险Ⅱ上期值}</t>
  </si>
  <si>
    <t>{房地产上期值}</t>
  </si>
  <si>
    <t>{软件与服务上期值}</t>
  </si>
  <si>
    <t>{技术硬件与设备上期值}</t>
  </si>
  <si>
    <t>{半导体与半导体生产设备上期值}</t>
  </si>
  <si>
    <t>{电信服务Ⅱ上期值}</t>
  </si>
  <si>
    <t>{公用事业Ⅱ上期值}</t>
  </si>
  <si>
    <t>{国企上期值}</t>
  </si>
  <si>
    <t>{非国企上期值}</t>
  </si>
  <si>
    <t>{银行间上期值}</t>
  </si>
  <si>
    <t>{交易所上期值}</t>
  </si>
  <si>
    <t>{城投债上期值}</t>
  </si>
  <si>
    <t>{非城投债上期值}</t>
  </si>
  <si>
    <t>{持券集中度上期值}</t>
  </si>
  <si>
    <t>{持有占发行量集中度上期值}</t>
  </si>
  <si>
    <t>{日均融资成本上期值}</t>
  </si>
  <si>
    <t>{account.institution.name}</t>
    <phoneticPr fontId="6" type="noConversion"/>
  </si>
  <si>
    <t>填报日期：</t>
  </si>
  <si>
    <t>{reportDate}</t>
    <phoneticPr fontId="6" type="noConversion"/>
  </si>
  <si>
    <t>单位：</t>
  </si>
  <si>
    <t>元、%、年</t>
  </si>
  <si>
    <t>填报机构：</t>
    <phoneticPr fontId="6" type="noConversion"/>
  </si>
  <si>
    <t>{国债剩余期限10年以上上期值}</t>
    <phoneticPr fontId="6" type="noConversion"/>
  </si>
  <si>
    <t>{国债剩余期限10年以上本期值}</t>
    <phoneticPr fontId="6" type="noConversion"/>
  </si>
  <si>
    <t>{信用债剩余期限10年以上上期值}</t>
    <phoneticPr fontId="6" type="noConversion"/>
  </si>
  <si>
    <t>{信用债主体评级AA-本期值}</t>
    <phoneticPr fontId="6" type="noConversion"/>
  </si>
  <si>
    <t>2.3.9.6 广东省</t>
    <phoneticPr fontId="6" type="noConversion"/>
  </si>
  <si>
    <t>博时基金管理有限公司</t>
  </si>
  <si>
    <t>Wed Jan 31 00:00:00 CST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</si>
</sst>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\¥#,##0.00;\¥\-#,##0.00"/>
  </numFmts>
  <fonts count="11" x14ac:knownFonts="1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sz val="10"/>
      <color indexed="0"/>
      <name val="宋体"/>
      <family val="3"/>
      <charset val="134"/>
    </font>
    <font>
      <b/>
      <sz val="10"/>
      <color indexed="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color theme="0" tint="-0.499984740745262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borderId="0" fillId="0" fontId="0" numFmtId="0">
      <alignment vertical="center"/>
    </xf>
    <xf applyAlignment="0" applyBorder="0" applyFill="0" applyFont="0" applyProtection="0" borderId="0" fillId="0" fontId="5" numFmtId="43">
      <alignment vertical="center"/>
    </xf>
    <xf applyAlignment="0" applyBorder="0" applyFill="0" applyFont="0" applyProtection="0" borderId="0" fillId="0" fontId="5" numFmtId="9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Fill="0" applyNumberFormat="0" applyProtection="0" borderId="0" fillId="0" fontId="10" numFmtId="0">
      <alignment vertical="center"/>
    </xf>
  </cellStyleXfs>
  <cellXfs count="62">
    <xf borderId="0" fillId="0" fontId="0" numFmtId="0" xfId="0">
      <alignment vertical="center"/>
    </xf>
    <xf applyFont="1" borderId="0" fillId="0" fontId="1" numFmtId="0" xfId="0">
      <alignment vertical="center"/>
    </xf>
    <xf applyAlignment="1" applyFont="1" borderId="0" fillId="0" fontId="1" numFmtId="0" xfId="0">
      <alignment horizontal="left" vertical="center"/>
    </xf>
    <xf applyAlignment="1" applyBorder="1" applyFill="1" applyFont="1" borderId="1" fillId="0" fontId="1" numFmtId="0" xfId="0">
      <alignment horizontal="left" vertical="center"/>
    </xf>
    <xf applyAlignment="1" applyBorder="1" applyFill="1" applyFont="1" borderId="1" fillId="0" fontId="1" numFmtId="43" xfId="1">
      <alignment horizontal="left" vertical="center"/>
    </xf>
    <xf applyAlignment="1" applyBorder="1" applyFill="1" applyFont="1" borderId="1" fillId="0" fontId="4" numFmtId="0" xfId="0">
      <alignment horizontal="left" vertical="center"/>
    </xf>
    <xf applyAlignment="1" applyBorder="1" applyFill="1" applyFont="1" borderId="1" fillId="0" fontId="1" numFmtId="0" xfId="0">
      <alignment horizontal="left" vertical="center"/>
    </xf>
    <xf applyAlignment="1" applyBorder="1" applyFill="1" applyFont="1" borderId="1" fillId="0" fontId="2" numFmtId="0" xfId="0">
      <alignment horizontal="left" vertical="center" wrapText="1"/>
    </xf>
    <xf applyAlignment="1" applyBorder="1" applyFill="1" applyFont="1" borderId="1" fillId="0" fontId="2" numFmtId="43" xfId="1">
      <alignment horizontal="left" vertical="center" wrapText="1"/>
    </xf>
    <xf applyAlignment="1" applyBorder="1" applyFill="1" applyFont="1" borderId="1" fillId="0" fontId="2" numFmtId="0" xfId="0">
      <alignment horizontal="left" vertical="center"/>
    </xf>
    <xf applyAlignment="1" applyBorder="1" applyFill="1" applyFont="1" borderId="1" fillId="0" fontId="4" numFmtId="0" xfId="0">
      <alignment horizontal="left" vertical="center"/>
    </xf>
    <xf applyAlignment="1" applyBorder="1" applyFill="1" applyFont="1" borderId="1" fillId="0" fontId="2" numFmtId="43" xfId="1">
      <alignment horizontal="left" vertical="center"/>
    </xf>
    <xf applyBorder="1" applyFill="1" applyFont="1" borderId="6" fillId="0" fontId="1" numFmtId="0" xfId="0">
      <alignment vertical="center"/>
    </xf>
    <xf applyBorder="1" applyFill="1" applyFont="1" applyNumberFormat="1" borderId="1" fillId="0" fontId="1" numFmtId="43" xfId="0">
      <alignment vertical="center"/>
    </xf>
    <xf applyAlignment="1" applyBorder="1" applyFill="1" applyFont="1" borderId="1" fillId="0" fontId="1" numFmtId="0" xfId="0">
      <alignment vertical="center"/>
    </xf>
    <xf applyAlignment="1" applyBorder="1" applyFill="1" applyFont="1" borderId="1" fillId="0" fontId="4" numFmtId="0" xfId="0">
      <alignment vertical="center"/>
    </xf>
    <xf applyAlignment="1" applyBorder="1" applyFill="1" applyFont="1" borderId="1" fillId="0" fontId="4" numFmtId="0" xfId="0">
      <alignment horizontal="left" vertical="center" wrapText="1"/>
    </xf>
    <xf applyAlignment="1" applyBorder="1" applyFill="1" applyFont="1" borderId="7" fillId="0" fontId="4" numFmtId="0" xfId="0">
      <alignment horizontal="left" vertical="center"/>
    </xf>
    <xf applyAlignment="1" applyBorder="1" applyFill="1" applyFont="1" borderId="6" fillId="0" fontId="1" numFmtId="0" xfId="0">
      <alignment horizontal="left" vertical="center"/>
    </xf>
    <xf applyBorder="1" applyFill="1" applyFont="1" borderId="1" fillId="0" fontId="7" numFmtId="43" xfId="1">
      <alignment vertical="center"/>
    </xf>
    <xf applyAlignment="1" applyBorder="1" applyFill="1" applyFont="1" borderId="1" fillId="0" fontId="7" numFmtId="43" xfId="1">
      <alignment horizontal="left" vertical="center"/>
    </xf>
    <xf applyAlignment="1" applyBorder="1" applyFont="1" borderId="10" fillId="0" fontId="8" numFmtId="43" xfId="1"/>
    <xf applyAlignment="1" applyBorder="1" applyFill="1" applyFont="1" applyNumberFormat="1" borderId="1" fillId="0" fontId="1" numFmtId="10" xfId="0">
      <alignment horizontal="left" vertical="center"/>
    </xf>
    <xf applyAlignment="1" applyBorder="1" applyFill="1" applyFont="1" borderId="10" fillId="0" fontId="1" numFmtId="0" xfId="0">
      <alignment vertical="center"/>
    </xf>
    <xf applyAlignment="1" applyBorder="1" applyFill="1" applyFont="1" borderId="12" fillId="0" fontId="1" numFmtId="0" xfId="0">
      <alignment vertical="center"/>
    </xf>
    <xf applyAlignment="1" applyBorder="1" applyFill="1" applyFont="1" borderId="10" fillId="0" fontId="1" numFmtId="0" xfId="0">
      <alignment horizontal="right" vertical="center"/>
    </xf>
    <xf applyAlignment="1" applyBorder="1" applyFill="1" applyFont="1" borderId="10" fillId="0" fontId="1" numFmtId="0" xfId="0">
      <alignment horizontal="left" vertical="center"/>
    </xf>
    <xf applyAlignment="1" applyBorder="1" applyFill="1" applyFont="1" borderId="11" fillId="0" fontId="3" numFmtId="0" xfId="0">
      <alignment horizontal="right" vertical="center"/>
    </xf>
    <xf applyAlignment="1" applyBorder="1" applyFill="1" applyFont="1" applyNumberFormat="1" borderId="1" fillId="0" fontId="1" numFmtId="10" xfId="2">
      <alignment horizontal="left" vertical="center"/>
    </xf>
    <xf applyAlignment="1" applyBorder="1" applyFill="1" applyFont="1" applyNumberFormat="1" borderId="6" fillId="0" fontId="1" numFmtId="10" xfId="2">
      <alignment horizontal="left" vertical="center"/>
    </xf>
    <xf applyBorder="1" applyFill="1" applyFont="1" applyNumberFormat="1" borderId="6" fillId="0" fontId="1" numFmtId="10" xfId="2">
      <alignment vertical="center"/>
    </xf>
    <xf applyAlignment="1" applyBorder="1" applyFill="1" applyFont="1" applyNumberFormat="1" borderId="1" fillId="0" fontId="1" numFmtId="10" xfId="2">
      <alignment horizontal="left" vertical="center"/>
    </xf>
    <xf applyAlignment="1" applyBorder="1" applyFill="1" applyFont="1" applyNumberFormat="1" borderId="2" fillId="0" fontId="3" numFmtId="0" xfId="0">
      <alignment horizontal="center" vertical="center"/>
    </xf>
    <xf applyAlignment="1" applyBorder="1" applyFill="1" applyFont="1" applyNumberFormat="1" borderId="13" fillId="0" fontId="1" numFmtId="0" xfId="0">
      <alignment horizontal="center" vertical="center"/>
    </xf>
    <xf applyAlignment="1" applyBorder="1" applyFill="1" applyFont="1" applyNumberFormat="1" borderId="3" fillId="0" fontId="1" numFmtId="0" xfId="0">
      <alignment horizontal="center" vertical="center"/>
    </xf>
    <xf applyAlignment="1" applyBorder="1" applyFill="1" applyFont="1" applyNumberFormat="1" borderId="5" fillId="0" fontId="1" numFmtId="0" xfId="0">
      <alignment horizontal="center" vertical="center"/>
    </xf>
    <xf applyAlignment="1" applyBorder="1" applyFill="1" applyFont="1" borderId="4" fillId="0" fontId="1" numFmtId="0" xfId="0">
      <alignment horizontal="left" vertical="center"/>
    </xf>
    <xf applyAlignment="1" applyBorder="1" applyFill="1" applyFont="1" borderId="14" fillId="0" fontId="1" numFmtId="0" xfId="0">
      <alignment horizontal="left" vertical="center"/>
    </xf>
    <xf applyAlignment="1" applyBorder="1" applyFill="1" applyFont="1" borderId="1" fillId="0" fontId="1" numFmtId="0" xfId="0">
      <alignment horizontal="left" vertical="center"/>
    </xf>
    <xf applyBorder="1" applyFill="1" applyFont="1" borderId="1" fillId="0" fontId="1" numFmtId="0" xfId="0">
      <alignment vertical="center"/>
    </xf>
    <xf applyBorder="1" applyFill="1" applyFont="1" borderId="6" fillId="0" fontId="1" numFmtId="0" xfId="0">
      <alignment vertical="center"/>
    </xf>
    <xf applyAlignment="1" applyBorder="1" applyFill="1" applyFont="1" borderId="1" fillId="0" fontId="7" numFmtId="43" xfId="1">
      <alignment horizontal="left" vertical="center"/>
    </xf>
    <xf applyAlignment="1" applyBorder="1" applyFill="1" applyFont="1" borderId="1" fillId="0" fontId="1" numFmtId="43" xfId="1">
      <alignment horizontal="left" vertical="center"/>
    </xf>
    <xf applyAlignment="1" applyBorder="1" applyFill="1" applyFont="1" borderId="6" fillId="0" fontId="1" numFmtId="43" xfId="1">
      <alignment horizontal="left" vertical="center"/>
    </xf>
    <xf applyAlignment="1" applyBorder="1" applyFill="1" applyFont="1" borderId="4" fillId="0" fontId="4" numFmtId="0" xfId="0">
      <alignment horizontal="left" vertical="center"/>
    </xf>
    <xf applyAlignment="1" applyBorder="1" applyFill="1" applyFont="1" applyNumberFormat="1" borderId="1" fillId="0" fontId="7" numFmtId="10" xfId="2">
      <alignment horizontal="left" vertical="center"/>
    </xf>
    <xf applyAlignment="1" applyBorder="1" applyFill="1" applyFont="1" applyNumberFormat="1" borderId="1" fillId="0" fontId="1" numFmtId="10" xfId="2">
      <alignment horizontal="left" vertical="center"/>
    </xf>
    <xf applyAlignment="1" applyBorder="1" applyFill="1" applyFont="1" applyNumberFormat="1" borderId="6" fillId="0" fontId="1" numFmtId="10" xfId="2">
      <alignment horizontal="left" vertical="center"/>
    </xf>
    <xf applyAlignment="1" applyBorder="1" applyFill="1" applyFont="1" borderId="1" fillId="0" fontId="4" numFmtId="0" xfId="0">
      <alignment horizontal="left" vertical="center"/>
    </xf>
    <xf applyAlignment="1" applyBorder="1" applyFill="1" applyFont="1" borderId="1" fillId="0" fontId="1" numFmtId="0" xfId="0">
      <alignment horizontal="left" vertical="center" wrapText="1"/>
    </xf>
    <xf applyAlignment="1" applyBorder="1" applyFill="1" applyFont="1" applyNumberFormat="1" borderId="8" fillId="0" fontId="1" numFmtId="10" xfId="1">
      <alignment horizontal="center" vertical="center"/>
    </xf>
    <xf applyAlignment="1" applyBorder="1" applyFill="1" applyFont="1" borderId="9" fillId="0" fontId="1" numFmtId="43" xfId="1">
      <alignment horizontal="center" vertical="center"/>
    </xf>
    <xf applyAlignment="1" applyBorder="1" applyFill="1" applyFont="1" applyNumberFormat="1" borderId="1" fillId="0" fontId="7" numFmtId="43" xfId="0">
      <alignment horizontal="left" vertical="center"/>
    </xf>
    <xf applyAlignment="1" applyBorder="1" applyFill="1" applyFont="1" applyNumberFormat="1" borderId="1" fillId="0" fontId="1" numFmtId="43" xfId="1">
      <alignment horizontal="left" vertical="center"/>
    </xf>
    <xf applyAlignment="1" applyBorder="1" applyFill="1" applyFont="1" applyNumberFormat="1" borderId="6" fillId="0" fontId="1" numFmtId="43" xfId="1">
      <alignment horizontal="left" vertical="center"/>
    </xf>
    <xf applyAlignment="1" applyBorder="1" applyFill="1" applyFont="1" borderId="8" fillId="0" fontId="1" numFmtId="0" xfId="0">
      <alignment horizontal="left" vertical="center"/>
    </xf>
    <xf applyAlignment="1" applyBorder="1" applyFill="1" applyFont="1" applyNumberFormat="1" borderId="8" fillId="0" fontId="7" numFmtId="10" xfId="2">
      <alignment horizontal="center" vertical="center"/>
    </xf>
    <xf applyAlignment="1" applyBorder="1" applyFill="1" applyFont="1" applyNumberFormat="1" borderId="1" fillId="0" fontId="1" numFmtId="176" xfId="0">
      <alignment horizontal="left" vertical="center" wrapText="1"/>
    </xf>
    <xf applyAlignment="1" applyBorder="1" applyFill="1" applyFont="1" borderId="10" fillId="0" fontId="1" numFmtId="0" xfId="0">
      <alignment horizontal="left" vertical="center"/>
    </xf>
    <xf applyAlignment="1" applyBorder="1" applyFill="1" applyFont="1" borderId="1" fillId="0" fontId="1" numFmtId="0" xfId="0">
      <alignment horizontal="center" vertical="center"/>
    </xf>
    <xf applyAlignment="1" applyBorder="1" applyFill="1" applyFont="1" applyNumberFormat="1" borderId="1" fillId="0" fontId="1" numFmtId="0" xfId="0">
      <alignment horizontal="left" vertical="center" wrapText="1"/>
    </xf>
    <xf applyAlignment="1" applyBorder="1" applyFill="1" applyFont="1" applyNumberFormat="1" borderId="1" fillId="0" fontId="1" numFmtId="176" xfId="0">
      <alignment horizontal="center" vertical="center" wrapText="1"/>
    </xf>
  </cellXfs>
  <cellStyles count="11">
    <cellStyle builtinId="5" name="百分比" xfId="2"/>
    <cellStyle builtinId="0" name="常规" xfId="0"/>
    <cellStyle builtinId="8" hidden="1" name="超链接" xfId="3"/>
    <cellStyle builtinId="8" hidden="1" name="超链接" xfId="5"/>
    <cellStyle builtinId="8" hidden="1" name="超链接" xfId="7"/>
    <cellStyle builtinId="8" hidden="1" name="超链接" xfId="9"/>
    <cellStyle builtinId="3" name="千位分隔" xfId="1"/>
    <cellStyle builtinId="9" hidden="1" name="已访问的超链接" xfId="4"/>
    <cellStyle builtinId="9" hidden="1" name="已访问的超链接" xfId="6"/>
    <cellStyle builtinId="9" hidden="1" name="已访问的超链接" xfId="8"/>
    <cellStyle builtinId="9" hidden="1" name="已访问的超链接" xfId="10"/>
  </cellStyles>
  <dxfs count="0"/>
  <tableStyles count="0" defaultPivotStyle="PivotStyleMedium4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fmla="val 21600" name="_h"/>
            <a:gd fmla="val 21600" name="_w"/>
          </a:gdLst>
          <a:ahLst/>
          <a:cxnLst/>
          <a:rect b="0" l="0" r="0" t="0"/>
          <a:pathLst>
            <a:path h="21600" w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algn="ctr" cap="flat" cmpd="sng" w="15875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15"/>
  <sheetViews>
    <sheetView tabSelected="1" workbookViewId="0" zoomScale="85" zoomScaleNormal="85" zoomScalePageLayoutView="85">
      <pane activePane="bottomRight" state="frozen" topLeftCell="E127" xSplit="4" ySplit="3"/>
      <selection pane="topRight"/>
      <selection pane="bottomLeft"/>
      <selection activeCell="D140" pane="bottomRight" sqref="D140"/>
    </sheetView>
  </sheetViews>
  <sheetFormatPr defaultColWidth="9" defaultRowHeight="12" x14ac:dyDescent="0.25"/>
  <cols>
    <col min="1" max="1" customWidth="true" style="2" width="14.77734375" collapsed="false"/>
    <col min="2" max="2" customWidth="true" style="2" width="13.77734375" collapsed="false"/>
    <col min="3" max="3" customWidth="true" style="2" width="32.77734375" collapsed="false"/>
    <col min="4" max="4" customWidth="true" style="2" width="24.109375" collapsed="false"/>
    <col min="5" max="5" customWidth="true" style="2" width="10.44140625" collapsed="false"/>
    <col min="6" max="6" customWidth="true" style="2" width="8.44140625" collapsed="false"/>
    <col min="7" max="7" customWidth="true" style="1" width="9.109375" collapsed="false"/>
    <col min="8" max="8" customWidth="true" style="2" width="8.77734375" collapsed="false"/>
    <col min="9" max="9" customWidth="true" style="1" width="8.77734375" collapsed="false"/>
    <col min="10" max="10" customWidth="true" style="1" width="10.0" collapsed="false"/>
    <col min="11" max="16384" style="1" width="9.0" collapsed="false"/>
  </cols>
  <sheetData>
    <row customHeight="1" ht="22.95" r="1" spans="1:10" x14ac:dyDescent="0.25">
      <c r="A1" s="32" t="s">
        <v>0</v>
      </c>
      <c r="B1" s="33"/>
      <c r="C1" s="33"/>
      <c r="D1" s="34"/>
      <c r="E1" s="34"/>
      <c r="F1" s="34"/>
      <c r="G1" s="34"/>
      <c r="H1" s="34"/>
      <c r="I1" s="34"/>
      <c r="J1" s="35"/>
    </row>
    <row r="2" spans="1:10" x14ac:dyDescent="0.25">
      <c r="A2" s="27" t="s">
        <v>599</v>
      </c>
      <c r="B2" s="58" t="s">
        <v>605</v>
      </c>
      <c r="C2" s="58"/>
      <c r="D2" s="25" t="s">
        <v>595</v>
      </c>
      <c r="E2" s="26" t="s">
        <v>606</v>
      </c>
      <c r="G2" s="25" t="s">
        <v>597</v>
      </c>
      <c r="H2" s="26" t="s">
        <v>598</v>
      </c>
      <c r="I2" s="23"/>
      <c r="J2" s="24"/>
    </row>
    <row r="3" spans="1:10" x14ac:dyDescent="0.25">
      <c r="A3" s="36"/>
      <c r="B3" s="37"/>
      <c r="C3" s="37"/>
      <c r="D3" s="38"/>
      <c r="E3" s="39" t="s">
        <v>1</v>
      </c>
      <c r="F3" s="39"/>
      <c r="G3" s="39" t="s">
        <v>2</v>
      </c>
      <c r="H3" s="39"/>
      <c r="I3" s="39" t="s">
        <v>3</v>
      </c>
      <c r="J3" s="40"/>
    </row>
    <row r="4" spans="1:10" x14ac:dyDescent="0.25">
      <c r="A4" s="44" t="s">
        <v>4</v>
      </c>
      <c r="B4" s="38" t="s">
        <v>5</v>
      </c>
      <c r="C4" s="38"/>
      <c r="D4" s="38"/>
      <c r="E4" s="41" t="n">
        <v>2.29436118234E9</v>
      </c>
      <c r="F4" s="41"/>
      <c r="G4" s="41" t="n">
        <v>2.30343730905E9</v>
      </c>
      <c r="H4" s="41"/>
      <c r="I4" s="42" t="e">
        <f>G4-E4</f>
      </c>
      <c r="J4" s="43"/>
    </row>
    <row r="5" spans="1:10" x14ac:dyDescent="0.25">
      <c r="A5" s="44"/>
      <c r="B5" s="38" t="s">
        <v>6</v>
      </c>
      <c r="C5" s="38"/>
      <c r="D5" s="38"/>
      <c r="E5" s="42">
        <f>E42</f>
      </c>
      <c r="F5" s="42"/>
      <c r="G5" s="42">
        <f>G42</f>
      </c>
      <c r="H5" s="42"/>
      <c r="I5" s="42">
        <f>G5-E5</f>
      </c>
      <c r="J5" s="43"/>
    </row>
    <row r="6" spans="1:10" x14ac:dyDescent="0.25">
      <c r="A6" s="44"/>
      <c r="B6" s="59" t="s">
        <v>7</v>
      </c>
      <c r="C6" s="38" t="s">
        <v>8</v>
      </c>
      <c r="D6" s="38"/>
      <c r="E6" s="41" t="n">
        <v>3.4</v>
      </c>
      <c r="F6" s="41"/>
      <c r="G6" s="41" t="n">
        <v>3.3</v>
      </c>
      <c r="H6" s="41"/>
      <c r="I6" s="42" t="e">
        <f>G6-E6</f>
      </c>
      <c r="J6" s="43"/>
    </row>
    <row r="7" spans="1:10" x14ac:dyDescent="0.25">
      <c r="A7" s="44"/>
      <c r="B7" s="59"/>
      <c r="C7" s="38" t="s">
        <v>9</v>
      </c>
      <c r="D7" s="38"/>
      <c r="E7" s="41" t="n">
        <v>3.03</v>
      </c>
      <c r="F7" s="41"/>
      <c r="G7" s="41" t="n">
        <v>2.95</v>
      </c>
      <c r="H7" s="41"/>
      <c r="I7" s="42" t="e">
        <f>G7-E7</f>
      </c>
      <c r="J7" s="43"/>
    </row>
    <row r="8" spans="1:10" x14ac:dyDescent="0.25">
      <c r="A8" s="44"/>
      <c r="B8" s="59"/>
      <c r="C8" s="38" t="s">
        <v>10</v>
      </c>
      <c r="D8" s="38"/>
      <c r="E8" s="41" t="n">
        <v>0.0</v>
      </c>
      <c r="F8" s="41"/>
      <c r="G8" s="41" t="n">
        <v>0.0</v>
      </c>
      <c r="H8" s="41"/>
      <c r="I8" s="42" t="e">
        <f>G8-E8</f>
      </c>
      <c r="J8" s="43"/>
    </row>
    <row r="9" spans="1:10" x14ac:dyDescent="0.25">
      <c r="A9" s="44"/>
      <c r="B9" s="59"/>
      <c r="C9" s="38" t="s">
        <v>11</v>
      </c>
      <c r="D9" s="38"/>
      <c r="E9" s="41" t="n">
        <v>3.03</v>
      </c>
      <c r="F9" s="41"/>
      <c r="G9" s="41" t="n">
        <v>2.95</v>
      </c>
      <c r="H9" s="41"/>
      <c r="I9" s="42" t="e">
        <f>G9-E9</f>
      </c>
      <c r="J9" s="43"/>
    </row>
    <row r="10" spans="1:10" x14ac:dyDescent="0.25">
      <c r="A10" s="44"/>
      <c r="B10" s="59"/>
      <c r="C10" s="38" t="s">
        <v>12</v>
      </c>
      <c r="D10" s="38"/>
      <c r="E10" s="41" t="n">
        <v>0.19</v>
      </c>
      <c r="F10" s="41"/>
      <c r="G10" s="41" t="n">
        <v>0.1</v>
      </c>
      <c r="H10" s="41"/>
      <c r="I10" s="42" t="e">
        <f>G10-E10</f>
      </c>
      <c r="J10" s="43"/>
    </row>
    <row r="11" spans="1:10" x14ac:dyDescent="0.25">
      <c r="A11" s="44"/>
      <c r="B11" s="38" t="s">
        <v>13</v>
      </c>
      <c r="C11" s="38"/>
      <c r="D11" s="38"/>
      <c r="E11" s="46" t="e">
        <f>E5/E4</f>
      </c>
      <c r="F11" s="46"/>
      <c r="G11" s="46" t="e">
        <f>G5/G4</f>
      </c>
      <c r="H11" s="46"/>
      <c r="I11" s="46" t="e">
        <f>G11-E11</f>
      </c>
      <c r="J11" s="47"/>
    </row>
    <row r="12" spans="1:10" x14ac:dyDescent="0.25">
      <c r="A12" s="44"/>
      <c r="B12" s="59" t="s">
        <v>14</v>
      </c>
      <c r="C12" s="38" t="s">
        <v>15</v>
      </c>
      <c r="D12" s="38"/>
      <c r="E12" s="45" t="n">
        <v>0.0576</v>
      </c>
      <c r="F12" s="45"/>
      <c r="G12" s="45" t="n">
        <v>0.0575</v>
      </c>
      <c r="H12" s="45"/>
      <c r="I12" s="46" t="e">
        <f>G12-E12</f>
      </c>
      <c r="J12" s="47"/>
    </row>
    <row r="13" spans="1:10" x14ac:dyDescent="0.25">
      <c r="A13" s="44"/>
      <c r="B13" s="59"/>
      <c r="C13" s="38" t="s">
        <v>16</v>
      </c>
      <c r="D13" s="38"/>
      <c r="E13" s="45" t="n">
        <v>0.0502</v>
      </c>
      <c r="F13" s="45"/>
      <c r="G13" s="45" t="n">
        <v>0.0502</v>
      </c>
      <c r="H13" s="45"/>
      <c r="I13" s="46" t="e">
        <f>G13-E13</f>
      </c>
      <c r="J13" s="47"/>
    </row>
    <row r="14" spans="1:10" x14ac:dyDescent="0.25">
      <c r="A14" s="44"/>
      <c r="B14" s="59"/>
      <c r="C14" s="38" t="s">
        <v>17</v>
      </c>
      <c r="D14" s="38"/>
      <c r="E14" s="45" t="n">
        <v>0.0</v>
      </c>
      <c r="F14" s="45"/>
      <c r="G14" s="45" t="n">
        <v>0.0</v>
      </c>
      <c r="H14" s="45"/>
      <c r="I14" s="46" t="e">
        <f>G14-E14</f>
      </c>
      <c r="J14" s="47"/>
    </row>
    <row r="15" spans="1:10" x14ac:dyDescent="0.25">
      <c r="A15" s="44"/>
      <c r="B15" s="59"/>
      <c r="C15" s="38" t="s">
        <v>18</v>
      </c>
      <c r="D15" s="38"/>
      <c r="E15" s="45" t="n">
        <v>0.0503</v>
      </c>
      <c r="F15" s="45"/>
      <c r="G15" s="45" t="n">
        <v>0.0503</v>
      </c>
      <c r="H15" s="45"/>
      <c r="I15" s="46" t="e">
        <f>G15-E15</f>
      </c>
      <c r="J15" s="47"/>
    </row>
    <row r="16" spans="1:10" x14ac:dyDescent="0.25">
      <c r="A16" s="44"/>
      <c r="B16" s="59"/>
      <c r="C16" s="38" t="s">
        <v>19</v>
      </c>
      <c r="D16" s="38"/>
      <c r="E16" s="45" t="n">
        <v>0.0442</v>
      </c>
      <c r="F16" s="45"/>
      <c r="G16" s="45" t="n">
        <v>0.0442</v>
      </c>
      <c r="H16" s="45"/>
      <c r="I16" s="46" t="e">
        <f>G16-E16</f>
      </c>
      <c r="J16" s="47"/>
    </row>
    <row r="17" spans="1:10" x14ac:dyDescent="0.25">
      <c r="A17" s="44"/>
      <c r="B17" s="49" t="s">
        <v>20</v>
      </c>
      <c r="C17" s="38"/>
      <c r="D17" s="38"/>
      <c r="E17" s="3" t="s">
        <v>21</v>
      </c>
      <c r="F17" s="3" t="s">
        <v>22</v>
      </c>
      <c r="G17" s="3" t="s">
        <v>21</v>
      </c>
      <c r="H17" s="3" t="s">
        <v>22</v>
      </c>
      <c r="I17" s="3" t="s">
        <v>21</v>
      </c>
      <c r="J17" s="12" t="s">
        <v>22</v>
      </c>
    </row>
    <row r="18" spans="1:10" x14ac:dyDescent="0.25">
      <c r="A18" s="44"/>
      <c r="B18" s="49"/>
      <c r="C18" s="49" t="s">
        <v>23</v>
      </c>
      <c r="D18" s="3" t="s">
        <v>24</v>
      </c>
      <c r="E18" s="20" t="n">
        <v>0.0</v>
      </c>
      <c r="F18" s="22" t="e">
        <f>E18/$E$42</f>
      </c>
      <c r="G18" s="19" t="n">
        <v>0.0</v>
      </c>
      <c r="H18" s="28" t="e">
        <f>G18/$G$42</f>
      </c>
      <c r="I18" s="13" t="e">
        <f>G18-E18</f>
      </c>
      <c r="J18" s="30" t="e">
        <f>H18-F18</f>
      </c>
    </row>
    <row r="19" spans="1:10" x14ac:dyDescent="0.25">
      <c r="A19" s="44"/>
      <c r="B19" s="49"/>
      <c r="C19" s="49"/>
      <c r="D19" s="3" t="s">
        <v>25</v>
      </c>
      <c r="E19" s="20" t="n">
        <v>0.0</v>
      </c>
      <c r="F19" s="22" t="e">
        <f>E19/$E$42</f>
      </c>
      <c r="G19" s="19" t="n">
        <v>0.0</v>
      </c>
      <c r="H19" s="28" t="e">
        <f>G19/$G$42</f>
      </c>
      <c r="I19" s="13" t="e">
        <f>G19-E19</f>
      </c>
      <c r="J19" s="30" t="e">
        <f>H19-F19</f>
      </c>
    </row>
    <row r="20" spans="1:10" x14ac:dyDescent="0.25">
      <c r="A20" s="44"/>
      <c r="B20" s="49"/>
      <c r="C20" s="49"/>
      <c r="D20" s="3" t="s">
        <v>26</v>
      </c>
      <c r="E20" s="20" t="n">
        <v>0.0</v>
      </c>
      <c r="F20" s="22" t="e">
        <f>E20/$E$42</f>
      </c>
      <c r="G20" s="19" t="n">
        <v>0.0</v>
      </c>
      <c r="H20" s="28" t="e">
        <f>G20/$G$42</f>
      </c>
      <c r="I20" s="13" t="e">
        <f>G20-E20</f>
      </c>
      <c r="J20" s="30" t="e">
        <f>H20-F20</f>
      </c>
    </row>
    <row r="21" spans="1:10" x14ac:dyDescent="0.25">
      <c r="A21" s="44"/>
      <c r="B21" s="49"/>
      <c r="C21" s="49"/>
      <c r="D21" s="5" t="s">
        <v>27</v>
      </c>
      <c r="E21" s="4">
        <f>SUM(E18:E20)</f>
      </c>
      <c r="F21" s="22" t="e">
        <f>E21/$E$42</f>
      </c>
      <c r="G21" s="4">
        <f>SUM(G18:G20)</f>
      </c>
      <c r="H21" s="28" t="e">
        <f>G21/$G$42</f>
      </c>
      <c r="I21" s="13">
        <f>G21-E21</f>
      </c>
      <c r="J21" s="30" t="e">
        <f>H21-F21</f>
      </c>
    </row>
    <row r="22" spans="1:10" x14ac:dyDescent="0.25">
      <c r="A22" s="44"/>
      <c r="B22" s="49"/>
      <c r="C22" s="49"/>
      <c r="D22" s="6" t="s">
        <v>28</v>
      </c>
      <c r="E22" s="20" t="n">
        <v>0.0</v>
      </c>
      <c r="F22" s="22" t="e">
        <f>E22/$E$42</f>
      </c>
      <c r="G22" s="19" t="n">
        <v>0.0</v>
      </c>
      <c r="H22" s="28" t="e">
        <f>G22/$G$42</f>
      </c>
      <c r="I22" s="13" t="e">
        <f>G22-E22</f>
      </c>
      <c r="J22" s="30" t="e">
        <f>H22-F22</f>
      </c>
    </row>
    <row r="23" spans="1:10" x14ac:dyDescent="0.25">
      <c r="A23" s="44"/>
      <c r="B23" s="49"/>
      <c r="C23" s="49"/>
      <c r="D23" s="6" t="s">
        <v>29</v>
      </c>
      <c r="E23" s="20" t="n">
        <v>1.47195436614E9</v>
      </c>
      <c r="F23" s="22" t="e">
        <f>E23/$E$42</f>
      </c>
      <c r="G23" s="19" t="n">
        <v>1.47188247283E9</v>
      </c>
      <c r="H23" s="28" t="e">
        <f>G23/$G$42</f>
      </c>
      <c r="I23" s="13" t="e">
        <f>G23-E23</f>
      </c>
      <c r="J23" s="30" t="e">
        <f>H23-F23</f>
      </c>
    </row>
    <row r="24" spans="1:10" x14ac:dyDescent="0.25">
      <c r="A24" s="44"/>
      <c r="B24" s="49"/>
      <c r="C24" s="49"/>
      <c r="D24" s="3" t="s">
        <v>30</v>
      </c>
      <c r="E24" s="20" t="n">
        <v>1.506682589E8</v>
      </c>
      <c r="F24" s="22" t="e">
        <f>E24/$E$42</f>
      </c>
      <c r="G24" s="19" t="n">
        <v>1.5065421233E8</v>
      </c>
      <c r="H24" s="28" t="e">
        <f>G24/$G$42</f>
      </c>
      <c r="I24" s="13" t="e">
        <f>G24-E24</f>
      </c>
      <c r="J24" s="30" t="e">
        <f>H24-F24</f>
      </c>
    </row>
    <row r="25" spans="1:10" x14ac:dyDescent="0.25">
      <c r="A25" s="44"/>
      <c r="B25" s="49"/>
      <c r="C25" s="49"/>
      <c r="D25" s="7" t="s">
        <v>31</v>
      </c>
      <c r="E25" s="20" t="n">
        <v>8.9036911357E8</v>
      </c>
      <c r="F25" s="22" t="e">
        <f>E25/$E$42</f>
      </c>
      <c r="G25" s="19" t="n">
        <v>8.9080507421E8</v>
      </c>
      <c r="H25" s="28" t="e">
        <f>G25/$G$42</f>
      </c>
      <c r="I25" s="13" t="e">
        <f>G25-E25</f>
      </c>
      <c r="J25" s="30" t="e">
        <f>H25-F25</f>
      </c>
    </row>
    <row r="26" spans="1:10" x14ac:dyDescent="0.25">
      <c r="A26" s="44"/>
      <c r="B26" s="49"/>
      <c r="C26" s="49"/>
      <c r="D26" s="3" t="s">
        <v>32</v>
      </c>
      <c r="E26" s="20" t="n">
        <v>0.0</v>
      </c>
      <c r="F26" s="22" t="e">
        <f>E26/$E$42</f>
      </c>
      <c r="G26" s="19" t="n">
        <v>0.0</v>
      </c>
      <c r="H26" s="28" t="e">
        <f>G26/$G$42</f>
      </c>
      <c r="I26" s="13" t="e">
        <f>G26-E26</f>
      </c>
      <c r="J26" s="30" t="e">
        <f>H26-F26</f>
      </c>
    </row>
    <row r="27" spans="1:10" x14ac:dyDescent="0.25">
      <c r="A27" s="44"/>
      <c r="B27" s="49"/>
      <c r="C27" s="49"/>
      <c r="D27" s="9" t="s">
        <v>33</v>
      </c>
      <c r="E27" s="20" t="n">
        <v>0.0</v>
      </c>
      <c r="F27" s="22" t="e">
        <f>E27/$E$42</f>
      </c>
      <c r="G27" s="19" t="n">
        <v>0.0</v>
      </c>
      <c r="H27" s="28" t="e">
        <f>G27/$G$42</f>
      </c>
      <c r="I27" s="13" t="e">
        <f>G27-E27</f>
      </c>
      <c r="J27" s="30" t="e">
        <f>H27-F27</f>
      </c>
    </row>
    <row r="28" spans="1:10" x14ac:dyDescent="0.25">
      <c r="A28" s="44"/>
      <c r="B28" s="49"/>
      <c r="C28" s="49"/>
      <c r="D28" s="5" t="s">
        <v>34</v>
      </c>
      <c r="E28" s="8">
        <f>SUM(E22:E27)</f>
      </c>
      <c r="F28" s="22" t="e">
        <f>E28/$E$42</f>
      </c>
      <c r="G28" s="8">
        <f>SUM(G22:G27)</f>
      </c>
      <c r="H28" s="28" t="e">
        <f>G28/$G$42</f>
      </c>
      <c r="I28" s="13">
        <f>G28-E28</f>
      </c>
      <c r="J28" s="30" t="e">
        <f>H28-F28</f>
      </c>
    </row>
    <row r="29" spans="1:10" x14ac:dyDescent="0.25">
      <c r="A29" s="44"/>
      <c r="B29" s="49"/>
      <c r="C29" s="49"/>
      <c r="D29" s="9" t="s">
        <v>35</v>
      </c>
      <c r="E29" s="20" t="n">
        <v>0.0</v>
      </c>
      <c r="F29" s="22" t="e">
        <f>E29/$E$42</f>
      </c>
      <c r="G29" s="19" t="n">
        <v>0.0</v>
      </c>
      <c r="H29" s="28" t="e">
        <f>G29/$G$42</f>
      </c>
      <c r="I29" s="13" t="e">
        <f>G29-E29</f>
      </c>
      <c r="J29" s="30" t="e">
        <f>H29-F29</f>
      </c>
    </row>
    <row r="30" spans="1:10" x14ac:dyDescent="0.25">
      <c r="A30" s="44"/>
      <c r="B30" s="49"/>
      <c r="C30" s="49"/>
      <c r="D30" s="9" t="s">
        <v>36</v>
      </c>
      <c r="E30" s="20" t="n">
        <v>0.0</v>
      </c>
      <c r="F30" s="22" t="e">
        <f>E30/$E$42</f>
      </c>
      <c r="G30" s="19" t="n">
        <v>0.0</v>
      </c>
      <c r="H30" s="28" t="e">
        <f>G30/$G$42</f>
      </c>
      <c r="I30" s="13" t="e">
        <f>G30-E30</f>
      </c>
      <c r="J30" s="30" t="e">
        <f>H30-F30</f>
      </c>
    </row>
    <row r="31" spans="1:10" x14ac:dyDescent="0.25">
      <c r="A31" s="44"/>
      <c r="B31" s="49"/>
      <c r="C31" s="49"/>
      <c r="D31" s="6" t="s">
        <v>37</v>
      </c>
      <c r="E31" s="20" t="n">
        <v>0.0</v>
      </c>
      <c r="F31" s="22" t="e">
        <f>E31/$E$42</f>
      </c>
      <c r="G31" s="19" t="n">
        <v>0.0</v>
      </c>
      <c r="H31" s="28" t="e">
        <f>G31/$G$42</f>
      </c>
      <c r="I31" s="13" t="e">
        <f>G31-E31</f>
      </c>
      <c r="J31" s="30" t="e">
        <f>H31-F31</f>
      </c>
    </row>
    <row r="32" spans="1:10" x14ac:dyDescent="0.25">
      <c r="A32" s="44"/>
      <c r="B32" s="49"/>
      <c r="C32" s="49"/>
      <c r="D32" s="10" t="s">
        <v>38</v>
      </c>
      <c r="E32" s="4">
        <f>SUM(E29:E31)+E21+E28</f>
      </c>
      <c r="F32" s="22" t="e">
        <f>E32/$E$42</f>
      </c>
      <c r="G32" s="4">
        <f>SUM(G29:G31)+G21+G28</f>
      </c>
      <c r="H32" s="28" t="e">
        <f>G32/$G$42</f>
      </c>
      <c r="I32" s="13">
        <f>G32-E32</f>
      </c>
      <c r="J32" s="30" t="e">
        <f>H32-F32</f>
      </c>
    </row>
    <row r="33" spans="1:10" x14ac:dyDescent="0.25">
      <c r="A33" s="44"/>
      <c r="B33" s="49"/>
      <c r="C33" s="49" t="s">
        <v>39</v>
      </c>
      <c r="D33" s="6" t="s">
        <v>40</v>
      </c>
      <c r="E33" s="20" t="n">
        <v>0.0</v>
      </c>
      <c r="F33" s="22" t="e">
        <f>E33/$E$42</f>
      </c>
      <c r="G33" s="19" t="n">
        <v>0.0</v>
      </c>
      <c r="H33" s="28" t="e">
        <f>G33/$G$42</f>
      </c>
      <c r="I33" s="13" t="e">
        <f>G33-E33</f>
      </c>
      <c r="J33" s="30" t="e">
        <f>H33-F33</f>
      </c>
    </row>
    <row r="34" spans="1:10" x14ac:dyDescent="0.25">
      <c r="A34" s="44"/>
      <c r="B34" s="49"/>
      <c r="C34" s="49"/>
      <c r="D34" s="6" t="s">
        <v>41</v>
      </c>
      <c r="E34" s="20" t="n">
        <v>0.0</v>
      </c>
      <c r="F34" s="22" t="e">
        <f>E34/$E$42</f>
      </c>
      <c r="G34" s="19" t="n">
        <v>0.0</v>
      </c>
      <c r="H34" s="28" t="e">
        <f>G34/$G$42</f>
      </c>
      <c r="I34" s="13" t="e">
        <f>G34-E34</f>
      </c>
      <c r="J34" s="30" t="e">
        <f>H34-F34</f>
      </c>
    </row>
    <row r="35" spans="1:10" x14ac:dyDescent="0.25">
      <c r="A35" s="44"/>
      <c r="B35" s="49"/>
      <c r="C35" s="49"/>
      <c r="D35" s="5" t="s">
        <v>42</v>
      </c>
      <c r="E35" s="4">
        <f>SUM(E33:E34)</f>
      </c>
      <c r="F35" s="22" t="e">
        <f>E35/$E$42</f>
      </c>
      <c r="G35" s="4">
        <f>SUM(G33:G34)</f>
      </c>
      <c r="H35" s="28" t="e">
        <f>G35/$G$42</f>
      </c>
      <c r="I35" s="13">
        <f>G35-E35</f>
      </c>
      <c r="J35" s="30" t="e">
        <f>H35-F35</f>
      </c>
    </row>
    <row r="36" spans="1:10" x14ac:dyDescent="0.25">
      <c r="A36" s="44"/>
      <c r="B36" s="49"/>
      <c r="C36" s="49" t="s">
        <v>43</v>
      </c>
      <c r="D36" s="6" t="s">
        <v>44</v>
      </c>
      <c r="E36" s="20" t="n">
        <v>0.0</v>
      </c>
      <c r="F36" s="22" t="e">
        <f>E36/$E$42</f>
      </c>
      <c r="G36" s="19" t="n">
        <v>0.0</v>
      </c>
      <c r="H36" s="28" t="e">
        <f>G36/$G$42</f>
      </c>
      <c r="I36" s="13" t="e">
        <f>G36-E36</f>
      </c>
      <c r="J36" s="30" t="e">
        <f>H36-F36</f>
      </c>
    </row>
    <row r="37" spans="1:10" x14ac:dyDescent="0.25">
      <c r="A37" s="44"/>
      <c r="B37" s="49"/>
      <c r="C37" s="49"/>
      <c r="D37" s="6" t="s">
        <v>45</v>
      </c>
      <c r="E37" s="20" t="n">
        <v>0.0</v>
      </c>
      <c r="F37" s="22" t="e">
        <f>E37/$E$42</f>
      </c>
      <c r="G37" s="19" t="n">
        <v>0.0</v>
      </c>
      <c r="H37" s="28" t="e">
        <f>G37/$G$42</f>
      </c>
      <c r="I37" s="13" t="e">
        <f>G37-E37</f>
      </c>
      <c r="J37" s="30" t="e">
        <f>H37-F37</f>
      </c>
    </row>
    <row r="38" spans="1:10" x14ac:dyDescent="0.25">
      <c r="A38" s="44"/>
      <c r="B38" s="49"/>
      <c r="C38" s="49"/>
      <c r="D38" s="5" t="s">
        <v>46</v>
      </c>
      <c r="E38" s="4">
        <f>SUM(E36:E37)</f>
      </c>
      <c r="F38" s="22" t="e">
        <f>E38/$E$42</f>
      </c>
      <c r="G38" s="4">
        <f>SUM(G36:G37)</f>
      </c>
      <c r="H38" s="28" t="e">
        <f>G38/$G$42</f>
      </c>
      <c r="I38" s="13">
        <f>G38-E38</f>
      </c>
      <c r="J38" s="30" t="e">
        <f>H38-F38</f>
      </c>
    </row>
    <row r="39" spans="1:10" x14ac:dyDescent="0.25">
      <c r="A39" s="44"/>
      <c r="B39" s="49"/>
      <c r="C39" s="3" t="s">
        <v>47</v>
      </c>
      <c r="D39" s="10"/>
      <c r="E39" s="20" t="n">
        <v>5.95270066E7</v>
      </c>
      <c r="F39" s="22" t="e">
        <f>E39/$E$42</f>
      </c>
      <c r="G39" s="20" t="n">
        <v>5.975010206E7</v>
      </c>
      <c r="H39" s="28" t="e">
        <f>G39/$G$42</f>
      </c>
      <c r="I39" s="13" t="e">
        <f>G39-E39</f>
      </c>
      <c r="J39" s="30" t="e">
        <f>H39-F39</f>
      </c>
    </row>
    <row r="40" spans="1:10" x14ac:dyDescent="0.25">
      <c r="A40" s="44"/>
      <c r="B40" s="49"/>
      <c r="C40" s="6" t="s">
        <v>48</v>
      </c>
      <c r="D40" s="5"/>
      <c r="E40" s="20" t="n">
        <v>2899828.66</v>
      </c>
      <c r="F40" s="22" t="e">
        <f>E40/$E$42</f>
      </c>
      <c r="G40" s="20" t="n">
        <v>168062.38</v>
      </c>
      <c r="H40" s="28" t="e">
        <f>G40/$G$42</f>
      </c>
      <c r="I40" s="13" t="e">
        <f>G40-E40</f>
      </c>
      <c r="J40" s="30" t="e">
        <f>H40-F40</f>
      </c>
    </row>
    <row r="41" spans="1:10" x14ac:dyDescent="0.25">
      <c r="A41" s="44"/>
      <c r="B41" s="49"/>
      <c r="C41" s="6" t="s">
        <v>49</v>
      </c>
      <c r="D41" s="5"/>
      <c r="E41" s="20" t="n">
        <v>5.934749037E7</v>
      </c>
      <c r="F41" s="22" t="e">
        <f>E41/$E$42</f>
      </c>
      <c r="G41" s="20" t="n">
        <v>6.542327299E7</v>
      </c>
      <c r="H41" s="28" t="e">
        <f>G41/$G$42</f>
      </c>
      <c r="I41" s="13" t="e">
        <f>G41-E41</f>
      </c>
      <c r="J41" s="30" t="e">
        <f>H41-F41</f>
      </c>
    </row>
    <row r="42" spans="1:10" x14ac:dyDescent="0.25">
      <c r="A42" s="44"/>
      <c r="B42" s="49"/>
      <c r="C42" s="48" t="s">
        <v>50</v>
      </c>
      <c r="D42" s="48"/>
      <c r="E42" s="11">
        <f>SUM(E39:E41)+E32+E35+E38</f>
      </c>
      <c r="F42" s="22" t="e">
        <f>E42/$E$42</f>
      </c>
      <c r="G42" s="11">
        <f>SUM(G39:G41)+G32+G35+G38</f>
      </c>
      <c r="H42" s="28" t="e">
        <f>G42/$G$42</f>
      </c>
      <c r="I42" s="13">
        <f>G42-E42</f>
      </c>
      <c r="J42" s="30" t="e">
        <f>H42-F42</f>
      </c>
    </row>
    <row r="43" spans="1:10" x14ac:dyDescent="0.25">
      <c r="A43" s="44" t="s">
        <v>51</v>
      </c>
      <c r="B43" s="60" t="s">
        <v>52</v>
      </c>
      <c r="C43" s="38" t="s">
        <v>53</v>
      </c>
      <c r="D43" s="38"/>
      <c r="E43" s="41" t="n">
        <v>2.57251874521E9</v>
      </c>
      <c r="F43" s="41"/>
      <c r="G43" s="41" t="n">
        <v>2.57309186143E9</v>
      </c>
      <c r="H43" s="41"/>
      <c r="I43" s="42" t="e">
        <f>G43-E43</f>
      </c>
      <c r="J43" s="43"/>
    </row>
    <row r="44" spans="1:10" x14ac:dyDescent="0.25">
      <c r="A44" s="44"/>
      <c r="B44" s="60"/>
      <c r="C44" s="38" t="s">
        <v>280</v>
      </c>
      <c r="D44" s="38"/>
      <c r="E44" s="45" t="n">
        <v>1.1212</v>
      </c>
      <c r="F44" s="45"/>
      <c r="G44" s="45" t="n">
        <v>1.1171</v>
      </c>
      <c r="H44" s="45"/>
      <c r="I44" s="46" t="e">
        <f>G44-E44</f>
      </c>
      <c r="J44" s="47"/>
    </row>
    <row r="45" spans="1:10" x14ac:dyDescent="0.25">
      <c r="A45" s="44"/>
      <c r="B45" s="60"/>
      <c r="C45" s="38" t="s">
        <v>54</v>
      </c>
      <c r="D45" s="38"/>
      <c r="E45" s="41" t="n">
        <v>3.36E8</v>
      </c>
      <c r="F45" s="41"/>
      <c r="G45" s="41" t="n">
        <v>3.334E8</v>
      </c>
      <c r="H45" s="41"/>
      <c r="I45" s="42" t="e">
        <f>G45-E45</f>
      </c>
      <c r="J45" s="43"/>
    </row>
    <row r="46" spans="1:10" x14ac:dyDescent="0.25">
      <c r="A46" s="44"/>
      <c r="B46" s="60"/>
      <c r="C46" s="38" t="s">
        <v>55</v>
      </c>
      <c r="D46" s="38"/>
      <c r="E46" s="41" t="n">
        <v>2.23651874521E9</v>
      </c>
      <c r="F46" s="41"/>
      <c r="G46" s="41" t="n">
        <v>2.23969186143E9</v>
      </c>
      <c r="H46" s="41"/>
      <c r="I46" s="42" t="e">
        <f>G46-E46</f>
      </c>
      <c r="J46" s="43"/>
    </row>
    <row r="47" spans="1:10" x14ac:dyDescent="0.25">
      <c r="A47" s="44"/>
      <c r="B47" s="38" t="s">
        <v>56</v>
      </c>
      <c r="C47" s="38"/>
      <c r="D47" s="38"/>
      <c r="E47" s="3" t="s">
        <v>21</v>
      </c>
      <c r="F47" s="3" t="s">
        <v>22</v>
      </c>
      <c r="G47" s="3" t="s">
        <v>21</v>
      </c>
      <c r="H47" s="3" t="s">
        <v>22</v>
      </c>
      <c r="I47" s="3" t="s">
        <v>21</v>
      </c>
      <c r="J47" s="12" t="s">
        <v>22</v>
      </c>
    </row>
    <row r="48" spans="1:10" x14ac:dyDescent="0.15">
      <c r="A48" s="44"/>
      <c r="B48" s="38"/>
      <c r="C48" s="57" t="s">
        <v>57</v>
      </c>
      <c r="D48" s="3" t="s">
        <v>58</v>
      </c>
      <c r="E48" s="21" t="n">
        <v>0.0</v>
      </c>
      <c r="F48" s="28" t="e">
        <f>E48/$E$54</f>
      </c>
      <c r="G48" s="19" t="n">
        <v>0.0</v>
      </c>
      <c r="H48" s="28" t="e">
        <f>G48/$G$54</f>
      </c>
      <c r="I48" s="13" t="e">
        <f>G48-E48</f>
      </c>
      <c r="J48" s="30" t="e">
        <f>H48-F48</f>
      </c>
    </row>
    <row r="49" spans="1:10" x14ac:dyDescent="0.15">
      <c r="A49" s="44"/>
      <c r="B49" s="38"/>
      <c r="C49" s="57"/>
      <c r="D49" s="3" t="s">
        <v>59</v>
      </c>
      <c r="E49" s="21" t="n">
        <v>0.0</v>
      </c>
      <c r="F49" s="28" t="e">
        <f>E49/$E$54</f>
      </c>
      <c r="G49" s="19" t="n">
        <v>0.0</v>
      </c>
      <c r="H49" s="28" t="e">
        <f>G49/$G$54</f>
      </c>
      <c r="I49" s="13" t="e">
        <f>G49-E49</f>
      </c>
      <c r="J49" s="30" t="e">
        <f>H49-F49</f>
      </c>
    </row>
    <row r="50" spans="1:10" x14ac:dyDescent="0.15">
      <c r="A50" s="44"/>
      <c r="B50" s="38"/>
      <c r="C50" s="57"/>
      <c r="D50" s="3" t="s">
        <v>60</v>
      </c>
      <c r="E50" s="21" t="n">
        <v>0.0</v>
      </c>
      <c r="F50" s="28" t="e">
        <f>E50/$E$54</f>
      </c>
      <c r="G50" s="19" t="n">
        <v>0.0</v>
      </c>
      <c r="H50" s="28" t="e">
        <f>G50/$G$54</f>
      </c>
      <c r="I50" s="13" t="e">
        <f>G50-E50</f>
      </c>
      <c r="J50" s="30" t="e">
        <f>H50-F50</f>
      </c>
    </row>
    <row r="51" spans="1:10" x14ac:dyDescent="0.15">
      <c r="A51" s="44"/>
      <c r="B51" s="38"/>
      <c r="C51" s="57"/>
      <c r="D51" s="3" t="s">
        <v>61</v>
      </c>
      <c r="E51" s="21" t="n">
        <v>0.0</v>
      </c>
      <c r="F51" s="28" t="e">
        <f>E51/$E$54</f>
      </c>
      <c r="G51" s="19" t="n">
        <v>0.0</v>
      </c>
      <c r="H51" s="28" t="e">
        <f>G51/$G$54</f>
      </c>
      <c r="I51" s="13" t="e">
        <f>G51-E51</f>
      </c>
      <c r="J51" s="30" t="e">
        <f>H51-F51</f>
      </c>
    </row>
    <row r="52" spans="1:10" x14ac:dyDescent="0.15">
      <c r="A52" s="44"/>
      <c r="B52" s="38"/>
      <c r="C52" s="57"/>
      <c r="D52" s="6" t="s">
        <v>62</v>
      </c>
      <c r="E52" s="21" t="n">
        <v>0.0</v>
      </c>
      <c r="F52" s="28" t="e">
        <f>E52/$E$54</f>
      </c>
      <c r="G52" s="19" t="n">
        <v>0.0</v>
      </c>
      <c r="H52" s="28" t="e">
        <f>G52/$G$54</f>
      </c>
      <c r="I52" s="13" t="e">
        <f>G52-E52</f>
      </c>
      <c r="J52" s="30" t="e">
        <f>H52-F52</f>
      </c>
    </row>
    <row r="53" spans="1:10" x14ac:dyDescent="0.15">
      <c r="A53" s="44"/>
      <c r="B53" s="38"/>
      <c r="C53" s="57"/>
      <c r="D53" s="6" t="s">
        <v>63</v>
      </c>
      <c r="E53" s="21" t="n">
        <v>0.0</v>
      </c>
      <c r="F53" s="28" t="e">
        <f>E53/$E$54</f>
      </c>
      <c r="G53" s="19" t="n">
        <v>0.0</v>
      </c>
      <c r="H53" s="28" t="e">
        <f>G53/$G$54</f>
      </c>
      <c r="I53" s="13" t="e">
        <f>G53-E53</f>
      </c>
      <c r="J53" s="30" t="e">
        <f>H53-F53</f>
      </c>
    </row>
    <row r="54" spans="1:10" x14ac:dyDescent="0.25">
      <c r="A54" s="44"/>
      <c r="B54" s="38"/>
      <c r="C54" s="57"/>
      <c r="D54" s="10" t="s">
        <v>64</v>
      </c>
      <c r="E54" s="4">
        <f>SUM(E48:E53)</f>
      </c>
      <c r="F54" s="28" t="e">
        <f>E54/$E$54</f>
      </c>
      <c r="G54" s="4">
        <f>SUM(G48:G53)</f>
      </c>
      <c r="H54" s="28" t="e">
        <f>G54/$G$54</f>
      </c>
      <c r="I54" s="13">
        <f>G54-E54</f>
      </c>
      <c r="J54" s="30" t="e">
        <f>H54-F54</f>
      </c>
    </row>
    <row r="55" spans="1:10" x14ac:dyDescent="0.25">
      <c r="A55" s="44"/>
      <c r="B55" s="38"/>
      <c r="C55" s="57" t="s">
        <v>65</v>
      </c>
      <c r="D55" s="3" t="s">
        <v>66</v>
      </c>
      <c r="E55" s="20" t="n">
        <v>0.0</v>
      </c>
      <c r="F55" s="28" t="e">
        <f>E55/$E$61</f>
      </c>
      <c r="G55" s="19" t="n">
        <v>0.0</v>
      </c>
      <c r="H55" s="28" t="e">
        <f>G55/$G$61</f>
      </c>
      <c r="I55" s="13" t="e">
        <f>G55-E55</f>
      </c>
      <c r="J55" s="30" t="e">
        <f>H55-F55</f>
      </c>
    </row>
    <row r="56" spans="1:10" x14ac:dyDescent="0.25">
      <c r="A56" s="44"/>
      <c r="B56" s="38"/>
      <c r="C56" s="57"/>
      <c r="D56" s="3" t="s">
        <v>67</v>
      </c>
      <c r="E56" s="20" t="n">
        <v>0.0</v>
      </c>
      <c r="F56" s="28" t="e">
        <f>E56/$E$61</f>
      </c>
      <c r="G56" s="19" t="n">
        <v>0.0</v>
      </c>
      <c r="H56" s="28" t="e">
        <f>G56/$G$61</f>
      </c>
      <c r="I56" s="13" t="e">
        <f>G56-E56</f>
      </c>
      <c r="J56" s="30" t="e">
        <f>H56-F56</f>
      </c>
    </row>
    <row r="57" spans="1:10" x14ac:dyDescent="0.25">
      <c r="A57" s="44"/>
      <c r="B57" s="38"/>
      <c r="C57" s="57"/>
      <c r="D57" s="3" t="s">
        <v>68</v>
      </c>
      <c r="E57" s="20" t="n">
        <v>0.0</v>
      </c>
      <c r="F57" s="28" t="e">
        <f>E57/$E$61</f>
      </c>
      <c r="G57" s="19" t="n">
        <v>0.0</v>
      </c>
      <c r="H57" s="28" t="e">
        <f>G57/$G$61</f>
      </c>
      <c r="I57" s="13" t="e">
        <f>G57-E57</f>
      </c>
      <c r="J57" s="30" t="e">
        <f>H57-F57</f>
      </c>
    </row>
    <row r="58" spans="1:10" x14ac:dyDescent="0.25">
      <c r="A58" s="44"/>
      <c r="B58" s="38"/>
      <c r="C58" s="57"/>
      <c r="D58" s="3" t="s">
        <v>69</v>
      </c>
      <c r="E58" s="20" t="n">
        <v>0.0</v>
      </c>
      <c r="F58" s="28" t="e">
        <f>E58/$E$61</f>
      </c>
      <c r="G58" s="19" t="n">
        <v>0.0</v>
      </c>
      <c r="H58" s="28" t="e">
        <f>G58/$G$61</f>
      </c>
      <c r="I58" s="13" t="e">
        <f>G58-E58</f>
      </c>
      <c r="J58" s="30" t="e">
        <f>H58-F58</f>
      </c>
    </row>
    <row r="59" spans="1:10" x14ac:dyDescent="0.25">
      <c r="A59" s="44"/>
      <c r="B59" s="38"/>
      <c r="C59" s="57"/>
      <c r="D59" s="6" t="s">
        <v>70</v>
      </c>
      <c r="E59" s="20" t="n">
        <v>0.0</v>
      </c>
      <c r="F59" s="28" t="e">
        <f>E59/$E$61</f>
      </c>
      <c r="G59" s="19" t="n">
        <v>0.0</v>
      </c>
      <c r="H59" s="28" t="e">
        <f>G59/$G$61</f>
      </c>
      <c r="I59" s="13" t="e">
        <f>G59-E59</f>
      </c>
      <c r="J59" s="30" t="e">
        <f>H59-F59</f>
      </c>
    </row>
    <row r="60" spans="1:10" x14ac:dyDescent="0.25">
      <c r="A60" s="44"/>
      <c r="B60" s="38"/>
      <c r="C60" s="57"/>
      <c r="D60" s="6" t="s">
        <v>71</v>
      </c>
      <c r="E60" s="20" t="n">
        <v>0.0</v>
      </c>
      <c r="F60" s="28" t="e">
        <f>E60/$E$61</f>
      </c>
      <c r="G60" s="19" t="n">
        <v>0.0</v>
      </c>
      <c r="H60" s="28" t="e">
        <f>G60/$G$61</f>
      </c>
      <c r="I60" s="13" t="e">
        <f>G60-E60</f>
      </c>
      <c r="J60" s="30" t="e">
        <f>H60-F60</f>
      </c>
    </row>
    <row r="61" spans="1:10" x14ac:dyDescent="0.25">
      <c r="A61" s="44"/>
      <c r="B61" s="38"/>
      <c r="C61" s="57"/>
      <c r="D61" s="10" t="s">
        <v>72</v>
      </c>
      <c r="E61" s="4">
        <f>SUM(E55:E60)</f>
      </c>
      <c r="F61" s="28" t="e">
        <f>E61/$E$61</f>
      </c>
      <c r="G61" s="4">
        <f>SUM(G55:G60)</f>
      </c>
      <c r="H61" s="28" t="e">
        <f>G61/$G$61</f>
      </c>
      <c r="I61" s="13">
        <f>G61-E61</f>
      </c>
      <c r="J61" s="30" t="e">
        <f>H61-F61</f>
      </c>
    </row>
    <row r="62" spans="1:10" x14ac:dyDescent="0.25">
      <c r="A62" s="44"/>
      <c r="B62" s="38"/>
      <c r="C62" s="49" t="s">
        <v>73</v>
      </c>
      <c r="D62" s="3" t="s">
        <v>74</v>
      </c>
      <c r="E62" s="20" t="n">
        <v>0.0</v>
      </c>
      <c r="F62" s="28" t="e">
        <f>E62/$E$68</f>
      </c>
      <c r="G62" s="20" t="n">
        <v>0.0</v>
      </c>
      <c r="H62" s="28" t="e">
        <f>G62/$G$68</f>
      </c>
      <c r="I62" s="13" t="e">
        <f>G62-E62</f>
      </c>
      <c r="J62" s="30" t="e">
        <f>H62-F62</f>
      </c>
    </row>
    <row r="63" spans="1:10" x14ac:dyDescent="0.25">
      <c r="A63" s="44"/>
      <c r="B63" s="38"/>
      <c r="C63" s="49"/>
      <c r="D63" s="3" t="s">
        <v>75</v>
      </c>
      <c r="E63" s="20" t="n">
        <v>0.0</v>
      </c>
      <c r="F63" s="28" t="e">
        <f>E63/$E$68</f>
      </c>
      <c r="G63" s="20" t="n">
        <v>0.0</v>
      </c>
      <c r="H63" s="28" t="e">
        <f>G63/$G$68</f>
      </c>
      <c r="I63" s="13" t="e">
        <f>G63-E63</f>
      </c>
      <c r="J63" s="30" t="e">
        <f>H63-F63</f>
      </c>
    </row>
    <row r="64" spans="1:10" x14ac:dyDescent="0.25">
      <c r="A64" s="44"/>
      <c r="B64" s="38"/>
      <c r="C64" s="49"/>
      <c r="D64" s="3" t="s">
        <v>76</v>
      </c>
      <c r="E64" s="20" t="n">
        <v>0.0</v>
      </c>
      <c r="F64" s="28" t="e">
        <f>E64/$E$68</f>
      </c>
      <c r="G64" s="20" t="n">
        <v>0.0</v>
      </c>
      <c r="H64" s="28" t="e">
        <f>G64/$G$68</f>
      </c>
      <c r="I64" s="13" t="e">
        <f>G64-E64</f>
      </c>
      <c r="J64" s="30" t="e">
        <f>H64-F64</f>
      </c>
    </row>
    <row r="65" spans="1:10" x14ac:dyDescent="0.25">
      <c r="A65" s="44"/>
      <c r="B65" s="38"/>
      <c r="C65" s="49"/>
      <c r="D65" s="3" t="s">
        <v>77</v>
      </c>
      <c r="E65" s="20" t="n">
        <v>0.0</v>
      </c>
      <c r="F65" s="28" t="e">
        <f>E65/$E$68</f>
      </c>
      <c r="G65" s="20" t="n">
        <v>0.0</v>
      </c>
      <c r="H65" s="28" t="e">
        <f>G65/$G$68</f>
      </c>
      <c r="I65" s="13" t="e">
        <f>G65-E65</f>
      </c>
      <c r="J65" s="30" t="e">
        <f>H65-F65</f>
      </c>
    </row>
    <row r="66" spans="1:10" x14ac:dyDescent="0.25">
      <c r="A66" s="44"/>
      <c r="B66" s="38"/>
      <c r="C66" s="49"/>
      <c r="D66" s="6" t="s">
        <v>78</v>
      </c>
      <c r="E66" s="20" t="n">
        <v>0.0</v>
      </c>
      <c r="F66" s="28" t="e">
        <f>E66/$E$68</f>
      </c>
      <c r="G66" s="19" t="n">
        <v>0.0</v>
      </c>
      <c r="H66" s="28" t="e">
        <f>G66/$G$68</f>
      </c>
      <c r="I66" s="13" t="e">
        <f>G66-E66</f>
      </c>
      <c r="J66" s="30" t="e">
        <f>H66-F66</f>
      </c>
    </row>
    <row r="67" spans="1:10" x14ac:dyDescent="0.25">
      <c r="A67" s="44"/>
      <c r="B67" s="38"/>
      <c r="C67" s="49"/>
      <c r="D67" s="6" t="s">
        <v>79</v>
      </c>
      <c r="E67" s="20" t="n">
        <v>0.0</v>
      </c>
      <c r="F67" s="28" t="e">
        <f>E67/$E$68</f>
      </c>
      <c r="G67" s="19" t="n">
        <v>0.0</v>
      </c>
      <c r="H67" s="28" t="e">
        <f>G67/$G$68</f>
      </c>
      <c r="I67" s="13" t="e">
        <f>G67-E67</f>
      </c>
      <c r="J67" s="30" t="e">
        <f>H67-F67</f>
      </c>
    </row>
    <row r="68" spans="1:10" x14ac:dyDescent="0.25">
      <c r="A68" s="44"/>
      <c r="B68" s="38"/>
      <c r="C68" s="49"/>
      <c r="D68" s="10" t="s">
        <v>80</v>
      </c>
      <c r="E68" s="4">
        <f>SUM(E62:E67)</f>
      </c>
      <c r="F68" s="28" t="e">
        <f>E68/$E$68</f>
      </c>
      <c r="G68" s="4">
        <f>SUM(G62:G67)</f>
      </c>
      <c r="H68" s="28" t="e">
        <f>G68/$G$68</f>
      </c>
      <c r="I68" s="13">
        <f>G68-E68</f>
      </c>
      <c r="J68" s="30" t="e">
        <f>H68-F68</f>
      </c>
    </row>
    <row r="69" spans="1:10" x14ac:dyDescent="0.25">
      <c r="A69" s="44"/>
      <c r="B69" s="38"/>
      <c r="C69" s="57" t="s">
        <v>81</v>
      </c>
      <c r="D69" s="3" t="s">
        <v>82</v>
      </c>
      <c r="E69" s="20" t="n">
        <v>0.0</v>
      </c>
      <c r="F69" s="28" t="e">
        <f>E69/$E$75</f>
      </c>
      <c r="G69" s="19" t="n">
        <v>0.0</v>
      </c>
      <c r="H69" s="28" t="e">
        <f>G69/$G$75</f>
      </c>
      <c r="I69" s="13" t="e">
        <f>G69-E69</f>
      </c>
      <c r="J69" s="30" t="e">
        <f>H69-F69</f>
      </c>
    </row>
    <row r="70" spans="1:10" x14ac:dyDescent="0.25">
      <c r="A70" s="44"/>
      <c r="B70" s="38"/>
      <c r="C70" s="57"/>
      <c r="D70" s="3" t="s">
        <v>83</v>
      </c>
      <c r="E70" s="20" t="n">
        <v>7.1400136475E8</v>
      </c>
      <c r="F70" s="28" t="e">
        <f>E70/$E$75</f>
      </c>
      <c r="G70" s="19" t="n">
        <v>8.1502894493E8</v>
      </c>
      <c r="H70" s="28" t="e">
        <f>G70/$G$75</f>
      </c>
      <c r="I70" s="13" t="e">
        <f>G70-E70</f>
      </c>
      <c r="J70" s="30" t="e">
        <f>H70-F70</f>
      </c>
    </row>
    <row r="71" spans="1:10" x14ac:dyDescent="0.25">
      <c r="A71" s="44"/>
      <c r="B71" s="38"/>
      <c r="C71" s="57"/>
      <c r="D71" s="3" t="s">
        <v>84</v>
      </c>
      <c r="E71" s="20" t="n">
        <v>1.40527457836E9</v>
      </c>
      <c r="F71" s="28" t="e">
        <f>E71/$E$75</f>
      </c>
      <c r="G71" s="19" t="n">
        <v>1.30449060248E9</v>
      </c>
      <c r="H71" s="28" t="e">
        <f>G71/$G$75</f>
      </c>
      <c r="I71" s="13" t="e">
        <f>G71-E71</f>
      </c>
      <c r="J71" s="30" t="e">
        <f>H71-F71</f>
      </c>
    </row>
    <row r="72" spans="1:10" x14ac:dyDescent="0.25">
      <c r="A72" s="44"/>
      <c r="B72" s="38"/>
      <c r="C72" s="57"/>
      <c r="D72" s="3" t="s">
        <v>85</v>
      </c>
      <c r="E72" s="20" t="n">
        <v>3.437157955E8</v>
      </c>
      <c r="F72" s="28" t="e">
        <f>E72/$E$75</f>
      </c>
      <c r="G72" s="19" t="n">
        <v>3.4382221196E8</v>
      </c>
      <c r="H72" s="28" t="e">
        <f>G72/$G$75</f>
      </c>
      <c r="I72" s="13" t="e">
        <f>G72-E72</f>
      </c>
      <c r="J72" s="30" t="e">
        <f>H72-F72</f>
      </c>
    </row>
    <row r="73" spans="1:10" x14ac:dyDescent="0.25">
      <c r="A73" s="44"/>
      <c r="B73" s="38"/>
      <c r="C73" s="57"/>
      <c r="D73" s="6" t="s">
        <v>86</v>
      </c>
      <c r="E73" s="20" t="n">
        <v>0.0</v>
      </c>
      <c r="F73" s="28" t="e">
        <f>E73/$E$75</f>
      </c>
      <c r="G73" s="19" t="n">
        <v>0.0</v>
      </c>
      <c r="H73" s="28" t="e">
        <f>G73/$G$75</f>
      </c>
      <c r="I73" s="13" t="e">
        <f>G73-E73</f>
      </c>
      <c r="J73" s="30" t="e">
        <f>H73-F73</f>
      </c>
    </row>
    <row r="74" spans="1:10" x14ac:dyDescent="0.25">
      <c r="A74" s="44"/>
      <c r="B74" s="38"/>
      <c r="C74" s="57"/>
      <c r="D74" s="6" t="s">
        <v>87</v>
      </c>
      <c r="E74" s="20" t="n">
        <v>5.0E7</v>
      </c>
      <c r="F74" s="28" t="e">
        <f>E74/$E$75</f>
      </c>
      <c r="G74" s="19" t="n">
        <v>5.0E7</v>
      </c>
      <c r="H74" s="28" t="e">
        <f>G74/$G$75</f>
      </c>
      <c r="I74" s="13" t="e">
        <f>G74-E74</f>
      </c>
      <c r="J74" s="30" t="e">
        <f>H74-F74</f>
      </c>
    </row>
    <row r="75" spans="1:10" x14ac:dyDescent="0.25">
      <c r="A75" s="44"/>
      <c r="B75" s="38"/>
      <c r="C75" s="57"/>
      <c r="D75" s="10" t="s">
        <v>88</v>
      </c>
      <c r="E75" s="4">
        <f>SUM(E69:E74)</f>
      </c>
      <c r="F75" s="28" t="e">
        <f>E75/$E$75</f>
      </c>
      <c r="G75" s="4">
        <f>SUM(G69:G74)</f>
      </c>
      <c r="H75" s="28" t="e">
        <f>G75/$G$75</f>
      </c>
      <c r="I75" s="13">
        <f>G75-E75</f>
      </c>
      <c r="J75" s="30" t="e">
        <f>H75-F75</f>
      </c>
    </row>
    <row r="76" spans="1:10" x14ac:dyDescent="0.25">
      <c r="A76" s="44"/>
      <c r="B76" s="38"/>
      <c r="C76" s="38" t="s">
        <v>89</v>
      </c>
      <c r="D76" s="3" t="s">
        <v>90</v>
      </c>
      <c r="E76" s="20" t="n">
        <v>0.0</v>
      </c>
      <c r="F76" s="28" t="e">
        <f>E76/$E$87</f>
      </c>
      <c r="G76" s="20" t="n">
        <v>0.0</v>
      </c>
      <c r="H76" s="28" t="e">
        <f>G76/$G$87</f>
      </c>
      <c r="I76" s="13" t="e">
        <f>G76-E76</f>
      </c>
      <c r="J76" s="30" t="e">
        <f>H76-F76</f>
      </c>
    </row>
    <row r="77" spans="1:10" x14ac:dyDescent="0.25">
      <c r="A77" s="44"/>
      <c r="B77" s="38"/>
      <c r="C77" s="38"/>
      <c r="D77" s="3" t="s">
        <v>91</v>
      </c>
      <c r="E77" s="20" t="n">
        <v>0.0</v>
      </c>
      <c r="F77" s="28" t="e">
        <f>E77/$E$87</f>
      </c>
      <c r="G77" s="20" t="n">
        <v>0.0</v>
      </c>
      <c r="H77" s="28" t="e">
        <f>G77/$G$87</f>
      </c>
      <c r="I77" s="13" t="e">
        <f>G77-E77</f>
      </c>
      <c r="J77" s="30" t="e">
        <f>H77-F77</f>
      </c>
    </row>
    <row r="78" spans="1:10" x14ac:dyDescent="0.25">
      <c r="A78" s="44"/>
      <c r="B78" s="38"/>
      <c r="C78" s="38"/>
      <c r="D78" s="3" t="s">
        <v>92</v>
      </c>
      <c r="E78" s="20" t="n">
        <v>0.0</v>
      </c>
      <c r="F78" s="28" t="e">
        <f>E78/$E$87</f>
      </c>
      <c r="G78" s="20" t="n">
        <v>0.0</v>
      </c>
      <c r="H78" s="28" t="e">
        <f>G78/$G$87</f>
      </c>
      <c r="I78" s="13" t="e">
        <f>G78-E78</f>
      </c>
      <c r="J78" s="30" t="e">
        <f>H78-F78</f>
      </c>
    </row>
    <row r="79" spans="1:10" x14ac:dyDescent="0.25">
      <c r="A79" s="44"/>
      <c r="B79" s="38"/>
      <c r="C79" s="38"/>
      <c r="D79" s="3" t="s">
        <v>93</v>
      </c>
      <c r="E79" s="20" t="n">
        <v>0.0</v>
      </c>
      <c r="F79" s="28" t="e">
        <f>E79/$E$87</f>
      </c>
      <c r="G79" s="20" t="n">
        <v>0.0</v>
      </c>
      <c r="H79" s="28" t="e">
        <f>G79/$G$87</f>
      </c>
      <c r="I79" s="13" t="e">
        <f>G79-E79</f>
      </c>
      <c r="J79" s="30" t="e">
        <f>H79-F79</f>
      </c>
    </row>
    <row r="80" spans="1:10" x14ac:dyDescent="0.25">
      <c r="A80" s="44"/>
      <c r="B80" s="38"/>
      <c r="C80" s="38"/>
      <c r="D80" s="3" t="s">
        <v>94</v>
      </c>
      <c r="E80" s="20" t="n">
        <v>0.0</v>
      </c>
      <c r="F80" s="28" t="e">
        <f>E80/$E$87</f>
      </c>
      <c r="G80" s="20" t="n">
        <v>0.0</v>
      </c>
      <c r="H80" s="28" t="e">
        <f>G80/$G$87</f>
      </c>
      <c r="I80" s="13" t="e">
        <f>G80-E80</f>
      </c>
      <c r="J80" s="30" t="e">
        <f>H80-F80</f>
      </c>
    </row>
    <row r="81" spans="1:10" x14ac:dyDescent="0.25">
      <c r="A81" s="44"/>
      <c r="B81" s="38"/>
      <c r="C81" s="38"/>
      <c r="D81" s="3" t="s">
        <v>95</v>
      </c>
      <c r="E81" s="20" t="n">
        <v>0.0</v>
      </c>
      <c r="F81" s="28" t="e">
        <f>E81/$E$87</f>
      </c>
      <c r="G81" s="20" t="n">
        <v>0.0</v>
      </c>
      <c r="H81" s="28" t="e">
        <f>G81/$G$87</f>
      </c>
      <c r="I81" s="13" t="e">
        <f>G81-E81</f>
      </c>
      <c r="J81" s="30" t="e">
        <f>H81-F81</f>
      </c>
    </row>
    <row r="82" spans="1:10" x14ac:dyDescent="0.25">
      <c r="A82" s="44"/>
      <c r="B82" s="38"/>
      <c r="C82" s="38"/>
      <c r="D82" s="3" t="s">
        <v>96</v>
      </c>
      <c r="E82" s="20" t="n">
        <v>0.0</v>
      </c>
      <c r="F82" s="28" t="e">
        <f>E82/$E$87</f>
      </c>
      <c r="G82" s="20" t="n">
        <v>0.0</v>
      </c>
      <c r="H82" s="28" t="e">
        <f>G82/$G$87</f>
      </c>
      <c r="I82" s="13" t="e">
        <f>G82-E82</f>
      </c>
      <c r="J82" s="30" t="e">
        <f>H82-F82</f>
      </c>
    </row>
    <row r="83" spans="1:10" x14ac:dyDescent="0.25">
      <c r="A83" s="44"/>
      <c r="B83" s="38"/>
      <c r="C83" s="38"/>
      <c r="D83" s="3" t="s">
        <v>97</v>
      </c>
      <c r="E83" s="20" t="n">
        <v>0.0</v>
      </c>
      <c r="F83" s="28" t="e">
        <f>E83/$E$87</f>
      </c>
      <c r="G83" s="20" t="n">
        <v>0.0</v>
      </c>
      <c r="H83" s="28" t="e">
        <f>G83/$G$87</f>
      </c>
      <c r="I83" s="13" t="e">
        <f>G83-E83</f>
      </c>
      <c r="J83" s="30" t="e">
        <f>H83-F83</f>
      </c>
    </row>
    <row r="84" spans="1:10" x14ac:dyDescent="0.25">
      <c r="A84" s="44"/>
      <c r="B84" s="38"/>
      <c r="C84" s="38"/>
      <c r="D84" s="3" t="s">
        <v>98</v>
      </c>
      <c r="E84" s="20" t="n">
        <v>0.0</v>
      </c>
      <c r="F84" s="28" t="e">
        <f>E84/$E$87</f>
      </c>
      <c r="G84" s="20" t="n">
        <v>0.0</v>
      </c>
      <c r="H84" s="28" t="e">
        <f>G84/$G$87</f>
      </c>
      <c r="I84" s="13" t="e">
        <f>G84-E84</f>
      </c>
      <c r="J84" s="30" t="e">
        <f>H84-F84</f>
      </c>
    </row>
    <row r="85" spans="1:10" x14ac:dyDescent="0.25">
      <c r="A85" s="44"/>
      <c r="B85" s="38"/>
      <c r="C85" s="38"/>
      <c r="D85" s="3" t="s">
        <v>99</v>
      </c>
      <c r="E85" s="20" t="n">
        <v>0.0</v>
      </c>
      <c r="F85" s="28" t="e">
        <f>E85/$E$87</f>
      </c>
      <c r="G85" s="20" t="n">
        <v>0.0</v>
      </c>
      <c r="H85" s="28" t="e">
        <f>G85/$G$87</f>
      </c>
      <c r="I85" s="13" t="e">
        <f>G85-E85</f>
      </c>
      <c r="J85" s="30" t="e">
        <f>H85-F85</f>
      </c>
    </row>
    <row r="86" spans="1:10" x14ac:dyDescent="0.25">
      <c r="A86" s="44"/>
      <c r="B86" s="38"/>
      <c r="C86" s="38"/>
      <c r="D86" s="3" t="s">
        <v>100</v>
      </c>
      <c r="E86" s="20" t="n">
        <v>0.0</v>
      </c>
      <c r="F86" s="28" t="e">
        <f>E86/$E$87</f>
      </c>
      <c r="G86" s="20" t="n">
        <v>0.0</v>
      </c>
      <c r="H86" s="28" t="e">
        <f>G86/$G$87</f>
      </c>
      <c r="I86" s="13" t="e">
        <f>G86-E86</f>
      </c>
      <c r="J86" s="30" t="e">
        <f>H86-F86</f>
      </c>
    </row>
    <row r="87" spans="1:10" x14ac:dyDescent="0.25">
      <c r="A87" s="44"/>
      <c r="B87" s="38"/>
      <c r="C87" s="38"/>
      <c r="D87" s="10" t="s">
        <v>101</v>
      </c>
      <c r="E87" s="4">
        <f>SUM(E76:E86)</f>
      </c>
      <c r="F87" s="28" t="e">
        <f>E87/$E$87</f>
      </c>
      <c r="G87" s="4">
        <f>SUM(G76:G86)</f>
      </c>
      <c r="H87" s="28" t="e">
        <f>G87/$G$87</f>
      </c>
      <c r="I87" s="13">
        <f>G87-E87</f>
      </c>
      <c r="J87" s="30" t="e">
        <f>H87-F87</f>
      </c>
    </row>
    <row r="88" spans="1:10" x14ac:dyDescent="0.25">
      <c r="A88" s="44"/>
      <c r="B88" s="59" t="s">
        <v>102</v>
      </c>
      <c r="C88" s="38"/>
      <c r="D88" s="38"/>
      <c r="E88" s="3" t="s">
        <v>21</v>
      </c>
      <c r="F88" s="28" t="s">
        <v>22</v>
      </c>
      <c r="G88" s="3" t="s">
        <v>21</v>
      </c>
      <c r="H88" s="28" t="s">
        <v>22</v>
      </c>
      <c r="I88" s="3" t="s">
        <v>21</v>
      </c>
      <c r="J88" s="30" t="s">
        <v>22</v>
      </c>
    </row>
    <row customHeight="1" ht="12" r="89" spans="1:10" x14ac:dyDescent="0.25">
      <c r="A89" s="44"/>
      <c r="B89" s="59"/>
      <c r="C89" s="61" t="s">
        <v>103</v>
      </c>
      <c r="D89" s="3" t="s">
        <v>104</v>
      </c>
      <c r="E89" s="20" t="n">
        <v>2.51299173861E9</v>
      </c>
      <c r="F89" s="28" t="e">
        <f>E89/$E$95</f>
      </c>
      <c r="G89" s="20" t="n">
        <v>2.51334175937E9</v>
      </c>
      <c r="H89" s="28" t="e">
        <f>G89/$G$95</f>
      </c>
      <c r="I89" s="13" t="e">
        <f>G89-E89</f>
      </c>
      <c r="J89" s="30" t="e">
        <f>H89-F89</f>
      </c>
    </row>
    <row r="90" spans="1:10" x14ac:dyDescent="0.25">
      <c r="A90" s="44"/>
      <c r="B90" s="59"/>
      <c r="C90" s="61"/>
      <c r="D90" s="3" t="s">
        <v>105</v>
      </c>
      <c r="E90" s="20" t="n">
        <v>0.0</v>
      </c>
      <c r="F90" s="28" t="e">
        <f>E90/$E$95</f>
      </c>
      <c r="G90" s="20" t="n">
        <v>0.0</v>
      </c>
      <c r="H90" s="28" t="e">
        <f>G90/$G$95</f>
      </c>
      <c r="I90" s="13" t="e">
        <f>G90-E90</f>
      </c>
      <c r="J90" s="30" t="e">
        <f>H90-F90</f>
      </c>
    </row>
    <row r="91" spans="1:10" x14ac:dyDescent="0.25">
      <c r="A91" s="44"/>
      <c r="B91" s="59"/>
      <c r="C91" s="61"/>
      <c r="D91" s="3" t="s">
        <v>106</v>
      </c>
      <c r="E91" s="20" t="n">
        <v>0.0</v>
      </c>
      <c r="F91" s="28" t="e">
        <f>E91/$E$95</f>
      </c>
      <c r="G91" s="20" t="n">
        <v>0.0</v>
      </c>
      <c r="H91" s="28" t="e">
        <f>G91/$G$95</f>
      </c>
      <c r="I91" s="13" t="e">
        <f>G91-E91</f>
      </c>
      <c r="J91" s="30" t="e">
        <f>H91-F91</f>
      </c>
    </row>
    <row r="92" spans="1:10" x14ac:dyDescent="0.25">
      <c r="A92" s="44"/>
      <c r="B92" s="59"/>
      <c r="C92" s="61"/>
      <c r="D92" s="3" t="s">
        <v>107</v>
      </c>
      <c r="E92" s="20" t="n">
        <v>0.0</v>
      </c>
      <c r="F92" s="28" t="e">
        <f>E92/$E$95</f>
      </c>
      <c r="G92" s="20" t="n">
        <v>0.0</v>
      </c>
      <c r="H92" s="28" t="e">
        <f>G92/$G$95</f>
      </c>
      <c r="I92" s="13" t="e">
        <f>G92-E92</f>
      </c>
      <c r="J92" s="30" t="e">
        <f>H92-F92</f>
      </c>
    </row>
    <row r="93" spans="1:10" x14ac:dyDescent="0.25">
      <c r="A93" s="44"/>
      <c r="B93" s="59"/>
      <c r="C93" s="61"/>
      <c r="D93" s="3" t="s">
        <v>108</v>
      </c>
      <c r="E93" s="20" t="n">
        <v>0.0</v>
      </c>
      <c r="F93" s="28" t="e">
        <f>E93/$E$95</f>
      </c>
      <c r="G93" s="20" t="n">
        <v>0.0</v>
      </c>
      <c r="H93" s="28" t="e">
        <f>G93/$G$95</f>
      </c>
      <c r="I93" s="13" t="e">
        <f>G93-E93</f>
      </c>
      <c r="J93" s="30" t="e">
        <f>H93-F93</f>
      </c>
    </row>
    <row r="94" spans="1:10" x14ac:dyDescent="0.25">
      <c r="A94" s="44"/>
      <c r="B94" s="59"/>
      <c r="C94" s="61"/>
      <c r="D94" s="6" t="s">
        <v>109</v>
      </c>
      <c r="E94" s="20" t="n">
        <v>0.0</v>
      </c>
      <c r="F94" s="28" t="e">
        <f>E94/$E$95</f>
      </c>
      <c r="G94" s="20" t="n">
        <v>0.0</v>
      </c>
      <c r="H94" s="28" t="e">
        <f>G94/$G$95</f>
      </c>
      <c r="I94" s="13" t="e">
        <f>G94-E94</f>
      </c>
      <c r="J94" s="30" t="e">
        <f>H94-F94</f>
      </c>
    </row>
    <row r="95" spans="1:10" x14ac:dyDescent="0.25">
      <c r="A95" s="44"/>
      <c r="B95" s="59"/>
      <c r="C95" s="61"/>
      <c r="D95" s="10" t="s">
        <v>110</v>
      </c>
      <c r="E95" s="4">
        <f>SUM(E89:E94)</f>
      </c>
      <c r="F95" s="28" t="e">
        <f>E95/$E$95</f>
      </c>
      <c r="G95" s="4">
        <f>SUM(G89:G94)</f>
      </c>
      <c r="H95" s="28" t="e">
        <f>G95/$G$95</f>
      </c>
      <c r="I95" s="13">
        <f>G95-E95</f>
      </c>
      <c r="J95" s="30" t="e">
        <f>H95-F95</f>
      </c>
    </row>
    <row r="96" spans="1:10" x14ac:dyDescent="0.25">
      <c r="A96" s="44"/>
      <c r="B96" s="59"/>
      <c r="C96" s="57" t="s">
        <v>111</v>
      </c>
      <c r="D96" s="3" t="s">
        <v>112</v>
      </c>
      <c r="E96" s="20" t="n">
        <v>2.51299173861E9</v>
      </c>
      <c r="F96" s="28" t="e">
        <f>E96/$E$101</f>
      </c>
      <c r="G96" s="20" t="n">
        <v>2.51334175937E9</v>
      </c>
      <c r="H96" s="28" t="e">
        <f>G96/G101</f>
      </c>
      <c r="I96" s="13" t="e">
        <f>G96-E96</f>
      </c>
      <c r="J96" s="30" t="e">
        <f>H96-F96</f>
      </c>
    </row>
    <row r="97" spans="1:10" x14ac:dyDescent="0.25">
      <c r="A97" s="44"/>
      <c r="B97" s="59"/>
      <c r="C97" s="57"/>
      <c r="D97" s="3" t="s">
        <v>113</v>
      </c>
      <c r="E97" s="20" t="n">
        <v>0.0</v>
      </c>
      <c r="F97" s="28" t="e">
        <f>E97/$E$101</f>
      </c>
      <c r="G97" s="20" t="n">
        <v>0.0</v>
      </c>
      <c r="H97" s="28" t="e">
        <f>G97/G101</f>
      </c>
      <c r="I97" s="13" t="e">
        <f>G97-E97</f>
      </c>
      <c r="J97" s="30" t="e">
        <f>H97-F97</f>
      </c>
    </row>
    <row r="98" spans="1:10" x14ac:dyDescent="0.25">
      <c r="A98" s="44"/>
      <c r="B98" s="59"/>
      <c r="C98" s="57"/>
      <c r="D98" s="3" t="s">
        <v>114</v>
      </c>
      <c r="E98" s="20" t="n">
        <v>0.0</v>
      </c>
      <c r="F98" s="28" t="e">
        <f>E98/$E$101</f>
      </c>
      <c r="G98" s="20" t="n">
        <v>0.0</v>
      </c>
      <c r="H98" s="31" t="e">
        <f>G98/G101</f>
      </c>
      <c r="I98" s="13" t="e">
        <f>G98-E98</f>
      </c>
      <c r="J98" s="30" t="e">
        <f>H98-F98</f>
      </c>
    </row>
    <row r="99" spans="1:10" x14ac:dyDescent="0.25">
      <c r="A99" s="44"/>
      <c r="B99" s="59"/>
      <c r="C99" s="57"/>
      <c r="D99" s="3" t="s">
        <v>115</v>
      </c>
      <c r="E99" s="20" t="n">
        <v>0.0</v>
      </c>
      <c r="F99" s="28" t="e">
        <f>E99/$E$101</f>
      </c>
      <c r="G99" s="20" t="n">
        <v>0.0</v>
      </c>
      <c r="H99" s="31" t="e">
        <f>G99/G101</f>
      </c>
      <c r="I99" s="13" t="e">
        <f>G99-E99</f>
      </c>
      <c r="J99" s="30" t="e">
        <f>H99-F99</f>
      </c>
    </row>
    <row r="100" spans="1:10" x14ac:dyDescent="0.25">
      <c r="A100" s="44"/>
      <c r="B100" s="59"/>
      <c r="C100" s="57"/>
      <c r="D100" s="6" t="s">
        <v>116</v>
      </c>
      <c r="E100" s="20" t="n">
        <v>0.0</v>
      </c>
      <c r="F100" s="28" t="e">
        <f>E100/$E$101</f>
      </c>
      <c r="G100" s="20" t="n">
        <v>0.0</v>
      </c>
      <c r="H100" s="31" t="e">
        <f>G100/G101</f>
      </c>
      <c r="I100" s="13" t="e">
        <f>G100-E100</f>
      </c>
      <c r="J100" s="30" t="e">
        <f>H100-F100</f>
      </c>
    </row>
    <row r="101" spans="1:10" x14ac:dyDescent="0.25">
      <c r="A101" s="44"/>
      <c r="B101" s="59"/>
      <c r="C101" s="57"/>
      <c r="D101" s="10" t="s">
        <v>117</v>
      </c>
      <c r="E101" s="4">
        <f>SUM(E96:E100)</f>
      </c>
      <c r="F101" s="28" t="e">
        <f>E101/$E$101</f>
      </c>
      <c r="G101" s="4">
        <f>SUM(G96:G100)</f>
      </c>
      <c r="H101" s="31" t="e">
        <f>G101/G101</f>
      </c>
      <c r="I101" s="13">
        <f>G101-E101</f>
      </c>
      <c r="J101" s="30" t="e">
        <f>H101-F101</f>
      </c>
    </row>
    <row customHeight="1" ht="12" r="102" spans="1:10" x14ac:dyDescent="0.25">
      <c r="A102" s="44"/>
      <c r="B102" s="59"/>
      <c r="C102" s="57" t="s">
        <v>118</v>
      </c>
      <c r="D102" s="3" t="s">
        <v>119</v>
      </c>
      <c r="E102" s="20" t="n">
        <v>0.0</v>
      </c>
      <c r="F102" s="28" t="e">
        <f>E102/$E$108</f>
      </c>
      <c r="G102" s="20" t="n">
        <v>0.0</v>
      </c>
      <c r="H102" s="28" t="e">
        <f>G102/$G$108</f>
      </c>
      <c r="I102" s="13" t="e">
        <f>G102-E102</f>
      </c>
      <c r="J102" s="30" t="e">
        <f>H102-F102</f>
      </c>
    </row>
    <row r="103" spans="1:10" x14ac:dyDescent="0.25">
      <c r="A103" s="44"/>
      <c r="B103" s="59"/>
      <c r="C103" s="57"/>
      <c r="D103" s="3" t="s">
        <v>120</v>
      </c>
      <c r="E103" s="20" t="n">
        <v>0.0</v>
      </c>
      <c r="F103" s="28" t="e">
        <f>E103/$E$108</f>
      </c>
      <c r="G103" s="20" t="n">
        <v>0.0</v>
      </c>
      <c r="H103" s="28" t="e">
        <f>G103/$G$108</f>
      </c>
      <c r="I103" s="13" t="e">
        <f>G103-E103</f>
      </c>
      <c r="J103" s="30" t="e">
        <f>H103-F103</f>
      </c>
    </row>
    <row r="104" spans="1:10" x14ac:dyDescent="0.25">
      <c r="A104" s="44"/>
      <c r="B104" s="59"/>
      <c r="C104" s="57"/>
      <c r="D104" s="6" t="s">
        <v>121</v>
      </c>
      <c r="E104" s="20" t="n">
        <v>0.0</v>
      </c>
      <c r="F104" s="28" t="e">
        <f>E104/$E$108</f>
      </c>
      <c r="G104" s="20" t="n">
        <v>0.0</v>
      </c>
      <c r="H104" s="28" t="e">
        <f>G104/$G$108</f>
      </c>
      <c r="I104" s="13" t="e">
        <f>G104-E104</f>
      </c>
      <c r="J104" s="30" t="e">
        <f>H104-F104</f>
      </c>
    </row>
    <row r="105" spans="1:10" x14ac:dyDescent="0.25">
      <c r="A105" s="44"/>
      <c r="B105" s="59"/>
      <c r="C105" s="57"/>
      <c r="D105" s="6" t="s">
        <v>122</v>
      </c>
      <c r="E105" s="20" t="n">
        <v>0.0</v>
      </c>
      <c r="F105" s="28" t="e">
        <f>E105/$E$108</f>
      </c>
      <c r="G105" s="20" t="n">
        <v>0.0</v>
      </c>
      <c r="H105" s="28" t="e">
        <f>G105/$G$108</f>
      </c>
      <c r="I105" s="13" t="e">
        <f>G105-E105</f>
      </c>
      <c r="J105" s="30" t="e">
        <f>H105-F105</f>
      </c>
    </row>
    <row r="106" spans="1:10" x14ac:dyDescent="0.25">
      <c r="A106" s="44"/>
      <c r="B106" s="59"/>
      <c r="C106" s="57"/>
      <c r="D106" s="6" t="s">
        <v>123</v>
      </c>
      <c r="E106" s="20" t="n">
        <v>0.0</v>
      </c>
      <c r="F106" s="28" t="e">
        <f>E106/$E$108</f>
      </c>
      <c r="G106" s="20" t="n">
        <v>0.0</v>
      </c>
      <c r="H106" s="28" t="e">
        <f>G106/$G$108</f>
      </c>
      <c r="I106" s="13" t="e">
        <f>G106-E106</f>
      </c>
      <c r="J106" s="30" t="e">
        <f>H106-F106</f>
      </c>
    </row>
    <row r="107" spans="1:10" x14ac:dyDescent="0.25">
      <c r="A107" s="44"/>
      <c r="B107" s="59"/>
      <c r="C107" s="57"/>
      <c r="D107" s="6" t="s">
        <v>124</v>
      </c>
      <c r="E107" s="20" t="n">
        <v>0.0</v>
      </c>
      <c r="F107" s="28" t="e">
        <f>E107/$E$108</f>
      </c>
      <c r="G107" s="20" t="n">
        <v>0.0</v>
      </c>
      <c r="H107" s="28" t="e">
        <f>G107/$G$108</f>
      </c>
      <c r="I107" s="13" t="e">
        <f>G107-E107</f>
      </c>
      <c r="J107" s="30" t="e">
        <f>H107-F107</f>
      </c>
    </row>
    <row r="108" spans="1:10" x14ac:dyDescent="0.25">
      <c r="A108" s="44"/>
      <c r="B108" s="59"/>
      <c r="C108" s="57"/>
      <c r="D108" s="10" t="s">
        <v>125</v>
      </c>
      <c r="E108" s="4">
        <f>SUM(E102:E107)</f>
      </c>
      <c r="F108" s="28" t="e">
        <f>E108/$E$108</f>
      </c>
      <c r="G108" s="4">
        <f>SUM(G102:G107)</f>
      </c>
      <c r="H108" s="28" t="e">
        <f>G108/$G$108</f>
      </c>
      <c r="I108" s="13">
        <f>G108-E108</f>
      </c>
      <c r="J108" s="30" t="e">
        <f>H108-F108</f>
      </c>
    </row>
    <row customHeight="1" ht="12" r="109" spans="1:10" x14ac:dyDescent="0.25">
      <c r="A109" s="44"/>
      <c r="B109" s="59"/>
      <c r="C109" s="57" t="s">
        <v>126</v>
      </c>
      <c r="D109" s="3" t="s">
        <v>127</v>
      </c>
      <c r="E109" s="20" t="n">
        <v>0.0</v>
      </c>
      <c r="F109" s="28" t="e">
        <f>E109/$E$115</f>
      </c>
      <c r="G109" s="20" t="n">
        <v>0.0</v>
      </c>
      <c r="H109" s="28" t="e">
        <f>G109/$G$115</f>
      </c>
      <c r="I109" s="13" t="e">
        <f>G109-E109</f>
      </c>
      <c r="J109" s="30" t="e">
        <f>H109-F109</f>
      </c>
    </row>
    <row r="110" spans="1:10" x14ac:dyDescent="0.25">
      <c r="A110" s="44"/>
      <c r="B110" s="59"/>
      <c r="C110" s="57"/>
      <c r="D110" s="3" t="s">
        <v>128</v>
      </c>
      <c r="E110" s="20" t="n">
        <v>0.0</v>
      </c>
      <c r="F110" s="28" t="e">
        <f>E110/$E$115</f>
      </c>
      <c r="G110" s="20" t="n">
        <v>0.0</v>
      </c>
      <c r="H110" s="28" t="e">
        <f>G110/$G$115</f>
      </c>
      <c r="I110" s="13" t="e">
        <f>G110-E110</f>
      </c>
      <c r="J110" s="30" t="e">
        <f>H110-F110</f>
      </c>
    </row>
    <row r="111" spans="1:10" x14ac:dyDescent="0.25">
      <c r="A111" s="44"/>
      <c r="B111" s="59"/>
      <c r="C111" s="57"/>
      <c r="D111" s="6" t="s">
        <v>129</v>
      </c>
      <c r="E111" s="20" t="n">
        <v>0.0</v>
      </c>
      <c r="F111" s="28" t="e">
        <f>E111/$E$115</f>
      </c>
      <c r="G111" s="20" t="n">
        <v>0.0</v>
      </c>
      <c r="H111" s="28" t="e">
        <f>G111/$G$115</f>
      </c>
      <c r="I111" s="13" t="e">
        <f>G111-E111</f>
      </c>
      <c r="J111" s="30" t="e">
        <f>H111-F111</f>
      </c>
    </row>
    <row r="112" spans="1:10" x14ac:dyDescent="0.25">
      <c r="A112" s="44"/>
      <c r="B112" s="59"/>
      <c r="C112" s="57"/>
      <c r="D112" s="6" t="s">
        <v>130</v>
      </c>
      <c r="E112" s="20" t="n">
        <v>0.0</v>
      </c>
      <c r="F112" s="28" t="e">
        <f>E112/$E$115</f>
      </c>
      <c r="G112" s="20" t="n">
        <v>0.0</v>
      </c>
      <c r="H112" s="28" t="e">
        <f>G112/$G$115</f>
      </c>
      <c r="I112" s="13" t="e">
        <f>G112-E112</f>
      </c>
      <c r="J112" s="30" t="e">
        <f>H112-F112</f>
      </c>
    </row>
    <row r="113" spans="1:10" x14ac:dyDescent="0.25">
      <c r="A113" s="44"/>
      <c r="B113" s="59"/>
      <c r="C113" s="57"/>
      <c r="D113" s="6" t="s">
        <v>131</v>
      </c>
      <c r="E113" s="20" t="n">
        <v>0.0</v>
      </c>
      <c r="F113" s="28" t="e">
        <f>E113/$E$115</f>
      </c>
      <c r="G113" s="20" t="n">
        <v>0.0</v>
      </c>
      <c r="H113" s="28" t="e">
        <f>G113/$G$115</f>
      </c>
      <c r="I113" s="13" t="e">
        <f>G113-E113</f>
      </c>
      <c r="J113" s="30" t="e">
        <f>H113-F113</f>
      </c>
    </row>
    <row r="114" spans="1:10" x14ac:dyDescent="0.25">
      <c r="A114" s="44"/>
      <c r="B114" s="59"/>
      <c r="C114" s="57"/>
      <c r="D114" s="6" t="s">
        <v>132</v>
      </c>
      <c r="E114" s="20" t="n">
        <v>0.0</v>
      </c>
      <c r="F114" s="28" t="e">
        <f>E114/$E$115</f>
      </c>
      <c r="G114" s="20" t="n">
        <v>0.0</v>
      </c>
      <c r="H114" s="28" t="e">
        <f>G114/$G$115</f>
      </c>
      <c r="I114" s="13" t="e">
        <f>G114-E114</f>
      </c>
      <c r="J114" s="30" t="e">
        <f>H114-F114</f>
      </c>
    </row>
    <row r="115" spans="1:10" x14ac:dyDescent="0.25">
      <c r="A115" s="44"/>
      <c r="B115" s="59"/>
      <c r="C115" s="57"/>
      <c r="D115" s="10" t="s">
        <v>133</v>
      </c>
      <c r="E115" s="4">
        <f>SUM(E109:E114)</f>
      </c>
      <c r="F115" s="28" t="e">
        <f>E115/$E$115</f>
      </c>
      <c r="G115" s="4">
        <f>SUM(G109:G114)</f>
      </c>
      <c r="H115" s="28" t="e">
        <f>G115/$G$115</f>
      </c>
      <c r="I115" s="13">
        <f>G115-E115</f>
      </c>
      <c r="J115" s="30" t="e">
        <f>H115-F115</f>
      </c>
    </row>
    <row customHeight="1" ht="12" r="116" spans="1:10" x14ac:dyDescent="0.25">
      <c r="A116" s="44"/>
      <c r="B116" s="59"/>
      <c r="C116" s="57" t="s">
        <v>134</v>
      </c>
      <c r="D116" s="6" t="s">
        <v>135</v>
      </c>
      <c r="E116" s="20" t="n">
        <v>1.06943708905E9</v>
      </c>
      <c r="F116" s="28" t="e">
        <f>E116/$E$122</f>
      </c>
      <c r="G116" s="20" t="n">
        <v>1.06949792363E9</v>
      </c>
      <c r="H116" s="28" t="e">
        <f>G116/$G$122</f>
      </c>
      <c r="I116" s="13" t="e">
        <f>G116-E116</f>
      </c>
      <c r="J116" s="30" t="e">
        <f>H116-F116</f>
      </c>
    </row>
    <row r="117" spans="1:10" x14ac:dyDescent="0.25">
      <c r="A117" s="44"/>
      <c r="B117" s="59"/>
      <c r="C117" s="57"/>
      <c r="D117" s="6" t="s">
        <v>136</v>
      </c>
      <c r="E117" s="20" t="n">
        <v>0.0</v>
      </c>
      <c r="F117" s="28" t="e">
        <f>E117/$E$122</f>
      </c>
      <c r="G117" s="20" t="n">
        <v>0.0</v>
      </c>
      <c r="H117" s="28" t="e">
        <f>G117/$G$122</f>
      </c>
      <c r="I117" s="13" t="e">
        <f>G117-E117</f>
      </c>
      <c r="J117" s="30" t="e">
        <f>H117-F117</f>
      </c>
    </row>
    <row r="118" spans="1:10" x14ac:dyDescent="0.25">
      <c r="A118" s="44"/>
      <c r="B118" s="59"/>
      <c r="C118" s="57"/>
      <c r="D118" s="6" t="s">
        <v>137</v>
      </c>
      <c r="E118" s="20" t="n">
        <v>2.8331401081E8</v>
      </c>
      <c r="F118" s="28" t="e">
        <f>E118/$E$122</f>
      </c>
      <c r="G118" s="20" t="n">
        <v>2.8317445954E8</v>
      </c>
      <c r="H118" s="28" t="e">
        <f>G118/$G$122</f>
      </c>
      <c r="I118" s="13" t="e">
        <f>G118-E118</f>
      </c>
      <c r="J118" s="30" t="e">
        <f>H118-F118</f>
      </c>
    </row>
    <row r="119" spans="1:10" x14ac:dyDescent="0.25">
      <c r="A119" s="44"/>
      <c r="B119" s="59"/>
      <c r="C119" s="57"/>
      <c r="D119" s="6" t="s">
        <v>138</v>
      </c>
      <c r="E119" s="20" t="n">
        <v>1.0000005142E8</v>
      </c>
      <c r="F119" s="28" t="e">
        <f>E119/$E$122</f>
      </c>
      <c r="G119" s="20" t="n">
        <v>1.0E8</v>
      </c>
      <c r="H119" s="28" t="e">
        <f>G119/$G$122</f>
      </c>
      <c r="I119" s="13" t="e">
        <f>G119-E119</f>
      </c>
      <c r="J119" s="30" t="e">
        <f>H119-F119</f>
      </c>
    </row>
    <row r="120" spans="1:10" x14ac:dyDescent="0.25">
      <c r="A120" s="44"/>
      <c r="B120" s="59"/>
      <c r="C120" s="57"/>
      <c r="D120" s="6" t="s">
        <v>139</v>
      </c>
      <c r="E120" s="20" t="n">
        <v>0.0</v>
      </c>
      <c r="F120" s="28" t="e">
        <f>E120/$E$122</f>
      </c>
      <c r="G120" s="20" t="n">
        <v>0.0</v>
      </c>
      <c r="H120" s="28" t="e">
        <f>G120/$G$122</f>
      </c>
      <c r="I120" s="13" t="e">
        <f>G120-E120</f>
      </c>
      <c r="J120" s="30" t="e">
        <f>H120-F120</f>
      </c>
    </row>
    <row r="121" spans="1:10" x14ac:dyDescent="0.25">
      <c r="A121" s="44"/>
      <c r="B121" s="59"/>
      <c r="C121" s="57"/>
      <c r="D121" s="6" t="s">
        <v>140</v>
      </c>
      <c r="E121" s="20" t="n">
        <v>1.06024058733E9</v>
      </c>
      <c r="F121" s="28" t="e">
        <f>E121/$E$122</f>
      </c>
      <c r="G121" s="20" t="n">
        <v>1.0606693762E9</v>
      </c>
      <c r="H121" s="28" t="e">
        <f>G121/$G$122</f>
      </c>
      <c r="I121" s="13" t="e">
        <f>G121-E121</f>
      </c>
      <c r="J121" s="30" t="e">
        <f>H121-F121</f>
      </c>
    </row>
    <row r="122" spans="1:10" x14ac:dyDescent="0.25">
      <c r="A122" s="44"/>
      <c r="B122" s="59"/>
      <c r="C122" s="57"/>
      <c r="D122" s="5" t="s">
        <v>141</v>
      </c>
      <c r="E122" s="4">
        <f>SUM(E116:E121)</f>
      </c>
      <c r="F122" s="28" t="e">
        <f>E122/$E$122</f>
      </c>
      <c r="G122" s="4">
        <f>SUM(G116:G121)</f>
      </c>
      <c r="H122" s="28" t="e">
        <f>G122/$G$122</f>
      </c>
      <c r="I122" s="13">
        <f>G122-E122</f>
      </c>
      <c r="J122" s="30" t="e">
        <f>H122-F122</f>
      </c>
    </row>
    <row customHeight="1" ht="12" r="123" spans="1:10" x14ac:dyDescent="0.25">
      <c r="A123" s="44"/>
      <c r="B123" s="59"/>
      <c r="C123" s="57" t="s">
        <v>142</v>
      </c>
      <c r="D123" s="3" t="s">
        <v>143</v>
      </c>
      <c r="E123" s="20" t="n">
        <v>0.0</v>
      </c>
      <c r="F123" s="28" t="e">
        <f>E123/$E$127</f>
      </c>
      <c r="G123" s="20" t="n">
        <v>0.0</v>
      </c>
      <c r="H123" s="28" t="e">
        <f>G123/$G$127</f>
      </c>
      <c r="I123" s="13" t="e">
        <f>G123-E123</f>
      </c>
      <c r="J123" s="30" t="e">
        <f>H123-F123</f>
      </c>
    </row>
    <row r="124" spans="1:10" x14ac:dyDescent="0.25">
      <c r="A124" s="44"/>
      <c r="B124" s="59"/>
      <c r="C124" s="57"/>
      <c r="D124" s="3" t="s">
        <v>144</v>
      </c>
      <c r="E124" s="20" t="n">
        <v>0.0</v>
      </c>
      <c r="F124" s="28" t="e">
        <f>E124/$E$127</f>
      </c>
      <c r="G124" s="20" t="n">
        <v>0.0</v>
      </c>
      <c r="H124" s="28" t="e">
        <f>G124/$G$127</f>
      </c>
      <c r="I124" s="13" t="e">
        <f>G124-E124</f>
      </c>
      <c r="J124" s="30" t="e">
        <f>H124-F124</f>
      </c>
    </row>
    <row r="125" spans="1:10" x14ac:dyDescent="0.25">
      <c r="A125" s="44"/>
      <c r="B125" s="59"/>
      <c r="C125" s="57"/>
      <c r="D125" s="3" t="s">
        <v>145</v>
      </c>
      <c r="E125" s="20" t="n">
        <v>0.0</v>
      </c>
      <c r="F125" s="28" t="e">
        <f>E125/$E$127</f>
      </c>
      <c r="G125" s="20" t="n">
        <v>0.0</v>
      </c>
      <c r="H125" s="28" t="e">
        <f>G125/$G$127</f>
      </c>
      <c r="I125" s="13" t="e">
        <f>G125-E125</f>
      </c>
      <c r="J125" s="30" t="e">
        <f>H125-F125</f>
      </c>
    </row>
    <row r="126" spans="1:10" x14ac:dyDescent="0.25">
      <c r="A126" s="44"/>
      <c r="B126" s="59"/>
      <c r="C126" s="57"/>
      <c r="D126" s="3" t="s">
        <v>146</v>
      </c>
      <c r="E126" s="20" t="n">
        <v>0.0</v>
      </c>
      <c r="F126" s="28" t="e">
        <f>E126/$E$127</f>
      </c>
      <c r="G126" s="20" t="n">
        <v>0.0</v>
      </c>
      <c r="H126" s="28" t="e">
        <f>G126/$G$127</f>
      </c>
      <c r="I126" s="13" t="e">
        <f>G126-E126</f>
      </c>
      <c r="J126" s="30" t="e">
        <f>H126-F126</f>
      </c>
    </row>
    <row r="127" spans="1:10" x14ac:dyDescent="0.25">
      <c r="A127" s="44"/>
      <c r="B127" s="59"/>
      <c r="C127" s="57"/>
      <c r="D127" s="10" t="s">
        <v>147</v>
      </c>
      <c r="E127" s="4">
        <f>SUM(E123:E126)</f>
      </c>
      <c r="F127" s="28" t="e">
        <f>E127/$E$127</f>
      </c>
      <c r="G127" s="4">
        <f>SUM(G123:G126)</f>
      </c>
      <c r="H127" s="28" t="e">
        <f>G127/$G$127</f>
      </c>
      <c r="I127" s="13">
        <f>G127-E127</f>
      </c>
      <c r="J127" s="30" t="e">
        <f>H127-F127</f>
      </c>
    </row>
    <row r="128" spans="1:10" x14ac:dyDescent="0.25">
      <c r="A128" s="44"/>
      <c r="B128" s="59"/>
      <c r="C128" s="38" t="s">
        <v>148</v>
      </c>
      <c r="D128" s="3" t="s">
        <v>149</v>
      </c>
      <c r="E128" s="20" t="n">
        <v>0.0</v>
      </c>
      <c r="F128" s="28" t="e">
        <f>E128/$E$130</f>
      </c>
      <c r="G128" s="20" t="n">
        <v>0.0</v>
      </c>
      <c r="H128" s="28" t="e">
        <f>G128/$G$130</f>
      </c>
      <c r="I128" s="13" t="e">
        <f>G128-E128</f>
      </c>
      <c r="J128" s="30" t="e">
        <f>H128-F128</f>
      </c>
    </row>
    <row r="129" spans="1:10" x14ac:dyDescent="0.25">
      <c r="A129" s="44"/>
      <c r="B129" s="59"/>
      <c r="C129" s="38"/>
      <c r="D129" s="3" t="s">
        <v>150</v>
      </c>
      <c r="E129" s="20" t="n">
        <v>2.51299173861E9</v>
      </c>
      <c r="F129" s="28" t="e">
        <f>E129/$E$130</f>
      </c>
      <c r="G129" s="20" t="n">
        <v>2.51334175937E9</v>
      </c>
      <c r="H129" s="28" t="e">
        <f>G129/$G$130</f>
      </c>
      <c r="I129" s="13" t="e">
        <f>G129-E129</f>
      </c>
      <c r="J129" s="30" t="e">
        <f>H129-F129</f>
      </c>
    </row>
    <row r="130" spans="1:10" x14ac:dyDescent="0.25">
      <c r="A130" s="44"/>
      <c r="B130" s="59"/>
      <c r="C130" s="38"/>
      <c r="D130" s="10" t="s">
        <v>151</v>
      </c>
      <c r="E130" s="13">
        <f>SUM(E128:E129)</f>
      </c>
      <c r="F130" s="28" t="e">
        <f>E130/$E$130</f>
      </c>
      <c r="G130" s="13">
        <f>SUM(G128:G129)</f>
      </c>
      <c r="H130" s="28" t="e">
        <f>G130/$G$130</f>
      </c>
      <c r="I130" s="13">
        <f>G130-E130</f>
      </c>
      <c r="J130" s="30" t="e">
        <f>H130-F130</f>
      </c>
    </row>
    <row r="131" spans="1:10" x14ac:dyDescent="0.25">
      <c r="A131" s="44"/>
      <c r="B131" s="59"/>
      <c r="C131" s="38" t="s">
        <v>152</v>
      </c>
      <c r="D131" s="3" t="s">
        <v>153</v>
      </c>
      <c r="E131" s="20" t="n">
        <v>1.06943708905E9</v>
      </c>
      <c r="F131" s="28" t="e">
        <f>E131/$E$134</f>
      </c>
      <c r="G131" s="20" t="n">
        <v>1.06949792363E9</v>
      </c>
      <c r="H131" s="28" t="e">
        <f>G131/$G$134</f>
      </c>
      <c r="I131" s="13" t="e">
        <f>G131-E131</f>
      </c>
      <c r="J131" s="30" t="e">
        <f>H131-F131</f>
      </c>
    </row>
    <row r="132" spans="1:10" x14ac:dyDescent="0.25">
      <c r="A132" s="44"/>
      <c r="B132" s="59"/>
      <c r="C132" s="38"/>
      <c r="D132" s="3" t="s">
        <v>154</v>
      </c>
      <c r="E132" s="20" t="n">
        <v>0.0</v>
      </c>
      <c r="F132" s="28" t="e">
        <f>E132/$E$134</f>
      </c>
      <c r="G132" s="20" t="n">
        <v>0.0</v>
      </c>
      <c r="H132" s="28" t="e">
        <f>G132/$G$134</f>
      </c>
      <c r="I132" s="13" t="e">
        <f>G132-E132</f>
      </c>
      <c r="J132" s="30" t="e">
        <f>H132-F132</f>
      </c>
    </row>
    <row r="133" spans="1:10" x14ac:dyDescent="0.25">
      <c r="A133" s="44"/>
      <c r="B133" s="59"/>
      <c r="C133" s="38"/>
      <c r="D133" s="3" t="s">
        <v>155</v>
      </c>
      <c r="E133" s="20" t="n">
        <v>0.0</v>
      </c>
      <c r="F133" s="28" t="e">
        <f>E133/$E$134</f>
      </c>
      <c r="G133" s="20" t="n">
        <v>0.0</v>
      </c>
      <c r="H133" s="28" t="e">
        <f>G133/$G$134</f>
      </c>
      <c r="I133" s="13" t="e">
        <f>G133-E133</f>
      </c>
      <c r="J133" s="30" t="e">
        <f>H133-F133</f>
      </c>
    </row>
    <row r="134" spans="1:10" x14ac:dyDescent="0.25">
      <c r="A134" s="44"/>
      <c r="B134" s="59"/>
      <c r="C134" s="38"/>
      <c r="D134" s="10" t="s">
        <v>156</v>
      </c>
      <c r="E134" s="4">
        <f>SUM(E131:E133)</f>
      </c>
      <c r="F134" s="28" t="e">
        <f>E134/$E$134</f>
      </c>
      <c r="G134" s="4">
        <f>SUM(G131:G133)</f>
      </c>
      <c r="H134" s="28" t="e">
        <f>G134/$G$134</f>
      </c>
      <c r="I134" s="13">
        <f>G134-E134</f>
      </c>
      <c r="J134" s="30" t="e">
        <f>H134-F134</f>
      </c>
    </row>
    <row r="135" spans="1:10" x14ac:dyDescent="0.25">
      <c r="A135" s="44"/>
      <c r="B135" s="59"/>
      <c r="C135" s="38" t="s">
        <v>157</v>
      </c>
      <c r="D135" s="3" t="s">
        <v>158</v>
      </c>
      <c r="E135" s="20" t="n">
        <v>0.0</v>
      </c>
      <c r="F135" s="28" t="e">
        <f>E135/$E$166</f>
      </c>
      <c r="G135" s="20" t="n">
        <v>0.0</v>
      </c>
      <c r="H135" s="28" t="e">
        <f>G135/$G$166</f>
      </c>
      <c r="I135" s="13" t="e">
        <f>G135-E135</f>
      </c>
      <c r="J135" s="30" t="e">
        <f>H135-F135</f>
      </c>
    </row>
    <row r="136" spans="1:10" x14ac:dyDescent="0.25">
      <c r="A136" s="44"/>
      <c r="B136" s="59"/>
      <c r="C136" s="38"/>
      <c r="D136" s="3" t="s">
        <v>159</v>
      </c>
      <c r="E136" s="20" t="n">
        <v>0.0</v>
      </c>
      <c r="F136" s="28" t="e">
        <f>E136/$E$166</f>
      </c>
      <c r="G136" s="20" t="n">
        <v>0.0</v>
      </c>
      <c r="H136" s="28" t="e">
        <f>G136/$G$166</f>
      </c>
      <c r="I136" s="13" t="e">
        <f>G136-E136</f>
      </c>
      <c r="J136" s="30" t="e">
        <f>H136-F136</f>
      </c>
    </row>
    <row r="137" spans="1:10" x14ac:dyDescent="0.25">
      <c r="A137" s="44"/>
      <c r="B137" s="59"/>
      <c r="C137" s="38"/>
      <c r="D137" s="3" t="s">
        <v>160</v>
      </c>
      <c r="E137" s="20" t="n">
        <v>0.0</v>
      </c>
      <c r="F137" s="28" t="e">
        <f>E137/$E$166</f>
      </c>
      <c r="G137" s="20" t="n">
        <v>0.0</v>
      </c>
      <c r="H137" s="28" t="e">
        <f>G137/$G$166</f>
      </c>
      <c r="I137" s="13" t="e">
        <f>G137-E137</f>
      </c>
      <c r="J137" s="30" t="e">
        <f>H137-F137</f>
      </c>
    </row>
    <row r="138" spans="1:10" x14ac:dyDescent="0.25">
      <c r="A138" s="44"/>
      <c r="B138" s="59"/>
      <c r="C138" s="38"/>
      <c r="D138" s="3" t="s">
        <v>161</v>
      </c>
      <c r="E138" s="20" t="n">
        <v>0.0</v>
      </c>
      <c r="F138" s="28" t="e">
        <f>E138/$E$166</f>
      </c>
      <c r="G138" s="20" t="n">
        <v>0.0</v>
      </c>
      <c r="H138" s="28" t="e">
        <f>G138/$G$166</f>
      </c>
      <c r="I138" s="13" t="e">
        <f>G138-E138</f>
      </c>
      <c r="J138" s="30" t="e">
        <f>H138-F138</f>
      </c>
    </row>
    <row r="139" spans="1:10" x14ac:dyDescent="0.25">
      <c r="A139" s="44"/>
      <c r="B139" s="59"/>
      <c r="C139" s="38"/>
      <c r="D139" s="3" t="s">
        <v>162</v>
      </c>
      <c r="E139" s="20" t="n">
        <v>0.0</v>
      </c>
      <c r="F139" s="28" t="e">
        <f>E139/$E$166</f>
      </c>
      <c r="G139" s="20" t="n">
        <v>0.0</v>
      </c>
      <c r="H139" s="28" t="e">
        <f>G139/$G$166</f>
      </c>
      <c r="I139" s="13" t="e">
        <f>G139-E139</f>
      </c>
      <c r="J139" s="30" t="e">
        <f>H139-F139</f>
      </c>
    </row>
    <row r="140" spans="1:10" x14ac:dyDescent="0.25">
      <c r="A140" s="44"/>
      <c r="B140" s="59"/>
      <c r="C140" s="38"/>
      <c r="D140" s="3" t="s">
        <v>604</v>
      </c>
      <c r="E140" s="20" t="n">
        <v>0.0</v>
      </c>
      <c r="F140" s="28" t="e">
        <f>E140/$E$166</f>
      </c>
      <c r="G140" s="20" t="n">
        <v>0.0</v>
      </c>
      <c r="H140" s="28" t="e">
        <f>G140/$G$166</f>
      </c>
      <c r="I140" s="13" t="e">
        <f>G140-E140</f>
      </c>
      <c r="J140" s="30" t="e">
        <f>H140-F140</f>
      </c>
    </row>
    <row r="141" spans="1:10" x14ac:dyDescent="0.25">
      <c r="A141" s="44"/>
      <c r="B141" s="59"/>
      <c r="C141" s="38"/>
      <c r="D141" s="3" t="s">
        <v>163</v>
      </c>
      <c r="E141" s="20" t="n">
        <v>0.0</v>
      </c>
      <c r="F141" s="28" t="e">
        <f>E141/$E$166</f>
      </c>
      <c r="G141" s="20" t="n">
        <v>0.0</v>
      </c>
      <c r="H141" s="28" t="e">
        <f>G141/$G$166</f>
      </c>
      <c r="I141" s="13" t="e">
        <f>G141-E141</f>
      </c>
      <c r="J141" s="30" t="e">
        <f>H141-F141</f>
      </c>
    </row>
    <row r="142" spans="1:10" x14ac:dyDescent="0.25">
      <c r="A142" s="44"/>
      <c r="B142" s="59"/>
      <c r="C142" s="38"/>
      <c r="D142" s="3" t="s">
        <v>164</v>
      </c>
      <c r="E142" s="20" t="n">
        <v>0.0</v>
      </c>
      <c r="F142" s="28" t="e">
        <f>E142/$E$166</f>
      </c>
      <c r="G142" s="20" t="n">
        <v>0.0</v>
      </c>
      <c r="H142" s="28" t="e">
        <f>G142/$G$166</f>
      </c>
      <c r="I142" s="13" t="e">
        <f>G142-E142</f>
      </c>
      <c r="J142" s="30" t="e">
        <f>H142-F142</f>
      </c>
    </row>
    <row r="143" spans="1:10" x14ac:dyDescent="0.25">
      <c r="A143" s="44"/>
      <c r="B143" s="59"/>
      <c r="C143" s="38"/>
      <c r="D143" s="3" t="s">
        <v>165</v>
      </c>
      <c r="E143" s="20" t="n">
        <v>0.0</v>
      </c>
      <c r="F143" s="28" t="e">
        <f>E143/$E$166</f>
      </c>
      <c r="G143" s="20" t="n">
        <v>0.0</v>
      </c>
      <c r="H143" s="28" t="e">
        <f>G143/$G$166</f>
      </c>
      <c r="I143" s="13" t="e">
        <f>G143-E143</f>
      </c>
      <c r="J143" s="30" t="e">
        <f>H143-F143</f>
      </c>
    </row>
    <row r="144" spans="1:10" x14ac:dyDescent="0.25">
      <c r="A144" s="44"/>
      <c r="B144" s="59"/>
      <c r="C144" s="38"/>
      <c r="D144" s="3" t="s">
        <v>166</v>
      </c>
      <c r="E144" s="20" t="n">
        <v>0.0</v>
      </c>
      <c r="F144" s="28" t="e">
        <f>E144/$E$166</f>
      </c>
      <c r="G144" s="20" t="n">
        <v>0.0</v>
      </c>
      <c r="H144" s="28" t="e">
        <f>G144/$G$166</f>
      </c>
      <c r="I144" s="13" t="e">
        <f>G144-E144</f>
      </c>
      <c r="J144" s="30" t="e">
        <f>H144-F144</f>
      </c>
    </row>
    <row r="145" spans="1:10" x14ac:dyDescent="0.25">
      <c r="A145" s="44"/>
      <c r="B145" s="59"/>
      <c r="C145" s="38"/>
      <c r="D145" s="3" t="s">
        <v>167</v>
      </c>
      <c r="E145" s="20" t="n">
        <v>0.0</v>
      </c>
      <c r="F145" s="28" t="e">
        <f>E145/$E$166</f>
      </c>
      <c r="G145" s="20" t="n">
        <v>0.0</v>
      </c>
      <c r="H145" s="28" t="e">
        <f>G145/$G$166</f>
      </c>
      <c r="I145" s="13" t="e">
        <f>G145-E145</f>
      </c>
      <c r="J145" s="30" t="e">
        <f>H145-F145</f>
      </c>
    </row>
    <row r="146" spans="1:10" x14ac:dyDescent="0.25">
      <c r="A146" s="44"/>
      <c r="B146" s="59"/>
      <c r="C146" s="38"/>
      <c r="D146" s="3" t="s">
        <v>168</v>
      </c>
      <c r="E146" s="20" t="n">
        <v>0.0</v>
      </c>
      <c r="F146" s="28" t="e">
        <f>E146/$E$166</f>
      </c>
      <c r="G146" s="20" t="n">
        <v>0.0</v>
      </c>
      <c r="H146" s="28" t="e">
        <f>G146/$G$166</f>
      </c>
      <c r="I146" s="13" t="e">
        <f>G146-E146</f>
      </c>
      <c r="J146" s="30" t="e">
        <f>H146-F146</f>
      </c>
    </row>
    <row r="147" spans="1:10" x14ac:dyDescent="0.25">
      <c r="A147" s="44"/>
      <c r="B147" s="59"/>
      <c r="C147" s="38"/>
      <c r="D147" s="3" t="s">
        <v>169</v>
      </c>
      <c r="E147" s="20" t="n">
        <v>0.0</v>
      </c>
      <c r="F147" s="28" t="e">
        <f>E147/$E$166</f>
      </c>
      <c r="G147" s="20" t="n">
        <v>0.0</v>
      </c>
      <c r="H147" s="28" t="e">
        <f>G147/$G$166</f>
      </c>
      <c r="I147" s="13" t="e">
        <f>G147-E147</f>
      </c>
      <c r="J147" s="30" t="e">
        <f>H147-F147</f>
      </c>
    </row>
    <row r="148" spans="1:10" x14ac:dyDescent="0.25">
      <c r="A148" s="44"/>
      <c r="B148" s="59"/>
      <c r="C148" s="38"/>
      <c r="D148" s="3" t="s">
        <v>170</v>
      </c>
      <c r="E148" s="20" t="n">
        <v>0.0</v>
      </c>
      <c r="F148" s="28" t="e">
        <f>E148/$E$166</f>
      </c>
      <c r="G148" s="20" t="n">
        <v>0.0</v>
      </c>
      <c r="H148" s="28" t="e">
        <f>G148/$G$166</f>
      </c>
      <c r="I148" s="13" t="e">
        <f>G148-E148</f>
      </c>
      <c r="J148" s="30" t="e">
        <f>H148-F148</f>
      </c>
    </row>
    <row r="149" spans="1:10" x14ac:dyDescent="0.25">
      <c r="A149" s="44"/>
      <c r="B149" s="59"/>
      <c r="C149" s="38"/>
      <c r="D149" s="3" t="s">
        <v>171</v>
      </c>
      <c r="E149" s="20" t="n">
        <v>0.0</v>
      </c>
      <c r="F149" s="28" t="e">
        <f>E149/$E$166</f>
      </c>
      <c r="G149" s="20" t="n">
        <v>0.0</v>
      </c>
      <c r="H149" s="28" t="e">
        <f>G149/$G$166</f>
      </c>
      <c r="I149" s="13" t="e">
        <f>G149-E149</f>
      </c>
      <c r="J149" s="30" t="e">
        <f>H149-F149</f>
      </c>
    </row>
    <row r="150" spans="1:10" x14ac:dyDescent="0.25">
      <c r="A150" s="44"/>
      <c r="B150" s="59"/>
      <c r="C150" s="38"/>
      <c r="D150" s="3" t="s">
        <v>172</v>
      </c>
      <c r="E150" s="20" t="n">
        <v>0.0</v>
      </c>
      <c r="F150" s="28" t="e">
        <f>E150/$E$166</f>
      </c>
      <c r="G150" s="20" t="n">
        <v>0.0</v>
      </c>
      <c r="H150" s="28" t="e">
        <f>G150/$G$166</f>
      </c>
      <c r="I150" s="13" t="e">
        <f>G150-E150</f>
      </c>
      <c r="J150" s="30" t="e">
        <f>H150-F150</f>
      </c>
    </row>
    <row r="151" spans="1:10" x14ac:dyDescent="0.25">
      <c r="A151" s="44"/>
      <c r="B151" s="59"/>
      <c r="C151" s="38"/>
      <c r="D151" s="3" t="s">
        <v>173</v>
      </c>
      <c r="E151" s="20" t="n">
        <v>0.0</v>
      </c>
      <c r="F151" s="28" t="e">
        <f>E151/$E$166</f>
      </c>
      <c r="G151" s="20" t="n">
        <v>0.0</v>
      </c>
      <c r="H151" s="28" t="e">
        <f>G151/$G$166</f>
      </c>
      <c r="I151" s="13" t="e">
        <f>G151-E151</f>
      </c>
      <c r="J151" s="30" t="e">
        <f>H151-F151</f>
      </c>
    </row>
    <row r="152" spans="1:10" x14ac:dyDescent="0.25">
      <c r="A152" s="44"/>
      <c r="B152" s="59"/>
      <c r="C152" s="38"/>
      <c r="D152" s="3" t="s">
        <v>174</v>
      </c>
      <c r="E152" s="20" t="n">
        <v>0.0</v>
      </c>
      <c r="F152" s="28" t="e">
        <f>E152/$E$166</f>
      </c>
      <c r="G152" s="20" t="n">
        <v>0.0</v>
      </c>
      <c r="H152" s="28" t="e">
        <f>G152/$G$166</f>
      </c>
      <c r="I152" s="13" t="e">
        <f>G152-E152</f>
      </c>
      <c r="J152" s="30" t="e">
        <f>H152-F152</f>
      </c>
    </row>
    <row r="153" spans="1:10" x14ac:dyDescent="0.25">
      <c r="A153" s="44"/>
      <c r="B153" s="59"/>
      <c r="C153" s="38"/>
      <c r="D153" s="3" t="s">
        <v>175</v>
      </c>
      <c r="E153" s="20" t="n">
        <v>0.0</v>
      </c>
      <c r="F153" s="28" t="e">
        <f>E153/$E$166</f>
      </c>
      <c r="G153" s="20" t="n">
        <v>0.0</v>
      </c>
      <c r="H153" s="28" t="e">
        <f>G153/$G$166</f>
      </c>
      <c r="I153" s="13" t="e">
        <f>G153-E153</f>
      </c>
      <c r="J153" s="30" t="e">
        <f>H153-F153</f>
      </c>
    </row>
    <row r="154" spans="1:10" x14ac:dyDescent="0.25">
      <c r="A154" s="44"/>
      <c r="B154" s="59"/>
      <c r="C154" s="38"/>
      <c r="D154" s="3" t="s">
        <v>176</v>
      </c>
      <c r="E154" s="20" t="n">
        <v>0.0</v>
      </c>
      <c r="F154" s="28" t="e">
        <f>E154/$E$166</f>
      </c>
      <c r="G154" s="20" t="n">
        <v>0.0</v>
      </c>
      <c r="H154" s="28" t="e">
        <f>G154/$G$166</f>
      </c>
      <c r="I154" s="13" t="e">
        <f>G154-E154</f>
      </c>
      <c r="J154" s="30" t="e">
        <f>H154-F154</f>
      </c>
    </row>
    <row r="155" spans="1:10" x14ac:dyDescent="0.25">
      <c r="A155" s="44"/>
      <c r="B155" s="59"/>
      <c r="C155" s="38"/>
      <c r="D155" s="3" t="s">
        <v>177</v>
      </c>
      <c r="E155" s="20" t="n">
        <v>0.0</v>
      </c>
      <c r="F155" s="28" t="e">
        <f>E155/$E$166</f>
      </c>
      <c r="G155" s="20" t="n">
        <v>0.0</v>
      </c>
      <c r="H155" s="28" t="e">
        <f>G155/$G$166</f>
      </c>
      <c r="I155" s="13" t="e">
        <f>G155-E155</f>
      </c>
      <c r="J155" s="30" t="e">
        <f>H155-F155</f>
      </c>
    </row>
    <row r="156" spans="1:10" x14ac:dyDescent="0.25">
      <c r="A156" s="44"/>
      <c r="B156" s="59"/>
      <c r="C156" s="38"/>
      <c r="D156" s="3" t="s">
        <v>178</v>
      </c>
      <c r="E156" s="20" t="n">
        <v>0.0</v>
      </c>
      <c r="F156" s="28" t="e">
        <f>E156/$E$166</f>
      </c>
      <c r="G156" s="20" t="n">
        <v>0.0</v>
      </c>
      <c r="H156" s="28" t="e">
        <f>G156/$G$166</f>
      </c>
      <c r="I156" s="13" t="e">
        <f>G156-E156</f>
      </c>
      <c r="J156" s="30" t="e">
        <f>H156-F156</f>
      </c>
    </row>
    <row r="157" spans="1:10" x14ac:dyDescent="0.25">
      <c r="A157" s="44"/>
      <c r="B157" s="59"/>
      <c r="C157" s="38"/>
      <c r="D157" s="3" t="s">
        <v>179</v>
      </c>
      <c r="E157" s="20" t="n">
        <v>0.0</v>
      </c>
      <c r="F157" s="28" t="e">
        <f>E157/$E$166</f>
      </c>
      <c r="G157" s="20" t="n">
        <v>0.0</v>
      </c>
      <c r="H157" s="28" t="e">
        <f>G157/$G$166</f>
      </c>
      <c r="I157" s="13" t="e">
        <f>G157-E157</f>
      </c>
      <c r="J157" s="30" t="e">
        <f>H157-F157</f>
      </c>
    </row>
    <row r="158" spans="1:10" x14ac:dyDescent="0.25">
      <c r="A158" s="44"/>
      <c r="B158" s="59"/>
      <c r="C158" s="38"/>
      <c r="D158" s="3" t="s">
        <v>180</v>
      </c>
      <c r="E158" s="20" t="n">
        <v>0.0</v>
      </c>
      <c r="F158" s="28" t="e">
        <f>E158/$E$166</f>
      </c>
      <c r="G158" s="20" t="n">
        <v>0.0</v>
      </c>
      <c r="H158" s="28" t="e">
        <f>G158/$G$166</f>
      </c>
      <c r="I158" s="13" t="e">
        <f>G158-E158</f>
      </c>
      <c r="J158" s="30" t="e">
        <f>H158-F158</f>
      </c>
    </row>
    <row r="159" spans="1:10" x14ac:dyDescent="0.25">
      <c r="A159" s="44"/>
      <c r="B159" s="59"/>
      <c r="C159" s="38"/>
      <c r="D159" s="3" t="s">
        <v>181</v>
      </c>
      <c r="E159" s="20" t="n">
        <v>0.0</v>
      </c>
      <c r="F159" s="28" t="e">
        <f>E159/$E$166</f>
      </c>
      <c r="G159" s="20" t="n">
        <v>0.0</v>
      </c>
      <c r="H159" s="28" t="e">
        <f>G159/$G$166</f>
      </c>
      <c r="I159" s="13" t="e">
        <f>G159-E159</f>
      </c>
      <c r="J159" s="30" t="e">
        <f>H159-F159</f>
      </c>
    </row>
    <row r="160" spans="1:10" x14ac:dyDescent="0.25">
      <c r="A160" s="44"/>
      <c r="B160" s="59"/>
      <c r="C160" s="38"/>
      <c r="D160" s="3" t="s">
        <v>182</v>
      </c>
      <c r="E160" s="20" t="n">
        <v>0.0</v>
      </c>
      <c r="F160" s="28" t="e">
        <f>E160/$E$166</f>
      </c>
      <c r="G160" s="20" t="n">
        <v>0.0</v>
      </c>
      <c r="H160" s="28" t="e">
        <f>G160/$G$166</f>
      </c>
      <c r="I160" s="13" t="e">
        <f>G160-E160</f>
      </c>
      <c r="J160" s="30" t="e">
        <f>H160-F160</f>
      </c>
    </row>
    <row r="161" spans="1:10" x14ac:dyDescent="0.25">
      <c r="A161" s="44"/>
      <c r="B161" s="59"/>
      <c r="C161" s="38"/>
      <c r="D161" s="3" t="s">
        <v>183</v>
      </c>
      <c r="E161" s="20" t="n">
        <v>0.0</v>
      </c>
      <c r="F161" s="28" t="e">
        <f>E161/$E$166</f>
      </c>
      <c r="G161" s="20" t="n">
        <v>0.0</v>
      </c>
      <c r="H161" s="28" t="e">
        <f>G161/$G$166</f>
      </c>
      <c r="I161" s="13" t="e">
        <f>G161-E161</f>
      </c>
      <c r="J161" s="30" t="e">
        <f>H161-F161</f>
      </c>
    </row>
    <row r="162" spans="1:10" x14ac:dyDescent="0.25">
      <c r="A162" s="44"/>
      <c r="B162" s="59"/>
      <c r="C162" s="38"/>
      <c r="D162" s="3" t="s">
        <v>184</v>
      </c>
      <c r="E162" s="20" t="n">
        <v>0.0</v>
      </c>
      <c r="F162" s="28" t="e">
        <f>E162/$E$166</f>
      </c>
      <c r="G162" s="20" t="n">
        <v>0.0</v>
      </c>
      <c r="H162" s="28" t="e">
        <f>G162/$G$166</f>
      </c>
      <c r="I162" s="13" t="e">
        <f>G162-E162</f>
      </c>
      <c r="J162" s="30" t="e">
        <f>H162-F162</f>
      </c>
    </row>
    <row r="163" spans="1:10" x14ac:dyDescent="0.25">
      <c r="A163" s="44"/>
      <c r="B163" s="59"/>
      <c r="C163" s="38"/>
      <c r="D163" s="3" t="s">
        <v>185</v>
      </c>
      <c r="E163" s="20" t="n">
        <v>0.0</v>
      </c>
      <c r="F163" s="28" t="e">
        <f>E163/$E$166</f>
      </c>
      <c r="G163" s="20" t="n">
        <v>0.0</v>
      </c>
      <c r="H163" s="28" t="e">
        <f>G163/$G$166</f>
      </c>
      <c r="I163" s="13" t="e">
        <f>G163-E163</f>
      </c>
      <c r="J163" s="30" t="e">
        <f>H163-F163</f>
      </c>
    </row>
    <row r="164" spans="1:10" x14ac:dyDescent="0.25">
      <c r="A164" s="44"/>
      <c r="B164" s="59"/>
      <c r="C164" s="38"/>
      <c r="D164" s="3" t="s">
        <v>186</v>
      </c>
      <c r="E164" s="20" t="n">
        <v>0.0</v>
      </c>
      <c r="F164" s="28" t="e">
        <f>E164/$E$166</f>
      </c>
      <c r="G164" s="20" t="n">
        <v>0.0</v>
      </c>
      <c r="H164" s="28" t="e">
        <f>G164/$G$166</f>
      </c>
      <c r="I164" s="13" t="e">
        <f>G164-E164</f>
      </c>
      <c r="J164" s="30" t="e">
        <f>H164-F164</f>
      </c>
    </row>
    <row r="165" spans="1:10" x14ac:dyDescent="0.25">
      <c r="A165" s="44"/>
      <c r="B165" s="59"/>
      <c r="C165" s="38"/>
      <c r="D165" s="3" t="s">
        <v>187</v>
      </c>
      <c r="E165" s="20" t="n">
        <v>0.0</v>
      </c>
      <c r="F165" s="28" t="e">
        <f>E165/$E$166</f>
      </c>
      <c r="G165" s="20" t="n">
        <v>0.0</v>
      </c>
      <c r="H165" s="28" t="e">
        <f>G165/$G$166</f>
      </c>
      <c r="I165" s="13" t="e">
        <f>G165-E165</f>
      </c>
      <c r="J165" s="30" t="e">
        <f>H165-F165</f>
      </c>
    </row>
    <row r="166" spans="1:10" x14ac:dyDescent="0.25">
      <c r="A166" s="44"/>
      <c r="B166" s="59"/>
      <c r="C166" s="38"/>
      <c r="D166" s="10" t="s">
        <v>188</v>
      </c>
      <c r="E166" s="4">
        <f>SUM(E135:E165)</f>
      </c>
      <c r="F166" s="28" t="e">
        <f>E166/$E$166</f>
      </c>
      <c r="G166" s="4">
        <f>SUM(G135:G165)</f>
      </c>
      <c r="H166" s="28" t="e">
        <f>G166/$G$166</f>
      </c>
      <c r="I166" s="13">
        <f>G166-E166</f>
      </c>
      <c r="J166" s="30" t="e">
        <f>H166-F166</f>
      </c>
    </row>
    <row r="167" spans="1:10" x14ac:dyDescent="0.25">
      <c r="A167" s="44"/>
      <c r="B167" s="59"/>
      <c r="C167" s="38" t="s">
        <v>189</v>
      </c>
      <c r="D167" s="14" t="s">
        <v>190</v>
      </c>
      <c r="E167" s="20" t="n">
        <v>0.0</v>
      </c>
      <c r="F167" s="28" t="e">
        <f>E167/$E$191</f>
      </c>
      <c r="G167" s="20" t="n">
        <v>0.0</v>
      </c>
      <c r="H167" s="28" t="e">
        <f>G167/$G$191</f>
      </c>
      <c r="I167" s="13" t="e">
        <f>G167-E167</f>
      </c>
      <c r="J167" s="30" t="e">
        <f>H167-F167</f>
      </c>
    </row>
    <row r="168" spans="1:10" x14ac:dyDescent="0.25">
      <c r="A168" s="44"/>
      <c r="B168" s="59"/>
      <c r="C168" s="38"/>
      <c r="D168" s="14" t="s">
        <v>191</v>
      </c>
      <c r="E168" s="20" t="n">
        <v>0.0</v>
      </c>
      <c r="F168" s="28" t="e">
        <f>E168/$E$191</f>
      </c>
      <c r="G168" s="20" t="n">
        <v>0.0</v>
      </c>
      <c r="H168" s="28" t="e">
        <f>G168/$G$191</f>
      </c>
      <c r="I168" s="13" t="e">
        <f>G168-E168</f>
      </c>
      <c r="J168" s="30" t="e">
        <f>H168-F168</f>
      </c>
    </row>
    <row r="169" spans="1:10" x14ac:dyDescent="0.25">
      <c r="A169" s="44"/>
      <c r="B169" s="59"/>
      <c r="C169" s="38"/>
      <c r="D169" s="14" t="s">
        <v>192</v>
      </c>
      <c r="E169" s="20" t="n">
        <v>0.0</v>
      </c>
      <c r="F169" s="28" t="e">
        <f>E169/$E$191</f>
      </c>
      <c r="G169" s="20" t="n">
        <v>0.0</v>
      </c>
      <c r="H169" s="28" t="e">
        <f>G169/$G$191</f>
      </c>
      <c r="I169" s="13" t="e">
        <f>G169-E169</f>
      </c>
      <c r="J169" s="30" t="e">
        <f>H169-F169</f>
      </c>
    </row>
    <row r="170" spans="1:10" x14ac:dyDescent="0.25">
      <c r="A170" s="44"/>
      <c r="B170" s="59"/>
      <c r="C170" s="38"/>
      <c r="D170" s="14" t="s">
        <v>193</v>
      </c>
      <c r="E170" s="20" t="n">
        <v>0.0</v>
      </c>
      <c r="F170" s="28" t="e">
        <f>E170/$E$191</f>
      </c>
      <c r="G170" s="20" t="n">
        <v>0.0</v>
      </c>
      <c r="H170" s="28" t="e">
        <f>G170/$G$191</f>
      </c>
      <c r="I170" s="13" t="e">
        <f>G170-E170</f>
      </c>
      <c r="J170" s="30" t="e">
        <f>H170-F170</f>
      </c>
    </row>
    <row r="171" spans="1:10" x14ac:dyDescent="0.25">
      <c r="A171" s="44"/>
      <c r="B171" s="59"/>
      <c r="C171" s="38"/>
      <c r="D171" s="14" t="s">
        <v>194</v>
      </c>
      <c r="E171" s="20" t="n">
        <v>0.0</v>
      </c>
      <c r="F171" s="28" t="e">
        <f>E171/$E$191</f>
      </c>
      <c r="G171" s="20" t="n">
        <v>0.0</v>
      </c>
      <c r="H171" s="28" t="e">
        <f>G171/$G$191</f>
      </c>
      <c r="I171" s="13" t="e">
        <f>G171-E171</f>
      </c>
      <c r="J171" s="30" t="e">
        <f>H171-F171</f>
      </c>
    </row>
    <row r="172" spans="1:10" x14ac:dyDescent="0.25">
      <c r="A172" s="44"/>
      <c r="B172" s="59"/>
      <c r="C172" s="38"/>
      <c r="D172" s="14" t="s">
        <v>195</v>
      </c>
      <c r="E172" s="20" t="n">
        <v>0.0</v>
      </c>
      <c r="F172" s="28" t="e">
        <f>E172/$E$191</f>
      </c>
      <c r="G172" s="20" t="n">
        <v>0.0</v>
      </c>
      <c r="H172" s="28" t="e">
        <f>G172/$G$191</f>
      </c>
      <c r="I172" s="13" t="e">
        <f>G172-E172</f>
      </c>
      <c r="J172" s="30" t="e">
        <f>H172-F172</f>
      </c>
    </row>
    <row r="173" spans="1:10" x14ac:dyDescent="0.25">
      <c r="A173" s="44"/>
      <c r="B173" s="59"/>
      <c r="C173" s="38"/>
      <c r="D173" s="14" t="s">
        <v>196</v>
      </c>
      <c r="E173" s="20" t="n">
        <v>0.0</v>
      </c>
      <c r="F173" s="28" t="e">
        <f>E173/$E$191</f>
      </c>
      <c r="G173" s="20" t="n">
        <v>0.0</v>
      </c>
      <c r="H173" s="28" t="e">
        <f>G173/$G$191</f>
      </c>
      <c r="I173" s="13" t="e">
        <f>G173-E173</f>
      </c>
      <c r="J173" s="30" t="e">
        <f>H173-F173</f>
      </c>
    </row>
    <row r="174" spans="1:10" x14ac:dyDescent="0.25">
      <c r="A174" s="44"/>
      <c r="B174" s="59"/>
      <c r="C174" s="38"/>
      <c r="D174" s="14" t="s">
        <v>197</v>
      </c>
      <c r="E174" s="20" t="n">
        <v>0.0</v>
      </c>
      <c r="F174" s="28" t="e">
        <f>E174/$E$191</f>
      </c>
      <c r="G174" s="20" t="n">
        <v>0.0</v>
      </c>
      <c r="H174" s="28" t="e">
        <f>G174/$G$191</f>
      </c>
      <c r="I174" s="13" t="e">
        <f>G174-E174</f>
      </c>
      <c r="J174" s="30" t="e">
        <f>H174-F174</f>
      </c>
    </row>
    <row r="175" spans="1:10" x14ac:dyDescent="0.25">
      <c r="A175" s="44"/>
      <c r="B175" s="59"/>
      <c r="C175" s="38"/>
      <c r="D175" s="14" t="s">
        <v>198</v>
      </c>
      <c r="E175" s="20" t="n">
        <v>0.0</v>
      </c>
      <c r="F175" s="28" t="e">
        <f>E175/$E$191</f>
      </c>
      <c r="G175" s="20" t="n">
        <v>0.0</v>
      </c>
      <c r="H175" s="28" t="e">
        <f>G175/$G$191</f>
      </c>
      <c r="I175" s="13" t="e">
        <f>G175-E175</f>
      </c>
      <c r="J175" s="30" t="e">
        <f>H175-F175</f>
      </c>
    </row>
    <row r="176" spans="1:10" x14ac:dyDescent="0.25">
      <c r="A176" s="44"/>
      <c r="B176" s="59"/>
      <c r="C176" s="38"/>
      <c r="D176" s="14" t="s">
        <v>199</v>
      </c>
      <c r="E176" s="20" t="n">
        <v>0.0</v>
      </c>
      <c r="F176" s="28" t="e">
        <f>E176/$E$191</f>
      </c>
      <c r="G176" s="20" t="n">
        <v>0.0</v>
      </c>
      <c r="H176" s="28" t="e">
        <f>G176/$G$191</f>
      </c>
      <c r="I176" s="13" t="e">
        <f>G176-E176</f>
      </c>
      <c r="J176" s="30" t="e">
        <f>H176-F176</f>
      </c>
    </row>
    <row r="177" spans="1:10" x14ac:dyDescent="0.25">
      <c r="A177" s="44"/>
      <c r="B177" s="59"/>
      <c r="C177" s="38"/>
      <c r="D177" s="14" t="s">
        <v>200</v>
      </c>
      <c r="E177" s="20" t="n">
        <v>0.0</v>
      </c>
      <c r="F177" s="28" t="e">
        <f>E177/$E$191</f>
      </c>
      <c r="G177" s="20" t="n">
        <v>0.0</v>
      </c>
      <c r="H177" s="28" t="e">
        <f>G177/$G$191</f>
      </c>
      <c r="I177" s="13" t="e">
        <f>G177-E177</f>
      </c>
      <c r="J177" s="30" t="e">
        <f>H177-F177</f>
      </c>
    </row>
    <row r="178" spans="1:10" x14ac:dyDescent="0.25">
      <c r="A178" s="44"/>
      <c r="B178" s="59"/>
      <c r="C178" s="38"/>
      <c r="D178" s="14" t="s">
        <v>201</v>
      </c>
      <c r="E178" s="20" t="n">
        <v>0.0</v>
      </c>
      <c r="F178" s="28" t="e">
        <f>E178/$E$191</f>
      </c>
      <c r="G178" s="20" t="n">
        <v>0.0</v>
      </c>
      <c r="H178" s="28" t="e">
        <f>G178/$G$191</f>
      </c>
      <c r="I178" s="13" t="e">
        <f>G178-E178</f>
      </c>
      <c r="J178" s="30" t="e">
        <f>H178-F178</f>
      </c>
    </row>
    <row r="179" spans="1:10" x14ac:dyDescent="0.25">
      <c r="A179" s="44"/>
      <c r="B179" s="59"/>
      <c r="C179" s="38"/>
      <c r="D179" s="14" t="s">
        <v>202</v>
      </c>
      <c r="E179" s="20" t="n">
        <v>0.0</v>
      </c>
      <c r="F179" s="28" t="e">
        <f>E179/$E$191</f>
      </c>
      <c r="G179" s="20" t="n">
        <v>0.0</v>
      </c>
      <c r="H179" s="28" t="e">
        <f>G179/$G$191</f>
      </c>
      <c r="I179" s="13" t="e">
        <f>G179-E179</f>
      </c>
      <c r="J179" s="30" t="e">
        <f>H179-F179</f>
      </c>
    </row>
    <row r="180" spans="1:10" x14ac:dyDescent="0.25">
      <c r="A180" s="44"/>
      <c r="B180" s="59"/>
      <c r="C180" s="38"/>
      <c r="D180" s="14" t="s">
        <v>203</v>
      </c>
      <c r="E180" s="20" t="n">
        <v>0.0</v>
      </c>
      <c r="F180" s="28" t="e">
        <f>E180/$E$191</f>
      </c>
      <c r="G180" s="20" t="n">
        <v>0.0</v>
      </c>
      <c r="H180" s="28" t="e">
        <f>G180/$G$191</f>
      </c>
      <c r="I180" s="13" t="e">
        <f>G180-E180</f>
      </c>
      <c r="J180" s="30" t="e">
        <f>H180-F180</f>
      </c>
    </row>
    <row r="181" spans="1:10" x14ac:dyDescent="0.25">
      <c r="A181" s="44"/>
      <c r="B181" s="59"/>
      <c r="C181" s="38"/>
      <c r="D181" s="14" t="s">
        <v>204</v>
      </c>
      <c r="E181" s="20" t="n">
        <v>0.0</v>
      </c>
      <c r="F181" s="28" t="e">
        <f>E181/$E$191</f>
      </c>
      <c r="G181" s="20" t="n">
        <v>0.0</v>
      </c>
      <c r="H181" s="28" t="e">
        <f>G181/$G$191</f>
      </c>
      <c r="I181" s="13" t="e">
        <f>G181-E181</f>
      </c>
      <c r="J181" s="30" t="e">
        <f>H181-F181</f>
      </c>
    </row>
    <row r="182" spans="1:10" x14ac:dyDescent="0.25">
      <c r="A182" s="44"/>
      <c r="B182" s="59"/>
      <c r="C182" s="38"/>
      <c r="D182" s="14" t="s">
        <v>205</v>
      </c>
      <c r="E182" s="20" t="n">
        <v>0.0</v>
      </c>
      <c r="F182" s="28" t="e">
        <f>E182/$E$191</f>
      </c>
      <c r="G182" s="20" t="n">
        <v>0.0</v>
      </c>
      <c r="H182" s="28" t="e">
        <f>G182/$G$191</f>
      </c>
      <c r="I182" s="13" t="e">
        <f>G182-E182</f>
      </c>
      <c r="J182" s="30" t="e">
        <f>H182-F182</f>
      </c>
    </row>
    <row r="183" spans="1:10" x14ac:dyDescent="0.25">
      <c r="A183" s="44"/>
      <c r="B183" s="59"/>
      <c r="C183" s="38"/>
      <c r="D183" s="14" t="s">
        <v>206</v>
      </c>
      <c r="E183" s="20" t="n">
        <v>0.0</v>
      </c>
      <c r="F183" s="28" t="e">
        <f>E183/$E$191</f>
      </c>
      <c r="G183" s="20" t="n">
        <v>0.0</v>
      </c>
      <c r="H183" s="28" t="e">
        <f>G183/$G$191</f>
      </c>
      <c r="I183" s="13" t="e">
        <f>G183-E183</f>
      </c>
      <c r="J183" s="30" t="e">
        <f>H183-F183</f>
      </c>
    </row>
    <row r="184" spans="1:10" x14ac:dyDescent="0.25">
      <c r="A184" s="44"/>
      <c r="B184" s="59"/>
      <c r="C184" s="38"/>
      <c r="D184" s="14" t="s">
        <v>207</v>
      </c>
      <c r="E184" s="20" t="n">
        <v>0.0</v>
      </c>
      <c r="F184" s="28" t="e">
        <f>E184/$E$191</f>
      </c>
      <c r="G184" s="20" t="n">
        <v>0.0</v>
      </c>
      <c r="H184" s="28" t="e">
        <f>G184/$G$191</f>
      </c>
      <c r="I184" s="13" t="e">
        <f>G184-E184</f>
      </c>
      <c r="J184" s="30" t="e">
        <f>H184-F184</f>
      </c>
    </row>
    <row r="185" spans="1:10" x14ac:dyDescent="0.25">
      <c r="A185" s="44"/>
      <c r="B185" s="59"/>
      <c r="C185" s="38"/>
      <c r="D185" s="14" t="s">
        <v>208</v>
      </c>
      <c r="E185" s="20" t="n">
        <v>0.0</v>
      </c>
      <c r="F185" s="28" t="e">
        <f>E185/$E$191</f>
      </c>
      <c r="G185" s="20" t="n">
        <v>0.0</v>
      </c>
      <c r="H185" s="28" t="e">
        <f>G185/$G$191</f>
      </c>
      <c r="I185" s="13" t="e">
        <f>G185-E185</f>
      </c>
      <c r="J185" s="30" t="e">
        <f>H185-F185</f>
      </c>
    </row>
    <row r="186" spans="1:10" x14ac:dyDescent="0.25">
      <c r="A186" s="44"/>
      <c r="B186" s="59"/>
      <c r="C186" s="38"/>
      <c r="D186" s="14" t="s">
        <v>209</v>
      </c>
      <c r="E186" s="20" t="n">
        <v>0.0</v>
      </c>
      <c r="F186" s="28" t="e">
        <f>E186/$E$191</f>
      </c>
      <c r="G186" s="20" t="n">
        <v>0.0</v>
      </c>
      <c r="H186" s="28" t="e">
        <f>G186/$G$191</f>
      </c>
      <c r="I186" s="13" t="e">
        <f>G186-E186</f>
      </c>
      <c r="J186" s="30" t="e">
        <f>H186-F186</f>
      </c>
    </row>
    <row r="187" spans="1:10" x14ac:dyDescent="0.25">
      <c r="A187" s="44"/>
      <c r="B187" s="59"/>
      <c r="C187" s="38"/>
      <c r="D187" s="14" t="s">
        <v>210</v>
      </c>
      <c r="E187" s="20" t="n">
        <v>0.0</v>
      </c>
      <c r="F187" s="28" t="e">
        <f>E187/$E$191</f>
      </c>
      <c r="G187" s="20" t="n">
        <v>0.0</v>
      </c>
      <c r="H187" s="28" t="e">
        <f>G187/$G$191</f>
      </c>
      <c r="I187" s="13" t="e">
        <f>G187-E187</f>
      </c>
      <c r="J187" s="30" t="e">
        <f>H187-F187</f>
      </c>
    </row>
    <row r="188" spans="1:10" x14ac:dyDescent="0.25">
      <c r="A188" s="44"/>
      <c r="B188" s="59"/>
      <c r="C188" s="38"/>
      <c r="D188" s="14" t="s">
        <v>211</v>
      </c>
      <c r="E188" s="20" t="n">
        <v>0.0</v>
      </c>
      <c r="F188" s="28" t="e">
        <f>E188/$E$191</f>
      </c>
      <c r="G188" s="20" t="n">
        <v>0.0</v>
      </c>
      <c r="H188" s="28" t="e">
        <f>G188/$G$191</f>
      </c>
      <c r="I188" s="13" t="e">
        <f>G188-E188</f>
      </c>
      <c r="J188" s="30" t="e">
        <f>H188-F188</f>
      </c>
    </row>
    <row r="189" spans="1:10" x14ac:dyDescent="0.25">
      <c r="A189" s="44"/>
      <c r="B189" s="59"/>
      <c r="C189" s="38"/>
      <c r="D189" s="14" t="s">
        <v>212</v>
      </c>
      <c r="E189" s="20" t="n">
        <v>0.0</v>
      </c>
      <c r="F189" s="28" t="e">
        <f>E189/$E$191</f>
      </c>
      <c r="G189" s="20" t="n">
        <v>0.0</v>
      </c>
      <c r="H189" s="28" t="e">
        <f>G189/$G$191</f>
      </c>
      <c r="I189" s="13" t="e">
        <f>G189-E189</f>
      </c>
      <c r="J189" s="30" t="e">
        <f>H189-F189</f>
      </c>
    </row>
    <row r="190" spans="1:10" x14ac:dyDescent="0.25">
      <c r="A190" s="44"/>
      <c r="B190" s="59"/>
      <c r="C190" s="38"/>
      <c r="D190" s="14" t="s">
        <v>213</v>
      </c>
      <c r="E190" s="20" t="n">
        <v>0.0</v>
      </c>
      <c r="F190" s="28" t="e">
        <f>E190/$E$191</f>
      </c>
      <c r="G190" s="20" t="n">
        <v>0.0</v>
      </c>
      <c r="H190" s="28" t="e">
        <f>G190/$G$191</f>
      </c>
      <c r="I190" s="13" t="e">
        <f>G190-E190</f>
      </c>
      <c r="J190" s="30" t="e">
        <f>H190-F190</f>
      </c>
    </row>
    <row r="191" spans="1:10" x14ac:dyDescent="0.25">
      <c r="A191" s="44"/>
      <c r="B191" s="59"/>
      <c r="C191" s="38"/>
      <c r="D191" s="15" t="s">
        <v>214</v>
      </c>
      <c r="E191" s="4">
        <f>SUM(E167:E190)</f>
      </c>
      <c r="F191" s="28" t="e">
        <f>E191/$E$191</f>
      </c>
      <c r="G191" s="4">
        <f>SUM(G167:G190)</f>
      </c>
      <c r="H191" s="28" t="e">
        <f>G191/$G$191</f>
      </c>
      <c r="I191" s="13">
        <f>G191-E191</f>
      </c>
      <c r="J191" s="30" t="e">
        <f>H191-F191</f>
      </c>
    </row>
    <row r="192" spans="1:10" x14ac:dyDescent="0.25">
      <c r="A192" s="44"/>
      <c r="B192" s="59"/>
      <c r="C192" s="38" t="s">
        <v>215</v>
      </c>
      <c r="D192" s="3" t="s">
        <v>216</v>
      </c>
      <c r="E192" s="20" t="n">
        <v>2.44416021514E9</v>
      </c>
      <c r="F192" s="28" t="e">
        <f>E192/$E$194</f>
      </c>
      <c r="G192" s="20" t="n">
        <v>2.44445944274E9</v>
      </c>
      <c r="H192" s="28" t="e">
        <f>G192/$G$194</f>
      </c>
      <c r="I192" s="13" t="e">
        <f>G192-E192</f>
      </c>
      <c r="J192" s="30" t="e">
        <f>H192-F192</f>
      </c>
    </row>
    <row r="193" spans="1:10" x14ac:dyDescent="0.25">
      <c r="A193" s="44"/>
      <c r="B193" s="59"/>
      <c r="C193" s="38"/>
      <c r="D193" s="3" t="s">
        <v>217</v>
      </c>
      <c r="E193" s="20" t="n">
        <v>6.883152347E7</v>
      </c>
      <c r="F193" s="28" t="e">
        <f>E193/$E$194</f>
      </c>
      <c r="G193" s="20" t="n">
        <v>6.888231663E7</v>
      </c>
      <c r="H193" s="28" t="e">
        <f>G193/$G$194</f>
      </c>
      <c r="I193" s="13" t="e">
        <f>G193-E193</f>
      </c>
      <c r="J193" s="30" t="e">
        <f>H193-F193</f>
      </c>
    </row>
    <row r="194" spans="1:10" x14ac:dyDescent="0.25">
      <c r="A194" s="44"/>
      <c r="B194" s="59"/>
      <c r="C194" s="38"/>
      <c r="D194" s="10" t="s">
        <v>218</v>
      </c>
      <c r="E194" s="4">
        <f>SUM(E192:E193)</f>
      </c>
      <c r="F194" s="28" t="e">
        <f>E194/$E$194</f>
      </c>
      <c r="G194" s="4">
        <f>SUM(G192:G193)</f>
      </c>
      <c r="H194" s="28" t="e">
        <f>G194/$G$194</f>
      </c>
      <c r="I194" s="13">
        <f>G194-E194</f>
      </c>
      <c r="J194" s="30" t="e">
        <f>H194-F194</f>
      </c>
    </row>
    <row r="195" spans="1:10" x14ac:dyDescent="0.25">
      <c r="A195" s="44"/>
      <c r="B195" s="59"/>
      <c r="C195" s="38" t="s">
        <v>219</v>
      </c>
      <c r="D195" s="6" t="s">
        <v>220</v>
      </c>
      <c r="E195" s="20" t="n">
        <v>1.48201684667E9</v>
      </c>
      <c r="F195" s="28" t="e">
        <f>E195/$E$197</f>
      </c>
      <c r="G195" s="20" t="n">
        <v>1.4819425885E9</v>
      </c>
      <c r="H195" s="28" t="e">
        <f>G195/$G$197</f>
      </c>
      <c r="I195" s="13" t="e">
        <f>G195-E195</f>
      </c>
      <c r="J195" s="30" t="e">
        <f>H195-F195</f>
      </c>
    </row>
    <row r="196" spans="1:10" x14ac:dyDescent="0.25">
      <c r="A196" s="44"/>
      <c r="B196" s="59"/>
      <c r="C196" s="38"/>
      <c r="D196" s="6" t="s">
        <v>221</v>
      </c>
      <c r="E196" s="20" t="n">
        <v>1.03097489194E9</v>
      </c>
      <c r="F196" s="28" t="e">
        <f>E196/$E$197</f>
      </c>
      <c r="G196" s="20" t="n">
        <v>1.03139917087E9</v>
      </c>
      <c r="H196" s="28" t="e">
        <f>G196/$G$197</f>
      </c>
      <c r="I196" s="13" t="e">
        <f>G196-E196</f>
      </c>
      <c r="J196" s="30" t="e">
        <f>H196-F196</f>
      </c>
    </row>
    <row r="197" spans="1:10" x14ac:dyDescent="0.25">
      <c r="A197" s="44"/>
      <c r="B197" s="59"/>
      <c r="C197" s="38"/>
      <c r="D197" s="5" t="s">
        <v>222</v>
      </c>
      <c r="E197" s="4">
        <f>SUM(E195:E196)</f>
      </c>
      <c r="F197" s="28" t="e">
        <f>E197/$E$197</f>
      </c>
      <c r="G197" s="4">
        <f>SUM(G195:G196)</f>
      </c>
      <c r="H197" s="28" t="e">
        <f>G197/$G$197</f>
      </c>
      <c r="I197" s="13">
        <f>G197-E197</f>
      </c>
      <c r="J197" s="30" t="e">
        <f>H197-F197</f>
      </c>
    </row>
    <row r="198" spans="1:10" x14ac:dyDescent="0.25">
      <c r="A198" s="44"/>
      <c r="B198" s="59"/>
      <c r="C198" s="38" t="s">
        <v>223</v>
      </c>
      <c r="D198" s="6" t="s">
        <v>224</v>
      </c>
      <c r="E198" s="20" t="n">
        <v>1.06943708905E9</v>
      </c>
      <c r="F198" s="28" t="e">
        <f>E198/E$200</f>
      </c>
      <c r="G198" s="20" t="n">
        <v>1.06949792363E9</v>
      </c>
      <c r="H198" s="28" t="e">
        <f>G198/G$200</f>
      </c>
      <c r="I198" s="13" t="e">
        <f>G198-E198</f>
      </c>
      <c r="J198" s="30" t="e">
        <f>H198-F198</f>
      </c>
    </row>
    <row r="199" spans="1:10" x14ac:dyDescent="0.25">
      <c r="A199" s="44"/>
      <c r="B199" s="59"/>
      <c r="C199" s="38"/>
      <c r="D199" s="6" t="s">
        <v>225</v>
      </c>
      <c r="E199" s="20" t="n">
        <v>1.44355464956E9</v>
      </c>
      <c r="F199" s="28" t="e">
        <f>E199/E$200</f>
      </c>
      <c r="G199" s="20" t="n">
        <v>1.44384383574E9</v>
      </c>
      <c r="H199" s="28" t="e">
        <f>G199/G$200</f>
      </c>
      <c r="I199" s="13" t="e">
        <f>G199-E199</f>
      </c>
      <c r="J199" s="30" t="e">
        <f>H199-F199</f>
      </c>
    </row>
    <row r="200" spans="1:10" x14ac:dyDescent="0.25">
      <c r="A200" s="44"/>
      <c r="B200" s="59"/>
      <c r="C200" s="38"/>
      <c r="D200" s="5" t="s">
        <v>222</v>
      </c>
      <c r="E200" s="4">
        <f>SUM(E198:E199)</f>
      </c>
      <c r="F200" s="28" t="e">
        <f>E200/E$200</f>
      </c>
      <c r="G200" s="4">
        <f>SUM(G198:G199)</f>
      </c>
      <c r="H200" s="28" t="e">
        <f>G200/G$200</f>
      </c>
      <c r="I200" s="13">
        <f>G200-E200</f>
      </c>
      <c r="J200" s="30" t="e">
        <f>H200-F200</f>
      </c>
    </row>
    <row r="201" spans="1:10" x14ac:dyDescent="0.25">
      <c r="A201" s="44"/>
      <c r="B201" s="38" t="s">
        <v>226</v>
      </c>
      <c r="C201" s="38" t="s">
        <v>227</v>
      </c>
      <c r="D201" s="38"/>
      <c r="E201" s="52" t="n">
        <v>0.0</v>
      </c>
      <c r="F201" s="52"/>
      <c r="G201" s="52" t="n">
        <v>0.0</v>
      </c>
      <c r="H201" s="52"/>
      <c r="I201" s="53" t="e">
        <f>G201-E201</f>
      </c>
      <c r="J201" s="54"/>
    </row>
    <row customHeight="1" ht="14.25" r="202" spans="1:10" x14ac:dyDescent="0.25">
      <c r="A202" s="44"/>
      <c r="B202" s="38"/>
      <c r="C202" s="38" t="s">
        <v>228</v>
      </c>
      <c r="D202" s="38"/>
      <c r="E202" s="52" t="n">
        <v>0.0</v>
      </c>
      <c r="F202" s="52"/>
      <c r="G202" s="52" t="n">
        <v>0.0</v>
      </c>
      <c r="H202" s="52"/>
      <c r="I202" s="53" t="e">
        <f>G202-E202</f>
      </c>
      <c r="J202" s="54"/>
    </row>
    <row customHeight="1" ht="14.25" r="203" spans="1:10" x14ac:dyDescent="0.25">
      <c r="A203" s="44" t="s">
        <v>229</v>
      </c>
      <c r="B203" s="38" t="s">
        <v>230</v>
      </c>
      <c r="C203" s="38" t="s">
        <v>231</v>
      </c>
      <c r="D203" s="3"/>
      <c r="E203" s="38"/>
      <c r="F203" s="38"/>
      <c r="G203" s="38"/>
      <c r="H203" s="38"/>
      <c r="I203" s="3" t="s">
        <v>232</v>
      </c>
      <c r="J203" s="18" t="s">
        <v>22</v>
      </c>
    </row>
    <row customHeight="1" ht="14.25" r="204" spans="1:10" x14ac:dyDescent="0.25">
      <c r="A204" s="44"/>
      <c r="B204" s="38"/>
      <c r="C204" s="38"/>
      <c r="D204" s="3" t="s">
        <v>233</v>
      </c>
      <c r="E204" s="6"/>
      <c r="F204" s="6"/>
      <c r="G204" s="6"/>
      <c r="H204" s="6"/>
      <c r="I204" s="20" t="n">
        <v>0.0</v>
      </c>
      <c r="J204" s="29" t="e">
        <f>I204/$I$214</f>
      </c>
    </row>
    <row customHeight="1" ht="14.25" r="205" spans="1:10" x14ac:dyDescent="0.25">
      <c r="A205" s="44"/>
      <c r="B205" s="38"/>
      <c r="C205" s="38"/>
      <c r="D205" s="3" t="s">
        <v>234</v>
      </c>
      <c r="E205" s="6"/>
      <c r="F205" s="6"/>
      <c r="G205" s="6"/>
      <c r="H205" s="6"/>
      <c r="I205" s="20" t="n">
        <v>0.0</v>
      </c>
      <c r="J205" s="29" t="e">
        <f>I205/$I$214</f>
      </c>
    </row>
    <row customHeight="1" ht="14.25" r="206" spans="1:10" x14ac:dyDescent="0.25">
      <c r="A206" s="44"/>
      <c r="B206" s="38"/>
      <c r="C206" s="38"/>
      <c r="D206" s="3" t="s">
        <v>235</v>
      </c>
      <c r="E206" s="6"/>
      <c r="F206" s="6"/>
      <c r="G206" s="6"/>
      <c r="H206" s="6"/>
      <c r="I206" s="20" t="n">
        <v>0.0</v>
      </c>
      <c r="J206" s="29" t="e">
        <f>I206/$I$214</f>
      </c>
    </row>
    <row customHeight="1" ht="14.25" r="207" spans="1:10" x14ac:dyDescent="0.25">
      <c r="A207" s="44"/>
      <c r="B207" s="38"/>
      <c r="C207" s="38"/>
      <c r="D207" s="3" t="s">
        <v>236</v>
      </c>
      <c r="E207" s="6"/>
      <c r="F207" s="6"/>
      <c r="G207" s="6"/>
      <c r="H207" s="6"/>
      <c r="I207" s="20" t="n">
        <v>0.0</v>
      </c>
      <c r="J207" s="29" t="e">
        <f>I207/$I$214</f>
      </c>
    </row>
    <row customHeight="1" ht="14.25" r="208" spans="1:10" x14ac:dyDescent="0.25">
      <c r="A208" s="44"/>
      <c r="B208" s="38"/>
      <c r="C208" s="38"/>
      <c r="D208" s="10" t="s">
        <v>237</v>
      </c>
      <c r="E208" s="6"/>
      <c r="F208" s="6"/>
      <c r="G208" s="6"/>
      <c r="H208" s="6"/>
      <c r="I208" s="4">
        <f>SUM(I203:I207)</f>
      </c>
      <c r="J208" s="29" t="e">
        <f>SUM(J204:J207)</f>
      </c>
    </row>
    <row customHeight="1" ht="14.25" r="209" spans="1:10" x14ac:dyDescent="0.25">
      <c r="A209" s="44"/>
      <c r="B209" s="38"/>
      <c r="C209" s="38" t="s">
        <v>238</v>
      </c>
      <c r="D209" s="3" t="s">
        <v>239</v>
      </c>
      <c r="E209" s="6"/>
      <c r="F209" s="6"/>
      <c r="G209" s="6"/>
      <c r="H209" s="6"/>
      <c r="I209" s="20" t="n">
        <v>0.0</v>
      </c>
      <c r="J209" s="29" t="e">
        <f>I209/$I$214</f>
      </c>
    </row>
    <row customHeight="1" ht="14.25" r="210" spans="1:10" x14ac:dyDescent="0.25">
      <c r="A210" s="44"/>
      <c r="B210" s="38"/>
      <c r="C210" s="38"/>
      <c r="D210" s="3" t="s">
        <v>240</v>
      </c>
      <c r="E210" s="6"/>
      <c r="F210" s="6"/>
      <c r="G210" s="6"/>
      <c r="H210" s="6"/>
      <c r="I210" s="20" t="n">
        <v>1.093219515E7</v>
      </c>
      <c r="J210" s="29" t="e">
        <f>I210/$I$214</f>
      </c>
    </row>
    <row customHeight="1" ht="14.25" r="211" spans="1:10" x14ac:dyDescent="0.25">
      <c r="A211" s="44"/>
      <c r="B211" s="38"/>
      <c r="C211" s="38"/>
      <c r="D211" s="3" t="s">
        <v>241</v>
      </c>
      <c r="E211" s="6"/>
      <c r="F211" s="6"/>
      <c r="G211" s="6"/>
      <c r="H211" s="6"/>
      <c r="I211" s="20" t="n">
        <v>0.0</v>
      </c>
      <c r="J211" s="29" t="e">
        <f>I211/$I$214</f>
      </c>
    </row>
    <row customHeight="1" ht="14.25" r="212" spans="1:10" x14ac:dyDescent="0.25">
      <c r="A212" s="44"/>
      <c r="B212" s="38"/>
      <c r="C212" s="38"/>
      <c r="D212" s="3" t="s">
        <v>242</v>
      </c>
      <c r="E212" s="6"/>
      <c r="F212" s="6"/>
      <c r="G212" s="6"/>
      <c r="H212" s="6"/>
      <c r="I212" s="20" t="n">
        <v>20624.0</v>
      </c>
      <c r="J212" s="29" t="e">
        <f>I212/$I$214</f>
      </c>
    </row>
    <row customHeight="1" ht="14.25" r="213" spans="1:10" x14ac:dyDescent="0.25">
      <c r="A213" s="44"/>
      <c r="B213" s="38"/>
      <c r="C213" s="38"/>
      <c r="D213" s="16" t="s">
        <v>243</v>
      </c>
      <c r="E213" s="6"/>
      <c r="F213" s="6"/>
      <c r="G213" s="6"/>
      <c r="H213" s="6"/>
      <c r="I213" s="4">
        <f>SUM(I209:I212)</f>
      </c>
      <c r="J213" s="29" t="e">
        <f>SUM(J209:J212)</f>
      </c>
    </row>
    <row customHeight="1" ht="14.25" r="214" spans="1:10" x14ac:dyDescent="0.25">
      <c r="A214" s="44"/>
      <c r="B214" s="38"/>
      <c r="C214" s="48" t="s">
        <v>244</v>
      </c>
      <c r="D214" s="48"/>
      <c r="E214" s="38"/>
      <c r="F214" s="38"/>
      <c r="G214" s="38"/>
      <c r="H214" s="38"/>
      <c r="I214" s="4">
        <f>I208+I213</f>
      </c>
      <c r="J214" s="29" t="e">
        <f>J208+J213</f>
      </c>
    </row>
    <row customHeight="1" ht="14.25" r="215" spans="1:10" x14ac:dyDescent="0.25">
      <c r="A215" s="17" t="s">
        <v>245</v>
      </c>
      <c r="B215" s="55" t="s">
        <v>246</v>
      </c>
      <c r="C215" s="55"/>
      <c r="D215" s="55"/>
      <c r="E215" s="56" t="n">
        <v>0.0543</v>
      </c>
      <c r="F215" s="56"/>
      <c r="G215" s="56" t="n">
        <v>0.0348</v>
      </c>
      <c r="H215" s="56"/>
      <c r="I215" s="50" t="e">
        <f>G215-E215</f>
      </c>
      <c r="J215" s="51"/>
    </row>
  </sheetData>
  <mergeCells count="129">
    <mergeCell ref="B2:C2"/>
    <mergeCell ref="A43:A202"/>
    <mergeCell ref="A203:A214"/>
    <mergeCell ref="B6:B10"/>
    <mergeCell ref="B12:B16"/>
    <mergeCell ref="B17:B42"/>
    <mergeCell ref="B43:B46"/>
    <mergeCell ref="B47:B87"/>
    <mergeCell ref="B88:B200"/>
    <mergeCell ref="B201:B202"/>
    <mergeCell ref="B203:B214"/>
    <mergeCell ref="B11:D11"/>
    <mergeCell ref="C8:D8"/>
    <mergeCell ref="C48:C54"/>
    <mergeCell ref="C55:C61"/>
    <mergeCell ref="C62:C68"/>
    <mergeCell ref="C69:C75"/>
    <mergeCell ref="C76:C87"/>
    <mergeCell ref="C89:C95"/>
    <mergeCell ref="C96:C101"/>
    <mergeCell ref="C102:C108"/>
    <mergeCell ref="C109:C115"/>
    <mergeCell ref="C88:D88"/>
    <mergeCell ref="C201:D201"/>
    <mergeCell ref="C116:C122"/>
    <mergeCell ref="C123:C127"/>
    <mergeCell ref="C128:C130"/>
    <mergeCell ref="C131:C134"/>
    <mergeCell ref="C135:C166"/>
    <mergeCell ref="C167:C191"/>
    <mergeCell ref="C192:C194"/>
    <mergeCell ref="C195:C197"/>
    <mergeCell ref="C198:C200"/>
    <mergeCell ref="I215:J215"/>
    <mergeCell ref="C203:C208"/>
    <mergeCell ref="C209:C213"/>
    <mergeCell ref="E201:F201"/>
    <mergeCell ref="G201:H201"/>
    <mergeCell ref="I201:J201"/>
    <mergeCell ref="C202:D202"/>
    <mergeCell ref="E202:F202"/>
    <mergeCell ref="G202:H202"/>
    <mergeCell ref="I202:J202"/>
    <mergeCell ref="E203:F203"/>
    <mergeCell ref="G203:H203"/>
    <mergeCell ref="C214:D214"/>
    <mergeCell ref="E214:F214"/>
    <mergeCell ref="G214:H214"/>
    <mergeCell ref="B215:D215"/>
    <mergeCell ref="E215:F215"/>
    <mergeCell ref="G215:H215"/>
    <mergeCell ref="I45:J45"/>
    <mergeCell ref="C46:D46"/>
    <mergeCell ref="E46:F46"/>
    <mergeCell ref="G46:H46"/>
    <mergeCell ref="I46:J46"/>
    <mergeCell ref="C47:D47"/>
    <mergeCell ref="C17:D17"/>
    <mergeCell ref="C42:D42"/>
    <mergeCell ref="C43:D43"/>
    <mergeCell ref="E43:F43"/>
    <mergeCell ref="G43:H43"/>
    <mergeCell ref="I43:J43"/>
    <mergeCell ref="C44:D44"/>
    <mergeCell ref="E44:F44"/>
    <mergeCell ref="G44:H44"/>
    <mergeCell ref="I44:J44"/>
    <mergeCell ref="C18:C32"/>
    <mergeCell ref="C33:C35"/>
    <mergeCell ref="C36:C38"/>
    <mergeCell ref="C45:D45"/>
    <mergeCell ref="E45:F45"/>
    <mergeCell ref="G45:H45"/>
    <mergeCell ref="C14:D14"/>
    <mergeCell ref="E14:F14"/>
    <mergeCell ref="G14:H14"/>
    <mergeCell ref="I14:J14"/>
    <mergeCell ref="C15:D15"/>
    <mergeCell ref="E15:F15"/>
    <mergeCell ref="G15:H15"/>
    <mergeCell ref="I15:J15"/>
    <mergeCell ref="C16:D16"/>
    <mergeCell ref="E16:F16"/>
    <mergeCell ref="I16:J16"/>
    <mergeCell ref="E11:F11"/>
    <mergeCell ref="G11:H11"/>
    <mergeCell ref="I11:J11"/>
    <mergeCell ref="C12:D12"/>
    <mergeCell ref="E12:F12"/>
    <mergeCell ref="G12:H12"/>
    <mergeCell ref="I12:J12"/>
    <mergeCell ref="C13:D13"/>
    <mergeCell ref="E13:F13"/>
    <mergeCell ref="G13:H13"/>
    <mergeCell ref="I13:J13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A1:J1"/>
    <mergeCell ref="A3:D3"/>
    <mergeCell ref="E3:F3"/>
    <mergeCell ref="G3:H3"/>
    <mergeCell ref="I3:J3"/>
    <mergeCell ref="B4:D4"/>
    <mergeCell ref="E4:F4"/>
    <mergeCell ref="G4:H4"/>
    <mergeCell ref="I4:J4"/>
    <mergeCell ref="A4:A42"/>
    <mergeCell ref="G16:H16"/>
    <mergeCell ref="B5:D5"/>
    <mergeCell ref="E5:F5"/>
    <mergeCell ref="G5:H5"/>
    <mergeCell ref="I5:J5"/>
    <mergeCell ref="C6:D6"/>
    <mergeCell ref="E6:F6"/>
    <mergeCell ref="G6:H6"/>
    <mergeCell ref="I6:J6"/>
    <mergeCell ref="C7:D7"/>
    <mergeCell ref="E7:F7"/>
    <mergeCell ref="G7:H7"/>
    <mergeCell ref="I7:J7"/>
    <mergeCell ref="E8:F8"/>
  </mergeCells>
  <phoneticPr fontId="6" type="noConversion"/>
  <pageMargins bottom="0.74791666666666701" footer="0.31388888888888899" header="0.31388888888888899" left="0.70763888888888904" right="0.70763888888888904" top="0.74791666666666701"/>
  <pageSetup fitToHeight="2" orientation="portrait" paperSize="9" r:id="rId1" scale="43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baseType="lpstr" size="3">
      <vt:lpstr>B08 配置型债券专户风险监测表</vt:lpstr>
      <vt:lpstr>'B08 配置型债券专户风险监测表'!_Toc391991544</vt:lpstr>
      <vt:lpstr>'B08 配置型债券专户风险监测表'!_Toc391991545</vt:lpstr>
    </vt:vector>
  </TitlesOfParts>
  <Company>ICBC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2014-10-30T14:52:00Z</dcterms:created>
  <dc:creator>私人银行_孙陶</dc:creator>
  <cp:lastModifiedBy>Windows 用户</cp:lastModifiedBy>
  <cp:lastPrinted>2016-11-03T02:26:00Z</cp:lastPrinted>
  <dcterms:modified xsi:type="dcterms:W3CDTF">2017-04-06T06:32:01Z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2052-10.1.0.6065</vt:lpwstr>
  </property>
</Properties>
</file>