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-12" windowWidth="19176" windowHeight="6396"/>
  </bookViews>
  <sheets>
    <sheet name="제1작업" sheetId="30640" r:id="rId1"/>
  </sheets>
  <calcPr calcId="144525"/>
</workbook>
</file>

<file path=xl/calcChain.xml><?xml version="1.0" encoding="utf-8"?>
<calcChain xmlns="http://schemas.openxmlformats.org/spreadsheetml/2006/main">
  <c r="E11" i="30640" l="1"/>
  <c r="J12" i="30640"/>
  <c r="J4" i="30640"/>
  <c r="J5" i="30640"/>
  <c r="J6" i="30640"/>
  <c r="J7" i="30640"/>
  <c r="J8" i="30640"/>
  <c r="J9" i="30640"/>
  <c r="J10" i="30640"/>
  <c r="J3" i="30640"/>
  <c r="I4" i="30640"/>
  <c r="I5" i="30640"/>
  <c r="I6" i="30640"/>
  <c r="I7" i="30640"/>
  <c r="I8" i="30640"/>
  <c r="I9" i="30640"/>
  <c r="I10" i="30640"/>
  <c r="I3" i="30640"/>
  <c r="E12" i="30640"/>
  <c r="J11" i="30640"/>
</calcChain>
</file>

<file path=xl/sharedStrings.xml><?xml version="1.0" encoding="utf-8"?>
<sst xmlns="http://schemas.openxmlformats.org/spreadsheetml/2006/main" count="31" uniqueCount="23">
  <si>
    <t>위반사항</t>
    <phoneticPr fontId="2" type="noConversion"/>
  </si>
  <si>
    <t>구분</t>
    <phoneticPr fontId="2" type="noConversion"/>
  </si>
  <si>
    <t>벌점</t>
    <phoneticPr fontId="2" type="noConversion"/>
  </si>
  <si>
    <t>고속도로</t>
    <phoneticPr fontId="2" type="noConversion"/>
  </si>
  <si>
    <t>일반도로</t>
    <phoneticPr fontId="2" type="noConversion"/>
  </si>
  <si>
    <t>공통</t>
    <phoneticPr fontId="2" type="noConversion"/>
  </si>
  <si>
    <t>순위</t>
    <phoneticPr fontId="2" type="noConversion"/>
  </si>
  <si>
    <t>벌점이 없는 위반사항 항목수</t>
    <phoneticPr fontId="2" type="noConversion"/>
  </si>
  <si>
    <t>범칙금
중간금액</t>
    <phoneticPr fontId="2" type="noConversion"/>
  </si>
  <si>
    <t>전용차선 위반(고속)</t>
  </si>
  <si>
    <t>전용차선 위반(일반)</t>
  </si>
  <si>
    <t>안전거리 미확보(고속)</t>
  </si>
  <si>
    <t>안전거리 미확보(일반)</t>
  </si>
  <si>
    <t>신호위반</t>
  </si>
  <si>
    <t>횡단, U턴, 후진위반</t>
  </si>
  <si>
    <t>속도위반(40km/h)초과</t>
  </si>
  <si>
    <t>운전중 휴대전화 사용</t>
  </si>
  <si>
    <t>승합차
범칙금</t>
    <phoneticPr fontId="2" type="noConversion"/>
  </si>
  <si>
    <t>승용차
범칙금</t>
    <phoneticPr fontId="2" type="noConversion"/>
  </si>
  <si>
    <t>이륜
범칙금</t>
    <phoneticPr fontId="2" type="noConversion"/>
  </si>
  <si>
    <t>자전거
범칙금</t>
    <phoneticPr fontId="2" type="noConversion"/>
  </si>
  <si>
    <t>일반도로 승용차 범칙금 평균</t>
    <phoneticPr fontId="2" type="noConversion"/>
  </si>
  <si>
    <t>위반사항 중 승용차 범칙금이 가장 적은 항목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</si>
</sst>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#,##0_ "/>
    <numFmt numFmtId="179" formatCode="0_ "/>
    <numFmt numFmtId="180" formatCode="[$¥-411]#,##0"/>
    <numFmt numFmtId="182" formatCode="General&quot;점&quot;"/>
  </numFmts>
  <fonts count="2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44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42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42" fontId="3" fillId="0" borderId="11" xfId="43" quotePrefix="1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21" fillId="0" borderId="12" xfId="0" applyNumberFormat="1" applyFont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3" fillId="24" borderId="11" xfId="0" applyNumberFormat="1" applyFont="1" applyFill="1" applyBorder="1" applyAlignment="1">
      <alignment horizontal="center" vertical="center"/>
    </xf>
    <xf numFmtId="0" fontId="3" fillId="0" borderId="13" xfId="43" quotePrefix="1" applyNumberFormat="1" applyFont="1" applyBorder="1" applyAlignment="1">
      <alignment horizontal="center" vertical="center"/>
    </xf>
    <xf numFmtId="182" fontId="21" fillId="0" borderId="10" xfId="29" applyNumberFormat="1" applyFont="1" applyBorder="1" applyAlignment="1">
      <alignment horizontal="center" vertical="center"/>
    </xf>
    <xf numFmtId="42" fontId="21" fillId="0" borderId="10" xfId="43" applyFont="1" applyBorder="1" applyAlignment="1">
      <alignment horizontal="center" vertical="center"/>
    </xf>
    <xf numFmtId="42" fontId="3" fillId="0" borderId="10" xfId="43" applyFont="1" applyBorder="1" applyAlignment="1">
      <alignment horizontal="center" vertical="center"/>
    </xf>
    <xf numFmtId="42" fontId="21" fillId="0" borderId="10" xfId="43" applyFont="1" applyFill="1" applyBorder="1" applyAlignment="1">
      <alignment horizontal="center" vertical="center"/>
    </xf>
    <xf numFmtId="42" fontId="21" fillId="0" borderId="10" xfId="0" quotePrefix="1" applyNumberFormat="1" applyFont="1" applyBorder="1" applyAlignment="1">
      <alignment horizontal="center" vertical="center"/>
    </xf>
    <xf numFmtId="0" fontId="21" fillId="0" borderId="14" xfId="43" quotePrefix="1" applyNumberFormat="1" applyFont="1" applyBorder="1" applyAlignment="1">
      <alignment horizontal="center" vertical="center"/>
    </xf>
    <xf numFmtId="0" fontId="21" fillId="24" borderId="17" xfId="0" applyFont="1" applyFill="1" applyBorder="1" applyAlignment="1">
      <alignment horizontal="center" vertical="center"/>
    </xf>
    <xf numFmtId="0" fontId="21" fillId="24" borderId="18" xfId="0" applyFont="1" applyFill="1" applyBorder="1" applyAlignment="1">
      <alignment horizontal="center" vertical="center"/>
    </xf>
    <xf numFmtId="176" fontId="21" fillId="24" borderId="18" xfId="0" applyNumberFormat="1" applyFont="1" applyFill="1" applyBorder="1" applyAlignment="1">
      <alignment horizontal="center" vertical="center" wrapText="1"/>
    </xf>
    <xf numFmtId="0" fontId="21" fillId="24" borderId="18" xfId="0" applyFont="1" applyFill="1" applyBorder="1" applyAlignment="1">
      <alignment horizontal="center" vertical="center" wrapText="1"/>
    </xf>
    <xf numFmtId="0" fontId="21" fillId="24" borderId="19" xfId="0" applyFont="1" applyFill="1" applyBorder="1" applyAlignment="1">
      <alignment horizontal="center" vertical="center" wrapText="1"/>
    </xf>
    <xf numFmtId="0" fontId="21" fillId="0" borderId="2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2" fontId="21" fillId="0" borderId="11" xfId="43" applyFont="1" applyBorder="1" applyAlignment="1">
      <alignment horizontal="center" vertical="center"/>
    </xf>
    <xf numFmtId="42" fontId="3" fillId="0" borderId="11" xfId="43" applyFont="1" applyBorder="1" applyAlignment="1">
      <alignment horizontal="center" vertical="center"/>
    </xf>
    <xf numFmtId="0" fontId="3" fillId="0" borderId="16" xfId="0" quotePrefix="1" applyNumberFormat="1" applyFont="1" applyBorder="1" applyAlignment="1">
      <alignment horizontal="center" vertical="center"/>
    </xf>
    <xf numFmtId="182" fontId="21" fillId="0" borderId="11" xfId="29" applyNumberFormat="1" applyFont="1" applyBorder="1" applyAlignment="1">
      <alignment horizontal="center" vertical="center"/>
    </xf>
    <xf numFmtId="42" fontId="21" fillId="0" borderId="11" xfId="0" quotePrefix="1" applyNumberFormat="1" applyFont="1" applyBorder="1" applyAlignment="1">
      <alignment horizontal="center" vertical="center"/>
    </xf>
    <xf numFmtId="0" fontId="21" fillId="0" borderId="13" xfId="43" quotePrefix="1" applyNumberFormat="1" applyFont="1" applyBorder="1" applyAlignment="1">
      <alignment horizontal="center" vertical="center"/>
    </xf>
    <xf numFmtId="179" fontId="3" fillId="0" borderId="15" xfId="29" quotePrefix="1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24" borderId="21" xfId="0" applyNumberFormat="1" applyFont="1" applyFill="1" applyBorder="1" applyAlignment="1">
      <alignment horizontal="center" vertical="center"/>
    </xf>
    <xf numFmtId="0" fontId="3" fillId="24" borderId="15" xfId="0" applyNumberFormat="1" applyFont="1" applyFill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  <xf numFmtId="0" fontId="3" fillId="24" borderId="20" xfId="0" applyNumberFormat="1" applyFont="1" applyFill="1" applyBorder="1" applyAlignment="1">
      <alignment horizontal="center" vertical="center"/>
    </xf>
    <xf numFmtId="0" fontId="3" fillId="24" borderId="11" xfId="0" applyNumberFormat="1" applyFont="1" applyFill="1" applyBorder="1" applyAlignment="1">
      <alignment horizontal="center" vertical="center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백분율" xfId="29" builtinId="5"/>
    <cellStyle name="보통" xfId="30" builtinId="28" customBuiltin="1"/>
    <cellStyle name="설명 텍스트" xfId="31" builtinId="53" customBuiltin="1"/>
    <cellStyle name="셀 확인" xfId="32" builtinId="23" customBuiltin="1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통화 [0]" xfId="43" builtinId="7"/>
    <cellStyle name="표준" xfId="0" builtinId="0"/>
  </cellStyles>
  <dxfs count="1"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E14" sqref="E14"/>
    </sheetView>
  </sheetViews>
  <sheetFormatPr defaultColWidth="8.8984375" defaultRowHeight="18" customHeight="1" x14ac:dyDescent="0.25"/>
  <cols>
    <col min="1" max="1" width="1.796875" style="1" customWidth="1"/>
    <col min="2" max="2" width="8.796875" style="1" customWidth="1"/>
    <col min="3" max="3" width="16.09765625" style="1" bestFit="1" customWidth="1"/>
    <col min="4" max="4" width="8.796875" style="1" customWidth="1"/>
    <col min="5" max="5" width="17.8984375" style="1" bestFit="1" customWidth="1"/>
    <col min="6" max="6" width="8.19921875" style="1" customWidth="1"/>
    <col min="7" max="11" width="8.796875" style="1" customWidth="1"/>
    <col min="12" max="12" width="3.3984375" style="1" customWidth="1"/>
    <col min="13" max="16384" width="8.8984375" style="1"/>
  </cols>
  <sheetData>
    <row r="1" spans="2:11" ht="21" customHeight="1" thickBot="1" x14ac:dyDescent="0.3"/>
    <row r="2" spans="2:11" ht="24.75" customHeight="1" x14ac:dyDescent="0.25">
      <c r="B2" s="15" t="s">
        <v>1</v>
      </c>
      <c r="C2" s="16" t="s">
        <v>0</v>
      </c>
      <c r="D2" s="18" t="s">
        <v>17</v>
      </c>
      <c r="E2" s="18" t="s">
        <v>18</v>
      </c>
      <c r="F2" s="17" t="s">
        <v>19</v>
      </c>
      <c r="G2" s="18" t="s">
        <v>20</v>
      </c>
      <c r="H2" s="18" t="s">
        <v>2</v>
      </c>
      <c r="I2" s="18" t="s">
        <v>8</v>
      </c>
      <c r="J2" s="19" t="s">
        <v>6</v>
      </c>
    </row>
    <row r="3" spans="2:11" ht="18" customHeight="1" x14ac:dyDescent="0.25">
      <c r="B3" s="5" t="s">
        <v>3</v>
      </c>
      <c r="C3" s="4" t="s">
        <v>9</v>
      </c>
      <c r="D3" s="10">
        <v>70000</v>
      </c>
      <c r="E3" s="10">
        <v>60000</v>
      </c>
      <c r="F3" s="11">
        <v>40000</v>
      </c>
      <c r="G3" s="10">
        <v>30000</v>
      </c>
      <c r="H3" s="9">
        <v>30</v>
      </c>
      <c r="I3" s="13">
        <f>MEDIAN(D3:G3)</f>
        <v>50000</v>
      </c>
      <c r="J3" s="14">
        <f>RANK(D3,$D$3:$D$10)</f>
        <v>2</v>
      </c>
      <c r="K3" s="6"/>
    </row>
    <row r="4" spans="2:11" ht="18" customHeight="1" x14ac:dyDescent="0.25">
      <c r="B4" s="5" t="s">
        <v>4</v>
      </c>
      <c r="C4" s="4" t="s">
        <v>10</v>
      </c>
      <c r="D4" s="10">
        <v>50000</v>
      </c>
      <c r="E4" s="12">
        <v>40000</v>
      </c>
      <c r="F4" s="11">
        <v>30000</v>
      </c>
      <c r="G4" s="10">
        <v>20000</v>
      </c>
      <c r="H4" s="9">
        <v>10</v>
      </c>
      <c r="I4" s="13">
        <f t="shared" ref="I4:I10" si="0">MEDIAN(D4:G4)</f>
        <v>35000</v>
      </c>
      <c r="J4" s="14">
        <f t="shared" ref="J4:J10" si="1">RANK(D4,$D$3:$D$10)</f>
        <v>6</v>
      </c>
      <c r="K4" s="6"/>
    </row>
    <row r="5" spans="2:11" ht="18" customHeight="1" x14ac:dyDescent="0.25">
      <c r="B5" s="5" t="s">
        <v>3</v>
      </c>
      <c r="C5" s="4" t="s">
        <v>11</v>
      </c>
      <c r="D5" s="10">
        <v>50000</v>
      </c>
      <c r="E5" s="12">
        <v>40000</v>
      </c>
      <c r="F5" s="11">
        <v>30000</v>
      </c>
      <c r="G5" s="10">
        <v>20000</v>
      </c>
      <c r="H5" s="9">
        <v>10</v>
      </c>
      <c r="I5" s="13">
        <f t="shared" si="0"/>
        <v>35000</v>
      </c>
      <c r="J5" s="14">
        <f t="shared" si="1"/>
        <v>6</v>
      </c>
      <c r="K5" s="6"/>
    </row>
    <row r="6" spans="2:11" ht="18" customHeight="1" x14ac:dyDescent="0.25">
      <c r="B6" s="5" t="s">
        <v>4</v>
      </c>
      <c r="C6" s="4" t="s">
        <v>12</v>
      </c>
      <c r="D6" s="10">
        <v>20000</v>
      </c>
      <c r="E6" s="10">
        <v>20000</v>
      </c>
      <c r="F6" s="11">
        <v>10000</v>
      </c>
      <c r="G6" s="10">
        <v>10000</v>
      </c>
      <c r="H6" s="9">
        <v>10</v>
      </c>
      <c r="I6" s="13">
        <f t="shared" si="0"/>
        <v>15000</v>
      </c>
      <c r="J6" s="14">
        <f t="shared" si="1"/>
        <v>8</v>
      </c>
      <c r="K6" s="6"/>
    </row>
    <row r="7" spans="2:11" ht="18" customHeight="1" x14ac:dyDescent="0.25">
      <c r="B7" s="5" t="s">
        <v>4</v>
      </c>
      <c r="C7" s="4" t="s">
        <v>13</v>
      </c>
      <c r="D7" s="10">
        <v>70000</v>
      </c>
      <c r="E7" s="10">
        <v>60000</v>
      </c>
      <c r="F7" s="11">
        <v>40000</v>
      </c>
      <c r="G7" s="10">
        <v>30000</v>
      </c>
      <c r="H7" s="9">
        <v>15</v>
      </c>
      <c r="I7" s="13">
        <f t="shared" si="0"/>
        <v>50000</v>
      </c>
      <c r="J7" s="14">
        <f t="shared" si="1"/>
        <v>2</v>
      </c>
      <c r="K7" s="6"/>
    </row>
    <row r="8" spans="2:11" ht="18" customHeight="1" x14ac:dyDescent="0.25">
      <c r="B8" s="5" t="s">
        <v>5</v>
      </c>
      <c r="C8" s="4" t="s">
        <v>14</v>
      </c>
      <c r="D8" s="10">
        <v>70000</v>
      </c>
      <c r="E8" s="10">
        <v>60000</v>
      </c>
      <c r="F8" s="11">
        <v>40000</v>
      </c>
      <c r="G8" s="10">
        <v>30000</v>
      </c>
      <c r="H8" s="9"/>
      <c r="I8" s="13">
        <f t="shared" si="0"/>
        <v>50000</v>
      </c>
      <c r="J8" s="14">
        <f t="shared" si="1"/>
        <v>2</v>
      </c>
      <c r="K8" s="6"/>
    </row>
    <row r="9" spans="2:11" ht="18" customHeight="1" x14ac:dyDescent="0.25">
      <c r="B9" s="5" t="s">
        <v>5</v>
      </c>
      <c r="C9" s="4" t="s">
        <v>15</v>
      </c>
      <c r="D9" s="10">
        <v>100000</v>
      </c>
      <c r="E9" s="10">
        <v>90000</v>
      </c>
      <c r="F9" s="11">
        <v>60000</v>
      </c>
      <c r="G9" s="10"/>
      <c r="H9" s="9">
        <v>15</v>
      </c>
      <c r="I9" s="13">
        <f t="shared" si="0"/>
        <v>90000</v>
      </c>
      <c r="J9" s="14">
        <f t="shared" si="1"/>
        <v>1</v>
      </c>
      <c r="K9" s="6"/>
    </row>
    <row r="10" spans="2:11" ht="18" customHeight="1" thickBot="1" x14ac:dyDescent="0.3">
      <c r="B10" s="20" t="s">
        <v>5</v>
      </c>
      <c r="C10" s="21" t="s">
        <v>16</v>
      </c>
      <c r="D10" s="22">
        <v>70000</v>
      </c>
      <c r="E10" s="22">
        <v>60000</v>
      </c>
      <c r="F10" s="23">
        <v>40000</v>
      </c>
      <c r="G10" s="22">
        <v>30000</v>
      </c>
      <c r="H10" s="25">
        <v>15</v>
      </c>
      <c r="I10" s="26">
        <f t="shared" si="0"/>
        <v>50000</v>
      </c>
      <c r="J10" s="27">
        <f t="shared" si="1"/>
        <v>2</v>
      </c>
      <c r="K10" s="6"/>
    </row>
    <row r="11" spans="2:11" ht="18" customHeight="1" x14ac:dyDescent="0.25">
      <c r="B11" s="30" t="s">
        <v>21</v>
      </c>
      <c r="C11" s="31"/>
      <c r="D11" s="31"/>
      <c r="E11" s="28">
        <f>SUMIF(B3:B10,"일반도로",E3:E10)/COUNTIF(B3:B10,"일반도로")</f>
        <v>40000</v>
      </c>
      <c r="F11" s="32"/>
      <c r="G11" s="29" t="s">
        <v>7</v>
      </c>
      <c r="H11" s="29"/>
      <c r="I11" s="29"/>
      <c r="J11" s="24">
        <f>COUNTBLANK(H3:H10)</f>
        <v>1</v>
      </c>
    </row>
    <row r="12" spans="2:11" ht="18" customHeight="1" thickBot="1" x14ac:dyDescent="0.3">
      <c r="B12" s="34" t="s">
        <v>22</v>
      </c>
      <c r="C12" s="35"/>
      <c r="D12" s="35"/>
      <c r="E12" s="2" t="str">
        <f>INDEX(C3:C10,MATCH(MIN(E3:E10),E3:E10,0),1)</f>
        <v>안전거리 미확보(일반)</v>
      </c>
      <c r="F12" s="33"/>
      <c r="G12" s="7" t="s">
        <v>0</v>
      </c>
      <c r="H12" s="3" t="s">
        <v>13</v>
      </c>
      <c r="I12" s="7" t="s">
        <v>2</v>
      </c>
      <c r="J12" s="8">
        <f>VLOOKUP(H12,C3:H10,6,0)</f>
        <v>15</v>
      </c>
    </row>
    <row r="17" ht="31.5" customHeight="1" x14ac:dyDescent="0.25"/>
  </sheetData>
  <mergeCells count="4">
    <mergeCell ref="G11:I11"/>
    <mergeCell ref="B11:D11"/>
    <mergeCell ref="F11:F12"/>
    <mergeCell ref="B12:D12"/>
  </mergeCells>
  <phoneticPr fontId="2" type="noConversion"/>
  <conditionalFormatting sqref="B3:J10">
    <cfRule type="expression" dxfId="0" priority="1" stopIfTrue="1">
      <formula>$E3&gt;=70000</formula>
    </cfRule>
  </conditionalFormatting>
  <dataValidations count="1">
    <dataValidation type="list" allowBlank="1" showInputMessage="1" showErrorMessage="1" sqref="H12">
      <formula1>$C$3:$C$10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I3:I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제1작업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정현용</dc:creator>
  <cp:lastModifiedBy>정현용</cp:lastModifiedBy>
  <cp:lastPrinted>2006-06-25T17:02:24Z</cp:lastPrinted>
  <dcterms:created xsi:type="dcterms:W3CDTF">2006-03-12T06:45:29Z</dcterms:created>
  <dcterms:modified xsi:type="dcterms:W3CDTF">2011-08-29T00:02:24Z</dcterms:modified>
</cp:coreProperties>
</file>