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haik0\Desktop\Checkout\JIRA\IPS-DP-00-IE-SEARS_VEND_PACK\"/>
    </mc:Choice>
  </mc:AlternateContent>
  <bookViews>
    <workbookView xWindow="0" yWindow="0" windowWidth="11445" windowHeight="4650" firstSheet="2" activeTab="4"/>
  </bookViews>
  <sheets>
    <sheet name="2.candidate_ffpPPPP_passed" sheetId="2" r:id="rId1"/>
    <sheet name="1.assortment_FAILED_final" sheetId="3" r:id="rId2"/>
    <sheet name="3.sourced location_passed" sheetId="6" r:id="rId3"/>
    <sheet name="4.sears_vend_pack_ppp_FAILED" sheetId="4" r:id="rId4"/>
    <sheet name="Filter" sheetId="9" r:id="rId5"/>
    <sheet name="5eligible_searspassed" sheetId="1" r:id="rId6"/>
    <sheet name="join_data" sheetId="8" r:id="rId7"/>
    <sheet name="command" sheetId="5" r:id="rId8"/>
    <sheet name="Sheet1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5" l="1"/>
  <c r="D64" i="5"/>
  <c r="D65" i="5"/>
  <c r="D66" i="5"/>
  <c r="D67" i="5"/>
  <c r="D68" i="5"/>
  <c r="D69" i="5"/>
  <c r="D70" i="5"/>
  <c r="D84" i="5"/>
  <c r="D85" i="5"/>
  <c r="D86" i="5"/>
  <c r="D87" i="5"/>
  <c r="D98" i="5"/>
  <c r="D118" i="5"/>
  <c r="D119" i="5"/>
  <c r="D120" i="5"/>
  <c r="D121" i="5"/>
  <c r="D122" i="5"/>
  <c r="D123" i="5"/>
  <c r="D124" i="5"/>
  <c r="D125" i="5"/>
  <c r="D132" i="5"/>
  <c r="D133" i="5"/>
  <c r="D134" i="5"/>
</calcChain>
</file>

<file path=xl/sharedStrings.xml><?xml version="1.0" encoding="utf-8"?>
<sst xmlns="http://schemas.openxmlformats.org/spreadsheetml/2006/main" count="723" uniqueCount="489">
  <si>
    <t>union_work_idrp</t>
  </si>
  <si>
    <t>union_work_fltrd</t>
  </si>
  <si>
    <t>very fast</t>
  </si>
  <si>
    <t>highest</t>
  </si>
  <si>
    <t>second hightest</t>
  </si>
  <si>
    <t>work__idrp_candidate_sears_warehouse_step6a</t>
  </si>
  <si>
    <t>work__idrp_candidate_sears_warehouse_missing_source_error</t>
  </si>
  <si>
    <t>work__idrp_candidate_sears_warehouse_1</t>
  </si>
  <si>
    <t>join_aprk_candidate_active_warehouse</t>
  </si>
  <si>
    <t>original</t>
  </si>
  <si>
    <t>8 in Minutes 42 Seconds</t>
  </si>
  <si>
    <t>8 in Minutes 7 Seconds</t>
  </si>
  <si>
    <t>7 in Minutes 43 Seconds</t>
  </si>
  <si>
    <t>8 in Minutes 25 Seconds</t>
  </si>
  <si>
    <t>8 in Minutes 26 Seconds</t>
  </si>
  <si>
    <t>Running</t>
  </si>
  <si>
    <t>17  is last</t>
  </si>
  <si>
    <t>perform_item_eligibility_srsvndrpklocn_smith__idrp_eligible_sears_vendor_package_location_current6.pig</t>
  </si>
  <si>
    <t xml:space="preserve">both changes </t>
  </si>
  <si>
    <t>change 1</t>
  </si>
  <si>
    <t>change 2</t>
  </si>
  <si>
    <t>perform_item_eligibility_srsvndrpklocn_smith__idrp_eligible_sears_vendor_package_location_current17.pig</t>
  </si>
  <si>
    <t>perform_item_eligibility_srsvndrpklocn_smith__idrp_eligible_sears_vendor_package_location_current.pig</t>
  </si>
  <si>
    <t>create new</t>
  </si>
  <si>
    <t>overriding all the details , changed as following</t>
  </si>
  <si>
    <t>perform_item_eligibility_srsvndrpklocn_smith__idrp_eligible_sears_vendor_package_location_current11.pig</t>
  </si>
  <si>
    <t>1.200,2.120</t>
  </si>
  <si>
    <t>NA</t>
  </si>
  <si>
    <t xml:space="preserve">original </t>
  </si>
  <si>
    <t>6 in Minutes 10 Seconds  ie. 200  reducers</t>
  </si>
  <si>
    <t>200 reducers</t>
  </si>
  <si>
    <t>keep only change 1</t>
  </si>
  <si>
    <t>6 in Minutes 35 Seconds</t>
  </si>
  <si>
    <t>got only one test positive ie.11</t>
  </si>
  <si>
    <t>work__idrp_sears_vp_exas_step5b</t>
  </si>
  <si>
    <t>work__idrp_sears_vp_exas_step5b = UNION work__idrp_sears_vp_exas_store_dc_tpw,work__idrp_sears_vp_exas_store_dsd,work__idrp_sears_vp_exas_whse PARALLEL 786;</t>
  </si>
  <si>
    <t>14 in Minutes 53 Seconds</t>
  </si>
  <si>
    <t>ORIGINAL</t>
  </si>
  <si>
    <t>15 in Minutes 24 Seconds</t>
  </si>
  <si>
    <t>14 in Minutes 51 Seconds</t>
  </si>
  <si>
    <t>13 in Minutes 44 Seconds</t>
  </si>
  <si>
    <t>13 in Minutes 55 Seconds</t>
  </si>
  <si>
    <t>filter applied</t>
  </si>
  <si>
    <t>17 in Minutes 11 Seconds</t>
  </si>
  <si>
    <t>14 in Minutes 39 Seconds</t>
  </si>
  <si>
    <t xml:space="preserve">lzo </t>
  </si>
  <si>
    <t>very slow</t>
  </si>
  <si>
    <t>filter and lzo combo</t>
  </si>
  <si>
    <t>15 in Minutes 54 Seconds</t>
  </si>
  <si>
    <t>14 in Minutes 3 Seconds</t>
  </si>
  <si>
    <t>filter</t>
  </si>
  <si>
    <t xml:space="preserve"> 21 in Minutes 9 Seconds</t>
  </si>
  <si>
    <t>lzo</t>
  </si>
  <si>
    <t>lzo and filter</t>
  </si>
  <si>
    <t>13 in Minutes 7 Seconds</t>
  </si>
  <si>
    <t>failed</t>
  </si>
  <si>
    <t>15 in Minutes 46 Seconds</t>
  </si>
  <si>
    <t>work__idrp_sears_vendor_package_location_fltr</t>
  </si>
  <si>
    <t>moves form 429 to 180</t>
  </si>
  <si>
    <t>work__idrp_sears_vendor_package_location_data_fltr_2</t>
  </si>
  <si>
    <t>moves form 629 to 184</t>
  </si>
  <si>
    <t>Done finally</t>
  </si>
  <si>
    <t>18 in Minutes 46 Seconds</t>
  </si>
  <si>
    <t xml:space="preserve"> 15 in Minutes 13 Seconds</t>
  </si>
  <si>
    <t>smith__idrp_eligible_loc_data_fltr</t>
  </si>
  <si>
    <t>smith__idrp_vend_pack_combined_data_fltr</t>
  </si>
  <si>
    <t xml:space="preserve">ONLY ONE FILTER TAKEN TO PREVIOUS </t>
  </si>
  <si>
    <t>ABOVE  changed only</t>
  </si>
  <si>
    <t xml:space="preserve"> 6 in Minutes 47 Seconds</t>
  </si>
  <si>
    <t>7 in Minutes 35 Seconds</t>
  </si>
  <si>
    <t>OIN;Y --work__idrp_sears_vendor_package_location_data_fltr_2</t>
  </si>
  <si>
    <t>ORIGINAL;</t>
  </si>
  <si>
    <t>applied</t>
  </si>
  <si>
    <t>7 in Minutes 10 Seconds</t>
  </si>
  <si>
    <t xml:space="preserve"> 6 in Minutes 32 Seconds</t>
  </si>
  <si>
    <t>38 sec improvement</t>
  </si>
  <si>
    <t>48 sec improcement</t>
  </si>
  <si>
    <t>18 in Minutes 48 Seconds</t>
  </si>
  <si>
    <t>16 in Minutes 30 Seconds</t>
  </si>
  <si>
    <t> 2 minutes and 39 seconds</t>
  </si>
  <si>
    <t>3 minutes and 33 seconds</t>
  </si>
  <si>
    <t>27 in Minutes 44 Seconds</t>
  </si>
  <si>
    <t>perform_item_eligibility_srsvndrpklocn_work__idrp_sears_vendor_package_location</t>
  </si>
  <si>
    <t>30 in Minutes 28 Seconds</t>
  </si>
  <si>
    <t>164 min</t>
  </si>
  <si>
    <t>7 min</t>
  </si>
  <si>
    <t>7 in Minutes 0 Seconds</t>
  </si>
  <si>
    <t>reducer 300</t>
  </si>
  <si>
    <t>is 6 in Minutes 43 Seconds</t>
  </si>
  <si>
    <t xml:space="preserve"> n filter</t>
  </si>
  <si>
    <t>DON’T USE HIGH PRIORITY</t>
  </si>
  <si>
    <t>onlt changed work__idrp_sears_vendor_package_location_fltr =</t>
  </si>
  <si>
    <t>25 sec improvement</t>
  </si>
  <si>
    <t>union_work_idrp :- 200 reducers</t>
  </si>
  <si>
    <t>Don’t use high priority</t>
  </si>
  <si>
    <t>Don’t use reducer with filter</t>
  </si>
  <si>
    <t>/logs/hdidrp/Hadoop_JDA_ItemEligibility_Master_Sears_Vendor_Pack20190106113008.log</t>
  </si>
  <si>
    <t>DP-00-IE-SEARS_VEND_PACK_LOC</t>
  </si>
  <si>
    <t>Pkj_perform_i2k_sears_rebuy_vendor_package_current ./smith__idrp_i2k_sears_rebuy_vendor_package_current/perform_item_eligibility_srsvndrpklocn_smith__idrp_i2k_sears_rebuy_vendor_package_current.s</t>
  </si>
  <si>
    <t>Pkj_perform_item_eligibility_srsvndrpklocn_work__idrp_candidate_sears_warehouse  ./work__idrp_candidate_sears_warehouse/perform_item_eligibility_srsvndrpklocn_work__idrp_candidate_sears_warehouse.sh</t>
  </si>
  <si>
    <t>Pkj_perform_item_eligibility_srsvndrpklocn_work__dd_import_minimum_vendor  .//work__dd_import_minimum_vendor/perform_item_eligibility_srsvndrpklocn_work__dd_import_minimum_vendor.sh</t>
  </si>
  <si>
    <t>Pkj_perform_item_eligibility_srsvndrpklocn_work__idrp_sourced_sears_warehouse ./work__idrp_sourced_sears_warehouse/perform_item_eligibility_srsvndrpklocn_work__idrp_sourced_sears_warehouse.sh</t>
  </si>
  <si>
    <t>Pkj_perform_item_eligibility_srsvndrpklocn_work__idrp_sourced_sears_import_center  .//work__idrp_sourced_sears_import_center/perform_item_eligibility_srsvndrpklocn_work__idrp_sourced_sears_import_center.sh</t>
  </si>
  <si>
    <t>Pkj_perform_item_eligibility_srsvndrpklocn_work__idrp_sourced_sears_location  /work__idrp_sourced_sears_location/perform_item_eligibility_srsvndrpklocn_work__idrp_sourced_sears_location.sh</t>
  </si>
  <si>
    <t>Pkj_perform_item_eligibility_srsvndrpklocn_work__idrp_sears_vendor_package_location /work__idrp_sears_vendor_package_location/perform_item_eligibility_srsvndrpklocn_work__idrp_sears_vendor_package_location.sh</t>
  </si>
  <si>
    <t>Pkj_perform_item_eligibility_srsvndrpklocn_work__idrp_sears_vendor_package_exploding_assortment_location /work__idrp_sears_vendor_package_exploding_assortment_location/perform_item_eligibility_srsvndrpklocn_work__idrp_sears_vendor_package_exploding_assortment_location.sh</t>
  </si>
  <si>
    <t>Pkj_perform_item_eligibility_srsvndrpklocn_work__idrp_sears_vendor_package_vendor_location /work__idrp_sears_vendor_package_vendor_location/perform_item_eligibility_srsvndrpklocn_work__idrp_sears_vendor_package_vendor_location.sh</t>
  </si>
  <si>
    <t>Pkj_perform_item_eligibility_srsvndrpklocn_smith__idrp_eligible_sears_vendor_package_location_current /smith__idrp_eligible_sears_vendor_package_location_current/perform_item_eligibility_srsvndrpklocn_smith__idrp_eligible_sears_vendor_package_location_current.sh</t>
  </si>
  <si>
    <t xml:space="preserve">Pkj_Hadoop_JDA_ItemEligibility_Master_Sears_Vendor_Pack/Shell_Perform_LoadReady_Split.sh </t>
  </si>
  <si>
    <t>Pkj_perform_IE_Sears_Vendor_Pack_Loc_Split Shell_Perform_LoadReady_Split.sh</t>
  </si>
  <si>
    <t>cp /appl/hdidrp/pig/params/item_eligibility/srsvndrpklocn/work__idrp_sears_vendor_package_location/perform_item_eligibility_srsvndrpklocn_work__idrp_sears_vendor_package_location.param .</t>
  </si>
  <si>
    <t>cp /appl/hdidrp/pig/schema/item_eligibility/srsvndrpklocn/work__idrp_sourced_sears_location.schema .</t>
  </si>
  <si>
    <t>cp /appl/hdidrp/pig/schema/smith__idrp_vend_pack_combined.schema  .</t>
  </si>
  <si>
    <t xml:space="preserve">cp /appl/hdidrp/pig/schema/smith__idrp_vend_pack_dc_combined.schema . </t>
  </si>
  <si>
    <t>cp /appl/hdidrp/pig/schema/smith__idrp_shc_item_combined.schema .</t>
  </si>
  <si>
    <t>cp /appl/hdidrp/pig/schema/smith__idrp_eligible_loc.schema .</t>
  </si>
  <si>
    <t>cp /appl/hdidrp/pig/schema/smith__idrp_ksn_attribute_current.schema .</t>
  </si>
  <si>
    <t>cp /appl/hdidrp/pig/schema/item_eligibility/srsvndrpklocn/work__idrp_sears_vendor_package_location.schema .</t>
  </si>
  <si>
    <t>cp /appl/hdidrp/pig/schema/smith__idrp_scan_based_trading_sears_location_current.schema .</t>
  </si>
  <si>
    <t>mv smith__idrp_shc_item_combined.schema ../schema_files_for_sears_vend_pack/</t>
  </si>
  <si>
    <t>mv smith__idrp_eligible_loc.schema ../schema_files_for_sears_vend_pack/</t>
  </si>
  <si>
    <t>mv smith__idrp_ksn_attribute_current.schema ../schema_files_for_sears_vend_pack/</t>
  </si>
  <si>
    <t>mv work__idrp_sears_vendor_package_location.schema ../schema_files_for_sears_vend_pack/</t>
  </si>
  <si>
    <t>mv smith__idrp_scan_based_trading_sears_location_current.schema ../schema_files_for_sears_vend_pack/</t>
  </si>
  <si>
    <t>/appl/hdidrp/pig/scripts/item_eligibility/srsvndrpklocn/work__idrp_sears_vendor_package_location/perform_item_eligibility_srsvndrpklocn_work__idrp_sears_vendor_package_location.pig</t>
  </si>
  <si>
    <t xml:space="preserve">m /appl/hdidrp/pig/schema/smith__idrp_scan_based_trading_sears_location_current.schema </t>
  </si>
  <si>
    <t>/appl/hdidrp/pig/scripts/item_eligibility/srsvndrpklocn/work__idrp_sourced_sears_location/perform_item_eligibility_srsvndrpklocn_work__idrp_sourced_sears_location.pig</t>
  </si>
  <si>
    <t xml:space="preserve"> -m /appl/hdidrp/pig/params/item_eligibility/srsvndrpklocn/work__idrp_sourced_sears_location/perform_item_eligibility_srsvndrpklocn_work__idrp_sourced_sears_location.param -m /appl/hdidrp/pig/schema/item_eligibility/srsvndrpklocn/work__idrp_sourced_sears_warehouse.schema </t>
  </si>
  <si>
    <t xml:space="preserve"> -m /appl/hdidrp/pig/schema/item_eligibility/srsvndrpklocn/work__idrp_sourced_sears_import_center.schema </t>
  </si>
  <si>
    <t xml:space="preserve"> -m /appl/hdidrp/pig/schema/item_eligibility/srsvndrpklocn/work__idrp_sourced_sears_store.schema </t>
  </si>
  <si>
    <t xml:space="preserve"> -m /appl/hdidrp/pig/schema/smith__idrp_ksn_attribute_current.schema </t>
  </si>
  <si>
    <t xml:space="preserve"> -m /appl/hdidrp/pig/schema/work__idrp_3pl_ddc_xref.schema </t>
  </si>
  <si>
    <t xml:space="preserve"> -m /appl/hdidrp/pig/schema/item_eligibility/srsvndrpklocn/work__idrp_sourced_sears_location.schema</t>
  </si>
  <si>
    <t xml:space="preserve"> </t>
  </si>
  <si>
    <t>/appl/hdidrp/pig/scripts/item_eligibility/srsvndrpklocn/work__idrp_sears_vendor_package_exploding_assortment_location/perform_item_eligibility_srsvndrpklocn_work__idrp_sears_vendor_package_exploding_assortment_location.pig</t>
  </si>
  <si>
    <t xml:space="preserve"> -m /appl/hdidrp/pig/schema/smith__idrp_ksn_attribute_current.schema</t>
  </si>
  <si>
    <t xml:space="preserve"> -m /appl/hdidrp/pig/schema/smith__idrp_eligible_loc.schema</t>
  </si>
  <si>
    <t xml:space="preserve"> -m /appl/hdidrp/pig/schema/smith__idrp_vend_pack_combined.schema</t>
  </si>
  <si>
    <t xml:space="preserve"> -m /appl/hdidrp/pig/schema/smith__idrp_vend_pack_dc_combined.schema</t>
  </si>
  <si>
    <t xml:space="preserve"> -m /appl/hdidrp/pig/schema/smith__idrp_shc_item_combined.schema </t>
  </si>
  <si>
    <t xml:space="preserve"> -m /appl/hdidrp/pig/schema/smith__idrp_core_ima_assortments_prepacks_exploding_assortment_current.schema </t>
  </si>
  <si>
    <t xml:space="preserve"> -m /appl/hdidrp/pig/schema/item_eligibility/srsvndrpklocn/work__idrp_sears_vendor_package_exploding_assortment_location.schema</t>
  </si>
  <si>
    <t>/appl/hdidrp/pig/scripts/item_eligibility/srsvndrpklocn/work__idrp_candidate_sears_warehouse/perform_item_eligibility_srsvndrpklocn_work__idrp_candidate_sears_warehouse.pig</t>
  </si>
  <si>
    <t xml:space="preserve"> -m /appl/hdidrp/pig/schema/gold__item_aprk_current.schema</t>
  </si>
  <si>
    <t xml:space="preserve"> -m /appl/hdidrp/pig/schema/gold__inventory_dos_code_category_current.schema</t>
  </si>
  <si>
    <t xml:space="preserve"> -m /appl/hdidrp/pig/schema/item_eligibility/srsvndrpklocn/work__idrp_candidate_sears_warehouse.schema </t>
  </si>
  <si>
    <t xml:space="preserve"> -m /appl/hdidrp/pig/schema/gold__inventory_sears_dc_item_owner_current.schema </t>
  </si>
  <si>
    <t xml:space="preserve"> -m /appl/hdidrp/pig/schema/gold__inventory_srim_daily.schema </t>
  </si>
  <si>
    <t xml:space="preserve"> -m /appl/hdidrp/pig/schema/item_eligibility/srsvndrpklocn/work__idrp_sears_location_xref.schema</t>
  </si>
  <si>
    <t>/appl/hdidrp/pig/scripts/item_eligibility/srsvndrpklocn/smith__idrp_eligible_sears_vendor_package_location_current/perform_item_eligibility_srsvndrpklocn_smith__idrp_eligible_sears_vendor_package_location_current.pig</t>
  </si>
  <si>
    <t xml:space="preserve">  -m /appl/hdidrp/pig/params/item_eligibility/srsvndrpklocn/smith__idrp_eligible_sears_vendor_package_location_current/perform_item_eligibility_srsvndrpklocn_smith__idrp_eligible_sears_vendor_package_location_current.param</t>
  </si>
  <si>
    <t xml:space="preserve">  -m /appl/hdidrp/pig/schema/item_eligibility/srsvndrpklocn/work__idrp_sears_vendor_package_location.schema </t>
  </si>
  <si>
    <t xml:space="preserve">  -m /appl/hdidrp/pig/schema/item_eligibility/srsvndrpklocn/work__idrp_sears_vendor_package_exploding_assortment_location.schema</t>
  </si>
  <si>
    <t xml:space="preserve">  -m /appl/hdidrp/pig/schema/item_eligibility/srsvndrpklocn/work__idrp_sears_vendor_package_vendor_location.schema </t>
  </si>
  <si>
    <t xml:space="preserve">  -m /appl/hdidrp/pig/schema/smith__idrp_eligible_sears_vendor_package_location_current.schema</t>
  </si>
  <si>
    <t xml:space="preserve">  -m /appl/hdidrp/pig/schema/smith__idrp_ksn_attribute_current.schema </t>
  </si>
  <si>
    <t xml:space="preserve">  -m /appl/hdidrp/pig/schema/smith__idrp_eligible_loc.schema </t>
  </si>
  <si>
    <t>=================================================================================================================</t>
  </si>
  <si>
    <t xml:space="preserve">m /appl/hdidrp/pig/schema/smith__idrp_scan_based_trading_sears_location_current.schema  </t>
  </si>
  <si>
    <t xml:space="preserve">pig -Dudf.import.list=com.searshc.supplychain.idrp.udf </t>
  </si>
  <si>
    <t>-m /home/auto/hshaik0/schema*/perform_item_eligibility_srsvndrpklocn_work__idrp_sears_vendor_package_location.param</t>
  </si>
  <si>
    <t>-m /home/auto/hshaik0/schema*/work__idrp_sears_vendor_package_location.schema</t>
  </si>
  <si>
    <t xml:space="preserve">-m /home/auto/hshaik0/schema*/work__idrp_sears_vendor_package_location.schema </t>
  </si>
  <si>
    <t xml:space="preserve">-m /home/auto/hshaik0/schema*/work__idrp_sourced_sears_location.schema </t>
  </si>
  <si>
    <t xml:space="preserve">-m /home/auto/hshaik0/schema*/smith__idrp_vend_pack_combined.schema </t>
  </si>
  <si>
    <t xml:space="preserve">-m /home/auto/hshaik0/schema*/smith__idrp_vend_pack_dc_combined.schema </t>
  </si>
  <si>
    <t xml:space="preserve">-m /home/auto/hshaik0/schema*/smith__idrp_shc_item_combined.schema </t>
  </si>
  <si>
    <t xml:space="preserve">-m /home/auto/hshaik0/schema*/smith__idrp_eligible_loc.schema </t>
  </si>
  <si>
    <t>-m /home/auto/hshaik0/schema*/smith__idrp_ksn_attribute_current.schema</t>
  </si>
  <si>
    <t xml:space="preserve"> -m /home/auto/hshaik0/schema*/work__idrp_sears_vendor_package_location.schema </t>
  </si>
  <si>
    <t>-m /home/auto/hshaik0/schema*/smith__idrp_scan_based_trading_sears_location_current.schema -p batchid=158786 perform_item_eligibility_srsvndrpklocn_work__idrp_sears_vendor_package_location.pig</t>
  </si>
  <si>
    <t>hadoop distcp -i hftp://trphadn01/gold/item/sears_channel_distribution/current/*  hdfs://trihadn01/work/idrp/idrpnpc/gold/item/sears_channel_distribution/current</t>
  </si>
  <si>
    <t>hadoop distcp -i hftp://trphadn01/gold/item/attribute_relate/current/*  hdfs://trihadn01/work/idrp/idrpnpc/gold/item/attribute_relate/current</t>
  </si>
  <si>
    <t>hadoop distcp -i hftp://trphadn01/work/idrp/ksn_core_bridge_item/*  hdfs://trihadn01/work/idrp/idrpnpc/work/idrp/ksn_core_bridge_item</t>
  </si>
  <si>
    <t>hadoop distcp -i hftp://trphadn01/gold/item/package/current/* hdfs://trihadn01/work/idrp/idrpnpc/gold/item/package/current</t>
  </si>
  <si>
    <t>hadoop distcp -i hftp://trphadn01/work/idrp/item_hierarchy_combined/current/*  hdfs://trihadn01/work/idrp/idrpnpc/work/idrp/item_hierarchy_combined/current</t>
  </si>
  <si>
    <t>hadoop distcp -i hftp://trphadn01/work/idrp/prod_mgrtn/*  hdfs://trihadn01/work/idrp/idrpnpc/work/idrp/prod_mgrtn</t>
  </si>
  <si>
    <t>DP-00-COLLECT_SALES_HISTORY_MSTR </t>
  </si>
  <si>
    <t>Moved smith__idrp_eligible_loc_data_fltr</t>
  </si>
  <si>
    <t>Successful  Changes</t>
  </si>
  <si>
    <t>moved work__idrp_candidate_sears_warehouse_step2</t>
  </si>
  <si>
    <t>moved fltr_gen_work__idrp_sears_location_xref</t>
  </si>
  <si>
    <t>Successful Changes</t>
  </si>
  <si>
    <t>moved work__idrp_sears_vendor_package_location_data_fltr</t>
  </si>
  <si>
    <t>moved smith__idrp_eligible_loc_data_fltr</t>
  </si>
  <si>
    <t>work__idrp_sears_vp_exas_step5b PARALLEL 250</t>
  </si>
  <si>
    <t>script names</t>
  </si>
  <si>
    <t>final proper testing with final changes</t>
  </si>
  <si>
    <t>5 minutes and 58 seconds</t>
  </si>
  <si>
    <t>small set</t>
  </si>
  <si>
    <t>without high priority</t>
  </si>
  <si>
    <t>2 minutes and 11 seconds</t>
  </si>
  <si>
    <t>only changed work__idrp_sears_vendor_package_location_fltr =</t>
  </si>
  <si>
    <t>with only change 1</t>
  </si>
  <si>
    <t>with only change 1 and change2</t>
  </si>
  <si>
    <t>union work__idrp_candidate_sears_warehouse_step6a  5</t>
  </si>
  <si>
    <t xml:space="preserve">change 1,2 </t>
  </si>
  <si>
    <t>change 1,2 ,3</t>
  </si>
  <si>
    <t>13 sec</t>
  </si>
  <si>
    <t>change 1,2,3,5</t>
  </si>
  <si>
    <t>change 1,2,3,4,5</t>
  </si>
  <si>
    <t>51 seconds</t>
  </si>
  <si>
    <t xml:space="preserve">Final testing with final changes </t>
  </si>
  <si>
    <t>4 sec</t>
  </si>
  <si>
    <t xml:space="preserve">Final Testing with final changes </t>
  </si>
  <si>
    <t>7 sec</t>
  </si>
  <si>
    <t xml:space="preserve">Final changes with final script </t>
  </si>
  <si>
    <t>1 minute and 40 seconds</t>
  </si>
  <si>
    <t>only changed work__idrp_sears_vendor_package_location_fltr</t>
  </si>
  <si>
    <t xml:space="preserve">Failing final test </t>
  </si>
  <si>
    <t>2 nd attemp</t>
  </si>
  <si>
    <t>2 minutes 24 sec</t>
  </si>
  <si>
    <t>8 min difference</t>
  </si>
  <si>
    <t xml:space="preserve">kept only larger filter </t>
  </si>
  <si>
    <t>3 rdattempt failed</t>
  </si>
  <si>
    <t>1 minute 17 sec</t>
  </si>
  <si>
    <t>3 rd attempt</t>
  </si>
  <si>
    <t>5 TH Attempt</t>
  </si>
  <si>
    <t>1 minutes and 21 seconds</t>
  </si>
  <si>
    <t>4  th Attempt</t>
  </si>
  <si>
    <t xml:space="preserve">kept only smaller filter </t>
  </si>
  <si>
    <t>2nd attempt passed</t>
  </si>
  <si>
    <t>46 sec</t>
  </si>
  <si>
    <t>final test with  kept larger filter only after the file loading</t>
  </si>
  <si>
    <t>1 minute</t>
  </si>
  <si>
    <t>30 sec passed</t>
  </si>
  <si>
    <t>set</t>
  </si>
  <si>
    <t>17 in Minutes 49 Seconds</t>
  </si>
  <si>
    <t xml:space="preserve"> 19 in Minutes 35 Seconds</t>
  </si>
  <si>
    <t>18 in Minutes 44 Seconds</t>
  </si>
  <si>
    <t>18 in Minutes 12 Seconds</t>
  </si>
  <si>
    <t>18 in Minutes 47 Seconds</t>
  </si>
  <si>
    <t>16 in Minutes 39 Seconds</t>
  </si>
  <si>
    <t>15 in Minutes 51 Seconds</t>
  </si>
  <si>
    <t>PARALLEL 100;</t>
  </si>
  <si>
    <t xml:space="preserve"> PARALLEL 95;</t>
  </si>
  <si>
    <t xml:space="preserve"> 23 in Minutes 28 Seconds</t>
  </si>
  <si>
    <t xml:space="preserve"> PARALLEL 110</t>
  </si>
  <si>
    <t>L 105</t>
  </si>
  <si>
    <t>MUCH TIME</t>
  </si>
  <si>
    <t>SMITH FILTER</t>
  </si>
  <si>
    <t>INFO  19-01 09:50:06,280 - Shell_Trigger - (stderr) Successfully read 592116 records from: "/smith/idrp/core_ima_assortments_prepacks_exploding_assortment/current"</t>
  </si>
  <si>
    <t>INFO  19-01 09:50:06,280 - Shell_Trigger - (stderr) Successfully read 55070679 records from: "/work/idrp/sears_vendor_package_location"</t>
  </si>
  <si>
    <t>INFO  19-01 09:50:06,280 - Shell_Trigger - (stderr) Successfully read 11120901 records from: "/smith/idrp/vend_pack_combined"</t>
  </si>
  <si>
    <t>INFO  19-01 09:50:06,280 - Shell_Trigger - (stderr) Successfully read 19652467 records from: "/smith/idrp/vend_pack_dc_combined"</t>
  </si>
  <si>
    <t>INFO  19-01 09:50:06,280 - Shell_Trigger - (stderr) Successfully read 8216297 records from: "/smith/idrp/shc_item_combined"</t>
  </si>
  <si>
    <t>INFO  19-01 09:50:06,280 - Shell_Trigger - (stderr) Successfully read 3058947 records from: "/smith/idrp/ksn_attribute/current"</t>
  </si>
  <si>
    <t>INFO  19-01 09:50:06,280 - Shell_Trigger - (stderr) Successfully read 27 records (1154 bytes) from: "/work/idrp/dummy_vend_whse_ref"</t>
  </si>
  <si>
    <t>INFO  19-01 09:50:06,280 - Shell_Trigger - (stderr) Successfully read 20003 records (612973 bytes) from: "/work/idrp/sears_location_xref"</t>
  </si>
  <si>
    <t>INFO  19-01 09:50:06,280 - Shell_Trigger - (stderr) Successfully read 165386 records from: "/smith/idrp/eligible_loc"</t>
  </si>
  <si>
    <t>INFO  19-01 09:50:06,280 - Shell_Trigger - (stderr)</t>
  </si>
  <si>
    <t>INFO  19-01 09:50:06,280 - Shell_Trigger - (stderr) Output(s):</t>
  </si>
  <si>
    <t>INFO  19-01 09:50:06,280 - Shell_Trigger - (stderr) Successfully stored 1419074 records (369363662 bytes) in: "/work/idrp/sears_vendor_package_exploding_assortment_location"</t>
  </si>
  <si>
    <t>Input(s):</t>
  </si>
  <si>
    <t>8216297+ 3058947+27+20003+165386</t>
  </si>
  <si>
    <t>total</t>
  </si>
  <si>
    <t>BLOCK size in MB</t>
  </si>
  <si>
    <t xml:space="preserve">total in MB </t>
  </si>
  <si>
    <t>Mappers</t>
  </si>
  <si>
    <t>Reducers</t>
  </si>
  <si>
    <t>mappers and reducers</t>
  </si>
  <si>
    <t>keep only huge filter</t>
  </si>
  <si>
    <t>work__idrp_candidate_sears_warehouse_step6a   PARALLEL 5</t>
  </si>
  <si>
    <t>union_work_idrp parallel 200</t>
  </si>
  <si>
    <t>Test this only</t>
  </si>
  <si>
    <t>Test only this</t>
  </si>
  <si>
    <t>work__idrp_sears_vp_exas_step5b 100</t>
  </si>
  <si>
    <t>work__idrp_sears_vendor_package_location_data_fltr</t>
  </si>
  <si>
    <t>two values check which works</t>
  </si>
  <si>
    <t>1 st</t>
  </si>
  <si>
    <t>3rd union</t>
  </si>
  <si>
    <t>4 th</t>
  </si>
  <si>
    <t>5 th</t>
  </si>
  <si>
    <t>7 th</t>
  </si>
  <si>
    <t>6 th</t>
  </si>
  <si>
    <t>24 in Minutes 27 Seconds</t>
  </si>
  <si>
    <t>27 in Minutes 47 Seconds</t>
  </si>
  <si>
    <t>29 in Minutes 22 Seconds</t>
  </si>
  <si>
    <t>19 in Minutes 18 Seconds</t>
  </si>
  <si>
    <t>30 in Minutes 11 Seconds</t>
  </si>
  <si>
    <t>INFO  19-01 10:01:40,927 - Shell_Trigger - (stderr) Successfully read 165386 records (41722923 bytes) from: "/smith/idrp/eligible_loc"</t>
  </si>
  <si>
    <t>INFO  19-01 10:01:40,927 - Shell_Trigger - (stderr) Successfully read 574485 records (158172485 bytes) from: "/work/idrp/sears_vendor_package_vendor_location"</t>
  </si>
  <si>
    <t>INFO  19-01 10:01:40,927 - Shell_Trigger - (stderr) Successfully read 1419074 records (369377537 bytes) from: "/work/idrp/sears_vendor_package_exploding_assortment_location"</t>
  </si>
  <si>
    <t>INFO  19-01 10:01:40,927 - Shell_Trigger - (stderr) Successfully read 55070679 records (17743882752 bytes) from: "/work/idrp/sears_vendor_package_location"</t>
  </si>
  <si>
    <t>INFO  19-01 10:01:40,927 - Shell_Trigger - (stderr) Successfully read 3058947 records from: "/smith/idrp/ksn_attribute/current"</t>
  </si>
  <si>
    <t>INFO  19-01 10:01:40,927 - Shell_Trigger - (stderr)</t>
  </si>
  <si>
    <t>INFO  19-01 10:01:40,927 - Shell_Trigger - (stderr) Output(s):</t>
  </si>
  <si>
    <t>INFO  19-01 10:01:40,927 - Shell_Trigger - (stderr) Successfully stored 35939070 records (8571468509 bytes) in: "/work/idrp/netapp_ext_srs_vp_loc"</t>
  </si>
  <si>
    <t>INFO  19-01 10:01:40,927 - Shell_Trigger - (stderr) Successfully stored 57064238  ecords (19440814076 bytes) in: "/smith/idrp/eligible_sears_vendor_package_location/current"</t>
  </si>
  <si>
    <t>INFO  19-01 10:01:40,927 - Shell_Trigger - (stderr) Successfully stored 20058925 records (4764893504 bytes) in: "/work/idrp/netapp_ext_srs_vp_str"</t>
  </si>
  <si>
    <t>Total</t>
  </si>
  <si>
    <t>Total in MB</t>
  </si>
  <si>
    <t>block size</t>
  </si>
  <si>
    <t>73 in Minutes 39 Seconds</t>
  </si>
  <si>
    <t>80 in Minutes 6 Seconds</t>
  </si>
  <si>
    <t>q</t>
  </si>
  <si>
    <t>42 in Minutes 57 Seconds</t>
  </si>
  <si>
    <t>40 in Minutes 41 Seconds</t>
  </si>
  <si>
    <t>29 in Minutes 55 Seconds</t>
  </si>
  <si>
    <t>409600  (400)</t>
  </si>
  <si>
    <t>524288  (512)</t>
  </si>
  <si>
    <t>460800  (450)</t>
  </si>
  <si>
    <t>27 in Minutes 9 Seconds</t>
  </si>
  <si>
    <t>27 in Minutes 27 Seconds</t>
  </si>
  <si>
    <t>19 in Minutes 22 Seconds</t>
  </si>
  <si>
    <t>22 in Minutes 39 Seconds</t>
  </si>
  <si>
    <t>7 sec improvement</t>
  </si>
  <si>
    <t>child _opts</t>
  </si>
  <si>
    <t>18 in Minutes 39 Seconds</t>
  </si>
  <si>
    <t>20 in Minutes 35 Seconds</t>
  </si>
  <si>
    <t>19 in Minutes 18 Second</t>
  </si>
  <si>
    <t>19 in Minutes 3 Seconds</t>
  </si>
  <si>
    <t>2 min improvement</t>
  </si>
  <si>
    <t>5 min improvement</t>
  </si>
  <si>
    <t>10 min</t>
  </si>
  <si>
    <t>with change 1 and 4</t>
  </si>
  <si>
    <t xml:space="preserve">final modified </t>
  </si>
  <si>
    <t>with cahneg 1 and 4, 3</t>
  </si>
  <si>
    <t>3rd</t>
  </si>
  <si>
    <t>final modified on 3 test</t>
  </si>
  <si>
    <t>with change 1,4 and 7</t>
  </si>
  <si>
    <t>final test on 3</t>
  </si>
  <si>
    <t>Check tomorrow at 6:30</t>
  </si>
  <si>
    <t>only child opts</t>
  </si>
  <si>
    <t>all with mappers n reducers</t>
  </si>
  <si>
    <t>DONE with above changes</t>
  </si>
  <si>
    <t>smith__idrp_vend_pack_combined_data</t>
  </si>
  <si>
    <t>donw with changes</t>
  </si>
  <si>
    <t>done with changes</t>
  </si>
  <si>
    <t>FAILED</t>
  </si>
  <si>
    <t>check if it works with the fastest one</t>
  </si>
  <si>
    <t>Morining test win by 38 sec</t>
  </si>
  <si>
    <t>Morining</t>
  </si>
  <si>
    <t>Evening</t>
  </si>
  <si>
    <t>combination of filter and set:-final</t>
  </si>
  <si>
    <t>delayed by 6 min</t>
  </si>
  <si>
    <t>Delayed by 4 min</t>
  </si>
  <si>
    <t>Imporoved by only 6 sec</t>
  </si>
  <si>
    <t>0 min</t>
  </si>
  <si>
    <t>Delayed ++</t>
  </si>
  <si>
    <t>Improved --</t>
  </si>
  <si>
    <t>6 min 3 sec</t>
  </si>
  <si>
    <t xml:space="preserve">4 min 40 sec </t>
  </si>
  <si>
    <t>Time</t>
  </si>
  <si>
    <t>delayed 10 sec</t>
  </si>
  <si>
    <t>delayed 2 min 4 sec</t>
  </si>
  <si>
    <t>delayed by 24 sec</t>
  </si>
  <si>
    <t>No need to test</t>
  </si>
  <si>
    <t>no need</t>
  </si>
  <si>
    <t>Delayed 8 sec</t>
  </si>
  <si>
    <t>1 minute 43 sec</t>
  </si>
  <si>
    <t>delayed 14 sec</t>
  </si>
  <si>
    <t>combination of filter and set:-final_modified</t>
  </si>
  <si>
    <t xml:space="preserve">mapreduce -6 </t>
  </si>
  <si>
    <t>set  -1</t>
  </si>
  <si>
    <t>filter-4</t>
  </si>
  <si>
    <t>work__idrp_candidate_sears_warehouse_step6a -1</t>
  </si>
  <si>
    <t>set -2</t>
  </si>
  <si>
    <t>filter -3</t>
  </si>
  <si>
    <t>set:1</t>
  </si>
  <si>
    <t>set -1</t>
  </si>
  <si>
    <t>smith__idrp_eligible_loc_data_fltr -filter 1</t>
  </si>
  <si>
    <t>smith__idrp_vend_pack_combined_data - filter 2</t>
  </si>
  <si>
    <t>union_work_idrp -1</t>
  </si>
  <si>
    <t>work__idrp_sears_vendor_package_location_fltr -3</t>
  </si>
  <si>
    <t>3 min delay</t>
  </si>
  <si>
    <t>40 sec delay</t>
  </si>
  <si>
    <t xml:space="preserve">combination </t>
  </si>
  <si>
    <t>1 min delay</t>
  </si>
  <si>
    <t>1 minute delay</t>
  </si>
  <si>
    <t>delayed 3  in 38 sec</t>
  </si>
  <si>
    <t>delayed 2 min 3 sec</t>
  </si>
  <si>
    <t>delayed 5 sec</t>
  </si>
  <si>
    <t>delayed by 1 min</t>
  </si>
  <si>
    <t>filter-3</t>
  </si>
  <si>
    <t>improved 35 sec</t>
  </si>
  <si>
    <t>Improved 29 sec</t>
  </si>
  <si>
    <t>combination of filter,set, work__idrp_candidate_sears_warehouse_missing_source_error 4th</t>
  </si>
  <si>
    <t>1 min improvement</t>
  </si>
  <si>
    <t>improved  4 minutes and 5 seconds</t>
  </si>
  <si>
    <t>21 sec</t>
  </si>
  <si>
    <t>delayed by 3 min</t>
  </si>
  <si>
    <t>delayed by 2 min</t>
  </si>
  <si>
    <t>Try one day</t>
  </si>
  <si>
    <t>join comparision</t>
  </si>
  <si>
    <t>improved BY 10 min</t>
  </si>
  <si>
    <t>improved by 11 sec only</t>
  </si>
  <si>
    <t>improved by 3 min</t>
  </si>
  <si>
    <t>delayed by 5 min</t>
  </si>
  <si>
    <t>s</t>
  </si>
  <si>
    <t>delayed by 10 min</t>
  </si>
  <si>
    <t>Successfully stored 20003 records (592360 bytes) in: "/user/hshaik0/gen_work__idrp_sears_location_xref"</t>
  </si>
  <si>
    <t>Successfully stored 18197 records (552606 bytes) in: "/user/hshaik0/fltr_gen_work__idrp_sears_location_xref"</t>
  </si>
  <si>
    <t>Successfully stored 7683485 records (653559704 bytes) in: "/user/hshaik0/work__idrp_candidate_sears_warehouse_step2"</t>
  </si>
  <si>
    <t>Successfully stored 7788030 records (437739295 bytes) in: "/user/hshaik0/work__idrp_candidate_sears_warehouse_step1b"</t>
  </si>
  <si>
    <t>Successfully stored 7683446 records (907482407 bytes) in: "/user/hshaik0/work__idrp_candidate_sears_warehouse_step3"</t>
  </si>
  <si>
    <t>Successfully stored 7219467 records (518231733 bytes) in: "/user/hshaik0/gen_gold__inventory_srim_daily"</t>
  </si>
  <si>
    <t>Successfully stored 8035263 records (1167225438 bytes) in: "/user/hshaik0/work__idrp_candidate_sears_warehouse_step4"</t>
  </si>
  <si>
    <t>Successfully stored 3058947 records (320120350 bytes) in: "/user/hshaik0/smith__idrp_ksn_attribute_current_join"</t>
  </si>
  <si>
    <t>Successfully stored 4262461 records (901555178 bytes) in: "/user/hshaik0/work__idrp_candidate_sears_warehouse_step5"</t>
  </si>
  <si>
    <t>Successfully stored 4203605 records (991870950 bytes) in: "/user/hshaik0/work__idrp_candidate_sears_warehouse_step6a"</t>
  </si>
  <si>
    <t>Successfully stored 4203605 records (1063408147 bytes) in: "/user/hshaik0/work__idrp_candidate_sears_warehouse_step6b"</t>
  </si>
  <si>
    <t>Successfully stored 81091 records (6390302 bytes) in: "/user/hshaik0/WORK__IDRP_CANDIDATE_SEARS_WAREHOUSE_MISSING_SOURCE_ERROR_LOCATION6"</t>
  </si>
  <si>
    <t>Successfully stored 11102 records (133224 bytes) in: "/user/hshaik0/work__aprk_import_vendors"</t>
  </si>
  <si>
    <t>Successfully stored 2972759 records (88319642 bytes) in: "/user/hshaik0/work__idrp_candidate_active_warehouse"</t>
  </si>
  <si>
    <t>Successfully stored 4193259 records (1084968860 bytes) in: "/user/hshaik0/work__idrp_candidate_sears_warehouse_1"</t>
  </si>
  <si>
    <t>Successfully stored 64774 records (901139 bytes) in: "/user/hshaik0/work__idrp_import_items"</t>
  </si>
  <si>
    <t>Successfully stored 4193259 records (1083823037 bytes) in: "/user/hshaik0/WORK__IDRP_CANDIDATE_SEARS_WAREHOUSE_LOCATION6"</t>
  </si>
  <si>
    <t>union -1</t>
  </si>
  <si>
    <t>delayed 2:31</t>
  </si>
  <si>
    <t>delayed 2:40</t>
  </si>
  <si>
    <t>delayed by 3:07</t>
  </si>
  <si>
    <t>improved 12:53:00 PM</t>
  </si>
  <si>
    <t>delayed  by 10  minutes</t>
  </si>
  <si>
    <t>20 min delay</t>
  </si>
  <si>
    <t xml:space="preserve">Filters </t>
  </si>
  <si>
    <t>flt_outer_join_abovestep_ksn_attrinute</t>
  </si>
  <si>
    <t>here the filter data  cab b separated in the new file.</t>
  </si>
  <si>
    <t xml:space="preserve">verry important data can b separated earlier </t>
  </si>
  <si>
    <t>no scope</t>
  </si>
  <si>
    <t xml:space="preserve">somewhate scope </t>
  </si>
  <si>
    <t>Full scope</t>
  </si>
  <si>
    <t>30 min</t>
  </si>
  <si>
    <t>Filter</t>
  </si>
  <si>
    <t>sears_vend_pack</t>
  </si>
  <si>
    <t xml:space="preserve">Main file </t>
  </si>
  <si>
    <t>/smith/idrp/eligible_loc</t>
  </si>
  <si>
    <t xml:space="preserve">half scope </t>
  </si>
  <si>
    <t>/smith/idrp/vend_pack_combined</t>
  </si>
  <si>
    <t>arrival time in ist</t>
  </si>
  <si>
    <t xml:space="preserve">9:40:00 AM ET </t>
  </si>
  <si>
    <t>Job execution real time in ist</t>
  </si>
  <si>
    <t xml:space="preserve">Arrival time for 1 feb in et </t>
  </si>
  <si>
    <t>Job execution real time in et</t>
  </si>
  <si>
    <t>8.10 PM</t>
  </si>
  <si>
    <t>good</t>
  </si>
  <si>
    <t>sourced_location</t>
  </si>
  <si>
    <t>9:09:58 AM ET</t>
  </si>
  <si>
    <t>fil_idrp_ksn_attribute_current</t>
  </si>
  <si>
    <t>full scope</t>
  </si>
  <si>
    <t>data can be filtered earlier</t>
  </si>
  <si>
    <t>/smith/idrp/ksn_attribute/current</t>
  </si>
  <si>
    <t>2 hour buffer only</t>
  </si>
  <si>
    <t xml:space="preserve">candidate </t>
  </si>
  <si>
    <t>gold__item_aprk_current_filter</t>
  </si>
  <si>
    <t>work__idrp_candidate_sears_warehouse_step2</t>
  </si>
  <si>
    <t>fltr_gen_work__idrp_sears_location_xref</t>
  </si>
  <si>
    <t>work__idrp_candidate_sears_warehouse_filter</t>
  </si>
  <si>
    <t>No scope</t>
  </si>
  <si>
    <t>Main file</t>
  </si>
  <si>
    <t xml:space="preserve">Arrival time at 1 feb </t>
  </si>
  <si>
    <t>Final scope</t>
  </si>
  <si>
    <t>/gold/item/aprk/current</t>
  </si>
  <si>
    <t>/gold/inventory/dc/sears_item_owner_current</t>
  </si>
  <si>
    <t>job execution real time in ist</t>
  </si>
  <si>
    <t>Job run time in et</t>
  </si>
  <si>
    <t xml:space="preserve"> 2019-02-01 05:15</t>
  </si>
  <si>
    <t>3:45 pm </t>
  </si>
  <si>
    <t xml:space="preserve"> 1/feb   6:00:00 PM</t>
  </si>
  <si>
    <t>21 min buffer</t>
  </si>
  <si>
    <t>assortment</t>
  </si>
  <si>
    <t>15 min</t>
  </si>
  <si>
    <t>work__idrp_sears_vend_pack_exas_step3_fltr</t>
  </si>
  <si>
    <t>SMITH__IDRP_ELIGIBLE_LOC_LOCATION</t>
  </si>
  <si>
    <t>half scope</t>
  </si>
  <si>
    <t>/work/idrp/sears_vendor_package_location</t>
  </si>
  <si>
    <t>10:53 et</t>
  </si>
  <si>
    <t>full  scope but script have minimum scope</t>
  </si>
  <si>
    <t>eligible</t>
  </si>
  <si>
    <t>previous day 10:00:00 PM</t>
  </si>
  <si>
    <t>1 hour buffer only</t>
  </si>
  <si>
    <t>filter_smith__idrp_eligible_loc_data</t>
  </si>
  <si>
    <t>work__idrp_sears_vendor_package_location_fltr_fltr</t>
  </si>
  <si>
    <t>work__idrp_sears_vendor_package_location_fltr_fltr_non_active</t>
  </si>
  <si>
    <t>gen_work__idrp_sears_vendor_package_location_data</t>
  </si>
  <si>
    <t>indirectly</t>
  </si>
  <si>
    <t>depends on  work__idrp_sears_vendor_package_location_data</t>
  </si>
  <si>
    <t>and work__idrp_loc_xref</t>
  </si>
  <si>
    <t>work__idrp_loc_xref</t>
  </si>
  <si>
    <t>have a full scope</t>
  </si>
  <si>
    <t xml:space="preserve">8:16:00 PM arrival </t>
  </si>
  <si>
    <t>11:35 et</t>
  </si>
  <si>
    <t>previous day  11:31:00 AM</t>
  </si>
  <si>
    <t>find scope here if have time very imporatant</t>
  </si>
  <si>
    <t>scope but need to move whole the part  "/gold/inventory/dc/sears_item_owner_current"</t>
  </si>
  <si>
    <t>only one line command</t>
  </si>
  <si>
    <t>half of the script can be moved</t>
  </si>
  <si>
    <t xml:space="preserve">No need </t>
  </si>
  <si>
    <t xml:space="preserve">only this 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</si>
</sst>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rgb="FF454545"/>
      <name val="Arial"/>
      <family val="2"/>
    </font>
    <font>
      <sz val="11"/>
      <name val="Calibri"/>
      <family val="2"/>
      <scheme val="minor"/>
    </font>
    <font>
      <b/>
      <sz val="15"/>
      <name val="Arial"/>
      <family val="2"/>
    </font>
    <font>
      <sz val="19"/>
      <color rgb="FF333333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DF04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8" borderId="1" xfId="0" applyFont="1" applyFill="1" applyBorder="1"/>
    <xf numFmtId="0" fontId="4" fillId="8" borderId="1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left"/>
    </xf>
    <xf numFmtId="0" fontId="0" fillId="0" borderId="8" xfId="0" applyBorder="1"/>
    <xf numFmtId="0" fontId="0" fillId="2" borderId="0" xfId="0" applyFill="1"/>
    <xf numFmtId="0" fontId="0" fillId="5" borderId="0" xfId="0" applyFill="1"/>
    <xf numFmtId="0" fontId="0" fillId="5" borderId="0" xfId="0" applyFill="1" applyBorder="1" applyAlignment="1">
      <alignment horizontal="left"/>
    </xf>
    <xf numFmtId="0" fontId="0" fillId="5" borderId="1" xfId="0" applyFill="1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0" fillId="9" borderId="1" xfId="0" applyFill="1" applyBorder="1"/>
    <xf numFmtId="0" fontId="0" fillId="0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" fontId="0" fillId="0" borderId="12" xfId="0" applyNumberFormat="1" applyBorder="1" applyAlignment="1">
      <alignment horizontal="left"/>
    </xf>
    <xf numFmtId="16" fontId="0" fillId="0" borderId="13" xfId="0" applyNumberFormat="1" applyBorder="1" applyAlignment="1">
      <alignment horizontal="left"/>
    </xf>
    <xf numFmtId="16" fontId="0" fillId="0" borderId="14" xfId="0" applyNumberFormat="1" applyBorder="1" applyAlignment="1">
      <alignment horizontal="left"/>
    </xf>
    <xf numFmtId="0" fontId="0" fillId="0" borderId="1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Border="1" applyAlignment="1">
      <alignment horizontal="left"/>
    </xf>
    <xf numFmtId="0" fontId="0" fillId="0" borderId="11" xfId="0" applyBorder="1"/>
    <xf numFmtId="0" fontId="0" fillId="0" borderId="12" xfId="0" applyFill="1" applyBorder="1"/>
    <xf numFmtId="0" fontId="0" fillId="0" borderId="16" xfId="0" applyFill="1" applyBorder="1"/>
    <xf numFmtId="0" fontId="0" fillId="0" borderId="11" xfId="0" applyFill="1" applyBorder="1"/>
    <xf numFmtId="0" fontId="0" fillId="7" borderId="15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18" fontId="0" fillId="0" borderId="6" xfId="0" applyNumberFormat="1" applyBorder="1"/>
    <xf numFmtId="16" fontId="0" fillId="0" borderId="0" xfId="0" applyNumberFormat="1" applyBorder="1" applyAlignment="1">
      <alignment horizontal="left"/>
    </xf>
    <xf numFmtId="18" fontId="0" fillId="0" borderId="6" xfId="0" applyNumberFormat="1" applyBorder="1" applyAlignment="1">
      <alignment horizontal="left"/>
    </xf>
    <xf numFmtId="0" fontId="0" fillId="2" borderId="6" xfId="0" applyFill="1" applyBorder="1"/>
    <xf numFmtId="0" fontId="0" fillId="2" borderId="3" xfId="0" applyFill="1" applyBorder="1"/>
    <xf numFmtId="0" fontId="0" fillId="0" borderId="6" xfId="0" applyFill="1" applyBorder="1"/>
    <xf numFmtId="20" fontId="0" fillId="0" borderId="6" xfId="0" applyNumberFormat="1" applyBorder="1"/>
    <xf numFmtId="0" fontId="0" fillId="0" borderId="1" xfId="0" applyBorder="1" applyAlignment="1">
      <alignment horizontal="center"/>
    </xf>
    <xf numFmtId="16" fontId="0" fillId="0" borderId="17" xfId="0" applyNumberFormat="1" applyBorder="1" applyAlignment="1">
      <alignment horizontal="left"/>
    </xf>
    <xf numFmtId="0" fontId="0" fillId="0" borderId="18" xfId="0" applyFill="1" applyBorder="1"/>
    <xf numFmtId="0" fontId="0" fillId="0" borderId="19" xfId="0" applyBorder="1"/>
    <xf numFmtId="0" fontId="0" fillId="0" borderId="20" xfId="0" applyBorder="1"/>
    <xf numFmtId="16" fontId="0" fillId="12" borderId="13" xfId="0" applyNumberFormat="1" applyFill="1" applyBorder="1" applyAlignment="1">
      <alignment horizontal="left"/>
    </xf>
    <xf numFmtId="0" fontId="0" fillId="12" borderId="6" xfId="0" applyFill="1" applyBorder="1"/>
    <xf numFmtId="0" fontId="0" fillId="0" borderId="21" xfId="0" applyFill="1" applyBorder="1"/>
    <xf numFmtId="20" fontId="0" fillId="0" borderId="1" xfId="0" applyNumberFormat="1" applyBorder="1" applyAlignment="1">
      <alignment horizontal="left"/>
    </xf>
    <xf numFmtId="22" fontId="0" fillId="2" borderId="1" xfId="0" applyNumberFormat="1" applyFill="1" applyBorder="1" applyAlignment="1">
      <alignment horizontal="left"/>
    </xf>
    <xf numFmtId="18" fontId="0" fillId="0" borderId="1" xfId="0" applyNumberFormat="1" applyBorder="1" applyAlignment="1">
      <alignment horizontal="left"/>
    </xf>
    <xf numFmtId="0" fontId="0" fillId="13" borderId="1" xfId="0" applyFill="1" applyBorder="1"/>
    <xf numFmtId="0" fontId="7" fillId="13" borderId="1" xfId="0" applyFont="1" applyFill="1" applyBorder="1"/>
    <xf numFmtId="0" fontId="6" fillId="13" borderId="1" xfId="0" applyFont="1" applyFill="1" applyBorder="1"/>
    <xf numFmtId="19" fontId="0" fillId="0" borderId="1" xfId="0" applyNumberFormat="1" applyBorder="1" applyAlignment="1">
      <alignment horizontal="left"/>
    </xf>
    <xf numFmtId="18" fontId="0" fillId="2" borderId="1" xfId="0" applyNumberFormat="1" applyFill="1" applyBorder="1" applyAlignment="1">
      <alignment horizontal="left"/>
    </xf>
    <xf numFmtId="18" fontId="0" fillId="10" borderId="1" xfId="0" applyNumberFormat="1" applyFill="1" applyBorder="1" applyAlignment="1">
      <alignment horizontal="left"/>
    </xf>
    <xf numFmtId="22" fontId="0" fillId="10" borderId="1" xfId="0" applyNumberFormat="1" applyFill="1" applyBorder="1" applyAlignment="1">
      <alignment horizontal="left"/>
    </xf>
    <xf numFmtId="18" fontId="0" fillId="10" borderId="1" xfId="0" applyNumberFormat="1" applyFill="1" applyBorder="1"/>
    <xf numFmtId="0" fontId="0" fillId="10" borderId="1" xfId="0" applyFill="1" applyBorder="1" applyAlignment="1">
      <alignment horizontal="center"/>
    </xf>
    <xf numFmtId="20" fontId="0" fillId="10" borderId="1" xfId="0" applyNumberFormat="1" applyFill="1" applyBorder="1" applyAlignment="1">
      <alignment horizontal="left"/>
    </xf>
    <xf numFmtId="22" fontId="0" fillId="3" borderId="1" xfId="0" applyNumberFormat="1" applyFill="1" applyBorder="1" applyAlignment="1">
      <alignment horizontal="left"/>
    </xf>
    <xf numFmtId="18" fontId="0" fillId="3" borderId="1" xfId="0" applyNumberFormat="1" applyFill="1" applyBorder="1" applyAlignment="1">
      <alignment horizontal="left"/>
    </xf>
    <xf numFmtId="19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19" fontId="0" fillId="3" borderId="1" xfId="0" applyNumberFormat="1" applyFill="1" applyBorder="1" applyAlignment="1">
      <alignment horizontal="left"/>
    </xf>
    <xf numFmtId="21" fontId="0" fillId="3" borderId="1" xfId="0" applyNumberFormat="1" applyFill="1" applyBorder="1"/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F0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7"/>
  <sheetViews>
    <sheetView topLeftCell="E114" workbookViewId="0">
      <selection activeCell="H125" sqref="H125"/>
    </sheetView>
  </sheetViews>
  <sheetFormatPr defaultRowHeight="15" x14ac:dyDescent="0.25"/>
  <cols>
    <col min="3" max="3" width="17.85546875" customWidth="1"/>
    <col min="4" max="4" width="33.28515625" customWidth="1"/>
    <col min="5" max="5" width="41" customWidth="1"/>
    <col min="6" max="6" width="17.7109375" customWidth="1"/>
    <col min="7" max="7" width="53.5703125" customWidth="1"/>
    <col min="8" max="8" width="29" customWidth="1"/>
    <col min="9" max="9" width="16.7109375" customWidth="1"/>
  </cols>
  <sheetData>
    <row r="2" spans="2:7" x14ac:dyDescent="0.25">
      <c r="B2" t="s">
        <v>42</v>
      </c>
    </row>
    <row r="6" spans="2:7" x14ac:dyDescent="0.25">
      <c r="C6" t="s">
        <v>9</v>
      </c>
      <c r="D6" t="s">
        <v>43</v>
      </c>
    </row>
    <row r="7" spans="2:7" x14ac:dyDescent="0.25">
      <c r="C7" t="s">
        <v>42</v>
      </c>
      <c r="D7" t="s">
        <v>44</v>
      </c>
    </row>
    <row r="8" spans="2:7" x14ac:dyDescent="0.25">
      <c r="C8" t="s">
        <v>45</v>
      </c>
      <c r="D8" t="s">
        <v>46</v>
      </c>
    </row>
    <row r="9" spans="2:7" x14ac:dyDescent="0.25">
      <c r="C9" t="s">
        <v>47</v>
      </c>
      <c r="D9" t="s">
        <v>55</v>
      </c>
    </row>
    <row r="11" spans="2:7" ht="19.5" x14ac:dyDescent="0.25">
      <c r="C11" t="s">
        <v>50</v>
      </c>
      <c r="D11" t="s">
        <v>54</v>
      </c>
      <c r="F11" t="s">
        <v>61</v>
      </c>
      <c r="G11" s="25" t="s">
        <v>79</v>
      </c>
    </row>
    <row r="12" spans="2:7" x14ac:dyDescent="0.25">
      <c r="C12" t="s">
        <v>9</v>
      </c>
      <c r="D12" t="s">
        <v>56</v>
      </c>
    </row>
    <row r="13" spans="2:7" x14ac:dyDescent="0.25">
      <c r="D13" s="4" t="s">
        <v>5</v>
      </c>
      <c r="E13" s="4"/>
      <c r="F13" s="4"/>
      <c r="G13" s="4"/>
    </row>
    <row r="14" spans="2:7" x14ac:dyDescent="0.25">
      <c r="D14" s="3">
        <v>1</v>
      </c>
      <c r="E14" s="3"/>
      <c r="F14" s="3">
        <v>1</v>
      </c>
      <c r="G14" s="3"/>
    </row>
    <row r="15" spans="2:7" x14ac:dyDescent="0.25">
      <c r="D15" s="10">
        <v>2</v>
      </c>
      <c r="E15" s="10"/>
      <c r="F15" s="10">
        <v>5</v>
      </c>
      <c r="G15" s="10" t="s">
        <v>39</v>
      </c>
    </row>
    <row r="16" spans="2:7" x14ac:dyDescent="0.25">
      <c r="D16" s="3">
        <v>3</v>
      </c>
      <c r="E16" s="3"/>
      <c r="F16" s="3">
        <v>10</v>
      </c>
      <c r="G16" s="3"/>
    </row>
    <row r="17" spans="3:8" x14ac:dyDescent="0.25">
      <c r="D17" s="3">
        <v>4</v>
      </c>
      <c r="E17" s="3"/>
      <c r="F17" s="3">
        <v>40</v>
      </c>
      <c r="G17" s="3" t="s">
        <v>36</v>
      </c>
    </row>
    <row r="18" spans="3:8" x14ac:dyDescent="0.25">
      <c r="D18" s="3">
        <v>5</v>
      </c>
      <c r="E18" s="3"/>
      <c r="F18" s="3">
        <v>80</v>
      </c>
      <c r="G18" s="3"/>
    </row>
    <row r="19" spans="3:8" x14ac:dyDescent="0.25">
      <c r="D19" s="13">
        <v>6</v>
      </c>
      <c r="E19" s="13"/>
      <c r="F19" s="13">
        <v>100</v>
      </c>
      <c r="G19" s="13"/>
    </row>
    <row r="20" spans="3:8" x14ac:dyDescent="0.25">
      <c r="D20" s="13">
        <v>7</v>
      </c>
      <c r="E20" s="13"/>
      <c r="F20" s="13">
        <v>120</v>
      </c>
      <c r="G20" s="13"/>
    </row>
    <row r="21" spans="3:8" x14ac:dyDescent="0.25">
      <c r="D21" s="13">
        <v>8</v>
      </c>
      <c r="E21" s="13"/>
      <c r="F21" s="13">
        <v>1000</v>
      </c>
      <c r="G21" s="13"/>
    </row>
    <row r="22" spans="3:8" x14ac:dyDescent="0.25">
      <c r="D22" s="13">
        <v>9</v>
      </c>
      <c r="E22" s="13"/>
      <c r="F22" s="13">
        <v>200</v>
      </c>
      <c r="G22" s="13"/>
    </row>
    <row r="23" spans="3:8" x14ac:dyDescent="0.25">
      <c r="D23" s="13">
        <v>10</v>
      </c>
      <c r="E23" s="13"/>
      <c r="F23" s="13">
        <v>250</v>
      </c>
      <c r="G23" s="13"/>
    </row>
    <row r="24" spans="3:8" x14ac:dyDescent="0.25">
      <c r="D24" s="13">
        <v>11</v>
      </c>
      <c r="E24" s="13"/>
      <c r="F24" s="13">
        <v>300</v>
      </c>
      <c r="G24" s="13"/>
    </row>
    <row r="25" spans="3:8" x14ac:dyDescent="0.25">
      <c r="D25" s="3">
        <v>12</v>
      </c>
      <c r="E25" s="3"/>
      <c r="F25" s="3">
        <v>500</v>
      </c>
      <c r="G25" s="3"/>
    </row>
    <row r="26" spans="3:8" x14ac:dyDescent="0.25">
      <c r="D26" t="s">
        <v>37</v>
      </c>
      <c r="G26" s="3" t="s">
        <v>38</v>
      </c>
    </row>
    <row r="27" spans="3:8" x14ac:dyDescent="0.25">
      <c r="D27" s="1">
        <v>2</v>
      </c>
      <c r="E27" s="1"/>
      <c r="F27" t="s">
        <v>41</v>
      </c>
      <c r="G27" s="5"/>
    </row>
    <row r="28" spans="3:8" x14ac:dyDescent="0.25">
      <c r="D28" t="s">
        <v>9</v>
      </c>
      <c r="F28" t="s">
        <v>40</v>
      </c>
      <c r="G28" s="5"/>
    </row>
    <row r="29" spans="3:8" x14ac:dyDescent="0.25">
      <c r="G29" s="5"/>
    </row>
    <row r="30" spans="3:8" x14ac:dyDescent="0.25">
      <c r="C30" s="33"/>
      <c r="D30" s="33"/>
      <c r="E30" s="33"/>
      <c r="F30" s="33"/>
      <c r="G30" s="34"/>
      <c r="H30" s="33"/>
    </row>
    <row r="31" spans="3:8" x14ac:dyDescent="0.25">
      <c r="C31" s="33"/>
      <c r="D31" s="33"/>
      <c r="E31" s="33"/>
      <c r="F31" s="33"/>
      <c r="G31" s="33"/>
      <c r="H31" s="33"/>
    </row>
    <row r="32" spans="3:8" x14ac:dyDescent="0.25">
      <c r="C32" s="33"/>
      <c r="D32" s="35" t="s">
        <v>6</v>
      </c>
      <c r="E32" s="35"/>
      <c r="F32" s="35"/>
      <c r="G32" s="35"/>
      <c r="H32" s="33"/>
    </row>
    <row r="33" spans="3:8" x14ac:dyDescent="0.25">
      <c r="C33" s="33"/>
      <c r="D33" s="13">
        <v>1</v>
      </c>
      <c r="E33" s="13"/>
      <c r="F33" s="13">
        <v>1</v>
      </c>
      <c r="G33" s="13"/>
      <c r="H33" s="33"/>
    </row>
    <row r="34" spans="3:8" x14ac:dyDescent="0.25">
      <c r="C34" s="33"/>
      <c r="D34" s="13">
        <v>2</v>
      </c>
      <c r="E34" s="13"/>
      <c r="F34" s="13">
        <v>5</v>
      </c>
      <c r="G34" s="13"/>
      <c r="H34" s="33"/>
    </row>
    <row r="35" spans="3:8" x14ac:dyDescent="0.25">
      <c r="C35" s="33"/>
      <c r="D35" s="13">
        <v>3</v>
      </c>
      <c r="E35" s="13"/>
      <c r="F35" s="13">
        <v>10</v>
      </c>
      <c r="G35" s="13"/>
      <c r="H35" s="33"/>
    </row>
    <row r="36" spans="3:8" x14ac:dyDescent="0.25">
      <c r="C36" s="33"/>
      <c r="D36" s="13">
        <v>4</v>
      </c>
      <c r="E36" s="13"/>
      <c r="F36" s="13">
        <v>40</v>
      </c>
      <c r="G36" s="13"/>
      <c r="H36" s="33"/>
    </row>
    <row r="37" spans="3:8" x14ac:dyDescent="0.25">
      <c r="C37" s="33"/>
      <c r="D37" s="13">
        <v>5</v>
      </c>
      <c r="E37" s="13"/>
      <c r="F37" s="13">
        <v>80</v>
      </c>
      <c r="G37" s="13"/>
      <c r="H37" s="33"/>
    </row>
    <row r="38" spans="3:8" x14ac:dyDescent="0.25">
      <c r="C38" s="33"/>
      <c r="D38" s="13">
        <v>6</v>
      </c>
      <c r="E38" s="13"/>
      <c r="F38" s="13">
        <v>100</v>
      </c>
      <c r="G38" s="13"/>
      <c r="H38" s="33"/>
    </row>
    <row r="39" spans="3:8" x14ac:dyDescent="0.25">
      <c r="C39" s="33"/>
      <c r="D39" s="13">
        <v>7</v>
      </c>
      <c r="E39" s="13"/>
      <c r="F39" s="13">
        <v>120</v>
      </c>
      <c r="G39" s="13"/>
      <c r="H39" s="33"/>
    </row>
    <row r="40" spans="3:8" x14ac:dyDescent="0.25">
      <c r="C40" s="33"/>
      <c r="D40" s="13">
        <v>8</v>
      </c>
      <c r="E40" s="13"/>
      <c r="F40" s="13">
        <v>1000</v>
      </c>
      <c r="G40" s="13"/>
      <c r="H40" s="33"/>
    </row>
    <row r="41" spans="3:8" x14ac:dyDescent="0.25">
      <c r="C41" s="33"/>
      <c r="D41" s="13">
        <v>9</v>
      </c>
      <c r="E41" s="13"/>
      <c r="F41" s="13">
        <v>200</v>
      </c>
      <c r="G41" s="13"/>
      <c r="H41" s="33"/>
    </row>
    <row r="42" spans="3:8" x14ac:dyDescent="0.25">
      <c r="C42" s="33"/>
      <c r="D42" s="13">
        <v>10</v>
      </c>
      <c r="E42" s="13"/>
      <c r="F42" s="13">
        <v>250</v>
      </c>
      <c r="G42" s="13"/>
      <c r="H42" s="33"/>
    </row>
    <row r="43" spans="3:8" x14ac:dyDescent="0.25">
      <c r="C43" s="33"/>
      <c r="D43" s="13">
        <v>11</v>
      </c>
      <c r="E43" s="13"/>
      <c r="F43" s="13">
        <v>300</v>
      </c>
      <c r="G43" s="13"/>
      <c r="H43" s="33"/>
    </row>
    <row r="44" spans="3:8" x14ac:dyDescent="0.25">
      <c r="C44" s="33"/>
      <c r="D44" s="13">
        <v>12</v>
      </c>
      <c r="E44" s="13"/>
      <c r="F44" s="13">
        <v>500</v>
      </c>
      <c r="G44" s="13"/>
      <c r="H44" s="33"/>
    </row>
    <row r="45" spans="3:8" x14ac:dyDescent="0.25">
      <c r="C45" s="33"/>
      <c r="D45" s="33"/>
      <c r="E45" s="33"/>
      <c r="F45" s="33"/>
      <c r="G45" s="33"/>
      <c r="H45" s="33"/>
    </row>
    <row r="46" spans="3:8" x14ac:dyDescent="0.25">
      <c r="C46" s="33"/>
      <c r="D46" s="33"/>
      <c r="E46" s="33"/>
      <c r="F46" s="33"/>
      <c r="G46" s="33"/>
      <c r="H46" s="33"/>
    </row>
    <row r="47" spans="3:8" x14ac:dyDescent="0.25">
      <c r="C47" s="33"/>
      <c r="D47" s="35" t="s">
        <v>7</v>
      </c>
      <c r="E47" s="35"/>
      <c r="F47" s="35"/>
      <c r="G47" s="35"/>
      <c r="H47" s="33"/>
    </row>
    <row r="48" spans="3:8" x14ac:dyDescent="0.25">
      <c r="C48" s="33"/>
      <c r="D48" s="13">
        <v>1</v>
      </c>
      <c r="E48" s="13"/>
      <c r="F48" s="13">
        <v>1</v>
      </c>
      <c r="G48" s="13"/>
      <c r="H48" s="33"/>
    </row>
    <row r="49" spans="3:8" x14ac:dyDescent="0.25">
      <c r="C49" s="33"/>
      <c r="D49" s="13">
        <v>2</v>
      </c>
      <c r="E49" s="13"/>
      <c r="F49" s="13">
        <v>5</v>
      </c>
      <c r="G49" s="13"/>
      <c r="H49" s="33"/>
    </row>
    <row r="50" spans="3:8" x14ac:dyDescent="0.25">
      <c r="C50" s="33"/>
      <c r="D50" s="13">
        <v>3</v>
      </c>
      <c r="E50" s="13"/>
      <c r="F50" s="13">
        <v>10</v>
      </c>
      <c r="G50" s="13"/>
      <c r="H50" s="33"/>
    </row>
    <row r="51" spans="3:8" x14ac:dyDescent="0.25">
      <c r="C51" s="33"/>
      <c r="D51" s="13">
        <v>4</v>
      </c>
      <c r="E51" s="13"/>
      <c r="F51" s="13">
        <v>40</v>
      </c>
      <c r="G51" s="13"/>
      <c r="H51" s="33"/>
    </row>
    <row r="52" spans="3:8" x14ac:dyDescent="0.25">
      <c r="C52" s="33"/>
      <c r="D52" s="13">
        <v>5</v>
      </c>
      <c r="E52" s="13"/>
      <c r="F52" s="13">
        <v>80</v>
      </c>
      <c r="G52" s="13"/>
      <c r="H52" s="33"/>
    </row>
    <row r="53" spans="3:8" x14ac:dyDescent="0.25">
      <c r="C53" s="33"/>
      <c r="D53" s="13">
        <v>6</v>
      </c>
      <c r="E53" s="13"/>
      <c r="F53" s="13">
        <v>100</v>
      </c>
      <c r="G53" s="13"/>
      <c r="H53" s="33"/>
    </row>
    <row r="54" spans="3:8" x14ac:dyDescent="0.25">
      <c r="C54" s="33"/>
      <c r="D54" s="13">
        <v>7</v>
      </c>
      <c r="E54" s="13"/>
      <c r="F54" s="13">
        <v>120</v>
      </c>
      <c r="G54" s="13"/>
      <c r="H54" s="33"/>
    </row>
    <row r="55" spans="3:8" x14ac:dyDescent="0.25">
      <c r="C55" s="33"/>
      <c r="D55" s="13">
        <v>8</v>
      </c>
      <c r="E55" s="13"/>
      <c r="F55" s="13">
        <v>1000</v>
      </c>
      <c r="G55" s="13"/>
      <c r="H55" s="33"/>
    </row>
    <row r="56" spans="3:8" x14ac:dyDescent="0.25">
      <c r="C56" s="33"/>
      <c r="D56" s="13">
        <v>9</v>
      </c>
      <c r="E56" s="13"/>
      <c r="F56" s="13">
        <v>200</v>
      </c>
      <c r="G56" s="13"/>
      <c r="H56" s="33"/>
    </row>
    <row r="57" spans="3:8" x14ac:dyDescent="0.25">
      <c r="C57" s="33"/>
      <c r="D57" s="13">
        <v>10</v>
      </c>
      <c r="E57" s="13"/>
      <c r="F57" s="13">
        <v>250</v>
      </c>
      <c r="G57" s="13"/>
      <c r="H57" s="33"/>
    </row>
    <row r="58" spans="3:8" x14ac:dyDescent="0.25">
      <c r="C58" s="33"/>
      <c r="D58" s="13">
        <v>11</v>
      </c>
      <c r="E58" s="13"/>
      <c r="F58" s="13">
        <v>300</v>
      </c>
      <c r="G58" s="13"/>
      <c r="H58" s="33"/>
    </row>
    <row r="59" spans="3:8" x14ac:dyDescent="0.25">
      <c r="C59" s="33"/>
      <c r="D59" s="13">
        <v>12</v>
      </c>
      <c r="E59" s="13"/>
      <c r="F59" s="13">
        <v>500</v>
      </c>
      <c r="G59" s="13"/>
      <c r="H59" s="33"/>
    </row>
    <row r="60" spans="3:8" x14ac:dyDescent="0.25">
      <c r="C60" s="33"/>
      <c r="D60" s="33"/>
      <c r="E60" s="33"/>
      <c r="F60" s="33"/>
      <c r="G60" s="33"/>
      <c r="H60" s="33"/>
    </row>
    <row r="61" spans="3:8" x14ac:dyDescent="0.25">
      <c r="C61" s="33"/>
      <c r="D61" s="33"/>
      <c r="E61" s="33"/>
      <c r="F61" s="33"/>
      <c r="G61" s="33"/>
      <c r="H61" s="33"/>
    </row>
    <row r="62" spans="3:8" x14ac:dyDescent="0.25">
      <c r="C62" s="33"/>
      <c r="D62" s="35" t="s">
        <v>8</v>
      </c>
      <c r="E62" s="35"/>
      <c r="F62" s="35"/>
      <c r="G62" s="35"/>
      <c r="H62" s="33"/>
    </row>
    <row r="63" spans="3:8" x14ac:dyDescent="0.25">
      <c r="C63" s="33"/>
      <c r="D63" s="13">
        <v>1</v>
      </c>
      <c r="E63" s="13"/>
      <c r="F63" s="13">
        <v>1</v>
      </c>
      <c r="G63" s="13"/>
      <c r="H63" s="33"/>
    </row>
    <row r="64" spans="3:8" x14ac:dyDescent="0.25">
      <c r="C64" s="33"/>
      <c r="D64" s="13">
        <v>2</v>
      </c>
      <c r="E64" s="13"/>
      <c r="F64" s="13">
        <v>5</v>
      </c>
      <c r="G64" s="13"/>
      <c r="H64" s="33"/>
    </row>
    <row r="65" spans="3:8" x14ac:dyDescent="0.25">
      <c r="C65" s="33"/>
      <c r="D65" s="13">
        <v>3</v>
      </c>
      <c r="E65" s="13"/>
      <c r="F65" s="13">
        <v>10</v>
      </c>
      <c r="G65" s="13"/>
      <c r="H65" s="33"/>
    </row>
    <row r="66" spans="3:8" x14ac:dyDescent="0.25">
      <c r="C66" s="33"/>
      <c r="D66" s="13">
        <v>4</v>
      </c>
      <c r="E66" s="13"/>
      <c r="F66" s="13">
        <v>40</v>
      </c>
      <c r="G66" s="13"/>
      <c r="H66" s="33"/>
    </row>
    <row r="67" spans="3:8" x14ac:dyDescent="0.25">
      <c r="C67" s="33"/>
      <c r="D67" s="13">
        <v>5</v>
      </c>
      <c r="E67" s="13"/>
      <c r="F67" s="13">
        <v>80</v>
      </c>
      <c r="G67" s="13"/>
      <c r="H67" s="33"/>
    </row>
    <row r="68" spans="3:8" x14ac:dyDescent="0.25">
      <c r="C68" s="33"/>
      <c r="D68" s="13">
        <v>6</v>
      </c>
      <c r="E68" s="13"/>
      <c r="F68" s="13">
        <v>100</v>
      </c>
      <c r="G68" s="13"/>
      <c r="H68" s="33"/>
    </row>
    <row r="69" spans="3:8" x14ac:dyDescent="0.25">
      <c r="C69" s="33"/>
      <c r="D69" s="13">
        <v>7</v>
      </c>
      <c r="E69" s="13"/>
      <c r="F69" s="13">
        <v>120</v>
      </c>
      <c r="G69" s="13"/>
      <c r="H69" s="33"/>
    </row>
    <row r="70" spans="3:8" x14ac:dyDescent="0.25">
      <c r="C70" s="33"/>
      <c r="D70" s="13">
        <v>8</v>
      </c>
      <c r="E70" s="13"/>
      <c r="F70" s="13">
        <v>1000</v>
      </c>
      <c r="G70" s="13"/>
      <c r="H70" s="33"/>
    </row>
    <row r="71" spans="3:8" x14ac:dyDescent="0.25">
      <c r="C71" s="33"/>
      <c r="D71" s="13">
        <v>9</v>
      </c>
      <c r="E71" s="13"/>
      <c r="F71" s="13">
        <v>200</v>
      </c>
      <c r="G71" s="13"/>
      <c r="H71" s="33"/>
    </row>
    <row r="72" spans="3:8" x14ac:dyDescent="0.25">
      <c r="C72" s="33"/>
      <c r="D72" s="13">
        <v>10</v>
      </c>
      <c r="E72" s="13"/>
      <c r="F72" s="13">
        <v>250</v>
      </c>
      <c r="G72" s="13"/>
      <c r="H72" s="33"/>
    </row>
    <row r="73" spans="3:8" x14ac:dyDescent="0.25">
      <c r="C73" s="33"/>
      <c r="D73" s="13">
        <v>11</v>
      </c>
      <c r="E73" s="13"/>
      <c r="F73" s="13">
        <v>300</v>
      </c>
      <c r="G73" s="13"/>
      <c r="H73" s="33"/>
    </row>
    <row r="74" spans="3:8" x14ac:dyDescent="0.25">
      <c r="C74" s="33"/>
      <c r="D74" s="13">
        <v>12</v>
      </c>
      <c r="E74" s="13"/>
      <c r="F74" s="13">
        <v>500</v>
      </c>
      <c r="G74" s="13"/>
      <c r="H74" s="33"/>
    </row>
    <row r="77" spans="3:8" x14ac:dyDescent="0.25">
      <c r="C77" t="s">
        <v>9</v>
      </c>
      <c r="D77" t="s">
        <v>43</v>
      </c>
    </row>
    <row r="78" spans="3:8" x14ac:dyDescent="0.25">
      <c r="C78" t="s">
        <v>42</v>
      </c>
      <c r="D78" t="s">
        <v>44</v>
      </c>
    </row>
    <row r="79" spans="3:8" x14ac:dyDescent="0.25">
      <c r="C79" t="s">
        <v>45</v>
      </c>
      <c r="D79" t="s">
        <v>46</v>
      </c>
    </row>
    <row r="80" spans="3:8" x14ac:dyDescent="0.25">
      <c r="C80" t="s">
        <v>47</v>
      </c>
      <c r="D80" t="s">
        <v>55</v>
      </c>
    </row>
    <row r="82" spans="3:7" ht="19.5" x14ac:dyDescent="0.25">
      <c r="C82" t="s">
        <v>50</v>
      </c>
      <c r="D82" t="s">
        <v>54</v>
      </c>
      <c r="F82" t="s">
        <v>61</v>
      </c>
      <c r="G82" s="25" t="s">
        <v>79</v>
      </c>
    </row>
    <row r="86" spans="3:7" x14ac:dyDescent="0.25">
      <c r="D86" t="s">
        <v>179</v>
      </c>
    </row>
    <row r="87" spans="3:7" x14ac:dyDescent="0.25">
      <c r="C87">
        <v>1</v>
      </c>
      <c r="D87" t="s">
        <v>180</v>
      </c>
    </row>
    <row r="88" spans="3:7" x14ac:dyDescent="0.25">
      <c r="C88">
        <v>2</v>
      </c>
      <c r="D88" t="s">
        <v>181</v>
      </c>
    </row>
    <row r="89" spans="3:7" x14ac:dyDescent="0.25">
      <c r="C89">
        <v>3</v>
      </c>
      <c r="D89" t="s">
        <v>195</v>
      </c>
    </row>
    <row r="92" spans="3:7" x14ac:dyDescent="0.25">
      <c r="D92" t="s">
        <v>196</v>
      </c>
      <c r="F92" t="s">
        <v>198</v>
      </c>
    </row>
    <row r="93" spans="3:7" x14ac:dyDescent="0.25">
      <c r="D93" t="s">
        <v>197</v>
      </c>
      <c r="F93" t="s">
        <v>205</v>
      </c>
    </row>
    <row r="95" spans="3:7" x14ac:dyDescent="0.25">
      <c r="D95" t="s">
        <v>206</v>
      </c>
    </row>
    <row r="97" spans="3:6" x14ac:dyDescent="0.25">
      <c r="D97" t="s">
        <v>209</v>
      </c>
    </row>
    <row r="98" spans="3:6" x14ac:dyDescent="0.25">
      <c r="C98" t="s">
        <v>210</v>
      </c>
      <c r="D98" t="s">
        <v>55</v>
      </c>
    </row>
    <row r="99" spans="3:6" ht="20.25" customHeight="1" x14ac:dyDescent="0.4">
      <c r="D99" t="s">
        <v>213</v>
      </c>
      <c r="F99" s="30">
        <v>7.0833333333333331E-2</v>
      </c>
    </row>
    <row r="100" spans="3:6" x14ac:dyDescent="0.25">
      <c r="D100" t="s">
        <v>220</v>
      </c>
      <c r="F100" t="s">
        <v>222</v>
      </c>
    </row>
    <row r="102" spans="3:6" x14ac:dyDescent="0.25">
      <c r="D102" t="s">
        <v>223</v>
      </c>
    </row>
    <row r="104" spans="3:6" x14ac:dyDescent="0.25">
      <c r="C104" s="2"/>
      <c r="D104" s="2" t="s">
        <v>9</v>
      </c>
      <c r="E104" s="2"/>
      <c r="F104" s="2"/>
    </row>
    <row r="105" spans="3:6" x14ac:dyDescent="0.25">
      <c r="C105" s="2">
        <v>1</v>
      </c>
      <c r="D105" s="2" t="s">
        <v>262</v>
      </c>
      <c r="E105" s="2"/>
      <c r="F105" s="2" t="s">
        <v>264</v>
      </c>
    </row>
    <row r="106" spans="3:6" x14ac:dyDescent="0.25">
      <c r="C106" s="2">
        <v>2</v>
      </c>
      <c r="D106" s="2" t="s">
        <v>226</v>
      </c>
      <c r="E106" s="2"/>
      <c r="F106" s="2"/>
    </row>
    <row r="107" spans="3:6" x14ac:dyDescent="0.25">
      <c r="C107" s="2">
        <v>3</v>
      </c>
      <c r="D107" s="2" t="s">
        <v>261</v>
      </c>
      <c r="E107" s="2"/>
      <c r="F107" s="2"/>
    </row>
    <row r="110" spans="3:6" x14ac:dyDescent="0.25">
      <c r="C110" s="2"/>
      <c r="D110" s="2" t="s">
        <v>9</v>
      </c>
      <c r="E110" s="2"/>
      <c r="F110" s="2"/>
    </row>
    <row r="111" spans="3:6" x14ac:dyDescent="0.25">
      <c r="C111" s="2">
        <v>1</v>
      </c>
      <c r="D111" s="2" t="s">
        <v>262</v>
      </c>
      <c r="E111" s="2"/>
      <c r="F111" s="2" t="s">
        <v>264</v>
      </c>
    </row>
    <row r="112" spans="3:6" x14ac:dyDescent="0.25">
      <c r="C112" s="2">
        <v>2</v>
      </c>
      <c r="D112" s="2" t="s">
        <v>226</v>
      </c>
      <c r="E112" s="2"/>
      <c r="F112" s="2"/>
    </row>
    <row r="113" spans="3:12" x14ac:dyDescent="0.25">
      <c r="C113" s="2">
        <v>3</v>
      </c>
      <c r="D113" s="2" t="s">
        <v>261</v>
      </c>
      <c r="E113" s="2"/>
      <c r="F113" s="2"/>
    </row>
    <row r="114" spans="3:12" x14ac:dyDescent="0.25">
      <c r="D114" s="44" t="s">
        <v>325</v>
      </c>
      <c r="E114" s="44"/>
    </row>
    <row r="115" spans="3:12" x14ac:dyDescent="0.25">
      <c r="D115" s="44"/>
      <c r="E115" s="44"/>
    </row>
    <row r="116" spans="3:12" ht="15.75" thickBot="1" x14ac:dyDescent="0.3"/>
    <row r="117" spans="3:12" ht="15.75" thickBot="1" x14ac:dyDescent="0.3">
      <c r="C117" s="57" t="s">
        <v>332</v>
      </c>
      <c r="D117" s="49" t="s">
        <v>334</v>
      </c>
      <c r="E117" s="49"/>
      <c r="F117" s="53" t="s">
        <v>9</v>
      </c>
      <c r="G117" s="52" t="s">
        <v>356</v>
      </c>
      <c r="H117" s="56" t="s">
        <v>357</v>
      </c>
      <c r="I117" s="55" t="s">
        <v>358</v>
      </c>
      <c r="J117" s="56" t="s">
        <v>343</v>
      </c>
    </row>
    <row r="118" spans="3:12" x14ac:dyDescent="0.25">
      <c r="C118" s="46">
        <v>43492</v>
      </c>
      <c r="D118" s="54" t="s">
        <v>347</v>
      </c>
      <c r="E118" s="54"/>
      <c r="F118" s="21">
        <v>0</v>
      </c>
      <c r="G118" s="18" t="s">
        <v>344</v>
      </c>
      <c r="H118" s="22" t="s">
        <v>345</v>
      </c>
      <c r="I118" s="19" t="s">
        <v>346</v>
      </c>
      <c r="J118" s="59">
        <v>2.0833333333333332E-2</v>
      </c>
    </row>
    <row r="119" spans="3:12" x14ac:dyDescent="0.25">
      <c r="C119" s="47">
        <v>43493</v>
      </c>
      <c r="D119" s="50"/>
      <c r="E119" s="50"/>
      <c r="F119" s="22"/>
      <c r="G119" s="19" t="s">
        <v>335</v>
      </c>
      <c r="H119" s="22" t="s">
        <v>385</v>
      </c>
      <c r="I119" s="19" t="s">
        <v>386</v>
      </c>
      <c r="J119" s="65">
        <v>0.375</v>
      </c>
    </row>
    <row r="120" spans="3:12" x14ac:dyDescent="0.25">
      <c r="C120" s="47">
        <v>43494</v>
      </c>
      <c r="D120" s="50"/>
      <c r="E120" s="50"/>
      <c r="F120" s="22"/>
      <c r="G120" s="19"/>
      <c r="H120" s="22"/>
      <c r="I120" s="19"/>
      <c r="J120" s="22"/>
    </row>
    <row r="121" spans="3:12" ht="15.75" thickBot="1" x14ac:dyDescent="0.3">
      <c r="C121" s="48">
        <v>43495</v>
      </c>
      <c r="D121" s="51"/>
      <c r="E121" s="51"/>
      <c r="F121" s="23"/>
      <c r="G121" s="20"/>
      <c r="H121" s="23"/>
      <c r="I121" s="20"/>
      <c r="J121" s="23"/>
    </row>
    <row r="122" spans="3:12" ht="15.75" thickBot="1" x14ac:dyDescent="0.3">
      <c r="C122" s="5"/>
      <c r="D122" s="44"/>
      <c r="E122" s="44"/>
      <c r="F122" s="6"/>
      <c r="G122" s="6"/>
      <c r="H122" s="6"/>
    </row>
    <row r="123" spans="3:12" ht="15.75" thickBot="1" x14ac:dyDescent="0.3">
      <c r="C123" s="58" t="s">
        <v>333</v>
      </c>
      <c r="D123" s="49" t="s">
        <v>334</v>
      </c>
      <c r="E123" s="49" t="s">
        <v>377</v>
      </c>
      <c r="F123" s="53" t="s">
        <v>9</v>
      </c>
      <c r="G123" s="52" t="s">
        <v>408</v>
      </c>
      <c r="H123" s="56" t="s">
        <v>357</v>
      </c>
      <c r="I123" s="55" t="s">
        <v>374</v>
      </c>
      <c r="J123" s="56" t="s">
        <v>343</v>
      </c>
      <c r="K123" s="64"/>
      <c r="L123" s="64"/>
    </row>
    <row r="124" spans="3:12" x14ac:dyDescent="0.25">
      <c r="C124" s="46">
        <v>43492</v>
      </c>
      <c r="D124" s="50" t="s">
        <v>378</v>
      </c>
      <c r="E124" s="50" t="s">
        <v>380</v>
      </c>
      <c r="F124" s="22">
        <v>0</v>
      </c>
      <c r="G124" s="62" t="s">
        <v>376</v>
      </c>
      <c r="H124" s="62" t="s">
        <v>379</v>
      </c>
      <c r="I124" s="63" t="s">
        <v>375</v>
      </c>
      <c r="J124" s="59">
        <v>0.375</v>
      </c>
    </row>
    <row r="125" spans="3:12" x14ac:dyDescent="0.25">
      <c r="C125" s="47">
        <v>43493</v>
      </c>
      <c r="D125" s="50"/>
      <c r="E125" s="50"/>
      <c r="F125" s="22"/>
      <c r="G125" s="22"/>
      <c r="H125" s="22" t="s">
        <v>413</v>
      </c>
      <c r="I125" s="19"/>
      <c r="J125" s="22"/>
    </row>
    <row r="126" spans="3:12" x14ac:dyDescent="0.25">
      <c r="C126" s="47">
        <v>43494</v>
      </c>
      <c r="D126" s="50"/>
      <c r="E126" s="50"/>
      <c r="F126" s="22"/>
      <c r="G126" s="22"/>
      <c r="H126" s="22"/>
      <c r="I126" s="19"/>
      <c r="J126" s="22"/>
    </row>
    <row r="127" spans="3:12" ht="15.75" thickBot="1" x14ac:dyDescent="0.3">
      <c r="C127" s="48">
        <v>43495</v>
      </c>
      <c r="D127" s="51"/>
      <c r="E127" s="51"/>
      <c r="F127" s="23"/>
      <c r="G127" s="23"/>
      <c r="H127" s="23"/>
      <c r="I127" s="20"/>
      <c r="J127" s="2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8"/>
  <sheetViews>
    <sheetView topLeftCell="C100" zoomScale="89" zoomScaleNormal="89" workbookViewId="0">
      <selection activeCell="D124" sqref="D124"/>
    </sheetView>
  </sheetViews>
  <sheetFormatPr defaultRowHeight="15" x14ac:dyDescent="0.25"/>
  <cols>
    <col min="2" max="2" width="15.5703125" customWidth="1"/>
    <col min="3" max="3" width="23.5703125" customWidth="1"/>
    <col min="4" max="4" width="56.28515625" customWidth="1"/>
    <col min="5" max="5" width="29.140625" customWidth="1"/>
    <col min="6" max="6" width="27.28515625" customWidth="1"/>
    <col min="7" max="7" width="25.7109375" customWidth="1"/>
    <col min="8" max="8" width="18.42578125" customWidth="1"/>
  </cols>
  <sheetData>
    <row r="3" spans="4:6" x14ac:dyDescent="0.25">
      <c r="D3" t="s">
        <v>35</v>
      </c>
    </row>
    <row r="5" spans="4:6" x14ac:dyDescent="0.25">
      <c r="D5" s="4" t="s">
        <v>34</v>
      </c>
      <c r="E5" s="4"/>
      <c r="F5" s="4"/>
    </row>
    <row r="6" spans="4:6" x14ac:dyDescent="0.25">
      <c r="D6" s="3">
        <v>1</v>
      </c>
      <c r="E6" s="3">
        <v>1</v>
      </c>
      <c r="F6" s="3" t="s">
        <v>228</v>
      </c>
    </row>
    <row r="7" spans="4:6" x14ac:dyDescent="0.25">
      <c r="D7" s="3">
        <v>2</v>
      </c>
      <c r="E7" s="3">
        <v>5</v>
      </c>
      <c r="F7" s="3"/>
    </row>
    <row r="8" spans="4:6" x14ac:dyDescent="0.25">
      <c r="D8" s="3">
        <v>3</v>
      </c>
      <c r="E8" s="3">
        <v>10</v>
      </c>
      <c r="F8" s="3"/>
    </row>
    <row r="9" spans="4:6" x14ac:dyDescent="0.25">
      <c r="D9" s="7">
        <v>4</v>
      </c>
      <c r="E9" s="7">
        <v>40</v>
      </c>
      <c r="F9" s="7" t="s">
        <v>229</v>
      </c>
    </row>
    <row r="10" spans="4:6" x14ac:dyDescent="0.25">
      <c r="D10" s="7">
        <v>5</v>
      </c>
      <c r="E10" s="7">
        <v>80</v>
      </c>
      <c r="F10" s="7"/>
    </row>
    <row r="11" spans="4:6" x14ac:dyDescent="0.25">
      <c r="D11" s="7">
        <v>6</v>
      </c>
      <c r="E11" s="7">
        <v>100</v>
      </c>
      <c r="F11" s="7" t="s">
        <v>230</v>
      </c>
    </row>
    <row r="12" spans="4:6" x14ac:dyDescent="0.25">
      <c r="D12" s="7">
        <v>7</v>
      </c>
      <c r="E12" s="7">
        <v>120</v>
      </c>
      <c r="F12" s="7" t="s">
        <v>231</v>
      </c>
    </row>
    <row r="13" spans="4:6" x14ac:dyDescent="0.25">
      <c r="D13" s="3">
        <v>8</v>
      </c>
      <c r="E13" s="3">
        <v>1000</v>
      </c>
      <c r="F13" s="3"/>
    </row>
    <row r="14" spans="4:6" x14ac:dyDescent="0.25">
      <c r="D14" s="3">
        <v>9</v>
      </c>
      <c r="E14" s="3">
        <v>200</v>
      </c>
      <c r="F14" s="3"/>
    </row>
    <row r="15" spans="4:6" x14ac:dyDescent="0.25">
      <c r="D15" s="3">
        <v>10</v>
      </c>
      <c r="E15" s="3">
        <v>250</v>
      </c>
      <c r="F15" s="3"/>
    </row>
    <row r="16" spans="4:6" x14ac:dyDescent="0.25">
      <c r="D16" s="3">
        <v>11</v>
      </c>
      <c r="E16" s="3">
        <v>300</v>
      </c>
      <c r="F16" s="3"/>
    </row>
    <row r="17" spans="4:7" x14ac:dyDescent="0.25">
      <c r="D17" s="3">
        <v>12</v>
      </c>
      <c r="E17" s="3">
        <v>500</v>
      </c>
      <c r="F17" s="3"/>
    </row>
    <row r="18" spans="4:7" x14ac:dyDescent="0.25">
      <c r="D18" t="s">
        <v>9</v>
      </c>
      <c r="F18" t="s">
        <v>227</v>
      </c>
    </row>
    <row r="23" spans="4:7" x14ac:dyDescent="0.25">
      <c r="D23" t="s">
        <v>9</v>
      </c>
      <c r="E23" t="s">
        <v>48</v>
      </c>
    </row>
    <row r="24" spans="4:7" x14ac:dyDescent="0.25">
      <c r="D24" t="s">
        <v>50</v>
      </c>
      <c r="E24" t="s">
        <v>49</v>
      </c>
    </row>
    <row r="25" spans="4:7" x14ac:dyDescent="0.25">
      <c r="D25" t="s">
        <v>52</v>
      </c>
      <c r="E25" t="s">
        <v>51</v>
      </c>
    </row>
    <row r="26" spans="4:7" x14ac:dyDescent="0.25">
      <c r="D26" t="s">
        <v>53</v>
      </c>
    </row>
    <row r="30" spans="4:7" x14ac:dyDescent="0.25">
      <c r="D30" t="s">
        <v>9</v>
      </c>
      <c r="E30" t="s">
        <v>62</v>
      </c>
      <c r="G30" t="s">
        <v>77</v>
      </c>
    </row>
    <row r="31" spans="4:7" x14ac:dyDescent="0.25">
      <c r="D31" t="s">
        <v>50</v>
      </c>
      <c r="E31" t="s">
        <v>63</v>
      </c>
      <c r="G31" t="s">
        <v>78</v>
      </c>
    </row>
    <row r="33" spans="4:11" ht="19.5" x14ac:dyDescent="0.25">
      <c r="E33" s="25" t="s">
        <v>80</v>
      </c>
    </row>
    <row r="34" spans="4:11" x14ac:dyDescent="0.25">
      <c r="J34" t="s">
        <v>85</v>
      </c>
      <c r="K34" t="s">
        <v>84</v>
      </c>
    </row>
    <row r="36" spans="4:11" x14ac:dyDescent="0.25">
      <c r="D36" s="2"/>
      <c r="E36" s="2" t="s">
        <v>182</v>
      </c>
    </row>
    <row r="37" spans="4:11" x14ac:dyDescent="0.25">
      <c r="D37" s="2">
        <v>1</v>
      </c>
      <c r="E37" s="2" t="s">
        <v>183</v>
      </c>
    </row>
    <row r="38" spans="4:11" x14ac:dyDescent="0.25">
      <c r="D38" s="2">
        <v>2</v>
      </c>
      <c r="E38" s="2" t="s">
        <v>184</v>
      </c>
    </row>
    <row r="39" spans="4:11" x14ac:dyDescent="0.25">
      <c r="D39" s="2">
        <v>3</v>
      </c>
      <c r="E39" s="2" t="s">
        <v>185</v>
      </c>
    </row>
    <row r="40" spans="4:11" x14ac:dyDescent="0.25">
      <c r="D40" s="2">
        <v>5</v>
      </c>
      <c r="E40" s="2" t="s">
        <v>189</v>
      </c>
    </row>
    <row r="42" spans="4:11" x14ac:dyDescent="0.25">
      <c r="E42" s="2" t="s">
        <v>183</v>
      </c>
    </row>
    <row r="43" spans="4:11" x14ac:dyDescent="0.25">
      <c r="E43" s="2" t="s">
        <v>184</v>
      </c>
    </row>
    <row r="44" spans="4:11" x14ac:dyDescent="0.25">
      <c r="E44" s="2" t="s">
        <v>185</v>
      </c>
    </row>
    <row r="45" spans="4:11" ht="12.95" customHeight="1" x14ac:dyDescent="0.25">
      <c r="E45" s="2" t="s">
        <v>190</v>
      </c>
      <c r="F45" s="27" t="s">
        <v>188</v>
      </c>
    </row>
    <row r="46" spans="4:11" ht="12.95" customHeight="1" x14ac:dyDescent="0.25">
      <c r="E46" s="2" t="s">
        <v>189</v>
      </c>
    </row>
    <row r="48" spans="4:11" x14ac:dyDescent="0.25">
      <c r="E48" t="s">
        <v>199</v>
      </c>
      <c r="F48" t="s">
        <v>188</v>
      </c>
    </row>
    <row r="49" spans="2:12" x14ac:dyDescent="0.25">
      <c r="E49" t="s">
        <v>200</v>
      </c>
      <c r="F49" t="s">
        <v>201</v>
      </c>
    </row>
    <row r="52" spans="2:12" x14ac:dyDescent="0.25">
      <c r="E52" t="s">
        <v>202</v>
      </c>
    </row>
    <row r="53" spans="2:12" x14ac:dyDescent="0.25">
      <c r="E53" s="2" t="s">
        <v>182</v>
      </c>
    </row>
    <row r="54" spans="2:12" x14ac:dyDescent="0.25">
      <c r="E54" s="2" t="s">
        <v>183</v>
      </c>
    </row>
    <row r="55" spans="2:12" x14ac:dyDescent="0.25">
      <c r="E55" s="2" t="s">
        <v>184</v>
      </c>
    </row>
    <row r="56" spans="2:12" x14ac:dyDescent="0.25">
      <c r="E56" s="2" t="s">
        <v>185</v>
      </c>
    </row>
    <row r="57" spans="2:12" x14ac:dyDescent="0.25">
      <c r="E57" s="2" t="s">
        <v>189</v>
      </c>
    </row>
    <row r="59" spans="2:12" x14ac:dyDescent="0.25">
      <c r="D59" t="s">
        <v>221</v>
      </c>
      <c r="E59" s="2" t="s">
        <v>211</v>
      </c>
    </row>
    <row r="60" spans="2:12" x14ac:dyDescent="0.25">
      <c r="D60" t="s">
        <v>214</v>
      </c>
    </row>
    <row r="61" spans="2:12" x14ac:dyDescent="0.25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4" spans="2:12" x14ac:dyDescent="0.25">
      <c r="D64" t="s">
        <v>28</v>
      </c>
      <c r="E64" t="s">
        <v>232</v>
      </c>
    </row>
    <row r="65" spans="2:8" x14ac:dyDescent="0.25">
      <c r="D65" s="32" t="s">
        <v>234</v>
      </c>
      <c r="E65" s="32" t="s">
        <v>233</v>
      </c>
    </row>
    <row r="66" spans="2:8" x14ac:dyDescent="0.25">
      <c r="D66" t="s">
        <v>235</v>
      </c>
      <c r="E66" t="s">
        <v>236</v>
      </c>
    </row>
    <row r="67" spans="2:8" x14ac:dyDescent="0.25">
      <c r="D67" t="s">
        <v>237</v>
      </c>
      <c r="E67" t="s">
        <v>48</v>
      </c>
    </row>
    <row r="68" spans="2:8" x14ac:dyDescent="0.25">
      <c r="D68" t="s">
        <v>238</v>
      </c>
      <c r="E68" t="s">
        <v>239</v>
      </c>
    </row>
    <row r="70" spans="2:8" x14ac:dyDescent="0.25">
      <c r="C70" s="2"/>
      <c r="D70" s="2" t="s">
        <v>37</v>
      </c>
      <c r="E70" s="2"/>
      <c r="F70" s="2"/>
      <c r="G70" s="2" t="s">
        <v>277</v>
      </c>
    </row>
    <row r="71" spans="2:8" x14ac:dyDescent="0.25">
      <c r="C71" s="4" t="s">
        <v>270</v>
      </c>
      <c r="D71" s="4" t="s">
        <v>266</v>
      </c>
      <c r="E71" s="4"/>
      <c r="F71" s="4"/>
      <c r="G71" s="4" t="s">
        <v>276</v>
      </c>
    </row>
    <row r="72" spans="2:8" x14ac:dyDescent="0.25">
      <c r="C72" s="4" t="s">
        <v>269</v>
      </c>
      <c r="D72" s="4" t="s">
        <v>226</v>
      </c>
      <c r="E72" s="4"/>
      <c r="F72" s="4"/>
      <c r="G72" s="4" t="s">
        <v>275</v>
      </c>
    </row>
    <row r="73" spans="2:8" x14ac:dyDescent="0.25">
      <c r="C73" s="2" t="s">
        <v>272</v>
      </c>
      <c r="D73" s="2" t="s">
        <v>240</v>
      </c>
      <c r="E73" s="2"/>
      <c r="F73" s="2"/>
      <c r="G73" s="2" t="s">
        <v>279</v>
      </c>
    </row>
    <row r="74" spans="2:8" x14ac:dyDescent="0.25">
      <c r="C74" s="4" t="s">
        <v>271</v>
      </c>
      <c r="D74" s="4" t="s">
        <v>267</v>
      </c>
      <c r="E74" s="4"/>
      <c r="F74" s="4"/>
      <c r="G74" s="4" t="s">
        <v>278</v>
      </c>
      <c r="H74" s="32"/>
    </row>
    <row r="75" spans="2:8" x14ac:dyDescent="0.25">
      <c r="C75" s="36"/>
      <c r="D75" s="36"/>
      <c r="E75" s="36" t="s">
        <v>258</v>
      </c>
      <c r="F75" s="36" t="s">
        <v>259</v>
      </c>
      <c r="G75" s="2"/>
    </row>
    <row r="76" spans="2:8" x14ac:dyDescent="0.25">
      <c r="C76" s="3" t="s">
        <v>274</v>
      </c>
      <c r="D76" s="3" t="s">
        <v>260</v>
      </c>
      <c r="E76" s="3">
        <v>764818</v>
      </c>
      <c r="F76" s="3">
        <v>522.82544021606395</v>
      </c>
      <c r="G76" s="3" t="s">
        <v>294</v>
      </c>
      <c r="H76" s="5"/>
    </row>
    <row r="77" spans="2:8" x14ac:dyDescent="0.25">
      <c r="C77" s="3" t="s">
        <v>273</v>
      </c>
      <c r="D77" s="3" t="s">
        <v>260</v>
      </c>
      <c r="E77" s="3">
        <v>7831745840</v>
      </c>
      <c r="F77" s="3">
        <v>522.82544021606395</v>
      </c>
      <c r="G77" s="3" t="s">
        <v>293</v>
      </c>
      <c r="H77" s="5"/>
    </row>
    <row r="78" spans="2:8" x14ac:dyDescent="0.25">
      <c r="B78" s="37"/>
      <c r="C78" s="39">
        <v>6</v>
      </c>
      <c r="D78" s="3" t="s">
        <v>260</v>
      </c>
      <c r="E78" s="3">
        <v>7831745840</v>
      </c>
      <c r="F78" s="3">
        <v>300</v>
      </c>
      <c r="G78" s="3" t="s">
        <v>297</v>
      </c>
      <c r="H78" s="5"/>
    </row>
    <row r="79" spans="2:8" x14ac:dyDescent="0.25">
      <c r="C79" s="3">
        <v>7</v>
      </c>
      <c r="D79" s="3" t="s">
        <v>260</v>
      </c>
      <c r="E79" s="3">
        <v>7831745840</v>
      </c>
      <c r="F79" s="3">
        <v>400</v>
      </c>
      <c r="G79" s="3" t="s">
        <v>296</v>
      </c>
      <c r="H79" s="5"/>
    </row>
    <row r="80" spans="2:8" x14ac:dyDescent="0.25">
      <c r="C80" s="3">
        <v>6</v>
      </c>
      <c r="D80" s="3" t="s">
        <v>260</v>
      </c>
      <c r="E80" s="3">
        <v>524288</v>
      </c>
      <c r="F80" s="39">
        <v>200</v>
      </c>
      <c r="G80" s="2"/>
      <c r="H80" s="6"/>
    </row>
    <row r="81" spans="3:8" x14ac:dyDescent="0.25">
      <c r="C81" s="39">
        <v>7</v>
      </c>
      <c r="D81" s="3" t="s">
        <v>260</v>
      </c>
      <c r="E81" s="3" t="s">
        <v>300</v>
      </c>
      <c r="F81" s="39">
        <v>300</v>
      </c>
      <c r="G81" s="2" t="s">
        <v>298</v>
      </c>
    </row>
    <row r="82" spans="3:8" x14ac:dyDescent="0.25">
      <c r="C82" s="39"/>
      <c r="D82" s="3" t="s">
        <v>260</v>
      </c>
      <c r="E82" s="3" t="s">
        <v>299</v>
      </c>
      <c r="F82" s="39">
        <v>235</v>
      </c>
      <c r="G82" s="39" t="s">
        <v>303</v>
      </c>
    </row>
    <row r="83" spans="3:8" x14ac:dyDescent="0.25">
      <c r="C83" s="39"/>
      <c r="D83" s="3" t="s">
        <v>260</v>
      </c>
      <c r="E83" s="3" t="s">
        <v>301</v>
      </c>
      <c r="F83" s="39">
        <v>263</v>
      </c>
      <c r="G83" s="39" t="s">
        <v>302</v>
      </c>
    </row>
    <row r="84" spans="3:8" x14ac:dyDescent="0.25">
      <c r="C84" s="39">
        <v>6</v>
      </c>
      <c r="D84" s="3" t="s">
        <v>260</v>
      </c>
      <c r="E84" s="2">
        <v>173015.04000000001</v>
      </c>
      <c r="F84" s="39">
        <v>99</v>
      </c>
      <c r="G84" s="2" t="s">
        <v>305</v>
      </c>
    </row>
    <row r="85" spans="3:8" x14ac:dyDescent="0.25">
      <c r="C85" s="7">
        <v>7</v>
      </c>
      <c r="D85" s="7" t="s">
        <v>260</v>
      </c>
      <c r="E85" s="7">
        <v>87381.333333333299</v>
      </c>
      <c r="F85" s="7">
        <v>50</v>
      </c>
      <c r="G85" s="4" t="s">
        <v>304</v>
      </c>
      <c r="H85" t="s">
        <v>306</v>
      </c>
    </row>
    <row r="86" spans="3:8" x14ac:dyDescent="0.25">
      <c r="C86" s="39">
        <v>7</v>
      </c>
      <c r="D86" s="3" t="s">
        <v>260</v>
      </c>
      <c r="E86" s="3">
        <v>69423.728813559297</v>
      </c>
      <c r="F86" s="39">
        <v>40</v>
      </c>
      <c r="G86" s="2" t="s">
        <v>308</v>
      </c>
    </row>
    <row r="87" spans="3:8" x14ac:dyDescent="0.25">
      <c r="C87" s="39">
        <v>6</v>
      </c>
      <c r="D87" s="3" t="s">
        <v>260</v>
      </c>
      <c r="E87" s="3">
        <v>52068</v>
      </c>
      <c r="F87" s="39">
        <v>30</v>
      </c>
      <c r="G87" s="2" t="s">
        <v>309</v>
      </c>
    </row>
    <row r="88" spans="3:8" x14ac:dyDescent="0.25">
      <c r="C88" s="39">
        <v>6</v>
      </c>
      <c r="D88" s="3" t="s">
        <v>260</v>
      </c>
      <c r="E88" s="3">
        <v>95457.627118643999</v>
      </c>
      <c r="F88" s="39">
        <v>55</v>
      </c>
      <c r="G88" s="2" t="s">
        <v>311</v>
      </c>
    </row>
    <row r="89" spans="3:8" x14ac:dyDescent="0.25">
      <c r="C89" s="39">
        <v>7</v>
      </c>
      <c r="D89" s="3"/>
      <c r="E89" s="3">
        <v>91986.440677966093</v>
      </c>
      <c r="F89" s="39">
        <v>53</v>
      </c>
      <c r="G89" s="2" t="s">
        <v>310</v>
      </c>
    </row>
    <row r="90" spans="3:8" x14ac:dyDescent="0.25">
      <c r="C90" s="39">
        <v>7</v>
      </c>
      <c r="D90" s="3"/>
      <c r="E90" s="3"/>
      <c r="F90" s="39"/>
      <c r="G90" s="2"/>
    </row>
    <row r="91" spans="3:8" x14ac:dyDescent="0.25">
      <c r="C91" s="7">
        <v>6</v>
      </c>
      <c r="D91" s="7" t="s">
        <v>260</v>
      </c>
      <c r="E91" s="7">
        <v>87381.333333333299</v>
      </c>
      <c r="F91" s="7">
        <v>50</v>
      </c>
      <c r="G91" s="4" t="s">
        <v>304</v>
      </c>
    </row>
    <row r="93" spans="3:8" x14ac:dyDescent="0.25">
      <c r="C93" s="42" t="s">
        <v>271</v>
      </c>
      <c r="D93" s="42" t="s">
        <v>267</v>
      </c>
      <c r="E93" s="42"/>
      <c r="F93" s="42"/>
      <c r="G93" s="42" t="s">
        <v>314</v>
      </c>
    </row>
    <row r="94" spans="3:8" x14ac:dyDescent="0.25">
      <c r="C94" s="7">
        <v>7</v>
      </c>
      <c r="D94" s="7" t="s">
        <v>260</v>
      </c>
      <c r="E94" s="7">
        <v>87381.333333333299</v>
      </c>
      <c r="F94" s="7">
        <v>50</v>
      </c>
      <c r="G94" s="4" t="s">
        <v>306</v>
      </c>
    </row>
    <row r="95" spans="3:8" x14ac:dyDescent="0.25">
      <c r="C95" s="4" t="s">
        <v>269</v>
      </c>
      <c r="D95" s="4" t="s">
        <v>226</v>
      </c>
      <c r="E95" s="4"/>
      <c r="F95" s="4"/>
      <c r="G95" s="4" t="s">
        <v>313</v>
      </c>
    </row>
    <row r="96" spans="3:8" x14ac:dyDescent="0.25">
      <c r="C96" s="4" t="s">
        <v>318</v>
      </c>
      <c r="D96" s="4" t="s">
        <v>266</v>
      </c>
      <c r="E96" s="4"/>
      <c r="F96" s="4"/>
      <c r="G96" s="4" t="s">
        <v>312</v>
      </c>
    </row>
    <row r="97" spans="2:9" x14ac:dyDescent="0.25">
      <c r="C97" s="40" t="s">
        <v>316</v>
      </c>
      <c r="D97" s="40" t="s">
        <v>315</v>
      </c>
      <c r="E97" s="40"/>
      <c r="F97" s="40"/>
      <c r="G97" s="40"/>
    </row>
    <row r="98" spans="2:9" x14ac:dyDescent="0.25">
      <c r="C98" s="43" t="s">
        <v>319</v>
      </c>
      <c r="D98" s="43" t="s">
        <v>317</v>
      </c>
      <c r="E98" s="43" t="s">
        <v>55</v>
      </c>
      <c r="F98" s="43"/>
      <c r="G98" s="43"/>
    </row>
    <row r="99" spans="2:9" x14ac:dyDescent="0.25">
      <c r="C99" s="35" t="s">
        <v>321</v>
      </c>
      <c r="D99" s="35" t="s">
        <v>320</v>
      </c>
      <c r="E99" s="35" t="s">
        <v>55</v>
      </c>
      <c r="F99" s="35"/>
      <c r="G99" s="35"/>
    </row>
    <row r="100" spans="2:9" x14ac:dyDescent="0.25">
      <c r="C100" s="39">
        <v>5</v>
      </c>
      <c r="D100" s="2" t="s">
        <v>323</v>
      </c>
      <c r="E100" s="2" t="s">
        <v>329</v>
      </c>
      <c r="F100" s="2"/>
      <c r="G100" s="2"/>
    </row>
    <row r="101" spans="2:9" x14ac:dyDescent="0.25">
      <c r="C101" s="45"/>
      <c r="D101" s="6"/>
      <c r="E101" s="6"/>
      <c r="F101" s="6"/>
      <c r="G101" s="6"/>
    </row>
    <row r="102" spans="2:9" x14ac:dyDescent="0.25">
      <c r="D102" t="s">
        <v>322</v>
      </c>
    </row>
    <row r="103" spans="2:9" x14ac:dyDescent="0.25">
      <c r="C103" s="40" t="s">
        <v>316</v>
      </c>
      <c r="D103" s="40" t="s">
        <v>315</v>
      </c>
      <c r="E103" s="40"/>
      <c r="F103" s="40"/>
      <c r="G103" s="40"/>
    </row>
    <row r="104" spans="2:9" x14ac:dyDescent="0.25">
      <c r="C104" s="2" t="s">
        <v>9</v>
      </c>
      <c r="D104" s="2"/>
      <c r="E104" s="2"/>
      <c r="F104" s="2"/>
      <c r="G104" s="2"/>
    </row>
    <row r="105" spans="2:9" ht="3.75" customHeight="1" x14ac:dyDescent="0.25">
      <c r="C105" s="3">
        <v>6</v>
      </c>
      <c r="D105" s="2" t="s">
        <v>324</v>
      </c>
      <c r="E105" s="2" t="s">
        <v>330</v>
      </c>
      <c r="F105" s="2"/>
      <c r="G105" s="2"/>
    </row>
    <row r="106" spans="2:9" hidden="1" x14ac:dyDescent="0.25">
      <c r="C106" s="5"/>
      <c r="D106" s="6"/>
      <c r="E106" s="6"/>
      <c r="F106" s="6"/>
      <c r="G106" s="6"/>
    </row>
    <row r="107" spans="2:9" x14ac:dyDescent="0.25">
      <c r="C107" s="5"/>
      <c r="D107" s="44" t="s">
        <v>331</v>
      </c>
      <c r="E107" s="6"/>
      <c r="F107" s="6"/>
      <c r="G107" s="6"/>
    </row>
    <row r="108" spans="2:9" x14ac:dyDescent="0.25">
      <c r="C108" s="5"/>
      <c r="D108" s="44"/>
      <c r="E108" s="6"/>
      <c r="F108" s="6"/>
      <c r="G108" s="6"/>
    </row>
    <row r="109" spans="2:9" ht="15.75" thickBot="1" x14ac:dyDescent="0.3">
      <c r="C109" s="5"/>
      <c r="D109" s="44"/>
      <c r="E109" s="6"/>
      <c r="F109" s="6"/>
      <c r="G109" s="6"/>
    </row>
    <row r="110" spans="2:9" ht="15.75" thickBot="1" x14ac:dyDescent="0.3">
      <c r="C110" s="57" t="s">
        <v>332</v>
      </c>
      <c r="D110" s="49" t="s">
        <v>352</v>
      </c>
      <c r="E110" s="53" t="s">
        <v>9</v>
      </c>
      <c r="F110" s="52" t="s">
        <v>353</v>
      </c>
      <c r="G110" s="56" t="s">
        <v>354</v>
      </c>
      <c r="H110" s="55" t="s">
        <v>355</v>
      </c>
      <c r="I110" s="56" t="s">
        <v>343</v>
      </c>
    </row>
    <row r="111" spans="2:9" x14ac:dyDescent="0.25">
      <c r="B111" t="s">
        <v>339</v>
      </c>
      <c r="C111" s="46">
        <v>43492</v>
      </c>
      <c r="D111" s="54" t="s">
        <v>336</v>
      </c>
      <c r="E111" s="21" t="s">
        <v>338</v>
      </c>
      <c r="F111" s="18" t="s">
        <v>337</v>
      </c>
      <c r="G111" s="22" t="s">
        <v>341</v>
      </c>
      <c r="H111" s="19" t="s">
        <v>342</v>
      </c>
      <c r="I111" s="59">
        <v>0.47916666666666669</v>
      </c>
    </row>
    <row r="112" spans="2:9" x14ac:dyDescent="0.25">
      <c r="B112" t="s">
        <v>340</v>
      </c>
      <c r="C112" s="47">
        <v>43493</v>
      </c>
      <c r="D112" s="50" t="s">
        <v>390</v>
      </c>
      <c r="E112" s="22"/>
      <c r="F112" s="63" t="s">
        <v>312</v>
      </c>
      <c r="G112" s="62" t="s">
        <v>387</v>
      </c>
      <c r="H112" s="19" t="s">
        <v>388</v>
      </c>
      <c r="I112" s="59">
        <v>0.4375</v>
      </c>
    </row>
    <row r="113" spans="2:9" x14ac:dyDescent="0.25">
      <c r="C113" s="47">
        <v>43494</v>
      </c>
      <c r="D113" s="50"/>
      <c r="E113" s="22"/>
      <c r="F113" s="19"/>
      <c r="G113" s="22"/>
      <c r="H113" s="19"/>
      <c r="I113" s="22"/>
    </row>
    <row r="114" spans="2:9" ht="15.75" thickBot="1" x14ac:dyDescent="0.3">
      <c r="C114" s="48">
        <v>43495</v>
      </c>
      <c r="D114" s="51"/>
      <c r="E114" s="23"/>
      <c r="F114" s="20"/>
      <c r="G114" s="23" t="s">
        <v>389</v>
      </c>
      <c r="H114" s="20"/>
      <c r="I114" s="23"/>
    </row>
    <row r="115" spans="2:9" ht="15.75" thickBot="1" x14ac:dyDescent="0.3">
      <c r="C115" s="5"/>
      <c r="D115" s="44"/>
      <c r="E115" s="6"/>
      <c r="F115" s="6"/>
      <c r="G115" s="6"/>
    </row>
    <row r="116" spans="2:9" ht="15.75" thickBot="1" x14ac:dyDescent="0.3">
      <c r="C116" s="58" t="s">
        <v>333</v>
      </c>
      <c r="D116" s="49" t="s">
        <v>352</v>
      </c>
      <c r="E116" s="53" t="s">
        <v>9</v>
      </c>
      <c r="F116" s="52" t="s">
        <v>353</v>
      </c>
      <c r="G116" s="56" t="s">
        <v>354</v>
      </c>
      <c r="H116" s="55" t="s">
        <v>355</v>
      </c>
      <c r="I116" s="56" t="s">
        <v>343</v>
      </c>
    </row>
    <row r="117" spans="2:9" x14ac:dyDescent="0.25">
      <c r="C117" s="46">
        <v>43492</v>
      </c>
      <c r="D117" s="50" t="s">
        <v>390</v>
      </c>
      <c r="E117" s="22"/>
      <c r="F117" s="22" t="s">
        <v>381</v>
      </c>
      <c r="G117" s="22" t="s">
        <v>382</v>
      </c>
      <c r="H117" s="19" t="s">
        <v>381</v>
      </c>
      <c r="I117" s="59">
        <v>0.47916666666666669</v>
      </c>
    </row>
    <row r="118" spans="2:9" x14ac:dyDescent="0.25">
      <c r="C118" s="47">
        <v>43493</v>
      </c>
      <c r="D118" s="50"/>
      <c r="E118" s="22"/>
      <c r="F118" s="22"/>
      <c r="G118" s="22"/>
      <c r="H118" s="19"/>
      <c r="I118" s="22"/>
    </row>
    <row r="119" spans="2:9" x14ac:dyDescent="0.25">
      <c r="C119" s="47">
        <v>43494</v>
      </c>
      <c r="D119" s="50"/>
      <c r="E119" s="22"/>
      <c r="F119" s="22"/>
      <c r="G119" s="22"/>
      <c r="H119" s="19"/>
      <c r="I119" s="22"/>
    </row>
    <row r="120" spans="2:9" ht="15.75" thickBot="1" x14ac:dyDescent="0.3">
      <c r="B120" s="6"/>
      <c r="C120" s="48">
        <v>43495</v>
      </c>
      <c r="D120" s="51"/>
      <c r="E120" s="23"/>
      <c r="F120" s="23"/>
      <c r="G120" s="23"/>
      <c r="H120" s="20"/>
      <c r="I120" s="23"/>
    </row>
    <row r="122" spans="2:9" x14ac:dyDescent="0.25">
      <c r="C122" t="s">
        <v>134</v>
      </c>
    </row>
    <row r="123" spans="2:9" x14ac:dyDescent="0.25">
      <c r="C123" t="s">
        <v>241</v>
      </c>
    </row>
    <row r="124" spans="2:9" x14ac:dyDescent="0.25">
      <c r="C124" t="s">
        <v>242</v>
      </c>
    </row>
    <row r="125" spans="2:9" x14ac:dyDescent="0.25">
      <c r="C125" t="s">
        <v>243</v>
      </c>
    </row>
    <row r="126" spans="2:9" x14ac:dyDescent="0.25">
      <c r="C126" t="s">
        <v>244</v>
      </c>
    </row>
    <row r="127" spans="2:9" x14ac:dyDescent="0.25">
      <c r="C127" t="s">
        <v>245</v>
      </c>
    </row>
    <row r="128" spans="2:9" x14ac:dyDescent="0.25">
      <c r="C128" t="s">
        <v>246</v>
      </c>
    </row>
    <row r="129" spans="2:3" x14ac:dyDescent="0.25">
      <c r="C129" t="s">
        <v>247</v>
      </c>
    </row>
    <row r="130" spans="2:3" x14ac:dyDescent="0.25">
      <c r="C130" t="s">
        <v>248</v>
      </c>
    </row>
    <row r="131" spans="2:3" x14ac:dyDescent="0.25">
      <c r="C131" t="s">
        <v>249</v>
      </c>
    </row>
    <row r="132" spans="2:3" x14ac:dyDescent="0.25">
      <c r="C132" t="s">
        <v>250</v>
      </c>
    </row>
    <row r="133" spans="2:3" x14ac:dyDescent="0.25">
      <c r="C133" t="s">
        <v>251</v>
      </c>
    </row>
    <row r="134" spans="2:3" x14ac:dyDescent="0.25">
      <c r="C134" t="s">
        <v>252</v>
      </c>
    </row>
    <row r="135" spans="2:3" x14ac:dyDescent="0.25">
      <c r="C135" t="s">
        <v>253</v>
      </c>
    </row>
    <row r="138" spans="2:3" x14ac:dyDescent="0.25">
      <c r="C138" t="s">
        <v>254</v>
      </c>
    </row>
    <row r="139" spans="2:3" x14ac:dyDescent="0.25">
      <c r="B139" t="s">
        <v>255</v>
      </c>
    </row>
    <row r="140" spans="2:3" x14ac:dyDescent="0.25">
      <c r="B140" t="s">
        <v>257</v>
      </c>
      <c r="C140" s="1">
        <v>97896823</v>
      </c>
    </row>
    <row r="141" spans="2:3" x14ac:dyDescent="0.25">
      <c r="B141" t="s">
        <v>256</v>
      </c>
      <c r="C141" s="1">
        <v>95602.3662109375</v>
      </c>
    </row>
    <row r="142" spans="2:3" x14ac:dyDescent="0.25">
      <c r="B142" t="s">
        <v>258</v>
      </c>
      <c r="C142" s="1">
        <v>128</v>
      </c>
    </row>
    <row r="143" spans="2:3" x14ac:dyDescent="0.25">
      <c r="B143" t="s">
        <v>259</v>
      </c>
      <c r="C143" s="1">
        <v>746.89348602294899</v>
      </c>
    </row>
    <row r="144" spans="2:3" x14ac:dyDescent="0.25">
      <c r="C144" s="1">
        <v>522.82544021606395</v>
      </c>
    </row>
    <row r="145" spans="2:4" x14ac:dyDescent="0.25">
      <c r="B145" t="s">
        <v>268</v>
      </c>
    </row>
    <row r="147" spans="2:4" x14ac:dyDescent="0.25">
      <c r="C147">
        <v>7831745839.9999905</v>
      </c>
      <c r="D147">
        <v>523</v>
      </c>
    </row>
    <row r="148" spans="2:4" x14ac:dyDescent="0.25">
      <c r="C148">
        <v>764818.92968749895</v>
      </c>
      <c r="D148">
        <v>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G18"/>
  <sheetViews>
    <sheetView topLeftCell="A3" workbookViewId="0">
      <selection activeCell="D24" sqref="D24"/>
    </sheetView>
  </sheetViews>
  <sheetFormatPr defaultRowHeight="15" x14ac:dyDescent="0.25"/>
  <cols>
    <col min="5" max="5" width="15.85546875" customWidth="1"/>
    <col min="6" max="6" width="31.28515625" customWidth="1"/>
  </cols>
  <sheetData>
    <row r="5" spans="5:7" x14ac:dyDescent="0.25">
      <c r="E5" s="2"/>
      <c r="F5" s="2" t="s">
        <v>9</v>
      </c>
      <c r="G5" s="2"/>
    </row>
    <row r="6" spans="5:7" x14ac:dyDescent="0.25">
      <c r="E6" s="2">
        <v>1</v>
      </c>
      <c r="F6" s="2" t="s">
        <v>226</v>
      </c>
      <c r="G6" s="2" t="s">
        <v>55</v>
      </c>
    </row>
    <row r="7" spans="5:7" ht="15.75" thickBot="1" x14ac:dyDescent="0.3"/>
    <row r="8" spans="5:7" ht="15.75" thickBot="1" x14ac:dyDescent="0.3">
      <c r="E8" s="57" t="s">
        <v>332</v>
      </c>
      <c r="F8" s="49" t="s">
        <v>359</v>
      </c>
      <c r="G8" s="53" t="s">
        <v>9</v>
      </c>
    </row>
    <row r="9" spans="5:7" x14ac:dyDescent="0.25">
      <c r="E9" s="46">
        <v>43492</v>
      </c>
      <c r="F9" s="54" t="s">
        <v>335</v>
      </c>
      <c r="G9" s="21" t="s">
        <v>338</v>
      </c>
    </row>
    <row r="10" spans="5:7" x14ac:dyDescent="0.25">
      <c r="E10" s="47">
        <v>43493</v>
      </c>
      <c r="F10" s="50"/>
      <c r="G10" s="22"/>
    </row>
    <row r="11" spans="5:7" x14ac:dyDescent="0.25">
      <c r="E11" s="47">
        <v>43494</v>
      </c>
      <c r="F11" s="50"/>
      <c r="G11" s="22"/>
    </row>
    <row r="12" spans="5:7" ht="15.75" thickBot="1" x14ac:dyDescent="0.3">
      <c r="E12" s="48">
        <v>43495</v>
      </c>
      <c r="F12" s="51"/>
      <c r="G12" s="23"/>
    </row>
    <row r="13" spans="5:7" ht="15.75" thickBot="1" x14ac:dyDescent="0.3">
      <c r="E13" s="5"/>
      <c r="F13" s="44"/>
      <c r="G13" s="6"/>
    </row>
    <row r="14" spans="5:7" ht="15.75" thickBot="1" x14ac:dyDescent="0.3">
      <c r="E14" s="58" t="s">
        <v>333</v>
      </c>
      <c r="F14" s="49" t="s">
        <v>226</v>
      </c>
      <c r="G14" s="53" t="s">
        <v>9</v>
      </c>
    </row>
    <row r="15" spans="5:7" x14ac:dyDescent="0.25">
      <c r="E15" s="46">
        <v>43492</v>
      </c>
      <c r="F15" s="50" t="s">
        <v>373</v>
      </c>
      <c r="G15" s="22" t="s">
        <v>338</v>
      </c>
    </row>
    <row r="16" spans="5:7" x14ac:dyDescent="0.25">
      <c r="E16" s="71">
        <v>43493</v>
      </c>
      <c r="F16" s="50" t="s">
        <v>412</v>
      </c>
      <c r="G16" s="72"/>
    </row>
    <row r="17" spans="5:7" x14ac:dyDescent="0.25">
      <c r="E17" s="47">
        <v>43494</v>
      </c>
      <c r="F17" s="50" t="s">
        <v>414</v>
      </c>
      <c r="G17" s="22"/>
    </row>
    <row r="18" spans="5:7" ht="15.75" thickBot="1" x14ac:dyDescent="0.3">
      <c r="E18" s="48">
        <v>43495</v>
      </c>
      <c r="F18" s="51"/>
      <c r="G18" s="2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3"/>
  <sheetViews>
    <sheetView workbookViewId="0">
      <selection activeCell="E14" sqref="E14"/>
    </sheetView>
  </sheetViews>
  <sheetFormatPr defaultRowHeight="15" x14ac:dyDescent="0.25"/>
  <cols>
    <col min="3" max="3" width="14.5703125" customWidth="1"/>
    <col min="4" max="4" width="30.85546875" customWidth="1"/>
    <col min="5" max="5" width="49.7109375" customWidth="1"/>
    <col min="6" max="6" width="53" customWidth="1"/>
    <col min="7" max="7" width="31.85546875" customWidth="1"/>
    <col min="8" max="8" width="41" customWidth="1"/>
  </cols>
  <sheetData>
    <row r="2" spans="3:5" x14ac:dyDescent="0.25">
      <c r="D2" t="s">
        <v>82</v>
      </c>
    </row>
    <row r="5" spans="3:5" x14ac:dyDescent="0.25">
      <c r="D5" t="s">
        <v>83</v>
      </c>
    </row>
    <row r="6" spans="3:5" x14ac:dyDescent="0.25">
      <c r="D6" t="s">
        <v>81</v>
      </c>
    </row>
    <row r="10" spans="3:5" x14ac:dyDescent="0.25">
      <c r="C10" s="96"/>
      <c r="D10" s="95" t="s">
        <v>187</v>
      </c>
      <c r="E10" s="94"/>
    </row>
    <row r="11" spans="3:5" x14ac:dyDescent="0.25">
      <c r="C11" s="96"/>
      <c r="D11" s="95"/>
      <c r="E11" s="94"/>
    </row>
    <row r="12" spans="3:5" ht="19.5" customHeight="1" x14ac:dyDescent="0.25">
      <c r="C12" s="2">
        <v>1</v>
      </c>
      <c r="D12" s="2" t="s">
        <v>178</v>
      </c>
      <c r="E12" s="94" t="s">
        <v>207</v>
      </c>
    </row>
    <row r="13" spans="3:5" x14ac:dyDescent="0.25">
      <c r="C13" s="2">
        <v>2</v>
      </c>
      <c r="D13" s="2" t="s">
        <v>65</v>
      </c>
      <c r="E13" s="94"/>
    </row>
    <row r="14" spans="3:5" ht="16.5" customHeight="1" x14ac:dyDescent="0.25"/>
    <row r="16" spans="3:5" ht="13.5" customHeight="1" x14ac:dyDescent="0.25">
      <c r="C16" s="2"/>
      <c r="D16" s="2" t="s">
        <v>9</v>
      </c>
      <c r="E16" s="38"/>
    </row>
    <row r="17" spans="3:9" x14ac:dyDescent="0.25">
      <c r="C17" s="2">
        <v>1</v>
      </c>
      <c r="D17" s="2" t="s">
        <v>226</v>
      </c>
      <c r="E17" s="2" t="s">
        <v>349</v>
      </c>
    </row>
    <row r="18" spans="3:9" x14ac:dyDescent="0.25">
      <c r="C18" s="2">
        <v>2</v>
      </c>
      <c r="D18" s="2" t="s">
        <v>64</v>
      </c>
      <c r="E18" s="2" t="s">
        <v>350</v>
      </c>
    </row>
    <row r="19" spans="3:9" x14ac:dyDescent="0.25">
      <c r="C19" s="2">
        <v>3</v>
      </c>
      <c r="D19" s="2" t="s">
        <v>326</v>
      </c>
      <c r="E19" s="2" t="s">
        <v>351</v>
      </c>
    </row>
    <row r="20" spans="3:9" x14ac:dyDescent="0.25">
      <c r="C20" s="2"/>
      <c r="D20" s="41" t="s">
        <v>327</v>
      </c>
      <c r="E20" s="2"/>
    </row>
    <row r="22" spans="3:9" ht="15.75" thickBot="1" x14ac:dyDescent="0.3"/>
    <row r="23" spans="3:9" ht="15.75" thickBot="1" x14ac:dyDescent="0.3">
      <c r="C23" s="57" t="s">
        <v>332</v>
      </c>
      <c r="D23" s="49" t="s">
        <v>334</v>
      </c>
      <c r="E23" s="53" t="s">
        <v>9</v>
      </c>
      <c r="F23" s="52" t="s">
        <v>362</v>
      </c>
      <c r="G23" s="56" t="s">
        <v>360</v>
      </c>
      <c r="H23" s="55" t="s">
        <v>361</v>
      </c>
      <c r="I23" s="56" t="s">
        <v>343</v>
      </c>
    </row>
    <row r="24" spans="3:9" x14ac:dyDescent="0.25">
      <c r="C24" s="46">
        <v>43492</v>
      </c>
      <c r="D24" s="54"/>
      <c r="E24" s="21" t="s">
        <v>338</v>
      </c>
      <c r="F24" s="18" t="s">
        <v>351</v>
      </c>
      <c r="G24" s="22" t="s">
        <v>349</v>
      </c>
      <c r="H24" s="19" t="s">
        <v>350</v>
      </c>
      <c r="I24" s="59">
        <v>6.25E-2</v>
      </c>
    </row>
    <row r="25" spans="3:9" x14ac:dyDescent="0.25">
      <c r="C25" s="47">
        <v>43493</v>
      </c>
      <c r="D25" s="50"/>
      <c r="E25" s="22"/>
      <c r="F25" s="19"/>
      <c r="G25" s="22"/>
      <c r="H25" s="19"/>
      <c r="I25" s="22"/>
    </row>
    <row r="26" spans="3:9" x14ac:dyDescent="0.25">
      <c r="C26" s="47">
        <v>43494</v>
      </c>
      <c r="D26" s="50"/>
      <c r="E26" s="22"/>
      <c r="F26" s="19"/>
      <c r="G26" s="22"/>
      <c r="H26" s="19"/>
      <c r="I26" s="22"/>
    </row>
    <row r="27" spans="3:9" ht="15.75" thickBot="1" x14ac:dyDescent="0.3">
      <c r="C27" s="48">
        <v>43495</v>
      </c>
      <c r="D27" s="51"/>
      <c r="E27" s="23"/>
      <c r="F27" s="20"/>
      <c r="G27" s="23"/>
      <c r="H27" s="20"/>
      <c r="I27" s="23"/>
    </row>
    <row r="28" spans="3:9" ht="15.75" thickBot="1" x14ac:dyDescent="0.3">
      <c r="C28" s="5"/>
      <c r="D28" s="44"/>
      <c r="E28" s="6"/>
      <c r="F28" s="6"/>
      <c r="G28" s="6"/>
    </row>
    <row r="29" spans="3:9" ht="15.75" thickBot="1" x14ac:dyDescent="0.3">
      <c r="C29" s="58" t="s">
        <v>333</v>
      </c>
      <c r="D29" s="49" t="s">
        <v>334</v>
      </c>
      <c r="E29" s="53" t="s">
        <v>9</v>
      </c>
      <c r="F29" s="52" t="s">
        <v>362</v>
      </c>
      <c r="G29" s="56" t="s">
        <v>360</v>
      </c>
      <c r="H29" s="55" t="s">
        <v>361</v>
      </c>
      <c r="I29" s="56" t="s">
        <v>343</v>
      </c>
    </row>
    <row r="30" spans="3:9" x14ac:dyDescent="0.25">
      <c r="C30" s="46">
        <v>43492</v>
      </c>
      <c r="D30" s="50"/>
      <c r="E30" s="22">
        <v>0</v>
      </c>
      <c r="F30" s="22" t="s">
        <v>371</v>
      </c>
      <c r="G30" s="22" t="s">
        <v>372</v>
      </c>
      <c r="H30" s="19" t="s">
        <v>370</v>
      </c>
      <c r="I30" s="59">
        <v>0.3125</v>
      </c>
    </row>
    <row r="31" spans="3:9" x14ac:dyDescent="0.25">
      <c r="C31" s="67">
        <v>43493</v>
      </c>
      <c r="D31" s="68"/>
      <c r="E31" s="69"/>
      <c r="F31" s="69" t="s">
        <v>410</v>
      </c>
      <c r="G31" s="69" t="s">
        <v>411</v>
      </c>
      <c r="H31" s="70" t="s">
        <v>409</v>
      </c>
      <c r="I31" s="19"/>
    </row>
    <row r="32" spans="3:9" x14ac:dyDescent="0.25">
      <c r="C32" s="47">
        <v>43494</v>
      </c>
      <c r="D32" s="50"/>
      <c r="E32" s="22"/>
      <c r="F32" s="22"/>
      <c r="G32" s="22"/>
      <c r="H32" s="19"/>
      <c r="I32" s="22"/>
    </row>
    <row r="33" spans="3:9" ht="15.75" thickBot="1" x14ac:dyDescent="0.3">
      <c r="C33" s="48">
        <v>43495</v>
      </c>
      <c r="D33" s="51"/>
      <c r="E33" s="23"/>
      <c r="F33" s="23"/>
      <c r="G33" s="23"/>
      <c r="H33" s="20"/>
      <c r="I33" s="23"/>
    </row>
    <row r="36" spans="3:9" x14ac:dyDescent="0.25">
      <c r="F36" t="s">
        <v>383</v>
      </c>
    </row>
    <row r="37" spans="3:9" x14ac:dyDescent="0.25">
      <c r="F37" t="s">
        <v>384</v>
      </c>
    </row>
    <row r="41" spans="3:9" x14ac:dyDescent="0.25">
      <c r="D41" t="s">
        <v>415</v>
      </c>
      <c r="E41" t="s">
        <v>64</v>
      </c>
      <c r="F41" t="s">
        <v>418</v>
      </c>
      <c r="G41" t="s">
        <v>421</v>
      </c>
    </row>
    <row r="42" spans="3:9" x14ac:dyDescent="0.25">
      <c r="E42" s="32" t="s">
        <v>65</v>
      </c>
      <c r="F42" t="s">
        <v>417</v>
      </c>
      <c r="G42" t="s">
        <v>420</v>
      </c>
    </row>
    <row r="43" spans="3:9" x14ac:dyDescent="0.25">
      <c r="E43" t="s">
        <v>416</v>
      </c>
      <c r="F43" t="s">
        <v>419</v>
      </c>
    </row>
  </sheetData>
  <mergeCells count="4">
    <mergeCell ref="E12:E13"/>
    <mergeCell ref="E10:E11"/>
    <mergeCell ref="D10:D11"/>
    <mergeCell ref="C10:C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37"/>
  <sheetViews>
    <sheetView tabSelected="1" topLeftCell="A13" workbookViewId="0">
      <selection activeCell="B13" sqref="B13"/>
    </sheetView>
  </sheetViews>
  <sheetFormatPr defaultRowHeight="15" x14ac:dyDescent="0.25"/>
  <cols>
    <col min="1" max="1" width="11.42578125" customWidth="1"/>
    <col min="2" max="2" width="47.7109375" customWidth="1"/>
    <col min="3" max="3" width="46.7109375" customWidth="1"/>
    <col min="4" max="4" width="18.7109375" customWidth="1"/>
    <col min="5" max="5" width="45.140625" customWidth="1"/>
    <col min="6" max="6" width="28" customWidth="1"/>
    <col min="7" max="7" width="29.85546875" customWidth="1"/>
    <col min="8" max="8" width="27.42578125" customWidth="1"/>
    <col min="9" max="9" width="30.140625" customWidth="1"/>
    <col min="10" max="10" width="46.28515625" customWidth="1"/>
  </cols>
  <sheetData>
    <row r="5" spans="1:10" x14ac:dyDescent="0.25">
      <c r="A5" s="79" t="s">
        <v>415</v>
      </c>
      <c r="B5" s="79" t="s">
        <v>424</v>
      </c>
      <c r="C5" s="79" t="s">
        <v>422</v>
      </c>
      <c r="D5" s="79"/>
      <c r="E5" s="79" t="s">
        <v>425</v>
      </c>
      <c r="F5" s="79" t="s">
        <v>432</v>
      </c>
      <c r="G5" s="79" t="s">
        <v>429</v>
      </c>
      <c r="H5" s="79" t="s">
        <v>433</v>
      </c>
      <c r="I5" s="79" t="s">
        <v>431</v>
      </c>
      <c r="J5" s="79"/>
    </row>
    <row r="6" spans="1:10" x14ac:dyDescent="0.25">
      <c r="A6" s="85">
        <v>1</v>
      </c>
      <c r="B6" s="42" t="s">
        <v>64</v>
      </c>
      <c r="C6" s="42" t="s">
        <v>440</v>
      </c>
      <c r="D6" s="42" t="s">
        <v>421</v>
      </c>
      <c r="E6" s="42" t="s">
        <v>426</v>
      </c>
      <c r="F6" s="83">
        <v>43496.479861111111</v>
      </c>
      <c r="G6" s="83" t="s">
        <v>469</v>
      </c>
      <c r="H6" s="86" t="s">
        <v>430</v>
      </c>
      <c r="I6" s="42" t="s">
        <v>434</v>
      </c>
      <c r="J6" s="42" t="s">
        <v>435</v>
      </c>
    </row>
    <row r="7" spans="1:10" x14ac:dyDescent="0.25">
      <c r="A7" s="90">
        <v>2</v>
      </c>
      <c r="B7" s="14" t="s">
        <v>65</v>
      </c>
      <c r="C7" s="14" t="s">
        <v>417</v>
      </c>
      <c r="D7" s="14" t="s">
        <v>427</v>
      </c>
      <c r="E7" s="14" t="s">
        <v>428</v>
      </c>
      <c r="F7" s="87">
        <v>43497.316666666666</v>
      </c>
      <c r="G7" s="87" t="s">
        <v>458</v>
      </c>
      <c r="H7" s="91" t="s">
        <v>430</v>
      </c>
      <c r="I7" s="14" t="s">
        <v>434</v>
      </c>
      <c r="J7" s="43" t="s">
        <v>442</v>
      </c>
    </row>
    <row r="8" spans="1:10" x14ac:dyDescent="0.25">
      <c r="A8" s="66">
        <v>3</v>
      </c>
      <c r="B8" s="2" t="s">
        <v>416</v>
      </c>
      <c r="C8" s="2"/>
      <c r="D8" s="2" t="s">
        <v>419</v>
      </c>
      <c r="E8" s="2"/>
      <c r="F8" s="2"/>
      <c r="G8" s="2"/>
      <c r="H8" s="2"/>
      <c r="I8" s="2"/>
      <c r="J8" s="2"/>
    </row>
    <row r="11" spans="1:10" x14ac:dyDescent="0.25">
      <c r="A11" s="77" t="s">
        <v>415</v>
      </c>
      <c r="B11" s="77" t="s">
        <v>436</v>
      </c>
      <c r="C11" s="77" t="s">
        <v>422</v>
      </c>
      <c r="D11" s="77"/>
      <c r="E11" s="77" t="s">
        <v>425</v>
      </c>
      <c r="F11" s="77" t="s">
        <v>432</v>
      </c>
      <c r="G11" s="77" t="s">
        <v>429</v>
      </c>
      <c r="H11" s="77" t="s">
        <v>433</v>
      </c>
      <c r="I11" s="77" t="s">
        <v>431</v>
      </c>
      <c r="J11" s="77"/>
    </row>
    <row r="12" spans="1:10" x14ac:dyDescent="0.25">
      <c r="A12" s="14">
        <v>1</v>
      </c>
      <c r="B12" s="14" t="s">
        <v>438</v>
      </c>
      <c r="C12" s="14" t="s">
        <v>440</v>
      </c>
      <c r="D12" s="14" t="s">
        <v>439</v>
      </c>
      <c r="E12" s="14" t="s">
        <v>441</v>
      </c>
      <c r="F12" s="87">
        <v>43497.322222222225</v>
      </c>
      <c r="G12" s="92">
        <v>0.76041666666666663</v>
      </c>
      <c r="H12" s="93" t="s">
        <v>437</v>
      </c>
      <c r="I12" s="88">
        <v>0.81944444444444453</v>
      </c>
      <c r="J12" s="43" t="s">
        <v>442</v>
      </c>
    </row>
    <row r="14" spans="1:10" x14ac:dyDescent="0.25">
      <c r="A14" s="78" t="s">
        <v>423</v>
      </c>
      <c r="B14" s="78" t="s">
        <v>443</v>
      </c>
      <c r="C14" s="78" t="s">
        <v>461</v>
      </c>
      <c r="D14" s="78"/>
      <c r="E14" s="78" t="s">
        <v>449</v>
      </c>
      <c r="F14" s="78" t="s">
        <v>450</v>
      </c>
      <c r="G14" s="78" t="s">
        <v>429</v>
      </c>
      <c r="H14" s="78" t="s">
        <v>455</v>
      </c>
      <c r="I14" s="78" t="s">
        <v>454</v>
      </c>
      <c r="J14" s="78" t="s">
        <v>451</v>
      </c>
    </row>
    <row r="15" spans="1:10" x14ac:dyDescent="0.25">
      <c r="A15" s="42"/>
      <c r="B15" s="42" t="s">
        <v>444</v>
      </c>
      <c r="C15" s="42" t="s">
        <v>439</v>
      </c>
      <c r="D15" s="42" t="s">
        <v>439</v>
      </c>
      <c r="E15" s="42" t="s">
        <v>452</v>
      </c>
      <c r="F15" s="42" t="s">
        <v>456</v>
      </c>
      <c r="G15" s="42" t="s">
        <v>457</v>
      </c>
      <c r="H15" s="82">
        <v>0.34236111111111112</v>
      </c>
      <c r="I15" s="82">
        <v>0.77986111111111101</v>
      </c>
      <c r="J15" s="42" t="s">
        <v>435</v>
      </c>
    </row>
    <row r="16" spans="1:10" ht="13.5" customHeight="1" x14ac:dyDescent="0.25">
      <c r="A16" s="2"/>
      <c r="B16" s="2" t="s">
        <v>445</v>
      </c>
      <c r="C16" s="2" t="s">
        <v>486</v>
      </c>
      <c r="D16" s="2" t="s">
        <v>439</v>
      </c>
      <c r="E16" s="2" t="s">
        <v>453</v>
      </c>
      <c r="F16" s="75">
        <v>43497.327777777777</v>
      </c>
      <c r="G16" s="80">
        <v>0.76527777777777783</v>
      </c>
      <c r="H16" s="81">
        <v>0.34236111111111112</v>
      </c>
      <c r="I16" s="76">
        <v>0.77986111111111101</v>
      </c>
      <c r="J16" s="43" t="s">
        <v>459</v>
      </c>
    </row>
    <row r="17" spans="1:10" x14ac:dyDescent="0.25">
      <c r="A17" s="2"/>
      <c r="B17" s="2" t="s">
        <v>446</v>
      </c>
      <c r="C17" s="2" t="s">
        <v>485</v>
      </c>
      <c r="D17" s="2" t="s">
        <v>448</v>
      </c>
      <c r="E17" s="2"/>
      <c r="F17" s="2"/>
      <c r="G17" s="74">
        <v>0.2638888888888889</v>
      </c>
      <c r="H17" s="2"/>
      <c r="I17" s="2"/>
      <c r="J17" s="2" t="s">
        <v>484</v>
      </c>
    </row>
    <row r="18" spans="1:10" x14ac:dyDescent="0.25">
      <c r="A18" s="2"/>
      <c r="B18" s="2" t="s">
        <v>447</v>
      </c>
      <c r="C18" s="2" t="s">
        <v>419</v>
      </c>
      <c r="D18" s="2" t="s">
        <v>448</v>
      </c>
      <c r="E18" s="2"/>
      <c r="F18" s="2"/>
      <c r="G18" s="2"/>
      <c r="H18" s="2"/>
      <c r="I18" s="2"/>
      <c r="J18" s="2"/>
    </row>
    <row r="20" spans="1:10" x14ac:dyDescent="0.25">
      <c r="A20" s="78" t="s">
        <v>423</v>
      </c>
      <c r="B20" s="78" t="s">
        <v>460</v>
      </c>
      <c r="C20" s="78" t="s">
        <v>461</v>
      </c>
      <c r="D20" s="78"/>
      <c r="E20" s="78" t="s">
        <v>449</v>
      </c>
      <c r="F20" s="78" t="s">
        <v>450</v>
      </c>
      <c r="G20" s="78" t="s">
        <v>429</v>
      </c>
      <c r="H20" s="78" t="s">
        <v>455</v>
      </c>
      <c r="I20" s="78" t="s">
        <v>454</v>
      </c>
      <c r="J20" s="78" t="s">
        <v>451</v>
      </c>
    </row>
    <row r="21" spans="1:10" x14ac:dyDescent="0.25">
      <c r="A21" s="2"/>
      <c r="B21" s="2" t="s">
        <v>462</v>
      </c>
      <c r="C21" s="2"/>
      <c r="D21" s="2" t="s">
        <v>419</v>
      </c>
      <c r="E21" s="2"/>
      <c r="F21" s="2"/>
      <c r="G21" s="2"/>
      <c r="J21" s="2"/>
    </row>
    <row r="22" spans="1:10" x14ac:dyDescent="0.25">
      <c r="A22" s="42"/>
      <c r="B22" s="42" t="s">
        <v>64</v>
      </c>
      <c r="C22" s="42" t="s">
        <v>488</v>
      </c>
      <c r="D22" s="42" t="s">
        <v>464</v>
      </c>
      <c r="E22" s="42" t="s">
        <v>426</v>
      </c>
      <c r="F22" s="83">
        <v>43496.479861111111</v>
      </c>
      <c r="G22" s="83" t="s">
        <v>469</v>
      </c>
      <c r="H22" s="42" t="s">
        <v>466</v>
      </c>
      <c r="I22" s="84">
        <v>0.88888888888888884</v>
      </c>
      <c r="J22" s="42" t="s">
        <v>467</v>
      </c>
    </row>
    <row r="23" spans="1:10" x14ac:dyDescent="0.25">
      <c r="A23" s="14"/>
      <c r="B23" s="14" t="s">
        <v>267</v>
      </c>
      <c r="C23" s="14"/>
      <c r="D23" s="14" t="s">
        <v>439</v>
      </c>
      <c r="E23" s="14" t="s">
        <v>465</v>
      </c>
      <c r="F23" s="87">
        <v>43497.406944444447</v>
      </c>
      <c r="G23" s="88">
        <v>0.84444444444444444</v>
      </c>
      <c r="H23" s="88" t="s">
        <v>466</v>
      </c>
      <c r="I23" s="88">
        <v>0.88888888888888884</v>
      </c>
      <c r="J23" s="43" t="s">
        <v>470</v>
      </c>
    </row>
    <row r="25" spans="1:10" x14ac:dyDescent="0.25">
      <c r="A25" s="78" t="s">
        <v>423</v>
      </c>
      <c r="B25" s="78" t="s">
        <v>468</v>
      </c>
      <c r="C25" s="78" t="s">
        <v>314</v>
      </c>
      <c r="D25" s="78"/>
      <c r="E25" s="78" t="s">
        <v>449</v>
      </c>
      <c r="F25" s="78" t="s">
        <v>450</v>
      </c>
      <c r="G25" s="78" t="s">
        <v>429</v>
      </c>
      <c r="H25" s="78" t="s">
        <v>455</v>
      </c>
      <c r="I25" s="78" t="s">
        <v>454</v>
      </c>
      <c r="J25" s="78" t="s">
        <v>451</v>
      </c>
    </row>
    <row r="26" spans="1:10" x14ac:dyDescent="0.25">
      <c r="A26" s="2"/>
      <c r="B26" s="14" t="s">
        <v>471</v>
      </c>
      <c r="C26" s="14" t="s">
        <v>463</v>
      </c>
      <c r="D26" s="14" t="s">
        <v>439</v>
      </c>
      <c r="E26" s="14" t="s">
        <v>426</v>
      </c>
      <c r="F26" s="83" t="s">
        <v>482</v>
      </c>
      <c r="G26" s="87" t="s">
        <v>469</v>
      </c>
      <c r="H26" s="88" t="s">
        <v>481</v>
      </c>
      <c r="I26" s="89">
        <v>0.91666666666666663</v>
      </c>
      <c r="J26" s="14" t="s">
        <v>439</v>
      </c>
    </row>
    <row r="27" spans="1:10" x14ac:dyDescent="0.25">
      <c r="A27" s="2"/>
      <c r="B27" s="2" t="s">
        <v>59</v>
      </c>
      <c r="C27" s="2" t="s">
        <v>419</v>
      </c>
      <c r="D27" s="2" t="s">
        <v>475</v>
      </c>
      <c r="E27" s="2" t="s">
        <v>474</v>
      </c>
      <c r="F27" s="2" t="s">
        <v>487</v>
      </c>
      <c r="G27" s="2"/>
      <c r="H27" s="2"/>
      <c r="I27" s="2"/>
      <c r="J27" s="2"/>
    </row>
    <row r="28" spans="1:10" x14ac:dyDescent="0.25">
      <c r="A28" s="2"/>
      <c r="B28" s="2" t="s">
        <v>57</v>
      </c>
      <c r="C28" s="2"/>
      <c r="D28" s="2" t="s">
        <v>475</v>
      </c>
      <c r="E28" s="2" t="s">
        <v>474</v>
      </c>
      <c r="F28" s="2" t="s">
        <v>487</v>
      </c>
      <c r="G28" s="2"/>
      <c r="H28" s="2"/>
      <c r="I28" s="2"/>
      <c r="J28" s="2"/>
    </row>
    <row r="29" spans="1:10" x14ac:dyDescent="0.25">
      <c r="A29" s="2"/>
      <c r="B29" s="2" t="s">
        <v>472</v>
      </c>
      <c r="C29" s="2"/>
      <c r="D29" s="2" t="s">
        <v>475</v>
      </c>
      <c r="E29" s="2" t="s">
        <v>474</v>
      </c>
      <c r="F29" s="2" t="s">
        <v>487</v>
      </c>
      <c r="G29" s="2"/>
      <c r="H29" s="2"/>
      <c r="I29" s="2"/>
      <c r="J29" s="2"/>
    </row>
    <row r="30" spans="1:10" x14ac:dyDescent="0.25">
      <c r="A30" s="2"/>
      <c r="B30" s="2" t="s">
        <v>473</v>
      </c>
      <c r="C30" s="2"/>
      <c r="D30" s="2" t="s">
        <v>475</v>
      </c>
      <c r="E30" s="2" t="s">
        <v>474</v>
      </c>
      <c r="F30" s="2" t="s">
        <v>487</v>
      </c>
      <c r="G30" s="2"/>
      <c r="H30" s="2"/>
      <c r="I30" s="2"/>
      <c r="J30" s="2"/>
    </row>
    <row r="31" spans="1:10" x14ac:dyDescent="0.25">
      <c r="C31" t="s">
        <v>478</v>
      </c>
      <c r="D31" s="73" t="s">
        <v>479</v>
      </c>
    </row>
    <row r="35" spans="4:8" x14ac:dyDescent="0.25">
      <c r="D35" t="s">
        <v>474</v>
      </c>
      <c r="E35" t="s">
        <v>476</v>
      </c>
      <c r="F35" t="s">
        <v>465</v>
      </c>
      <c r="G35" s="76" t="s">
        <v>480</v>
      </c>
      <c r="H35" t="s">
        <v>419</v>
      </c>
    </row>
    <row r="36" spans="4:8" x14ac:dyDescent="0.25">
      <c r="E36" t="s">
        <v>477</v>
      </c>
    </row>
    <row r="37" spans="4:8" x14ac:dyDescent="0.25">
      <c r="E37" t="s">
        <v>483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86"/>
  <sheetViews>
    <sheetView topLeftCell="D142" workbookViewId="0">
      <selection activeCell="E155" sqref="E155"/>
    </sheetView>
  </sheetViews>
  <sheetFormatPr defaultRowHeight="15" x14ac:dyDescent="0.25"/>
  <cols>
    <col min="2" max="2" width="12.140625" customWidth="1"/>
    <col min="3" max="3" width="25.140625" customWidth="1"/>
    <col min="4" max="4" width="21" customWidth="1"/>
    <col min="5" max="5" width="25.42578125" customWidth="1"/>
    <col min="6" max="6" width="45.28515625" customWidth="1"/>
    <col min="7" max="7" width="16.28515625" customWidth="1"/>
    <col min="8" max="8" width="61.7109375" customWidth="1"/>
    <col min="9" max="9" width="36.5703125" customWidth="1"/>
  </cols>
  <sheetData>
    <row r="6" spans="3:9" x14ac:dyDescent="0.25">
      <c r="C6" s="4" t="s">
        <v>0</v>
      </c>
      <c r="D6" s="4"/>
      <c r="E6" s="4"/>
    </row>
    <row r="7" spans="3:9" x14ac:dyDescent="0.25">
      <c r="C7" s="3">
        <v>1</v>
      </c>
      <c r="D7" s="3">
        <v>100</v>
      </c>
    </row>
    <row r="8" spans="3:9" x14ac:dyDescent="0.25">
      <c r="C8" s="3">
        <v>2</v>
      </c>
      <c r="D8" s="3">
        <v>10</v>
      </c>
      <c r="E8" s="3"/>
    </row>
    <row r="9" spans="3:9" x14ac:dyDescent="0.25">
      <c r="C9" s="3">
        <v>3</v>
      </c>
      <c r="D9" s="3">
        <v>40</v>
      </c>
      <c r="E9" s="3"/>
    </row>
    <row r="10" spans="3:9" x14ac:dyDescent="0.25">
      <c r="C10" s="3">
        <v>4</v>
      </c>
      <c r="D10" s="3">
        <v>80</v>
      </c>
      <c r="E10" s="3"/>
    </row>
    <row r="11" spans="3:9" x14ac:dyDescent="0.25">
      <c r="C11" s="3">
        <v>5</v>
      </c>
      <c r="D11" s="3">
        <v>120</v>
      </c>
      <c r="E11" s="3"/>
    </row>
    <row r="12" spans="3:9" x14ac:dyDescent="0.25">
      <c r="C12" s="10">
        <v>6</v>
      </c>
      <c r="D12" s="10">
        <v>200</v>
      </c>
      <c r="E12" s="10"/>
    </row>
    <row r="13" spans="3:9" x14ac:dyDescent="0.25">
      <c r="C13" s="13">
        <v>7</v>
      </c>
      <c r="D13" s="13">
        <v>250</v>
      </c>
      <c r="E13" s="3"/>
    </row>
    <row r="14" spans="3:9" x14ac:dyDescent="0.25">
      <c r="C14" s="13">
        <v>8</v>
      </c>
      <c r="D14" s="13">
        <v>1000</v>
      </c>
      <c r="E14" s="3"/>
    </row>
    <row r="15" spans="3:9" x14ac:dyDescent="0.25">
      <c r="C15" s="13">
        <v>9</v>
      </c>
      <c r="D15" s="13">
        <v>5</v>
      </c>
      <c r="E15" s="3"/>
      <c r="G15" s="11"/>
      <c r="H15" t="s">
        <v>2</v>
      </c>
      <c r="I15" t="s">
        <v>3</v>
      </c>
    </row>
    <row r="16" spans="3:9" x14ac:dyDescent="0.25">
      <c r="C16" s="13">
        <v>10</v>
      </c>
      <c r="D16" s="13">
        <v>1</v>
      </c>
      <c r="E16" s="3"/>
      <c r="G16" s="12"/>
      <c r="I16" t="s">
        <v>4</v>
      </c>
    </row>
    <row r="17" spans="2:6" x14ac:dyDescent="0.25">
      <c r="C17" s="9">
        <v>11</v>
      </c>
      <c r="D17" s="9">
        <v>300</v>
      </c>
      <c r="E17" s="9"/>
    </row>
    <row r="18" spans="2:6" x14ac:dyDescent="0.25">
      <c r="C18" s="3">
        <v>12</v>
      </c>
      <c r="D18" s="3">
        <v>500</v>
      </c>
      <c r="E18" s="3"/>
    </row>
    <row r="19" spans="2:6" x14ac:dyDescent="0.25">
      <c r="B19" s="6"/>
      <c r="C19" s="5"/>
      <c r="D19" s="5"/>
      <c r="E19" s="5"/>
      <c r="F19" s="6"/>
    </row>
    <row r="20" spans="2:6" x14ac:dyDescent="0.25">
      <c r="C20" s="7" t="s">
        <v>1</v>
      </c>
      <c r="D20" s="7"/>
      <c r="E20" s="7"/>
    </row>
    <row r="21" spans="2:6" x14ac:dyDescent="0.25">
      <c r="C21" s="3">
        <v>13</v>
      </c>
      <c r="D21" s="3">
        <v>100</v>
      </c>
      <c r="E21" s="2"/>
    </row>
    <row r="22" spans="2:6" x14ac:dyDescent="0.25">
      <c r="C22" s="8">
        <v>14</v>
      </c>
      <c r="D22" s="8">
        <v>10</v>
      </c>
      <c r="E22" s="2"/>
    </row>
    <row r="23" spans="2:6" x14ac:dyDescent="0.25">
      <c r="C23" s="9">
        <v>15</v>
      </c>
      <c r="D23" s="9">
        <v>40</v>
      </c>
      <c r="E23" s="14" t="s">
        <v>11</v>
      </c>
    </row>
    <row r="24" spans="2:6" x14ac:dyDescent="0.25">
      <c r="C24" s="3">
        <v>16</v>
      </c>
      <c r="D24" s="3">
        <v>80</v>
      </c>
      <c r="E24" s="2" t="s">
        <v>14</v>
      </c>
    </row>
    <row r="25" spans="2:6" x14ac:dyDescent="0.25">
      <c r="C25" s="15">
        <v>17</v>
      </c>
      <c r="D25" s="15">
        <v>120</v>
      </c>
      <c r="E25" s="16" t="s">
        <v>12</v>
      </c>
    </row>
    <row r="26" spans="2:6" x14ac:dyDescent="0.25">
      <c r="C26" s="3">
        <v>18</v>
      </c>
      <c r="D26" s="3">
        <v>200</v>
      </c>
      <c r="E26" s="2" t="s">
        <v>13</v>
      </c>
    </row>
    <row r="27" spans="2:6" x14ac:dyDescent="0.25">
      <c r="C27" s="3">
        <v>19</v>
      </c>
      <c r="D27" s="3">
        <v>250</v>
      </c>
      <c r="E27" s="2"/>
    </row>
    <row r="28" spans="2:6" x14ac:dyDescent="0.25">
      <c r="C28" s="3">
        <v>20</v>
      </c>
      <c r="D28" s="8">
        <v>1000</v>
      </c>
      <c r="E28" s="2"/>
    </row>
    <row r="29" spans="2:6" x14ac:dyDescent="0.25">
      <c r="C29" s="3">
        <v>21</v>
      </c>
      <c r="D29" s="3">
        <v>5</v>
      </c>
      <c r="E29" s="2"/>
    </row>
    <row r="30" spans="2:6" x14ac:dyDescent="0.25">
      <c r="C30" s="3">
        <v>22</v>
      </c>
      <c r="D30" s="3">
        <v>1</v>
      </c>
      <c r="E30" s="2"/>
    </row>
    <row r="31" spans="2:6" x14ac:dyDescent="0.25">
      <c r="C31" s="3">
        <v>23</v>
      </c>
      <c r="D31" s="3">
        <v>300</v>
      </c>
      <c r="E31" s="2"/>
    </row>
    <row r="32" spans="2:6" x14ac:dyDescent="0.25">
      <c r="C32" s="3">
        <v>24</v>
      </c>
      <c r="D32" s="3">
        <v>500</v>
      </c>
      <c r="E32" s="2"/>
    </row>
    <row r="33" spans="2:5" x14ac:dyDescent="0.25">
      <c r="C33" s="17"/>
      <c r="D33" s="17" t="s">
        <v>9</v>
      </c>
      <c r="E33" s="17" t="s">
        <v>10</v>
      </c>
    </row>
    <row r="35" spans="2:5" x14ac:dyDescent="0.25">
      <c r="C35" t="s">
        <v>15</v>
      </c>
      <c r="D35" t="s">
        <v>16</v>
      </c>
    </row>
    <row r="38" spans="2:5" ht="15.75" thickBot="1" x14ac:dyDescent="0.3"/>
    <row r="39" spans="2:5" ht="15.75" thickBot="1" x14ac:dyDescent="0.3">
      <c r="C39" s="21" t="s">
        <v>18</v>
      </c>
      <c r="D39" s="18" t="s">
        <v>23</v>
      </c>
    </row>
    <row r="40" spans="2:5" x14ac:dyDescent="0.25">
      <c r="C40" s="22" t="s">
        <v>19</v>
      </c>
      <c r="D40" s="18" t="s">
        <v>17</v>
      </c>
    </row>
    <row r="41" spans="2:5" x14ac:dyDescent="0.25">
      <c r="C41" s="22" t="s">
        <v>20</v>
      </c>
      <c r="D41" s="19" t="s">
        <v>21</v>
      </c>
    </row>
    <row r="42" spans="2:5" ht="15.75" thickBot="1" x14ac:dyDescent="0.3">
      <c r="C42" s="23" t="s">
        <v>9</v>
      </c>
      <c r="D42" s="20" t="s">
        <v>22</v>
      </c>
    </row>
    <row r="45" spans="2:5" x14ac:dyDescent="0.25">
      <c r="D45" t="s">
        <v>24</v>
      </c>
    </row>
    <row r="46" spans="2:5" ht="15.75" thickBot="1" x14ac:dyDescent="0.3"/>
    <row r="47" spans="2:5" x14ac:dyDescent="0.25">
      <c r="B47" t="s">
        <v>26</v>
      </c>
      <c r="C47" s="21" t="s">
        <v>18</v>
      </c>
      <c r="D47" s="18" t="s">
        <v>17</v>
      </c>
    </row>
    <row r="48" spans="2:5" x14ac:dyDescent="0.25">
      <c r="B48" s="24">
        <v>200</v>
      </c>
      <c r="C48" s="22" t="s">
        <v>19</v>
      </c>
      <c r="D48" s="19" t="s">
        <v>25</v>
      </c>
    </row>
    <row r="49" spans="2:4" x14ac:dyDescent="0.25">
      <c r="B49" s="24">
        <v>120</v>
      </c>
      <c r="C49" s="22" t="s">
        <v>20</v>
      </c>
      <c r="D49" s="19" t="s">
        <v>21</v>
      </c>
    </row>
    <row r="50" spans="2:4" ht="15.75" thickBot="1" x14ac:dyDescent="0.3">
      <c r="B50" t="s">
        <v>27</v>
      </c>
      <c r="C50" s="23" t="s">
        <v>9</v>
      </c>
      <c r="D50" s="20" t="s">
        <v>22</v>
      </c>
    </row>
    <row r="54" spans="2:4" x14ac:dyDescent="0.25">
      <c r="C54" t="s">
        <v>19</v>
      </c>
      <c r="D54" t="s">
        <v>29</v>
      </c>
    </row>
    <row r="55" spans="2:4" x14ac:dyDescent="0.25">
      <c r="C55" t="s">
        <v>28</v>
      </c>
      <c r="D55" t="s">
        <v>32</v>
      </c>
    </row>
    <row r="58" spans="2:4" x14ac:dyDescent="0.25">
      <c r="D58" t="s">
        <v>31</v>
      </c>
    </row>
    <row r="59" spans="2:4" x14ac:dyDescent="0.25">
      <c r="D59" t="s">
        <v>30</v>
      </c>
    </row>
    <row r="60" spans="2:4" x14ac:dyDescent="0.25">
      <c r="D60" t="s">
        <v>33</v>
      </c>
    </row>
    <row r="64" spans="2:4" x14ac:dyDescent="0.25">
      <c r="D64" t="s">
        <v>57</v>
      </c>
    </row>
    <row r="65" spans="4:5" x14ac:dyDescent="0.25">
      <c r="D65" t="s">
        <v>58</v>
      </c>
    </row>
    <row r="67" spans="4:5" x14ac:dyDescent="0.25">
      <c r="D67" t="s">
        <v>59</v>
      </c>
    </row>
    <row r="68" spans="4:5" x14ac:dyDescent="0.25">
      <c r="D68" t="s">
        <v>60</v>
      </c>
    </row>
    <row r="73" spans="4:5" x14ac:dyDescent="0.25">
      <c r="D73" t="s">
        <v>64</v>
      </c>
    </row>
    <row r="74" spans="4:5" x14ac:dyDescent="0.25">
      <c r="D74" t="s">
        <v>65</v>
      </c>
    </row>
    <row r="76" spans="4:5" x14ac:dyDescent="0.25">
      <c r="D76" t="s">
        <v>66</v>
      </c>
    </row>
    <row r="78" spans="4:5" x14ac:dyDescent="0.25">
      <c r="D78" t="s">
        <v>91</v>
      </c>
      <c r="E78" t="s">
        <v>68</v>
      </c>
    </row>
    <row r="79" spans="4:5" x14ac:dyDescent="0.25">
      <c r="D79" t="s">
        <v>67</v>
      </c>
    </row>
    <row r="81" spans="3:6" x14ac:dyDescent="0.25">
      <c r="D81" t="s">
        <v>71</v>
      </c>
      <c r="E81" t="s">
        <v>69</v>
      </c>
    </row>
    <row r="82" spans="3:6" ht="19.5" x14ac:dyDescent="0.25">
      <c r="E82" s="25" t="s">
        <v>76</v>
      </c>
      <c r="F82" s="17"/>
    </row>
    <row r="85" spans="3:6" x14ac:dyDescent="0.25">
      <c r="D85" t="s">
        <v>70</v>
      </c>
      <c r="E85" t="s">
        <v>74</v>
      </c>
    </row>
    <row r="86" spans="3:6" x14ac:dyDescent="0.25">
      <c r="D86" t="s">
        <v>72</v>
      </c>
      <c r="E86" t="s">
        <v>73</v>
      </c>
    </row>
    <row r="88" spans="3:6" x14ac:dyDescent="0.25">
      <c r="E88" t="s">
        <v>75</v>
      </c>
    </row>
    <row r="93" spans="3:6" x14ac:dyDescent="0.25">
      <c r="C93" t="s">
        <v>9</v>
      </c>
      <c r="D93" t="s">
        <v>86</v>
      </c>
    </row>
    <row r="94" spans="3:6" x14ac:dyDescent="0.25">
      <c r="C94" t="s">
        <v>87</v>
      </c>
      <c r="D94" t="s">
        <v>88</v>
      </c>
    </row>
    <row r="95" spans="3:6" x14ac:dyDescent="0.25">
      <c r="C95" t="s">
        <v>89</v>
      </c>
    </row>
    <row r="99" spans="3:5" x14ac:dyDescent="0.25">
      <c r="D99" t="s">
        <v>90</v>
      </c>
    </row>
    <row r="102" spans="3:5" x14ac:dyDescent="0.25">
      <c r="C102" s="4"/>
      <c r="D102" s="4"/>
      <c r="E102" s="4"/>
    </row>
    <row r="103" spans="3:5" ht="19.5" x14ac:dyDescent="0.25">
      <c r="C103" s="2">
        <v>1</v>
      </c>
      <c r="D103" s="2" t="s">
        <v>192</v>
      </c>
      <c r="E103" s="26" t="s">
        <v>76</v>
      </c>
    </row>
    <row r="104" spans="3:5" ht="19.5" x14ac:dyDescent="0.25">
      <c r="C104" s="28">
        <v>2</v>
      </c>
      <c r="D104" s="28" t="s">
        <v>93</v>
      </c>
      <c r="E104" s="29" t="s">
        <v>92</v>
      </c>
    </row>
    <row r="105" spans="3:5" x14ac:dyDescent="0.25">
      <c r="C105" s="2">
        <v>3</v>
      </c>
      <c r="D105" s="2" t="s">
        <v>94</v>
      </c>
      <c r="E105" s="2"/>
    </row>
    <row r="106" spans="3:5" x14ac:dyDescent="0.25">
      <c r="C106" s="2">
        <v>4</v>
      </c>
      <c r="D106" s="2" t="s">
        <v>95</v>
      </c>
      <c r="E106" s="2"/>
    </row>
    <row r="107" spans="3:5" x14ac:dyDescent="0.25">
      <c r="C107" s="2">
        <v>5</v>
      </c>
      <c r="D107" s="2"/>
      <c r="E107" s="2"/>
    </row>
    <row r="108" spans="3:5" x14ac:dyDescent="0.25">
      <c r="C108" s="2">
        <v>6</v>
      </c>
      <c r="D108" s="2"/>
      <c r="E108" s="2"/>
    </row>
    <row r="109" spans="3:5" x14ac:dyDescent="0.25">
      <c r="C109" s="2">
        <v>7</v>
      </c>
      <c r="D109" s="2"/>
      <c r="E109" s="2"/>
    </row>
    <row r="110" spans="3:5" x14ac:dyDescent="0.25">
      <c r="C110" s="2">
        <v>8</v>
      </c>
      <c r="D110" s="2"/>
      <c r="E110" s="2"/>
    </row>
    <row r="113" spans="3:4" x14ac:dyDescent="0.25">
      <c r="D113" t="s">
        <v>22</v>
      </c>
    </row>
    <row r="115" spans="3:4" ht="19.5" x14ac:dyDescent="0.25">
      <c r="C115" t="s">
        <v>193</v>
      </c>
      <c r="D115" s="27" t="s">
        <v>191</v>
      </c>
    </row>
    <row r="116" spans="3:4" x14ac:dyDescent="0.25">
      <c r="C116" t="s">
        <v>194</v>
      </c>
      <c r="D116" t="s">
        <v>203</v>
      </c>
    </row>
    <row r="118" spans="3:4" x14ac:dyDescent="0.25">
      <c r="D118" s="2" t="s">
        <v>204</v>
      </c>
    </row>
    <row r="119" spans="3:4" x14ac:dyDescent="0.25">
      <c r="D119" s="2" t="s">
        <v>208</v>
      </c>
    </row>
    <row r="123" spans="3:4" x14ac:dyDescent="0.25">
      <c r="D123" t="s">
        <v>209</v>
      </c>
    </row>
    <row r="124" spans="3:4" x14ac:dyDescent="0.25">
      <c r="C124" t="s">
        <v>210</v>
      </c>
      <c r="D124" t="s">
        <v>212</v>
      </c>
    </row>
    <row r="125" spans="3:4" x14ac:dyDescent="0.25">
      <c r="C125" t="s">
        <v>216</v>
      </c>
      <c r="D125" t="s">
        <v>215</v>
      </c>
    </row>
    <row r="126" spans="3:4" x14ac:dyDescent="0.25">
      <c r="C126" t="s">
        <v>219</v>
      </c>
      <c r="D126" t="s">
        <v>55</v>
      </c>
    </row>
    <row r="127" spans="3:4" x14ac:dyDescent="0.25">
      <c r="C127" t="s">
        <v>217</v>
      </c>
      <c r="D127" t="s">
        <v>218</v>
      </c>
    </row>
    <row r="128" spans="3:4" x14ac:dyDescent="0.25">
      <c r="D128" t="s">
        <v>224</v>
      </c>
    </row>
    <row r="129" spans="2:7" x14ac:dyDescent="0.25">
      <c r="D129" t="s">
        <v>225</v>
      </c>
    </row>
    <row r="133" spans="2:7" x14ac:dyDescent="0.25">
      <c r="C133" s="2"/>
      <c r="D133" s="2" t="s">
        <v>9</v>
      </c>
      <c r="E133" s="2"/>
    </row>
    <row r="134" spans="2:7" x14ac:dyDescent="0.25">
      <c r="C134" s="2">
        <v>1</v>
      </c>
      <c r="D134" s="2" t="s">
        <v>263</v>
      </c>
      <c r="E134" s="2" t="s">
        <v>265</v>
      </c>
    </row>
    <row r="135" spans="2:7" x14ac:dyDescent="0.25">
      <c r="C135" s="2">
        <v>2</v>
      </c>
      <c r="D135" s="2" t="s">
        <v>226</v>
      </c>
      <c r="E135" s="2"/>
    </row>
    <row r="136" spans="2:7" x14ac:dyDescent="0.25">
      <c r="C136" s="2">
        <v>3</v>
      </c>
      <c r="D136" s="2" t="s">
        <v>57</v>
      </c>
      <c r="E136" s="2"/>
    </row>
    <row r="137" spans="2:7" x14ac:dyDescent="0.25">
      <c r="B137" s="6"/>
      <c r="C137" s="2"/>
      <c r="D137" s="41" t="s">
        <v>328</v>
      </c>
      <c r="E137" s="2"/>
      <c r="F137" s="6"/>
      <c r="G137" s="6"/>
    </row>
    <row r="138" spans="2:7" x14ac:dyDescent="0.25">
      <c r="B138" s="6"/>
      <c r="C138" s="6"/>
      <c r="D138" s="44"/>
      <c r="E138" s="6"/>
      <c r="F138" s="6"/>
      <c r="G138" s="6"/>
    </row>
    <row r="139" spans="2:7" x14ac:dyDescent="0.25">
      <c r="C139" s="41">
        <v>5</v>
      </c>
      <c r="D139" s="41" t="s">
        <v>307</v>
      </c>
      <c r="E139" s="2" t="s">
        <v>348</v>
      </c>
    </row>
    <row r="140" spans="2:7" x14ac:dyDescent="0.25">
      <c r="C140" s="6"/>
      <c r="D140" s="6"/>
      <c r="E140" s="6"/>
    </row>
    <row r="141" spans="2:7" x14ac:dyDescent="0.25">
      <c r="C141" s="6"/>
      <c r="D141" s="6"/>
      <c r="E141" s="6"/>
    </row>
    <row r="142" spans="2:7" x14ac:dyDescent="0.25">
      <c r="C142" s="6"/>
      <c r="D142" s="6"/>
      <c r="E142" s="6"/>
    </row>
    <row r="143" spans="2:7" x14ac:dyDescent="0.25">
      <c r="C143" s="2"/>
      <c r="D143" s="2" t="s">
        <v>9</v>
      </c>
      <c r="E143" s="2"/>
    </row>
    <row r="144" spans="2:7" x14ac:dyDescent="0.25">
      <c r="C144" s="2">
        <v>1</v>
      </c>
      <c r="D144" s="2" t="s">
        <v>263</v>
      </c>
      <c r="E144" s="2"/>
    </row>
    <row r="145" spans="3:9" x14ac:dyDescent="0.25">
      <c r="C145" s="2">
        <v>2</v>
      </c>
      <c r="D145" s="2" t="s">
        <v>226</v>
      </c>
    </row>
    <row r="146" spans="3:9" x14ac:dyDescent="0.25">
      <c r="C146" s="2">
        <v>3</v>
      </c>
      <c r="D146" s="2" t="s">
        <v>57</v>
      </c>
    </row>
    <row r="147" spans="3:9" x14ac:dyDescent="0.25">
      <c r="C147" s="2"/>
      <c r="D147" s="41" t="s">
        <v>328</v>
      </c>
      <c r="E147" s="2"/>
    </row>
    <row r="148" spans="3:9" ht="15.75" thickBot="1" x14ac:dyDescent="0.3">
      <c r="C148" s="6"/>
      <c r="D148" s="44"/>
      <c r="E148" s="6"/>
    </row>
    <row r="149" spans="3:9" ht="15.75" thickBot="1" x14ac:dyDescent="0.3">
      <c r="C149" s="57" t="s">
        <v>332</v>
      </c>
      <c r="D149" s="49" t="s">
        <v>334</v>
      </c>
      <c r="E149" s="53" t="s">
        <v>9</v>
      </c>
      <c r="F149" s="52" t="s">
        <v>363</v>
      </c>
      <c r="G149" s="56" t="s">
        <v>357</v>
      </c>
      <c r="H149" s="55" t="s">
        <v>364</v>
      </c>
      <c r="I149" s="56" t="s">
        <v>343</v>
      </c>
    </row>
    <row r="150" spans="3:9" x14ac:dyDescent="0.25">
      <c r="C150" s="46">
        <v>43492</v>
      </c>
      <c r="D150" s="54"/>
      <c r="E150" s="21" t="s">
        <v>338</v>
      </c>
      <c r="F150" s="18" t="s">
        <v>365</v>
      </c>
      <c r="G150" s="22" t="s">
        <v>366</v>
      </c>
      <c r="H150" s="19" t="s">
        <v>369</v>
      </c>
      <c r="I150" s="61">
        <v>8.3333333333333329E-2</v>
      </c>
    </row>
    <row r="151" spans="3:9" x14ac:dyDescent="0.25">
      <c r="C151" s="47">
        <v>43493</v>
      </c>
      <c r="D151" s="50"/>
      <c r="E151" s="22"/>
      <c r="F151" s="19"/>
      <c r="G151" s="22"/>
      <c r="H151" s="19"/>
      <c r="I151" s="22"/>
    </row>
    <row r="152" spans="3:9" x14ac:dyDescent="0.25">
      <c r="C152" s="47">
        <v>43494</v>
      </c>
      <c r="D152" s="50"/>
      <c r="E152" s="22"/>
      <c r="F152" s="19"/>
      <c r="G152" s="22"/>
      <c r="H152" s="19"/>
      <c r="I152" s="22"/>
    </row>
    <row r="153" spans="3:9" ht="15.75" thickBot="1" x14ac:dyDescent="0.3">
      <c r="C153" s="48">
        <v>43495</v>
      </c>
      <c r="D153" s="51"/>
      <c r="E153" s="23"/>
      <c r="F153" s="20"/>
      <c r="G153" s="23"/>
      <c r="H153" s="20"/>
      <c r="I153" s="23"/>
    </row>
    <row r="154" spans="3:9" ht="15.75" thickBot="1" x14ac:dyDescent="0.3">
      <c r="C154" s="5"/>
      <c r="D154" s="44"/>
      <c r="E154" s="6"/>
      <c r="F154" s="6"/>
      <c r="G154" s="6"/>
    </row>
    <row r="155" spans="3:9" ht="15.75" thickBot="1" x14ac:dyDescent="0.3">
      <c r="C155" s="58" t="s">
        <v>333</v>
      </c>
      <c r="D155" s="49" t="s">
        <v>367</v>
      </c>
      <c r="E155" s="53" t="s">
        <v>9</v>
      </c>
      <c r="F155" s="52" t="s">
        <v>363</v>
      </c>
      <c r="G155" s="56" t="s">
        <v>357</v>
      </c>
      <c r="H155" s="55" t="s">
        <v>364</v>
      </c>
      <c r="I155" s="56" t="s">
        <v>343</v>
      </c>
    </row>
    <row r="156" spans="3:9" x14ac:dyDescent="0.25">
      <c r="C156" s="46">
        <v>43492</v>
      </c>
      <c r="D156" s="50"/>
      <c r="E156" s="22">
        <v>0</v>
      </c>
      <c r="F156" s="22" t="s">
        <v>368</v>
      </c>
      <c r="G156" s="22" t="s">
        <v>365</v>
      </c>
      <c r="H156" s="19" t="s">
        <v>365</v>
      </c>
      <c r="I156" s="59">
        <v>0.27083333333333331</v>
      </c>
    </row>
    <row r="157" spans="3:9" x14ac:dyDescent="0.25">
      <c r="C157" s="47">
        <v>43493</v>
      </c>
      <c r="D157" s="50"/>
      <c r="E157" s="22"/>
      <c r="F157" s="22"/>
      <c r="G157" s="22"/>
      <c r="H157" s="19"/>
      <c r="I157" s="22"/>
    </row>
    <row r="158" spans="3:9" x14ac:dyDescent="0.25">
      <c r="C158" s="47">
        <v>43494</v>
      </c>
      <c r="D158" s="50"/>
      <c r="E158" s="22"/>
      <c r="F158" s="22"/>
      <c r="G158" s="22"/>
      <c r="H158" s="19"/>
      <c r="I158" s="22"/>
    </row>
    <row r="159" spans="3:9" ht="15.75" thickBot="1" x14ac:dyDescent="0.3">
      <c r="C159" s="48">
        <v>43495</v>
      </c>
      <c r="D159" s="51"/>
      <c r="E159" s="23"/>
      <c r="F159" s="23"/>
      <c r="G159" s="23"/>
      <c r="H159" s="20"/>
      <c r="I159" s="23"/>
    </row>
    <row r="160" spans="3:9" x14ac:dyDescent="0.25">
      <c r="C160" s="60"/>
      <c r="D160" s="44"/>
      <c r="E160" s="6"/>
      <c r="F160" s="6"/>
      <c r="G160" s="6"/>
      <c r="H160" s="6"/>
      <c r="I160" s="6"/>
    </row>
    <row r="161" spans="3:9" x14ac:dyDescent="0.25">
      <c r="C161" s="60"/>
      <c r="D161" s="44"/>
      <c r="E161" s="6"/>
      <c r="F161" s="6"/>
      <c r="G161" s="6"/>
      <c r="H161" s="6"/>
      <c r="I161" s="6"/>
    </row>
    <row r="162" spans="3:9" x14ac:dyDescent="0.25">
      <c r="D162" t="s">
        <v>280</v>
      </c>
    </row>
    <row r="163" spans="3:9" x14ac:dyDescent="0.25">
      <c r="D163" t="s">
        <v>281</v>
      </c>
    </row>
    <row r="164" spans="3:9" x14ac:dyDescent="0.25">
      <c r="D164" t="s">
        <v>282</v>
      </c>
    </row>
    <row r="165" spans="3:9" x14ac:dyDescent="0.25">
      <c r="D165" t="s">
        <v>283</v>
      </c>
    </row>
    <row r="166" spans="3:9" x14ac:dyDescent="0.25">
      <c r="D166" t="s">
        <v>284</v>
      </c>
    </row>
    <row r="167" spans="3:9" x14ac:dyDescent="0.25">
      <c r="D167" t="s">
        <v>285</v>
      </c>
    </row>
    <row r="168" spans="3:9" x14ac:dyDescent="0.25">
      <c r="D168" t="s">
        <v>286</v>
      </c>
    </row>
    <row r="169" spans="3:9" x14ac:dyDescent="0.25">
      <c r="D169" t="s">
        <v>287</v>
      </c>
    </row>
    <row r="170" spans="3:9" x14ac:dyDescent="0.25">
      <c r="D170" t="s">
        <v>288</v>
      </c>
    </row>
    <row r="171" spans="3:9" x14ac:dyDescent="0.25">
      <c r="D171" t="s">
        <v>289</v>
      </c>
    </row>
    <row r="174" spans="3:9" x14ac:dyDescent="0.25">
      <c r="C174" t="s">
        <v>290</v>
      </c>
      <c r="D174" s="1">
        <v>4478021</v>
      </c>
    </row>
    <row r="175" spans="3:9" x14ac:dyDescent="0.25">
      <c r="C175" t="s">
        <v>291</v>
      </c>
      <c r="D175" s="1">
        <v>4373.0673828125</v>
      </c>
    </row>
    <row r="176" spans="3:9" x14ac:dyDescent="0.25">
      <c r="C176" t="s">
        <v>292</v>
      </c>
      <c r="D176" s="1">
        <v>128</v>
      </c>
    </row>
    <row r="177" spans="3:5" x14ac:dyDescent="0.25">
      <c r="C177" t="s">
        <v>258</v>
      </c>
      <c r="D177" s="1">
        <v>34.164588928222599</v>
      </c>
      <c r="E177" s="1">
        <v>35840</v>
      </c>
    </row>
    <row r="178" spans="3:5" x14ac:dyDescent="0.25">
      <c r="C178" t="s">
        <v>259</v>
      </c>
      <c r="D178" s="1">
        <v>23.9152122497558</v>
      </c>
      <c r="E178" s="1">
        <v>24</v>
      </c>
    </row>
    <row r="179" spans="3:5" x14ac:dyDescent="0.25">
      <c r="D179" s="1"/>
    </row>
    <row r="186" spans="3:5" x14ac:dyDescent="0.25">
      <c r="C186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F21"/>
  <sheetViews>
    <sheetView topLeftCell="A6" workbookViewId="0">
      <selection activeCell="F26" sqref="F26"/>
    </sheetView>
  </sheetViews>
  <sheetFormatPr defaultRowHeight="15" x14ac:dyDescent="0.25"/>
  <cols>
    <col min="6" max="6" width="118.85546875" customWidth="1"/>
  </cols>
  <sheetData>
    <row r="5" spans="6:6" x14ac:dyDescent="0.25">
      <c r="F5" t="s">
        <v>391</v>
      </c>
    </row>
    <row r="6" spans="6:6" x14ac:dyDescent="0.25">
      <c r="F6" t="s">
        <v>392</v>
      </c>
    </row>
    <row r="7" spans="6:6" x14ac:dyDescent="0.25">
      <c r="F7" t="s">
        <v>393</v>
      </c>
    </row>
    <row r="8" spans="6:6" x14ac:dyDescent="0.25">
      <c r="F8" t="s">
        <v>394</v>
      </c>
    </row>
    <row r="9" spans="6:6" x14ac:dyDescent="0.25">
      <c r="F9" t="s">
        <v>395</v>
      </c>
    </row>
    <row r="10" spans="6:6" x14ac:dyDescent="0.25">
      <c r="F10" t="s">
        <v>396</v>
      </c>
    </row>
    <row r="11" spans="6:6" x14ac:dyDescent="0.25">
      <c r="F11" t="s">
        <v>397</v>
      </c>
    </row>
    <row r="12" spans="6:6" x14ac:dyDescent="0.25">
      <c r="F12" t="s">
        <v>398</v>
      </c>
    </row>
    <row r="13" spans="6:6" x14ac:dyDescent="0.25">
      <c r="F13" t="s">
        <v>399</v>
      </c>
    </row>
    <row r="14" spans="6:6" x14ac:dyDescent="0.25">
      <c r="F14" t="s">
        <v>400</v>
      </c>
    </row>
    <row r="15" spans="6:6" x14ac:dyDescent="0.25">
      <c r="F15" t="s">
        <v>401</v>
      </c>
    </row>
    <row r="16" spans="6:6" x14ac:dyDescent="0.25">
      <c r="F16" t="s">
        <v>402</v>
      </c>
    </row>
    <row r="17" spans="6:6" x14ac:dyDescent="0.25">
      <c r="F17" t="s">
        <v>403</v>
      </c>
    </row>
    <row r="18" spans="6:6" x14ac:dyDescent="0.25">
      <c r="F18" t="s">
        <v>404</v>
      </c>
    </row>
    <row r="19" spans="6:6" x14ac:dyDescent="0.25">
      <c r="F19" t="s">
        <v>405</v>
      </c>
    </row>
    <row r="20" spans="6:6" x14ac:dyDescent="0.25">
      <c r="F20" t="s">
        <v>406</v>
      </c>
    </row>
    <row r="21" spans="6:6" x14ac:dyDescent="0.25">
      <c r="F21" t="s">
        <v>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172"/>
  <sheetViews>
    <sheetView topLeftCell="A141" workbookViewId="0">
      <selection activeCell="D161" sqref="D161"/>
    </sheetView>
  </sheetViews>
  <sheetFormatPr defaultRowHeight="15" x14ac:dyDescent="0.25"/>
  <cols>
    <col min="4" max="4" width="160.85546875" customWidth="1"/>
  </cols>
  <sheetData>
    <row r="3" spans="4:4" x14ac:dyDescent="0.25">
      <c r="D3" t="s">
        <v>186</v>
      </c>
    </row>
    <row r="4" spans="4:4" x14ac:dyDescent="0.25">
      <c r="D4" t="s">
        <v>124</v>
      </c>
    </row>
    <row r="5" spans="4:4" x14ac:dyDescent="0.25">
      <c r="D5" t="s">
        <v>126</v>
      </c>
    </row>
    <row r="6" spans="4:4" x14ac:dyDescent="0.25">
      <c r="D6" t="s">
        <v>134</v>
      </c>
    </row>
    <row r="7" spans="4:4" x14ac:dyDescent="0.25">
      <c r="D7" t="s">
        <v>142</v>
      </c>
    </row>
    <row r="8" spans="4:4" x14ac:dyDescent="0.25">
      <c r="D8" t="s">
        <v>149</v>
      </c>
    </row>
    <row r="16" spans="4:4" x14ac:dyDescent="0.25">
      <c r="D16" t="s">
        <v>96</v>
      </c>
    </row>
    <row r="19" spans="4:4" x14ac:dyDescent="0.25">
      <c r="D19" t="s">
        <v>97</v>
      </c>
    </row>
    <row r="20" spans="4:4" x14ac:dyDescent="0.25">
      <c r="D20" t="s">
        <v>96</v>
      </c>
    </row>
    <row r="23" spans="4:4" x14ac:dyDescent="0.25">
      <c r="D23" t="s">
        <v>98</v>
      </c>
    </row>
    <row r="24" spans="4:4" x14ac:dyDescent="0.25">
      <c r="D24" t="s">
        <v>99</v>
      </c>
    </row>
    <row r="25" spans="4:4" x14ac:dyDescent="0.25">
      <c r="D25" t="s">
        <v>100</v>
      </c>
    </row>
    <row r="26" spans="4:4" x14ac:dyDescent="0.25">
      <c r="D26" t="s">
        <v>101</v>
      </c>
    </row>
    <row r="27" spans="4:4" x14ac:dyDescent="0.25">
      <c r="D27" t="s">
        <v>102</v>
      </c>
    </row>
    <row r="28" spans="4:4" x14ac:dyDescent="0.25">
      <c r="D28" t="s">
        <v>103</v>
      </c>
    </row>
    <row r="29" spans="4:4" x14ac:dyDescent="0.25">
      <c r="D29" t="s">
        <v>104</v>
      </c>
    </row>
    <row r="30" spans="4:4" x14ac:dyDescent="0.25">
      <c r="D30" t="s">
        <v>105</v>
      </c>
    </row>
    <row r="31" spans="4:4" x14ac:dyDescent="0.25">
      <c r="D31" t="s">
        <v>106</v>
      </c>
    </row>
    <row r="32" spans="4:4" x14ac:dyDescent="0.25">
      <c r="D32" t="s">
        <v>107</v>
      </c>
    </row>
    <row r="33" spans="4:4" x14ac:dyDescent="0.25">
      <c r="D33" t="s">
        <v>108</v>
      </c>
    </row>
    <row r="34" spans="4:4" x14ac:dyDescent="0.25">
      <c r="D34" t="s">
        <v>109</v>
      </c>
    </row>
    <row r="41" spans="4:4" x14ac:dyDescent="0.25">
      <c r="D41" t="s">
        <v>110</v>
      </c>
    </row>
    <row r="42" spans="4:4" x14ac:dyDescent="0.25">
      <c r="D42" t="s">
        <v>111</v>
      </c>
    </row>
    <row r="43" spans="4:4" x14ac:dyDescent="0.25">
      <c r="D43" t="s">
        <v>112</v>
      </c>
    </row>
    <row r="44" spans="4:4" x14ac:dyDescent="0.25">
      <c r="D44" t="s">
        <v>113</v>
      </c>
    </row>
    <row r="45" spans="4:4" x14ac:dyDescent="0.25">
      <c r="D45" t="s">
        <v>114</v>
      </c>
    </row>
    <row r="46" spans="4:4" x14ac:dyDescent="0.25">
      <c r="D46" t="s">
        <v>115</v>
      </c>
    </row>
    <row r="47" spans="4:4" x14ac:dyDescent="0.25">
      <c r="D47" t="s">
        <v>116</v>
      </c>
    </row>
    <row r="48" spans="4:4" x14ac:dyDescent="0.25">
      <c r="D48" t="s">
        <v>117</v>
      </c>
    </row>
    <row r="49" spans="4:4" x14ac:dyDescent="0.25">
      <c r="D49" t="s">
        <v>118</v>
      </c>
    </row>
    <row r="52" spans="4:4" x14ac:dyDescent="0.25">
      <c r="D52" t="s">
        <v>119</v>
      </c>
    </row>
    <row r="53" spans="4:4" x14ac:dyDescent="0.25">
      <c r="D53" t="s">
        <v>120</v>
      </c>
    </row>
    <row r="54" spans="4:4" x14ac:dyDescent="0.25">
      <c r="D54" t="s">
        <v>121</v>
      </c>
    </row>
    <row r="55" spans="4:4" x14ac:dyDescent="0.25">
      <c r="D55" t="s">
        <v>122</v>
      </c>
    </row>
    <row r="56" spans="4:4" x14ac:dyDescent="0.25">
      <c r="D56" t="s">
        <v>123</v>
      </c>
    </row>
    <row r="61" spans="4:4" x14ac:dyDescent="0.25">
      <c r="D61" t="s">
        <v>124</v>
      </c>
    </row>
    <row r="63" spans="4:4" x14ac:dyDescent="0.25">
      <c r="D63" t="e">
        <f>-m /appl/hdidrp/pig/params/item_eligibility/srsvndrpklocn/work__idrp_sears_vendor_package_location/perform_item_eligibility_srsvndrpklocn_work__idrp_sears_vendor_package_location.param</f>
        <v>#NAME?</v>
      </c>
    </row>
    <row r="64" spans="4:4" x14ac:dyDescent="0.25">
      <c r="D64" t="e">
        <f>-m /appl/hdidrp/pig/schema/item_eligibility/srsvndrpklocn/work__idrp_sourced_sears_location.schema</f>
        <v>#NAME?</v>
      </c>
    </row>
    <row r="65" spans="4:4" x14ac:dyDescent="0.25">
      <c r="D65" t="e">
        <f>-m /appl/hdidrp/pig/schema/smith__idrp_vend_pack_combined.schema</f>
        <v>#NAME?</v>
      </c>
    </row>
    <row r="66" spans="4:4" x14ac:dyDescent="0.25">
      <c r="D66" t="e">
        <f>-m /appl/hdidrp/pig/schema/smith__idrp_vend_pack_dc_combined.schema</f>
        <v>#NAME?</v>
      </c>
    </row>
    <row r="67" spans="4:4" x14ac:dyDescent="0.25">
      <c r="D67" t="e">
        <f>-m /appl/hdidrp/pig/schema/smith__idrp_shc_item_combined.schema</f>
        <v>#NAME?</v>
      </c>
    </row>
    <row r="68" spans="4:4" x14ac:dyDescent="0.25">
      <c r="D68" t="e">
        <f>-m /appl/hdidrp/pig/schema/smith__idrp_eligible_loc.schema</f>
        <v>#NAME?</v>
      </c>
    </row>
    <row r="69" spans="4:4" x14ac:dyDescent="0.25">
      <c r="D69" t="e">
        <f>-m /appl/hdidrp/pig/schema/smith__idrp_ksn_attribute_current.schema</f>
        <v>#NAME?</v>
      </c>
    </row>
    <row r="70" spans="4:4" x14ac:dyDescent="0.25">
      <c r="D70" t="e">
        <f>-m /appl/hdidrp/pig/schema/item_eligibility/srsvndrpklocn/work__idrp_sears_vendor_package_location.schema</f>
        <v>#NAME?</v>
      </c>
    </row>
    <row r="71" spans="4:4" x14ac:dyDescent="0.25">
      <c r="D71" t="s">
        <v>125</v>
      </c>
    </row>
    <row r="73" spans="4:4" x14ac:dyDescent="0.25">
      <c r="D73" t="s">
        <v>126</v>
      </c>
    </row>
    <row r="75" spans="4:4" x14ac:dyDescent="0.25">
      <c r="D75" t="s">
        <v>127</v>
      </c>
    </row>
    <row r="76" spans="4:4" x14ac:dyDescent="0.25">
      <c r="D76" t="s">
        <v>128</v>
      </c>
    </row>
    <row r="77" spans="4:4" x14ac:dyDescent="0.25">
      <c r="D77" t="s">
        <v>129</v>
      </c>
    </row>
    <row r="78" spans="4:4" x14ac:dyDescent="0.25">
      <c r="D78" t="s">
        <v>130</v>
      </c>
    </row>
    <row r="79" spans="4:4" x14ac:dyDescent="0.25">
      <c r="D79" t="s">
        <v>131</v>
      </c>
    </row>
    <row r="80" spans="4:4" x14ac:dyDescent="0.25">
      <c r="D80" t="s">
        <v>132</v>
      </c>
    </row>
    <row r="81" spans="4:4" x14ac:dyDescent="0.25">
      <c r="D81" t="s">
        <v>133</v>
      </c>
    </row>
    <row r="82" spans="4:4" x14ac:dyDescent="0.25">
      <c r="D82" t="s">
        <v>134</v>
      </c>
    </row>
    <row r="84" spans="4:4" x14ac:dyDescent="0.25">
      <c r="D84" t="e">
        <f>-m /appl/hdidrp/pig/params/item_eligibility/srsvndrpklocn/work__idrp_sears_vendor_package_exploding_assortment_location/perform_item_eligibility_srsvndrpklocn_work__idrp_sears_vendor_package_exploding_assortment_location.param</f>
        <v>#NAME?</v>
      </c>
    </row>
    <row r="85" spans="4:4" x14ac:dyDescent="0.25">
      <c r="D85" t="e">
        <f>-m /appl/hdidrp/pig/schema/item_eligibility/srsvndrpklocn/work__idrp_sears_vendor_package_location.schema</f>
        <v>#NAME?</v>
      </c>
    </row>
    <row r="86" spans="4:4" x14ac:dyDescent="0.25">
      <c r="D86" t="e">
        <f>-m /appl/hdidrp/pig/schema/item_eligibility/work__idrp_dummy_vend_whse_ref.schema</f>
        <v>#NAME?</v>
      </c>
    </row>
    <row r="87" spans="4:4" x14ac:dyDescent="0.25">
      <c r="D87" t="e">
        <f>-m /appl/hdidrp/pig/schema/item_eligibility/srsvndrpklocn/work__idrp_sears_location_xref.schema</f>
        <v>#NAME?</v>
      </c>
    </row>
    <row r="88" spans="4:4" x14ac:dyDescent="0.25">
      <c r="D88" t="s">
        <v>135</v>
      </c>
    </row>
    <row r="89" spans="4:4" x14ac:dyDescent="0.25">
      <c r="D89" t="s">
        <v>136</v>
      </c>
    </row>
    <row r="90" spans="4:4" x14ac:dyDescent="0.25">
      <c r="D90" t="s">
        <v>137</v>
      </c>
    </row>
    <row r="91" spans="4:4" x14ac:dyDescent="0.25">
      <c r="D91" t="s">
        <v>138</v>
      </c>
    </row>
    <row r="92" spans="4:4" x14ac:dyDescent="0.25">
      <c r="D92" t="s">
        <v>139</v>
      </c>
    </row>
    <row r="93" spans="4:4" x14ac:dyDescent="0.25">
      <c r="D93" t="s">
        <v>140</v>
      </c>
    </row>
    <row r="94" spans="4:4" x14ac:dyDescent="0.25">
      <c r="D94" t="s">
        <v>141</v>
      </c>
    </row>
    <row r="96" spans="4:4" x14ac:dyDescent="0.25">
      <c r="D96" t="s">
        <v>142</v>
      </c>
    </row>
    <row r="98" spans="4:4" x14ac:dyDescent="0.25">
      <c r="D98" t="e">
        <f>-m /appl/hdidrp/pig/schema/gold__inventory_sears_dc_item_facility_current.schema</f>
        <v>#NAME?</v>
      </c>
    </row>
    <row r="99" spans="4:4" x14ac:dyDescent="0.25">
      <c r="D99" t="s">
        <v>143</v>
      </c>
    </row>
    <row r="100" spans="4:4" x14ac:dyDescent="0.25">
      <c r="D100" t="s">
        <v>144</v>
      </c>
    </row>
    <row r="101" spans="4:4" x14ac:dyDescent="0.25">
      <c r="D101" t="s">
        <v>145</v>
      </c>
    </row>
    <row r="102" spans="4:4" x14ac:dyDescent="0.25">
      <c r="D102" t="s">
        <v>146</v>
      </c>
    </row>
    <row r="103" spans="4:4" x14ac:dyDescent="0.25">
      <c r="D103" t="s">
        <v>147</v>
      </c>
    </row>
    <row r="104" spans="4:4" x14ac:dyDescent="0.25">
      <c r="D104" t="s">
        <v>130</v>
      </c>
    </row>
    <row r="105" spans="4:4" x14ac:dyDescent="0.25">
      <c r="D105" t="s">
        <v>148</v>
      </c>
    </row>
    <row r="107" spans="4:4" x14ac:dyDescent="0.25">
      <c r="D107" t="s">
        <v>149</v>
      </c>
    </row>
    <row r="109" spans="4:4" x14ac:dyDescent="0.25">
      <c r="D109" t="s">
        <v>150</v>
      </c>
    </row>
    <row r="110" spans="4:4" x14ac:dyDescent="0.25">
      <c r="D110" t="s">
        <v>151</v>
      </c>
    </row>
    <row r="111" spans="4:4" x14ac:dyDescent="0.25">
      <c r="D111" t="s">
        <v>152</v>
      </c>
    </row>
    <row r="112" spans="4:4" x14ac:dyDescent="0.25">
      <c r="D112" t="s">
        <v>153</v>
      </c>
    </row>
    <row r="113" spans="4:4" x14ac:dyDescent="0.25">
      <c r="D113" t="s">
        <v>154</v>
      </c>
    </row>
    <row r="114" spans="4:4" x14ac:dyDescent="0.25">
      <c r="D114" t="s">
        <v>155</v>
      </c>
    </row>
    <row r="115" spans="4:4" x14ac:dyDescent="0.25">
      <c r="D115" t="s">
        <v>156</v>
      </c>
    </row>
    <row r="116" spans="4:4" x14ac:dyDescent="0.25">
      <c r="D116" t="s">
        <v>157</v>
      </c>
    </row>
    <row r="118" spans="4:4" x14ac:dyDescent="0.25">
      <c r="D118" t="e">
        <f>-m /appl/hdidrp/pig/params/item_eligibility/srsvndrpklocn/work__idrp_sears_vendor_package_location/perform_item_eligibility_srsvndrpklocn_work__idrp_sears_vendor_package_location.param</f>
        <v>#NAME?</v>
      </c>
    </row>
    <row r="119" spans="4:4" x14ac:dyDescent="0.25">
      <c r="D119" t="e">
        <f>-m /appl/hdidrp/pig/schema/item_eligibility/srsvndrpklocn/work__idrp_sourced_sears_location.schema</f>
        <v>#NAME?</v>
      </c>
    </row>
    <row r="120" spans="4:4" x14ac:dyDescent="0.25">
      <c r="D120" t="e">
        <f>-m /appl/hdidrp/pig/schema/smith__idrp_vend_pack_combined.schema</f>
        <v>#NAME?</v>
      </c>
    </row>
    <row r="121" spans="4:4" x14ac:dyDescent="0.25">
      <c r="D121" t="e">
        <f>-m /appl/hdidrp/pig/schema/smith__idrp_vend_pack_dc_combined.schema</f>
        <v>#NAME?</v>
      </c>
    </row>
    <row r="122" spans="4:4" x14ac:dyDescent="0.25">
      <c r="D122" t="e">
        <f>-m /appl/hdidrp/pig/schema/smith__idrp_shc_item_combined.schema</f>
        <v>#NAME?</v>
      </c>
    </row>
    <row r="123" spans="4:4" x14ac:dyDescent="0.25">
      <c r="D123" t="e">
        <f>-m /appl/hdidrp/pig/schema/smith__idrp_eligible_loc.schema</f>
        <v>#NAME?</v>
      </c>
    </row>
    <row r="124" spans="4:4" x14ac:dyDescent="0.25">
      <c r="D124" t="e">
        <f>-m /appl/hdidrp/pig/schema/smith__idrp_ksn_attribute_current.schema</f>
        <v>#NAME?</v>
      </c>
    </row>
    <row r="125" spans="4:4" x14ac:dyDescent="0.25">
      <c r="D125" t="e">
        <f>-m /appl/hdidrp/pig/schema/item_eligibility/srsvndrpklocn/work__idrp_sears_vendor_package_location.schema</f>
        <v>#NAME?</v>
      </c>
    </row>
    <row r="126" spans="4:4" x14ac:dyDescent="0.25">
      <c r="D126" t="s">
        <v>158</v>
      </c>
    </row>
    <row r="131" spans="4:4" x14ac:dyDescent="0.25">
      <c r="D131" t="s">
        <v>159</v>
      </c>
    </row>
    <row r="132" spans="4:4" x14ac:dyDescent="0.25">
      <c r="D132" t="e">
        <f>-m /appl/conf/hdidrp/dev/USER.cfg</f>
        <v>#NAME?</v>
      </c>
    </row>
    <row r="133" spans="4:4" x14ac:dyDescent="0.25">
      <c r="D133" t="e">
        <f>-m /appl/conf/hdidrp/dev/PROJECT.cfg</f>
        <v>#NAME?</v>
      </c>
    </row>
    <row r="134" spans="4:4" x14ac:dyDescent="0.25">
      <c r="D134" t="e">
        <f>-m /appl/hdidrp/pig/params/shared/common.param</f>
        <v>#NAME?</v>
      </c>
    </row>
    <row r="135" spans="4:4" x14ac:dyDescent="0.25">
      <c r="D135" t="s">
        <v>160</v>
      </c>
    </row>
    <row r="136" spans="4:4" x14ac:dyDescent="0.25">
      <c r="D136" t="s">
        <v>161</v>
      </c>
    </row>
    <row r="137" spans="4:4" x14ac:dyDescent="0.25">
      <c r="D137" t="s">
        <v>162</v>
      </c>
    </row>
    <row r="138" spans="4:4" x14ac:dyDescent="0.25">
      <c r="D138" t="s">
        <v>163</v>
      </c>
    </row>
    <row r="139" spans="4:4" x14ac:dyDescent="0.25">
      <c r="D139" t="s">
        <v>164</v>
      </c>
    </row>
    <row r="140" spans="4:4" x14ac:dyDescent="0.25">
      <c r="D140" t="s">
        <v>165</v>
      </c>
    </row>
    <row r="141" spans="4:4" x14ac:dyDescent="0.25">
      <c r="D141" t="s">
        <v>166</v>
      </c>
    </row>
    <row r="142" spans="4:4" x14ac:dyDescent="0.25">
      <c r="D142" t="s">
        <v>167</v>
      </c>
    </row>
    <row r="143" spans="4:4" x14ac:dyDescent="0.25">
      <c r="D143" t="s">
        <v>168</v>
      </c>
    </row>
    <row r="144" spans="4:4" x14ac:dyDescent="0.25">
      <c r="D144" t="s">
        <v>169</v>
      </c>
    </row>
    <row r="145" spans="4:4" x14ac:dyDescent="0.25">
      <c r="D145" t="s">
        <v>170</v>
      </c>
    </row>
    <row r="150" spans="4:4" x14ac:dyDescent="0.25">
      <c r="D150" t="s">
        <v>171</v>
      </c>
    </row>
    <row r="151" spans="4:4" x14ac:dyDescent="0.25">
      <c r="D151" t="s">
        <v>172</v>
      </c>
    </row>
    <row r="152" spans="4:4" x14ac:dyDescent="0.25">
      <c r="D152" t="s">
        <v>173</v>
      </c>
    </row>
    <row r="153" spans="4:4" x14ac:dyDescent="0.25">
      <c r="D153" t="s">
        <v>174</v>
      </c>
    </row>
    <row r="154" spans="4:4" x14ac:dyDescent="0.25">
      <c r="D154" t="s">
        <v>175</v>
      </c>
    </row>
    <row r="155" spans="4:4" x14ac:dyDescent="0.25">
      <c r="D155" t="s">
        <v>176</v>
      </c>
    </row>
    <row r="172" spans="4:4" x14ac:dyDescent="0.25">
      <c r="D172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2.candidate_ffpPPPP_passed</vt:lpstr>
      <vt:lpstr>1.assortment_FAILED_final</vt:lpstr>
      <vt:lpstr>3.sourced location_passed</vt:lpstr>
      <vt:lpstr>4.sears_vend_pack_ppp_FAILED</vt:lpstr>
      <vt:lpstr>Filter</vt:lpstr>
      <vt:lpstr>5eligible_searspassed</vt:lpstr>
      <vt:lpstr>join_data</vt:lpstr>
      <vt:lpstr>command</vt:lpstr>
      <vt:lpstr>Sheet1</vt:lpstr>
    </vt:vector>
  </TitlesOfParts>
  <Company>Sears Holdings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Heenasalim</dc:creator>
  <cp:lastModifiedBy>Shaikh, Heenasalim</cp:lastModifiedBy>
  <dcterms:created xsi:type="dcterms:W3CDTF">2019-01-20T05:56:08Z</dcterms:created>
  <dcterms:modified xsi:type="dcterms:W3CDTF">2019-02-05T07:38:36Z</dcterms:modified>
</cp:coreProperties>
</file>